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e9530a7e920cdbb2/_My Melina/Studium/9.Semester/Forschungspraxis/GitHub/Research-Internship-NUS/VWW-Application/"/>
    </mc:Choice>
  </mc:AlternateContent>
  <xr:revisionPtr revIDLastSave="379" documentId="11_994C4E715C8011C367B265D6CC2528E350C051F6" xr6:coauthVersionLast="47" xr6:coauthVersionMax="47" xr10:uidLastSave="{FF8198C0-D99F-E448-BF05-6F6E4A2A187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1" l="1"/>
  <c r="K33" i="1"/>
  <c r="K32" i="1"/>
  <c r="K31" i="1"/>
  <c r="K30" i="1"/>
  <c r="O29" i="1"/>
  <c r="N29" i="1"/>
  <c r="M29" i="1"/>
  <c r="L29" i="1"/>
  <c r="I29" i="1"/>
  <c r="H29" i="1"/>
  <c r="G29" i="1"/>
  <c r="F29" i="1"/>
  <c r="O28" i="1"/>
  <c r="N28" i="1"/>
  <c r="M28" i="1"/>
  <c r="L28" i="1"/>
  <c r="I28" i="1"/>
  <c r="H28" i="1"/>
  <c r="G28" i="1"/>
  <c r="F28" i="1"/>
  <c r="O27" i="1"/>
  <c r="N27" i="1"/>
  <c r="M27" i="1"/>
  <c r="L27" i="1"/>
  <c r="I27" i="1"/>
  <c r="H27" i="1"/>
  <c r="G27" i="1"/>
  <c r="F27" i="1"/>
  <c r="O26" i="1"/>
  <c r="N26" i="1"/>
  <c r="M26" i="1"/>
  <c r="L26" i="1"/>
  <c r="I26" i="1"/>
  <c r="H26" i="1"/>
  <c r="G26" i="1"/>
  <c r="F26" i="1"/>
  <c r="O25" i="1"/>
  <c r="N25" i="1"/>
  <c r="M25" i="1"/>
  <c r="L25" i="1"/>
  <c r="I25" i="1"/>
  <c r="H25" i="1"/>
  <c r="G25" i="1"/>
  <c r="F25" i="1"/>
  <c r="O24" i="1"/>
  <c r="N24" i="1"/>
  <c r="M24" i="1"/>
  <c r="L24" i="1"/>
  <c r="I24" i="1"/>
  <c r="H24" i="1"/>
  <c r="G24" i="1"/>
  <c r="F24" i="1"/>
  <c r="O23" i="1"/>
  <c r="N23" i="1"/>
  <c r="M23" i="1"/>
  <c r="L23" i="1"/>
  <c r="I23" i="1"/>
  <c r="H23" i="1"/>
  <c r="G23" i="1"/>
  <c r="F23" i="1"/>
  <c r="O22" i="1"/>
  <c r="N22" i="1"/>
  <c r="M22" i="1"/>
  <c r="L22" i="1"/>
  <c r="I22" i="1"/>
  <c r="H22" i="1"/>
  <c r="G22" i="1"/>
  <c r="F22" i="1"/>
  <c r="O21" i="1"/>
  <c r="N21" i="1"/>
  <c r="M21" i="1"/>
  <c r="L21" i="1"/>
  <c r="I21" i="1"/>
  <c r="H21" i="1"/>
  <c r="G21" i="1"/>
  <c r="F21" i="1"/>
  <c r="O20" i="1"/>
  <c r="N20" i="1"/>
  <c r="M20" i="1"/>
  <c r="L20" i="1"/>
  <c r="I20" i="1"/>
  <c r="H20" i="1"/>
  <c r="G20" i="1"/>
  <c r="F20" i="1"/>
  <c r="O19" i="1"/>
  <c r="N19" i="1"/>
  <c r="M19" i="1"/>
  <c r="L19" i="1"/>
  <c r="I19" i="1"/>
  <c r="H19" i="1"/>
  <c r="G19" i="1"/>
  <c r="F19" i="1"/>
  <c r="O18" i="1"/>
  <c r="N18" i="1"/>
  <c r="M18" i="1"/>
  <c r="L18" i="1"/>
  <c r="I18" i="1"/>
  <c r="H18" i="1"/>
  <c r="G18" i="1"/>
  <c r="F18" i="1"/>
  <c r="O17" i="1"/>
  <c r="N17" i="1"/>
  <c r="M17" i="1"/>
  <c r="L17" i="1"/>
  <c r="I17" i="1"/>
  <c r="H17" i="1"/>
  <c r="G17" i="1"/>
  <c r="F17" i="1"/>
  <c r="O16" i="1"/>
  <c r="N16" i="1"/>
  <c r="M16" i="1"/>
  <c r="L16" i="1"/>
  <c r="I16" i="1"/>
  <c r="H16" i="1"/>
  <c r="G16" i="1"/>
  <c r="F16" i="1"/>
  <c r="O15" i="1"/>
  <c r="N15" i="1"/>
  <c r="M15" i="1"/>
  <c r="L15" i="1"/>
  <c r="I15" i="1"/>
  <c r="H15" i="1"/>
  <c r="G15" i="1"/>
  <c r="F15" i="1"/>
  <c r="O14" i="1"/>
  <c r="N14" i="1"/>
  <c r="M14" i="1"/>
  <c r="L14" i="1"/>
  <c r="I14" i="1"/>
  <c r="H14" i="1"/>
  <c r="G14" i="1"/>
  <c r="F14" i="1"/>
  <c r="O13" i="1"/>
  <c r="N13" i="1"/>
  <c r="M13" i="1"/>
  <c r="L13" i="1"/>
  <c r="I13" i="1"/>
  <c r="H13" i="1"/>
  <c r="G13" i="1"/>
  <c r="F13" i="1"/>
  <c r="O12" i="1"/>
  <c r="N12" i="1"/>
  <c r="M12" i="1"/>
  <c r="L12" i="1"/>
  <c r="I12" i="1"/>
  <c r="H12" i="1"/>
  <c r="G12" i="1"/>
  <c r="F12" i="1"/>
  <c r="O11" i="1"/>
  <c r="N11" i="1"/>
  <c r="M11" i="1"/>
  <c r="L11" i="1"/>
  <c r="I11" i="1"/>
  <c r="H11" i="1"/>
  <c r="G11" i="1"/>
  <c r="F11" i="1"/>
  <c r="O10" i="1"/>
  <c r="N10" i="1"/>
  <c r="M10" i="1"/>
  <c r="L10" i="1"/>
  <c r="I10" i="1"/>
  <c r="H10" i="1"/>
  <c r="G10" i="1"/>
  <c r="F10" i="1"/>
  <c r="O9" i="1"/>
  <c r="N9" i="1"/>
  <c r="M9" i="1"/>
  <c r="L9" i="1"/>
  <c r="I9" i="1"/>
  <c r="H9" i="1"/>
  <c r="G9" i="1"/>
  <c r="F9" i="1"/>
  <c r="O8" i="1"/>
  <c r="N8" i="1"/>
  <c r="M8" i="1"/>
  <c r="L8" i="1"/>
  <c r="I8" i="1"/>
  <c r="H8" i="1"/>
  <c r="G8" i="1"/>
  <c r="F8" i="1"/>
  <c r="O7" i="1"/>
  <c r="N7" i="1"/>
  <c r="M7" i="1"/>
  <c r="L7" i="1"/>
  <c r="I7" i="1"/>
  <c r="H7" i="1"/>
  <c r="G7" i="1"/>
  <c r="F7" i="1"/>
  <c r="O6" i="1"/>
  <c r="N6" i="1"/>
  <c r="M6" i="1"/>
  <c r="L6" i="1"/>
  <c r="I6" i="1"/>
  <c r="H6" i="1"/>
  <c r="G6" i="1"/>
  <c r="F6" i="1"/>
  <c r="O5" i="1"/>
  <c r="N5" i="1"/>
  <c r="M5" i="1"/>
  <c r="L5" i="1"/>
  <c r="I5" i="1"/>
  <c r="H5" i="1"/>
  <c r="G5" i="1"/>
  <c r="F5" i="1"/>
  <c r="O4" i="1"/>
  <c r="N4" i="1"/>
  <c r="M4" i="1"/>
  <c r="L4" i="1"/>
  <c r="I4" i="1"/>
  <c r="H4" i="1"/>
  <c r="G4" i="1"/>
  <c r="F4" i="1"/>
  <c r="O3" i="1"/>
  <c r="N3" i="1"/>
  <c r="M3" i="1"/>
  <c r="L3" i="1"/>
  <c r="I3" i="1"/>
  <c r="H3" i="1"/>
  <c r="G3" i="1"/>
  <c r="F3" i="1"/>
  <c r="K18" i="1" l="1"/>
  <c r="P26" i="1"/>
  <c r="P14" i="1"/>
  <c r="P28" i="1"/>
  <c r="P29" i="1"/>
  <c r="P22" i="1"/>
  <c r="K11" i="1"/>
  <c r="K12" i="1"/>
  <c r="P18" i="1"/>
  <c r="P19" i="1"/>
  <c r="K10" i="1"/>
  <c r="K19" i="1"/>
  <c r="K20" i="1"/>
  <c r="K21" i="1"/>
  <c r="K24" i="1"/>
  <c r="K25" i="1"/>
  <c r="K28" i="1"/>
  <c r="K29" i="1"/>
  <c r="K22" i="1"/>
  <c r="P4" i="1"/>
  <c r="P5" i="1"/>
  <c r="P6" i="1"/>
  <c r="P8" i="1"/>
  <c r="P9" i="1"/>
  <c r="P10" i="1"/>
  <c r="P12" i="1"/>
  <c r="P13" i="1"/>
  <c r="K14" i="1"/>
  <c r="K15" i="1"/>
  <c r="K16" i="1"/>
  <c r="P23" i="1"/>
  <c r="P27" i="1"/>
  <c r="K5" i="1"/>
  <c r="K9" i="1"/>
  <c r="P3" i="1"/>
  <c r="K17" i="1"/>
  <c r="K23" i="1"/>
  <c r="K26" i="1"/>
  <c r="P7" i="1"/>
  <c r="P16" i="1"/>
  <c r="P17" i="1"/>
  <c r="K27" i="1"/>
  <c r="K13" i="1"/>
  <c r="K3" i="1"/>
  <c r="P20" i="1"/>
  <c r="P21" i="1"/>
  <c r="K4" i="1"/>
  <c r="P11" i="1"/>
  <c r="K6" i="1"/>
  <c r="K7" i="1"/>
  <c r="K8" i="1"/>
  <c r="P15" i="1"/>
  <c r="P24" i="1"/>
  <c r="P25" i="1"/>
</calcChain>
</file>

<file path=xl/sharedStrings.xml><?xml version="1.0" encoding="utf-8"?>
<sst xmlns="http://schemas.openxmlformats.org/spreadsheetml/2006/main" count="258" uniqueCount="103">
  <si>
    <t>Layer</t>
  </si>
  <si>
    <t>Input Size</t>
  </si>
  <si>
    <t>Weight Size</t>
  </si>
  <si>
    <t>Bias Size</t>
  </si>
  <si>
    <t>Input Dimensions</t>
  </si>
  <si>
    <t>Input Size (Product)</t>
  </si>
  <si>
    <t>Weight Dimensions</t>
  </si>
  <si>
    <t>Weight Size (Product)</t>
  </si>
  <si>
    <t>DepthWiseConv2D</t>
  </si>
  <si>
    <t>1x96x96x1</t>
  </si>
  <si>
    <t>1x3x3x8</t>
  </si>
  <si>
    <t>1x48x48x8</t>
  </si>
  <si>
    <t>Conv2D</t>
  </si>
  <si>
    <t>16x1x1x8</t>
  </si>
  <si>
    <t>1x48x48x16</t>
  </si>
  <si>
    <t>1x3x3x16</t>
  </si>
  <si>
    <t>1x24x24x16</t>
  </si>
  <si>
    <t>32x1x1x16</t>
  </si>
  <si>
    <t>1x24x24x32</t>
  </si>
  <si>
    <t>1x3x3x32</t>
  </si>
  <si>
    <t>32x1x1x32</t>
  </si>
  <si>
    <t>1x12x12x32</t>
  </si>
  <si>
    <t>64x1x1x32</t>
  </si>
  <si>
    <t>1x12x12x64</t>
  </si>
  <si>
    <t>1x3x3x64</t>
  </si>
  <si>
    <t>64x1x1x64</t>
  </si>
  <si>
    <t>1x6x6x64</t>
  </si>
  <si>
    <t>128x1x1x64</t>
  </si>
  <si>
    <t>1x6x6x128</t>
  </si>
  <si>
    <t>1x3x3x128</t>
  </si>
  <si>
    <t>128x1x1x128</t>
  </si>
  <si>
    <t>256x1x1x128</t>
  </si>
  <si>
    <t>1x3x3x256</t>
  </si>
  <si>
    <t>256x1x1x256</t>
  </si>
  <si>
    <t>Average Pool 2D</t>
  </si>
  <si>
    <t>1x1x1x256</t>
  </si>
  <si>
    <t>2x1x1x256</t>
  </si>
  <si>
    <t>Softmax</t>
  </si>
  <si>
    <t>1x2</t>
  </si>
  <si>
    <t xml:space="preserve">Output </t>
  </si>
  <si>
    <t>CHANNEL_OUT</t>
  </si>
  <si>
    <t>KERNEL WIDTH</t>
  </si>
  <si>
    <t>KERNEL HEIGHT</t>
  </si>
  <si>
    <t>CHANNEL(_IN)</t>
  </si>
  <si>
    <t>Matrix Size after im2col</t>
  </si>
  <si>
    <t>Matrix Size after conv</t>
  </si>
  <si>
    <t>48*48*9</t>
  </si>
  <si>
    <t>48*48*8</t>
  </si>
  <si>
    <t>48*48*9*8</t>
  </si>
  <si>
    <t>48*48*16</t>
  </si>
  <si>
    <t>Implemented?</t>
  </si>
  <si>
    <t>Yes</t>
  </si>
  <si>
    <t>24*24*9*16</t>
  </si>
  <si>
    <t>24*24*16</t>
  </si>
  <si>
    <t>24*24*32</t>
  </si>
  <si>
    <t>24*24*9*32</t>
  </si>
  <si>
    <t>IM-1</t>
  </si>
  <si>
    <t>IM-2</t>
  </si>
  <si>
    <t>IM-3</t>
  </si>
  <si>
    <t>IM-4</t>
  </si>
  <si>
    <t>OM1</t>
  </si>
  <si>
    <t>OM2</t>
  </si>
  <si>
    <t>OM3</t>
  </si>
  <si>
    <t>OM4</t>
  </si>
  <si>
    <t>N.A.</t>
  </si>
  <si>
    <t>12*12*32</t>
  </si>
  <si>
    <t>12*12*64</t>
  </si>
  <si>
    <t>6*6*64</t>
  </si>
  <si>
    <t>6*6*128</t>
  </si>
  <si>
    <t>3*3*128</t>
  </si>
  <si>
    <t>3*3*256</t>
  </si>
  <si>
    <t>1*1*256</t>
  </si>
  <si>
    <t>1*1*2</t>
  </si>
  <si>
    <t>OM5</t>
  </si>
  <si>
    <t>OM6</t>
  </si>
  <si>
    <t>OM7</t>
  </si>
  <si>
    <t>OM8</t>
  </si>
  <si>
    <t>OM9</t>
  </si>
  <si>
    <t>OM10</t>
  </si>
  <si>
    <t>12*12*9*32</t>
  </si>
  <si>
    <t>IM-5</t>
  </si>
  <si>
    <t>IM-6</t>
  </si>
  <si>
    <t>12*12*9*64</t>
  </si>
  <si>
    <t>IM-7</t>
  </si>
  <si>
    <t>6*6*9*64</t>
  </si>
  <si>
    <t>IM-8</t>
  </si>
  <si>
    <t>6*6*9*128</t>
  </si>
  <si>
    <t>3*3*9*128</t>
  </si>
  <si>
    <t>IM-9</t>
  </si>
  <si>
    <t>3*3*9*256</t>
  </si>
  <si>
    <t>IM-10</t>
  </si>
  <si>
    <t>Padding</t>
  </si>
  <si>
    <t>Left</t>
  </si>
  <si>
    <t>Right</t>
  </si>
  <si>
    <t>Up</t>
  </si>
  <si>
    <t>Down</t>
  </si>
  <si>
    <t>Padding Value</t>
  </si>
  <si>
    <t>HEIGHT</t>
  </si>
  <si>
    <t>WIDTH</t>
  </si>
  <si>
    <t>CHANNELS</t>
  </si>
  <si>
    <t>OM11</t>
  </si>
  <si>
    <t>OM12</t>
  </si>
  <si>
    <t>Conv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</si>
</sst>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ont="1" applyFill="1" applyAlignment="1"/>
    <xf numFmtId="0" fontId="3" fillId="2" borderId="2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0" fillId="3" borderId="0" xfId="0" applyFont="1" applyFill="1" applyAlignment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/>
    <xf numFmtId="0" fontId="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3" borderId="0" xfId="0" applyFont="1" applyFill="1" applyAlignment="1"/>
    <xf numFmtId="0" fontId="5" fillId="2" borderId="0" xfId="0" applyFont="1" applyFill="1" applyAlignment="1"/>
    <xf numFmtId="0" fontId="3" fillId="0" borderId="0" xfId="0" applyFont="1" applyFill="1" applyBorder="1"/>
    <xf numFmtId="0" fontId="0" fillId="0" borderId="0" xfId="0" applyFont="1" applyFill="1" applyBorder="1" applyAlignment="1"/>
    <xf numFmtId="0" fontId="5" fillId="0" borderId="5" xfId="0" applyFont="1" applyBorder="1" applyAlignment="1"/>
    <xf numFmtId="0" fontId="0" fillId="0" borderId="5" xfId="0" applyFont="1" applyBorder="1" applyAlignment="1"/>
    <xf numFmtId="0" fontId="6" fillId="0" borderId="5" xfId="0" applyFont="1" applyBorder="1" applyAlignment="1"/>
    <xf numFmtId="0" fontId="6" fillId="3" borderId="5" xfId="0" applyFont="1" applyFill="1" applyBorder="1" applyAlignment="1"/>
    <xf numFmtId="0" fontId="6" fillId="4" borderId="5" xfId="0" applyFont="1" applyFill="1" applyBorder="1" applyAlignment="1"/>
    <xf numFmtId="0" fontId="0" fillId="3" borderId="5" xfId="0" applyFont="1" applyFill="1" applyBorder="1" applyAlignment="1"/>
    <xf numFmtId="0" fontId="6" fillId="2" borderId="5" xfId="0" applyFont="1" applyFill="1" applyBorder="1" applyAlignment="1"/>
    <xf numFmtId="0" fontId="6" fillId="5" borderId="5" xfId="0" applyFont="1" applyFill="1" applyBorder="1" applyAlignment="1"/>
    <xf numFmtId="0" fontId="0" fillId="2" borderId="5" xfId="0" applyFont="1" applyFill="1" applyBorder="1" applyAlignment="1"/>
    <xf numFmtId="0" fontId="6" fillId="10" borderId="5" xfId="0" applyFont="1" applyFill="1" applyBorder="1" applyAlignment="1"/>
    <xf numFmtId="0" fontId="6" fillId="6" borderId="5" xfId="0" applyFont="1" applyFill="1" applyBorder="1" applyAlignment="1"/>
    <xf numFmtId="0" fontId="0" fillId="6" borderId="5" xfId="0" applyFont="1" applyFill="1" applyBorder="1" applyAlignment="1"/>
    <xf numFmtId="0" fontId="6" fillId="11" borderId="5" xfId="0" applyFont="1" applyFill="1" applyBorder="1" applyAlignment="1"/>
    <xf numFmtId="0" fontId="6" fillId="7" borderId="5" xfId="0" applyFont="1" applyFill="1" applyBorder="1" applyAlignment="1"/>
    <xf numFmtId="0" fontId="6" fillId="12" borderId="5" xfId="0" applyFont="1" applyFill="1" applyBorder="1" applyAlignment="1"/>
    <xf numFmtId="0" fontId="6" fillId="8" borderId="5" xfId="0" applyFont="1" applyFill="1" applyBorder="1" applyAlignment="1"/>
    <xf numFmtId="0" fontId="6" fillId="9" borderId="5" xfId="0" applyFont="1" applyFill="1" applyBorder="1" applyAlignment="1"/>
    <xf numFmtId="0" fontId="0" fillId="0" borderId="6" xfId="0" applyFont="1" applyBorder="1" applyAlignment="1"/>
    <xf numFmtId="0" fontId="6" fillId="3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workbookViewId="0">
      <pane xSplit="1" topLeftCell="B1" activePane="topRight" state="frozen"/>
      <selection pane="topRight" activeCell="J30" sqref="J30"/>
    </sheetView>
  </sheetViews>
  <sheetFormatPr baseColWidth="10" defaultColWidth="14.5" defaultRowHeight="15.75" customHeight="1" x14ac:dyDescent="0.15"/>
  <cols>
    <col min="1" max="1" width="5" style="25" customWidth="1"/>
    <col min="2" max="2" width="22.5" style="25" customWidth="1"/>
    <col min="11" max="11" width="25" customWidth="1"/>
    <col min="17" max="18" width="20.6640625" customWidth="1"/>
    <col min="19" max="20" width="19.33203125" customWidth="1"/>
  </cols>
  <sheetData>
    <row r="1" spans="1:35" ht="15.75" customHeight="1" x14ac:dyDescent="0.15">
      <c r="B1" s="26" t="s">
        <v>0</v>
      </c>
      <c r="C1" s="2" t="s">
        <v>1</v>
      </c>
      <c r="D1" s="2" t="s">
        <v>2</v>
      </c>
      <c r="E1" s="2" t="s">
        <v>3</v>
      </c>
      <c r="F1" s="55" t="s">
        <v>4</v>
      </c>
      <c r="G1" s="56"/>
      <c r="H1" s="56"/>
      <c r="I1" s="57"/>
      <c r="J1" s="24" t="s">
        <v>102</v>
      </c>
      <c r="K1" s="1" t="s">
        <v>5</v>
      </c>
      <c r="L1" s="55" t="s">
        <v>6</v>
      </c>
      <c r="M1" s="56"/>
      <c r="N1" s="56"/>
      <c r="O1" s="57"/>
      <c r="P1" s="4" t="s">
        <v>7</v>
      </c>
      <c r="Q1" s="58" t="s">
        <v>44</v>
      </c>
      <c r="R1" s="60"/>
      <c r="S1" s="58" t="s">
        <v>45</v>
      </c>
      <c r="T1" s="60"/>
      <c r="U1" s="34" t="s">
        <v>50</v>
      </c>
      <c r="V1" s="58" t="s">
        <v>91</v>
      </c>
      <c r="W1" s="59"/>
      <c r="X1" s="59"/>
      <c r="Y1" s="59"/>
      <c r="Z1" s="60"/>
      <c r="AA1" s="35"/>
      <c r="AB1" s="32"/>
      <c r="AC1" s="33"/>
      <c r="AD1" s="33"/>
      <c r="AE1" s="33"/>
      <c r="AF1" s="33"/>
      <c r="AG1" s="33"/>
      <c r="AH1" s="33"/>
      <c r="AI1" s="33"/>
    </row>
    <row r="2" spans="1:35" ht="15.75" customHeight="1" x14ac:dyDescent="0.15">
      <c r="B2" s="26"/>
      <c r="C2" s="2"/>
      <c r="D2" s="2"/>
      <c r="E2" s="2"/>
      <c r="F2" s="3"/>
      <c r="G2" s="23" t="s">
        <v>97</v>
      </c>
      <c r="H2" s="23" t="s">
        <v>98</v>
      </c>
      <c r="I2" s="24" t="s">
        <v>99</v>
      </c>
      <c r="J2" s="24"/>
      <c r="K2" s="1"/>
      <c r="L2" s="3" t="s">
        <v>40</v>
      </c>
      <c r="M2" s="23" t="s">
        <v>41</v>
      </c>
      <c r="N2" s="23" t="s">
        <v>42</v>
      </c>
      <c r="O2" s="24" t="s">
        <v>43</v>
      </c>
      <c r="P2" s="4"/>
      <c r="Q2" s="53"/>
      <c r="R2" s="54"/>
      <c r="S2" s="51"/>
      <c r="T2" s="35"/>
      <c r="U2" s="35"/>
      <c r="V2" s="36" t="s">
        <v>92</v>
      </c>
      <c r="W2" s="36" t="s">
        <v>93</v>
      </c>
      <c r="X2" s="36" t="s">
        <v>94</v>
      </c>
      <c r="Y2" s="36" t="s">
        <v>95</v>
      </c>
      <c r="Z2" s="36" t="s">
        <v>96</v>
      </c>
      <c r="AA2" s="35"/>
      <c r="AB2" s="32"/>
      <c r="AC2" s="33"/>
      <c r="AD2" s="33"/>
      <c r="AE2" s="33"/>
      <c r="AF2" s="33"/>
      <c r="AG2" s="33"/>
      <c r="AH2" s="33"/>
      <c r="AI2" s="33"/>
    </row>
    <row r="3" spans="1:35" s="22" customFormat="1" ht="15.75" customHeight="1" x14ac:dyDescent="0.15">
      <c r="A3" s="30">
        <v>1</v>
      </c>
      <c r="B3" s="27" t="s">
        <v>8</v>
      </c>
      <c r="C3" s="19" t="s">
        <v>9</v>
      </c>
      <c r="D3" s="19" t="s">
        <v>10</v>
      </c>
      <c r="E3" s="19">
        <v>8</v>
      </c>
      <c r="F3" s="20">
        <f ca="1">IFERROR(__xludf.DUMMYFUNCTION("SPLIT(B2, ""x"")"),1)</f>
        <v>1</v>
      </c>
      <c r="G3" s="20">
        <f ca="1">IFERROR(__xludf.DUMMYFUNCTION("""COMPUTED_VALUE"""),96)</f>
        <v>96</v>
      </c>
      <c r="H3" s="20">
        <f ca="1">IFERROR(__xludf.DUMMYFUNCTION("""COMPUTED_VALUE"""),96)</f>
        <v>96</v>
      </c>
      <c r="I3" s="20">
        <f ca="1">IFERROR(__xludf.DUMMYFUNCTION("""COMPUTED_VALUE"""),1)</f>
        <v>1</v>
      </c>
      <c r="J3" s="20"/>
      <c r="K3" s="18">
        <f t="shared" ref="K3:K33" ca="1" si="0">PRODUCT(F3:I3)</f>
        <v>9216</v>
      </c>
      <c r="L3" s="20">
        <f ca="1">IFERROR(__xludf.DUMMYFUNCTION("SPLIT(C2, ""x"")"),1)</f>
        <v>1</v>
      </c>
      <c r="M3" s="20">
        <f ca="1">IFERROR(__xludf.DUMMYFUNCTION("""COMPUTED_VALUE"""),3)</f>
        <v>3</v>
      </c>
      <c r="N3" s="20">
        <f ca="1">IFERROR(__xludf.DUMMYFUNCTION("""COMPUTED_VALUE"""),3)</f>
        <v>3</v>
      </c>
      <c r="O3" s="20">
        <f ca="1">IFERROR(__xludf.DUMMYFUNCTION("""COMPUTED_VALUE"""),8)</f>
        <v>8</v>
      </c>
      <c r="P3" s="21">
        <f t="shared" ref="P3:P29" ca="1" si="1">PRODUCT(L3:O3)</f>
        <v>72</v>
      </c>
      <c r="Q3" s="52" t="s">
        <v>46</v>
      </c>
      <c r="R3" s="52" t="s">
        <v>56</v>
      </c>
      <c r="S3" s="38" t="s">
        <v>47</v>
      </c>
      <c r="T3" s="38" t="s">
        <v>60</v>
      </c>
      <c r="U3" s="37" t="s">
        <v>51</v>
      </c>
      <c r="V3" s="39">
        <v>0</v>
      </c>
      <c r="W3" s="39">
        <v>1</v>
      </c>
      <c r="X3" s="39">
        <v>0</v>
      </c>
      <c r="Y3" s="39">
        <v>1</v>
      </c>
      <c r="Z3" s="39">
        <v>-2</v>
      </c>
      <c r="AA3" s="39"/>
      <c r="AB3" s="32"/>
      <c r="AC3" s="33"/>
      <c r="AD3" s="33"/>
      <c r="AE3" s="33"/>
      <c r="AF3" s="33"/>
      <c r="AG3" s="33"/>
      <c r="AH3" s="33"/>
      <c r="AI3" s="33"/>
    </row>
    <row r="4" spans="1:35" s="22" customFormat="1" ht="15.75" customHeight="1" x14ac:dyDescent="0.15">
      <c r="A4" s="30">
        <v>2</v>
      </c>
      <c r="B4" s="27" t="s">
        <v>8</v>
      </c>
      <c r="C4" s="19" t="s">
        <v>11</v>
      </c>
      <c r="D4" s="19" t="s">
        <v>10</v>
      </c>
      <c r="E4" s="19">
        <v>8</v>
      </c>
      <c r="F4" s="20">
        <f ca="1">IFERROR(__xludf.DUMMYFUNCTION("SPLIT(B3, ""x"")"),1)</f>
        <v>1</v>
      </c>
      <c r="G4" s="20">
        <f ca="1">IFERROR(__xludf.DUMMYFUNCTION("""COMPUTED_VALUE"""),48)</f>
        <v>48</v>
      </c>
      <c r="H4" s="20">
        <f ca="1">IFERROR(__xludf.DUMMYFUNCTION("""COMPUTED_VALUE"""),48)</f>
        <v>48</v>
      </c>
      <c r="I4" s="20">
        <f ca="1">IFERROR(__xludf.DUMMYFUNCTION("""COMPUTED_VALUE"""),8)</f>
        <v>8</v>
      </c>
      <c r="J4" s="20">
        <v>8</v>
      </c>
      <c r="K4" s="18">
        <f t="shared" ca="1" si="0"/>
        <v>18432</v>
      </c>
      <c r="L4" s="20">
        <f ca="1">IFERROR(__xludf.DUMMYFUNCTION("SPLIT(C3, ""x"")"),1)</f>
        <v>1</v>
      </c>
      <c r="M4" s="20">
        <f ca="1">IFERROR(__xludf.DUMMYFUNCTION("""COMPUTED_VALUE"""),3)</f>
        <v>3</v>
      </c>
      <c r="N4" s="20">
        <f ca="1">IFERROR(__xludf.DUMMYFUNCTION("""COMPUTED_VALUE"""),3)</f>
        <v>3</v>
      </c>
      <c r="O4" s="20">
        <f ca="1">IFERROR(__xludf.DUMMYFUNCTION("""COMPUTED_VALUE"""),8)</f>
        <v>8</v>
      </c>
      <c r="P4" s="21">
        <f t="shared" ca="1" si="1"/>
        <v>72</v>
      </c>
      <c r="Q4" s="37" t="s">
        <v>48</v>
      </c>
      <c r="R4" s="37" t="s">
        <v>57</v>
      </c>
      <c r="S4" s="38" t="s">
        <v>47</v>
      </c>
      <c r="T4" s="38" t="s">
        <v>60</v>
      </c>
      <c r="U4" s="37" t="s">
        <v>51</v>
      </c>
      <c r="V4" s="39">
        <v>1</v>
      </c>
      <c r="W4" s="39">
        <v>1</v>
      </c>
      <c r="X4" s="39">
        <v>1</v>
      </c>
      <c r="Y4" s="39">
        <v>1</v>
      </c>
      <c r="Z4" s="39">
        <v>-128</v>
      </c>
      <c r="AA4" s="39"/>
      <c r="AB4" s="32"/>
      <c r="AC4" s="33"/>
      <c r="AD4" s="33"/>
      <c r="AE4" s="33"/>
      <c r="AF4" s="33"/>
      <c r="AG4" s="33"/>
      <c r="AH4" s="33"/>
      <c r="AI4" s="33"/>
    </row>
    <row r="5" spans="1:35" s="16" customFormat="1" ht="15.75" customHeight="1" x14ac:dyDescent="0.15">
      <c r="A5" s="31">
        <v>3</v>
      </c>
      <c r="B5" s="28" t="s">
        <v>12</v>
      </c>
      <c r="C5" s="13" t="s">
        <v>11</v>
      </c>
      <c r="D5" s="13" t="s">
        <v>13</v>
      </c>
      <c r="E5" s="13">
        <v>16</v>
      </c>
      <c r="F5" s="14">
        <f ca="1">IFERROR(__xludf.DUMMYFUNCTION("SPLIT(B4, ""x"")"),1)</f>
        <v>1</v>
      </c>
      <c r="G5" s="14">
        <f ca="1">IFERROR(__xludf.DUMMYFUNCTION("""COMPUTED_VALUE"""),48)</f>
        <v>48</v>
      </c>
      <c r="H5" s="14">
        <f ca="1">IFERROR(__xludf.DUMMYFUNCTION("""COMPUTED_VALUE"""),48)</f>
        <v>48</v>
      </c>
      <c r="I5" s="14">
        <f ca="1">IFERROR(__xludf.DUMMYFUNCTION("""COMPUTED_VALUE"""),8)</f>
        <v>8</v>
      </c>
      <c r="J5" s="14"/>
      <c r="K5" s="12">
        <f t="shared" ca="1" si="0"/>
        <v>18432</v>
      </c>
      <c r="L5" s="14">
        <f ca="1">IFERROR(__xludf.DUMMYFUNCTION("SPLIT(C4, ""x"")"),16)</f>
        <v>16</v>
      </c>
      <c r="M5" s="14">
        <f ca="1">IFERROR(__xludf.DUMMYFUNCTION("""COMPUTED_VALUE"""),1)</f>
        <v>1</v>
      </c>
      <c r="N5" s="14">
        <f ca="1">IFERROR(__xludf.DUMMYFUNCTION("""COMPUTED_VALUE"""),1)</f>
        <v>1</v>
      </c>
      <c r="O5" s="14">
        <f ca="1">IFERROR(__xludf.DUMMYFUNCTION("""COMPUTED_VALUE"""),8)</f>
        <v>8</v>
      </c>
      <c r="P5" s="15">
        <f t="shared" ca="1" si="1"/>
        <v>128</v>
      </c>
      <c r="Q5" s="40" t="s">
        <v>47</v>
      </c>
      <c r="R5" s="40" t="s">
        <v>64</v>
      </c>
      <c r="S5" s="41" t="s">
        <v>49</v>
      </c>
      <c r="T5" s="41" t="s">
        <v>61</v>
      </c>
      <c r="U5" s="40" t="s">
        <v>51</v>
      </c>
      <c r="V5" s="42"/>
      <c r="W5" s="42"/>
      <c r="X5" s="42"/>
      <c r="Y5" s="42"/>
      <c r="Z5" s="42"/>
      <c r="AA5" s="42"/>
      <c r="AB5" s="32"/>
      <c r="AC5" s="33"/>
      <c r="AD5" s="33"/>
      <c r="AE5" s="33"/>
      <c r="AF5" s="33"/>
      <c r="AG5" s="33"/>
      <c r="AH5" s="33"/>
      <c r="AI5" s="33"/>
    </row>
    <row r="6" spans="1:35" s="22" customFormat="1" ht="15.75" customHeight="1" x14ac:dyDescent="0.15">
      <c r="A6" s="30">
        <v>4</v>
      </c>
      <c r="B6" s="27" t="s">
        <v>8</v>
      </c>
      <c r="C6" s="19" t="s">
        <v>14</v>
      </c>
      <c r="D6" s="19" t="s">
        <v>15</v>
      </c>
      <c r="E6" s="19">
        <v>16</v>
      </c>
      <c r="F6" s="20">
        <f ca="1">IFERROR(__xludf.DUMMYFUNCTION("SPLIT(B5, ""x"")"),1)</f>
        <v>1</v>
      </c>
      <c r="G6" s="20">
        <f ca="1">IFERROR(__xludf.DUMMYFUNCTION("""COMPUTED_VALUE"""),48)</f>
        <v>48</v>
      </c>
      <c r="H6" s="20">
        <f ca="1">IFERROR(__xludf.DUMMYFUNCTION("""COMPUTED_VALUE"""),48)</f>
        <v>48</v>
      </c>
      <c r="I6" s="20">
        <f ca="1">IFERROR(__xludf.DUMMYFUNCTION("""COMPUTED_VALUE"""),16)</f>
        <v>16</v>
      </c>
      <c r="J6" s="20">
        <v>16</v>
      </c>
      <c r="K6" s="18">
        <f t="shared" ca="1" si="0"/>
        <v>36864</v>
      </c>
      <c r="L6" s="20">
        <f ca="1">IFERROR(__xludf.DUMMYFUNCTION("SPLIT(C5, ""x"")"),1)</f>
        <v>1</v>
      </c>
      <c r="M6" s="20">
        <f ca="1">IFERROR(__xludf.DUMMYFUNCTION("""COMPUTED_VALUE"""),3)</f>
        <v>3</v>
      </c>
      <c r="N6" s="20">
        <f ca="1">IFERROR(__xludf.DUMMYFUNCTION("""COMPUTED_VALUE"""),3)</f>
        <v>3</v>
      </c>
      <c r="O6" s="20">
        <f ca="1">IFERROR(__xludf.DUMMYFUNCTION("""COMPUTED_VALUE"""),16)</f>
        <v>16</v>
      </c>
      <c r="P6" s="21">
        <f t="shared" ca="1" si="1"/>
        <v>144</v>
      </c>
      <c r="Q6" s="37" t="s">
        <v>52</v>
      </c>
      <c r="R6" s="37" t="s">
        <v>58</v>
      </c>
      <c r="S6" s="43" t="s">
        <v>53</v>
      </c>
      <c r="T6" s="43" t="s">
        <v>62</v>
      </c>
      <c r="U6" s="37" t="s">
        <v>51</v>
      </c>
      <c r="V6" s="39">
        <v>0</v>
      </c>
      <c r="W6" s="39">
        <v>1</v>
      </c>
      <c r="X6" s="39">
        <v>0</v>
      </c>
      <c r="Y6" s="39">
        <v>1</v>
      </c>
      <c r="Z6" s="39">
        <v>-128</v>
      </c>
      <c r="AA6" s="39"/>
      <c r="AB6" s="32"/>
      <c r="AC6" s="33"/>
      <c r="AD6" s="33"/>
      <c r="AE6" s="33"/>
      <c r="AF6" s="33"/>
      <c r="AG6" s="33"/>
      <c r="AH6" s="33"/>
      <c r="AI6" s="33"/>
    </row>
    <row r="7" spans="1:35" s="16" customFormat="1" ht="15.75" customHeight="1" x14ac:dyDescent="0.15">
      <c r="A7" s="31">
        <v>5</v>
      </c>
      <c r="B7" s="28" t="s">
        <v>12</v>
      </c>
      <c r="C7" s="13" t="s">
        <v>16</v>
      </c>
      <c r="D7" s="13" t="s">
        <v>17</v>
      </c>
      <c r="E7" s="13">
        <v>32</v>
      </c>
      <c r="F7" s="14">
        <f ca="1">IFERROR(__xludf.DUMMYFUNCTION("SPLIT(B6, ""x"")"),1)</f>
        <v>1</v>
      </c>
      <c r="G7" s="14">
        <f ca="1">IFERROR(__xludf.DUMMYFUNCTION("""COMPUTED_VALUE"""),24)</f>
        <v>24</v>
      </c>
      <c r="H7" s="14">
        <f ca="1">IFERROR(__xludf.DUMMYFUNCTION("""COMPUTED_VALUE"""),24)</f>
        <v>24</v>
      </c>
      <c r="I7" s="14">
        <f ca="1">IFERROR(__xludf.DUMMYFUNCTION("""COMPUTED_VALUE"""),16)</f>
        <v>16</v>
      </c>
      <c r="J7" s="14"/>
      <c r="K7" s="12">
        <f t="shared" ca="1" si="0"/>
        <v>9216</v>
      </c>
      <c r="L7" s="14">
        <f ca="1">IFERROR(__xludf.DUMMYFUNCTION("SPLIT(C6, ""x"")"),32)</f>
        <v>32</v>
      </c>
      <c r="M7" s="14">
        <f ca="1">IFERROR(__xludf.DUMMYFUNCTION("""COMPUTED_VALUE"""),1)</f>
        <v>1</v>
      </c>
      <c r="N7" s="14">
        <f ca="1">IFERROR(__xludf.DUMMYFUNCTION("""COMPUTED_VALUE"""),1)</f>
        <v>1</v>
      </c>
      <c r="O7" s="14">
        <f ca="1">IFERROR(__xludf.DUMMYFUNCTION("""COMPUTED_VALUE"""),16)</f>
        <v>16</v>
      </c>
      <c r="P7" s="15">
        <f t="shared" ca="1" si="1"/>
        <v>512</v>
      </c>
      <c r="Q7" s="40" t="s">
        <v>53</v>
      </c>
      <c r="R7" s="40" t="s">
        <v>64</v>
      </c>
      <c r="S7" s="44" t="s">
        <v>54</v>
      </c>
      <c r="T7" s="44" t="s">
        <v>63</v>
      </c>
      <c r="U7" s="40" t="s">
        <v>51</v>
      </c>
      <c r="V7" s="42"/>
      <c r="W7" s="42"/>
      <c r="X7" s="42"/>
      <c r="Y7" s="42"/>
      <c r="Z7" s="42"/>
      <c r="AA7" s="42"/>
      <c r="AB7" s="32"/>
      <c r="AC7" s="33"/>
      <c r="AD7" s="33"/>
      <c r="AE7" s="33"/>
      <c r="AF7" s="33"/>
      <c r="AG7" s="33"/>
      <c r="AH7" s="33"/>
      <c r="AI7" s="33"/>
    </row>
    <row r="8" spans="1:35" s="22" customFormat="1" ht="15.75" customHeight="1" x14ac:dyDescent="0.15">
      <c r="A8" s="30">
        <v>6</v>
      </c>
      <c r="B8" s="27" t="s">
        <v>8</v>
      </c>
      <c r="C8" s="19" t="s">
        <v>18</v>
      </c>
      <c r="D8" s="19" t="s">
        <v>19</v>
      </c>
      <c r="E8" s="19">
        <v>32</v>
      </c>
      <c r="F8" s="20">
        <f ca="1">IFERROR(__xludf.DUMMYFUNCTION("SPLIT(B7, ""x"")"),1)</f>
        <v>1</v>
      </c>
      <c r="G8" s="20">
        <f ca="1">IFERROR(__xludf.DUMMYFUNCTION("""COMPUTED_VALUE"""),24)</f>
        <v>24</v>
      </c>
      <c r="H8" s="20">
        <f ca="1">IFERROR(__xludf.DUMMYFUNCTION("""COMPUTED_VALUE"""),24)</f>
        <v>24</v>
      </c>
      <c r="I8" s="20">
        <f ca="1">IFERROR(__xludf.DUMMYFUNCTION("""COMPUTED_VALUE"""),32)</f>
        <v>32</v>
      </c>
      <c r="J8" s="20">
        <v>32</v>
      </c>
      <c r="K8" s="18">
        <f t="shared" ca="1" si="0"/>
        <v>18432</v>
      </c>
      <c r="L8" s="20">
        <f ca="1">IFERROR(__xludf.DUMMYFUNCTION("SPLIT(C7, ""x"")"),1)</f>
        <v>1</v>
      </c>
      <c r="M8" s="20">
        <f ca="1">IFERROR(__xludf.DUMMYFUNCTION("""COMPUTED_VALUE"""),3)</f>
        <v>3</v>
      </c>
      <c r="N8" s="20">
        <f ca="1">IFERROR(__xludf.DUMMYFUNCTION("""COMPUTED_VALUE"""),3)</f>
        <v>3</v>
      </c>
      <c r="O8" s="20">
        <f ca="1">IFERROR(__xludf.DUMMYFUNCTION("""COMPUTED_VALUE"""),32)</f>
        <v>32</v>
      </c>
      <c r="P8" s="21">
        <f t="shared" ca="1" si="1"/>
        <v>288</v>
      </c>
      <c r="Q8" s="37" t="s">
        <v>55</v>
      </c>
      <c r="R8" s="37" t="s">
        <v>59</v>
      </c>
      <c r="S8" s="45" t="s">
        <v>54</v>
      </c>
      <c r="T8" s="44" t="s">
        <v>63</v>
      </c>
      <c r="U8" s="37" t="s">
        <v>51</v>
      </c>
      <c r="V8" s="39">
        <v>1</v>
      </c>
      <c r="W8" s="39">
        <v>1</v>
      </c>
      <c r="X8" s="39">
        <v>1</v>
      </c>
      <c r="Y8" s="39">
        <v>1</v>
      </c>
      <c r="Z8" s="39">
        <v>-128</v>
      </c>
      <c r="AA8" s="39"/>
      <c r="AB8" s="32"/>
      <c r="AC8" s="33"/>
      <c r="AD8" s="33"/>
      <c r="AE8" s="33"/>
      <c r="AF8" s="33"/>
      <c r="AG8" s="33"/>
      <c r="AH8" s="33"/>
      <c r="AI8" s="33"/>
    </row>
    <row r="9" spans="1:35" s="16" customFormat="1" ht="15.75" customHeight="1" x14ac:dyDescent="0.15">
      <c r="A9" s="31">
        <v>7</v>
      </c>
      <c r="B9" s="28" t="s">
        <v>12</v>
      </c>
      <c r="C9" s="13" t="s">
        <v>18</v>
      </c>
      <c r="D9" s="13" t="s">
        <v>20</v>
      </c>
      <c r="E9" s="13">
        <v>32</v>
      </c>
      <c r="F9" s="14">
        <f ca="1">IFERROR(__xludf.DUMMYFUNCTION("SPLIT(B8, ""x"")"),1)</f>
        <v>1</v>
      </c>
      <c r="G9" s="14">
        <f ca="1">IFERROR(__xludf.DUMMYFUNCTION("""COMPUTED_VALUE"""),24)</f>
        <v>24</v>
      </c>
      <c r="H9" s="14">
        <f ca="1">IFERROR(__xludf.DUMMYFUNCTION("""COMPUTED_VALUE"""),24)</f>
        <v>24</v>
      </c>
      <c r="I9" s="14">
        <f ca="1">IFERROR(__xludf.DUMMYFUNCTION("""COMPUTED_VALUE"""),32)</f>
        <v>32</v>
      </c>
      <c r="J9" s="14"/>
      <c r="K9" s="12">
        <f t="shared" ca="1" si="0"/>
        <v>18432</v>
      </c>
      <c r="L9" s="14">
        <f ca="1">IFERROR(__xludf.DUMMYFUNCTION("SPLIT(C8, ""x"")"),32)</f>
        <v>32</v>
      </c>
      <c r="M9" s="14">
        <f ca="1">IFERROR(__xludf.DUMMYFUNCTION("""COMPUTED_VALUE"""),1)</f>
        <v>1</v>
      </c>
      <c r="N9" s="14">
        <f ca="1">IFERROR(__xludf.DUMMYFUNCTION("""COMPUTED_VALUE"""),1)</f>
        <v>1</v>
      </c>
      <c r="O9" s="14">
        <f ca="1">IFERROR(__xludf.DUMMYFUNCTION("""COMPUTED_VALUE"""),32)</f>
        <v>32</v>
      </c>
      <c r="P9" s="15">
        <f t="shared" ca="1" si="1"/>
        <v>1024</v>
      </c>
      <c r="Q9" s="40" t="s">
        <v>54</v>
      </c>
      <c r="R9" s="40" t="s">
        <v>64</v>
      </c>
      <c r="S9" s="44" t="s">
        <v>54</v>
      </c>
      <c r="T9" s="44" t="s">
        <v>63</v>
      </c>
      <c r="U9" s="40" t="s">
        <v>51</v>
      </c>
      <c r="V9" s="42"/>
      <c r="W9" s="42"/>
      <c r="X9" s="42"/>
      <c r="Y9" s="42"/>
      <c r="Z9" s="42"/>
      <c r="AA9" s="42"/>
      <c r="AB9" s="32"/>
      <c r="AC9" s="33"/>
      <c r="AD9" s="33"/>
      <c r="AE9" s="33"/>
      <c r="AF9" s="33"/>
      <c r="AG9" s="33"/>
      <c r="AH9" s="33"/>
      <c r="AI9" s="33"/>
    </row>
    <row r="10" spans="1:35" s="22" customFormat="1" ht="15.75" customHeight="1" x14ac:dyDescent="0.15">
      <c r="A10" s="30">
        <v>8</v>
      </c>
      <c r="B10" s="27" t="s">
        <v>8</v>
      </c>
      <c r="C10" s="19" t="s">
        <v>18</v>
      </c>
      <c r="D10" s="19" t="s">
        <v>19</v>
      </c>
      <c r="E10" s="19">
        <v>32</v>
      </c>
      <c r="F10" s="20">
        <f ca="1">IFERROR(__xludf.DUMMYFUNCTION("SPLIT(B9, ""x"")"),1)</f>
        <v>1</v>
      </c>
      <c r="G10" s="20">
        <f ca="1">IFERROR(__xludf.DUMMYFUNCTION("""COMPUTED_VALUE"""),24)</f>
        <v>24</v>
      </c>
      <c r="H10" s="20">
        <f ca="1">IFERROR(__xludf.DUMMYFUNCTION("""COMPUTED_VALUE"""),24)</f>
        <v>24</v>
      </c>
      <c r="I10" s="20">
        <f ca="1">IFERROR(__xludf.DUMMYFUNCTION("""COMPUTED_VALUE"""),32)</f>
        <v>32</v>
      </c>
      <c r="J10" s="20">
        <v>32</v>
      </c>
      <c r="K10" s="18">
        <f t="shared" ca="1" si="0"/>
        <v>18432</v>
      </c>
      <c r="L10" s="20">
        <f ca="1">IFERROR(__xludf.DUMMYFUNCTION("SPLIT(C9, ""x"")"),1)</f>
        <v>1</v>
      </c>
      <c r="M10" s="20">
        <f ca="1">IFERROR(__xludf.DUMMYFUNCTION("""COMPUTED_VALUE"""),3)</f>
        <v>3</v>
      </c>
      <c r="N10" s="20">
        <f ca="1">IFERROR(__xludf.DUMMYFUNCTION("""COMPUTED_VALUE"""),3)</f>
        <v>3</v>
      </c>
      <c r="O10" s="20">
        <f ca="1">IFERROR(__xludf.DUMMYFUNCTION("""COMPUTED_VALUE"""),32)</f>
        <v>32</v>
      </c>
      <c r="P10" s="21">
        <f t="shared" ca="1" si="1"/>
        <v>288</v>
      </c>
      <c r="Q10" s="37" t="s">
        <v>79</v>
      </c>
      <c r="R10" s="37" t="s">
        <v>80</v>
      </c>
      <c r="S10" s="46" t="s">
        <v>65</v>
      </c>
      <c r="T10" s="46" t="s">
        <v>73</v>
      </c>
      <c r="U10" s="37" t="s">
        <v>51</v>
      </c>
      <c r="V10" s="39">
        <v>0</v>
      </c>
      <c r="W10" s="39">
        <v>1</v>
      </c>
      <c r="X10" s="39">
        <v>0</v>
      </c>
      <c r="Y10" s="39">
        <v>1</v>
      </c>
      <c r="Z10" s="39">
        <v>-128</v>
      </c>
      <c r="AA10" s="39"/>
      <c r="AB10" s="32"/>
      <c r="AC10" s="33"/>
      <c r="AD10" s="33"/>
      <c r="AE10" s="33"/>
      <c r="AF10" s="33"/>
      <c r="AG10" s="33"/>
      <c r="AH10" s="33"/>
      <c r="AI10" s="33"/>
    </row>
    <row r="11" spans="1:35" s="16" customFormat="1" ht="15.75" customHeight="1" x14ac:dyDescent="0.15">
      <c r="A11" s="31">
        <v>9</v>
      </c>
      <c r="B11" s="28" t="s">
        <v>12</v>
      </c>
      <c r="C11" s="13" t="s">
        <v>21</v>
      </c>
      <c r="D11" s="13" t="s">
        <v>22</v>
      </c>
      <c r="E11" s="13">
        <v>64</v>
      </c>
      <c r="F11" s="14">
        <f ca="1">IFERROR(__xludf.DUMMYFUNCTION("SPLIT(B10, ""x"")"),1)</f>
        <v>1</v>
      </c>
      <c r="G11" s="14">
        <f ca="1">IFERROR(__xludf.DUMMYFUNCTION("""COMPUTED_VALUE"""),12)</f>
        <v>12</v>
      </c>
      <c r="H11" s="14">
        <f ca="1">IFERROR(__xludf.DUMMYFUNCTION("""COMPUTED_VALUE"""),12)</f>
        <v>12</v>
      </c>
      <c r="I11" s="14">
        <f ca="1">IFERROR(__xludf.DUMMYFUNCTION("""COMPUTED_VALUE"""),32)</f>
        <v>32</v>
      </c>
      <c r="J11" s="14"/>
      <c r="K11" s="12">
        <f t="shared" ca="1" si="0"/>
        <v>4608</v>
      </c>
      <c r="L11" s="14">
        <f ca="1">IFERROR(__xludf.DUMMYFUNCTION("SPLIT(C10, ""x"")"),64)</f>
        <v>64</v>
      </c>
      <c r="M11" s="14">
        <f ca="1">IFERROR(__xludf.DUMMYFUNCTION("""COMPUTED_VALUE"""),1)</f>
        <v>1</v>
      </c>
      <c r="N11" s="14">
        <f ca="1">IFERROR(__xludf.DUMMYFUNCTION("""COMPUTED_VALUE"""),1)</f>
        <v>1</v>
      </c>
      <c r="O11" s="14">
        <f ca="1">IFERROR(__xludf.DUMMYFUNCTION("""COMPUTED_VALUE"""),32)</f>
        <v>32</v>
      </c>
      <c r="P11" s="15">
        <f t="shared" ca="1" si="1"/>
        <v>2048</v>
      </c>
      <c r="Q11" s="40" t="s">
        <v>65</v>
      </c>
      <c r="R11" s="40" t="s">
        <v>64</v>
      </c>
      <c r="S11" s="47" t="s">
        <v>66</v>
      </c>
      <c r="T11" s="47" t="s">
        <v>74</v>
      </c>
      <c r="U11" s="40" t="s">
        <v>51</v>
      </c>
      <c r="V11" s="42"/>
      <c r="W11" s="42"/>
      <c r="X11" s="42"/>
      <c r="Y11" s="42"/>
      <c r="Z11" s="42"/>
      <c r="AA11" s="42"/>
      <c r="AB11" s="32"/>
      <c r="AC11" s="33"/>
      <c r="AD11" s="33"/>
      <c r="AE11" s="33"/>
      <c r="AF11" s="33"/>
      <c r="AG11" s="33"/>
      <c r="AH11" s="33"/>
      <c r="AI11" s="33"/>
    </row>
    <row r="12" spans="1:35" s="22" customFormat="1" ht="15.75" customHeight="1" x14ac:dyDescent="0.15">
      <c r="A12" s="30">
        <v>10</v>
      </c>
      <c r="B12" s="27" t="s">
        <v>8</v>
      </c>
      <c r="C12" s="19" t="s">
        <v>23</v>
      </c>
      <c r="D12" s="19" t="s">
        <v>24</v>
      </c>
      <c r="E12" s="19">
        <v>64</v>
      </c>
      <c r="F12" s="20">
        <f ca="1">IFERROR(__xludf.DUMMYFUNCTION("SPLIT(B11, ""x"")"),1)</f>
        <v>1</v>
      </c>
      <c r="G12" s="20">
        <f ca="1">IFERROR(__xludf.DUMMYFUNCTION("""COMPUTED_VALUE"""),12)</f>
        <v>12</v>
      </c>
      <c r="H12" s="20">
        <f ca="1">IFERROR(__xludf.DUMMYFUNCTION("""COMPUTED_VALUE"""),12)</f>
        <v>12</v>
      </c>
      <c r="I12" s="20">
        <f ca="1">IFERROR(__xludf.DUMMYFUNCTION("""COMPUTED_VALUE"""),64)</f>
        <v>64</v>
      </c>
      <c r="J12" s="20">
        <v>64</v>
      </c>
      <c r="K12" s="18">
        <f t="shared" ca="1" si="0"/>
        <v>9216</v>
      </c>
      <c r="L12" s="20">
        <f ca="1">IFERROR(__xludf.DUMMYFUNCTION("SPLIT(C11, ""x"")"),1)</f>
        <v>1</v>
      </c>
      <c r="M12" s="20">
        <f ca="1">IFERROR(__xludf.DUMMYFUNCTION("""COMPUTED_VALUE"""),3)</f>
        <v>3</v>
      </c>
      <c r="N12" s="20">
        <f ca="1">IFERROR(__xludf.DUMMYFUNCTION("""COMPUTED_VALUE"""),3)</f>
        <v>3</v>
      </c>
      <c r="O12" s="20">
        <f ca="1">IFERROR(__xludf.DUMMYFUNCTION("""COMPUTED_VALUE"""),64)</f>
        <v>64</v>
      </c>
      <c r="P12" s="21">
        <f t="shared" ca="1" si="1"/>
        <v>576</v>
      </c>
      <c r="Q12" s="37" t="s">
        <v>82</v>
      </c>
      <c r="R12" s="37" t="s">
        <v>81</v>
      </c>
      <c r="S12" s="47" t="s">
        <v>66</v>
      </c>
      <c r="T12" s="47" t="s">
        <v>74</v>
      </c>
      <c r="U12" s="37" t="s">
        <v>51</v>
      </c>
      <c r="V12" s="39">
        <v>1</v>
      </c>
      <c r="W12" s="39">
        <v>1</v>
      </c>
      <c r="X12" s="39">
        <v>1</v>
      </c>
      <c r="Y12" s="39">
        <v>1</v>
      </c>
      <c r="Z12" s="39">
        <v>-128</v>
      </c>
      <c r="AA12" s="39"/>
      <c r="AB12" s="32"/>
      <c r="AC12" s="33"/>
      <c r="AD12" s="33"/>
      <c r="AE12" s="33"/>
      <c r="AF12" s="33"/>
      <c r="AG12" s="33"/>
      <c r="AH12" s="33"/>
      <c r="AI12" s="33"/>
    </row>
    <row r="13" spans="1:35" s="16" customFormat="1" ht="15.75" customHeight="1" x14ac:dyDescent="0.15">
      <c r="A13" s="31">
        <v>11</v>
      </c>
      <c r="B13" s="28" t="s">
        <v>12</v>
      </c>
      <c r="C13" s="13" t="s">
        <v>23</v>
      </c>
      <c r="D13" s="13" t="s">
        <v>25</v>
      </c>
      <c r="E13" s="13">
        <v>64</v>
      </c>
      <c r="F13" s="14">
        <f ca="1">IFERROR(__xludf.DUMMYFUNCTION("SPLIT(B12, ""x"")"),1)</f>
        <v>1</v>
      </c>
      <c r="G13" s="14">
        <f ca="1">IFERROR(__xludf.DUMMYFUNCTION("""COMPUTED_VALUE"""),12)</f>
        <v>12</v>
      </c>
      <c r="H13" s="14">
        <f ca="1">IFERROR(__xludf.DUMMYFUNCTION("""COMPUTED_VALUE"""),12)</f>
        <v>12</v>
      </c>
      <c r="I13" s="14">
        <f ca="1">IFERROR(__xludf.DUMMYFUNCTION("""COMPUTED_VALUE"""),64)</f>
        <v>64</v>
      </c>
      <c r="J13" s="14"/>
      <c r="K13" s="12">
        <f t="shared" ca="1" si="0"/>
        <v>9216</v>
      </c>
      <c r="L13" s="14">
        <f ca="1">IFERROR(__xludf.DUMMYFUNCTION("SPLIT(C12, ""x"")"),64)</f>
        <v>64</v>
      </c>
      <c r="M13" s="14">
        <f ca="1">IFERROR(__xludf.DUMMYFUNCTION("""COMPUTED_VALUE"""),1)</f>
        <v>1</v>
      </c>
      <c r="N13" s="14">
        <f ca="1">IFERROR(__xludf.DUMMYFUNCTION("""COMPUTED_VALUE"""),1)</f>
        <v>1</v>
      </c>
      <c r="O13" s="14">
        <f ca="1">IFERROR(__xludf.DUMMYFUNCTION("""COMPUTED_VALUE"""),64)</f>
        <v>64</v>
      </c>
      <c r="P13" s="15">
        <f t="shared" ca="1" si="1"/>
        <v>4096</v>
      </c>
      <c r="Q13" s="40" t="s">
        <v>66</v>
      </c>
      <c r="R13" s="40" t="s">
        <v>64</v>
      </c>
      <c r="S13" s="47" t="s">
        <v>66</v>
      </c>
      <c r="T13" s="47" t="s">
        <v>74</v>
      </c>
      <c r="U13" s="40" t="s">
        <v>51</v>
      </c>
      <c r="V13" s="42"/>
      <c r="W13" s="42"/>
      <c r="X13" s="42"/>
      <c r="Y13" s="42"/>
      <c r="Z13" s="42"/>
      <c r="AA13" s="42"/>
      <c r="AB13" s="32"/>
      <c r="AC13" s="33"/>
      <c r="AD13" s="33"/>
      <c r="AE13" s="33"/>
      <c r="AF13" s="33"/>
      <c r="AG13" s="33"/>
      <c r="AH13" s="33"/>
      <c r="AI13" s="33"/>
    </row>
    <row r="14" spans="1:35" s="22" customFormat="1" ht="15.75" customHeight="1" x14ac:dyDescent="0.15">
      <c r="A14" s="30">
        <v>12</v>
      </c>
      <c r="B14" s="27" t="s">
        <v>8</v>
      </c>
      <c r="C14" s="19" t="s">
        <v>23</v>
      </c>
      <c r="D14" s="19" t="s">
        <v>24</v>
      </c>
      <c r="E14" s="19">
        <v>64</v>
      </c>
      <c r="F14" s="20">
        <f ca="1">IFERROR(__xludf.DUMMYFUNCTION("SPLIT(B13, ""x"")"),1)</f>
        <v>1</v>
      </c>
      <c r="G14" s="20">
        <f ca="1">IFERROR(__xludf.DUMMYFUNCTION("""COMPUTED_VALUE"""),12)</f>
        <v>12</v>
      </c>
      <c r="H14" s="20">
        <f ca="1">IFERROR(__xludf.DUMMYFUNCTION("""COMPUTED_VALUE"""),12)</f>
        <v>12</v>
      </c>
      <c r="I14" s="20">
        <f ca="1">IFERROR(__xludf.DUMMYFUNCTION("""COMPUTED_VALUE"""),64)</f>
        <v>64</v>
      </c>
      <c r="J14" s="20">
        <v>64</v>
      </c>
      <c r="K14" s="18">
        <f t="shared" ca="1" si="0"/>
        <v>9216</v>
      </c>
      <c r="L14" s="20">
        <f ca="1">IFERROR(__xludf.DUMMYFUNCTION("SPLIT(C13, ""x"")"),1)</f>
        <v>1</v>
      </c>
      <c r="M14" s="20">
        <f ca="1">IFERROR(__xludf.DUMMYFUNCTION("""COMPUTED_VALUE"""),3)</f>
        <v>3</v>
      </c>
      <c r="N14" s="20">
        <f ca="1">IFERROR(__xludf.DUMMYFUNCTION("""COMPUTED_VALUE"""),3)</f>
        <v>3</v>
      </c>
      <c r="O14" s="20">
        <f ca="1">IFERROR(__xludf.DUMMYFUNCTION("""COMPUTED_VALUE"""),64)</f>
        <v>64</v>
      </c>
      <c r="P14" s="21">
        <f t="shared" ca="1" si="1"/>
        <v>576</v>
      </c>
      <c r="Q14" s="37" t="s">
        <v>84</v>
      </c>
      <c r="R14" s="37" t="s">
        <v>83</v>
      </c>
      <c r="S14" s="48" t="s">
        <v>67</v>
      </c>
      <c r="T14" s="48" t="s">
        <v>75</v>
      </c>
      <c r="U14" s="37" t="s">
        <v>51</v>
      </c>
      <c r="V14" s="39">
        <v>0</v>
      </c>
      <c r="W14" s="39">
        <v>1</v>
      </c>
      <c r="X14" s="39">
        <v>0</v>
      </c>
      <c r="Y14" s="39">
        <v>1</v>
      </c>
      <c r="Z14" s="39">
        <v>-128</v>
      </c>
      <c r="AA14" s="39"/>
      <c r="AB14" s="32"/>
      <c r="AC14" s="33"/>
      <c r="AD14" s="33"/>
      <c r="AE14" s="33"/>
      <c r="AF14" s="33"/>
      <c r="AG14" s="33"/>
      <c r="AH14" s="33"/>
      <c r="AI14" s="33"/>
    </row>
    <row r="15" spans="1:35" s="16" customFormat="1" ht="15.75" customHeight="1" x14ac:dyDescent="0.15">
      <c r="A15" s="31">
        <v>13</v>
      </c>
      <c r="B15" s="28" t="s">
        <v>12</v>
      </c>
      <c r="C15" s="13" t="s">
        <v>26</v>
      </c>
      <c r="D15" s="13" t="s">
        <v>27</v>
      </c>
      <c r="E15" s="13">
        <v>128</v>
      </c>
      <c r="F15" s="14">
        <f ca="1">IFERROR(__xludf.DUMMYFUNCTION("SPLIT(B14, ""x"")"),1)</f>
        <v>1</v>
      </c>
      <c r="G15" s="14">
        <f ca="1">IFERROR(__xludf.DUMMYFUNCTION("""COMPUTED_VALUE"""),6)</f>
        <v>6</v>
      </c>
      <c r="H15" s="14">
        <f ca="1">IFERROR(__xludf.DUMMYFUNCTION("""COMPUTED_VALUE"""),6)</f>
        <v>6</v>
      </c>
      <c r="I15" s="14">
        <f ca="1">IFERROR(__xludf.DUMMYFUNCTION("""COMPUTED_VALUE"""),64)</f>
        <v>64</v>
      </c>
      <c r="J15" s="14"/>
      <c r="K15" s="12">
        <f t="shared" ca="1" si="0"/>
        <v>2304</v>
      </c>
      <c r="L15" s="14">
        <f ca="1">IFERROR(__xludf.DUMMYFUNCTION("SPLIT(C14, ""x"")"),128)</f>
        <v>128</v>
      </c>
      <c r="M15" s="14">
        <f ca="1">IFERROR(__xludf.DUMMYFUNCTION("""COMPUTED_VALUE"""),1)</f>
        <v>1</v>
      </c>
      <c r="N15" s="14">
        <f ca="1">IFERROR(__xludf.DUMMYFUNCTION("""COMPUTED_VALUE"""),1)</f>
        <v>1</v>
      </c>
      <c r="O15" s="14">
        <f ca="1">IFERROR(__xludf.DUMMYFUNCTION("""COMPUTED_VALUE"""),64)</f>
        <v>64</v>
      </c>
      <c r="P15" s="15">
        <f t="shared" ca="1" si="1"/>
        <v>8192</v>
      </c>
      <c r="Q15" s="40" t="s">
        <v>67</v>
      </c>
      <c r="R15" s="40" t="s">
        <v>64</v>
      </c>
      <c r="S15" s="49" t="s">
        <v>68</v>
      </c>
      <c r="T15" s="49" t="s">
        <v>76</v>
      </c>
      <c r="U15" s="40" t="s">
        <v>51</v>
      </c>
      <c r="V15" s="42"/>
      <c r="W15" s="42"/>
      <c r="X15" s="42"/>
      <c r="Y15" s="42"/>
      <c r="Z15" s="42"/>
      <c r="AA15" s="42"/>
      <c r="AB15" s="32"/>
      <c r="AC15" s="33"/>
      <c r="AD15" s="33"/>
      <c r="AE15" s="33"/>
      <c r="AF15" s="33"/>
      <c r="AG15" s="33"/>
      <c r="AH15" s="33"/>
      <c r="AI15" s="33"/>
    </row>
    <row r="16" spans="1:35" s="22" customFormat="1" ht="15.75" customHeight="1" x14ac:dyDescent="0.15">
      <c r="A16" s="30">
        <v>14</v>
      </c>
      <c r="B16" s="27" t="s">
        <v>8</v>
      </c>
      <c r="C16" s="19" t="s">
        <v>28</v>
      </c>
      <c r="D16" s="19" t="s">
        <v>29</v>
      </c>
      <c r="E16" s="19">
        <v>128</v>
      </c>
      <c r="F16" s="20">
        <f ca="1">IFERROR(__xludf.DUMMYFUNCTION("SPLIT(B15, ""x"")"),1)</f>
        <v>1</v>
      </c>
      <c r="G16" s="20">
        <f ca="1">IFERROR(__xludf.DUMMYFUNCTION("""COMPUTED_VALUE"""),6)</f>
        <v>6</v>
      </c>
      <c r="H16" s="20">
        <f ca="1">IFERROR(__xludf.DUMMYFUNCTION("""COMPUTED_VALUE"""),6)</f>
        <v>6</v>
      </c>
      <c r="I16" s="20">
        <f ca="1">IFERROR(__xludf.DUMMYFUNCTION("""COMPUTED_VALUE"""),128)</f>
        <v>128</v>
      </c>
      <c r="J16" s="20">
        <v>128</v>
      </c>
      <c r="K16" s="18">
        <f t="shared" ca="1" si="0"/>
        <v>4608</v>
      </c>
      <c r="L16" s="20">
        <f ca="1">IFERROR(__xludf.DUMMYFUNCTION("SPLIT(C15, ""x"")"),1)</f>
        <v>1</v>
      </c>
      <c r="M16" s="20">
        <f ca="1">IFERROR(__xludf.DUMMYFUNCTION("""COMPUTED_VALUE"""),3)</f>
        <v>3</v>
      </c>
      <c r="N16" s="20">
        <f ca="1">IFERROR(__xludf.DUMMYFUNCTION("""COMPUTED_VALUE"""),3)</f>
        <v>3</v>
      </c>
      <c r="O16" s="20">
        <f ca="1">IFERROR(__xludf.DUMMYFUNCTION("""COMPUTED_VALUE"""),128)</f>
        <v>128</v>
      </c>
      <c r="P16" s="21">
        <f t="shared" ca="1" si="1"/>
        <v>1152</v>
      </c>
      <c r="Q16" s="37" t="s">
        <v>86</v>
      </c>
      <c r="R16" s="37" t="s">
        <v>85</v>
      </c>
      <c r="S16" s="49" t="s">
        <v>68</v>
      </c>
      <c r="T16" s="49" t="s">
        <v>76</v>
      </c>
      <c r="U16" s="37" t="s">
        <v>51</v>
      </c>
      <c r="V16" s="39">
        <v>1</v>
      </c>
      <c r="W16" s="39">
        <v>1</v>
      </c>
      <c r="X16" s="39">
        <v>1</v>
      </c>
      <c r="Y16" s="39">
        <v>1</v>
      </c>
      <c r="Z16" s="39">
        <v>-128</v>
      </c>
      <c r="AA16" s="39"/>
      <c r="AB16" s="32"/>
      <c r="AC16" s="33"/>
      <c r="AD16" s="33"/>
      <c r="AE16" s="33"/>
      <c r="AF16" s="33"/>
      <c r="AG16" s="33"/>
      <c r="AH16" s="33"/>
      <c r="AI16" s="33"/>
    </row>
    <row r="17" spans="1:35" s="16" customFormat="1" ht="15.75" customHeight="1" x14ac:dyDescent="0.15">
      <c r="A17" s="31">
        <v>15</v>
      </c>
      <c r="B17" s="28" t="s">
        <v>12</v>
      </c>
      <c r="C17" s="13" t="s">
        <v>28</v>
      </c>
      <c r="D17" s="13" t="s">
        <v>30</v>
      </c>
      <c r="E17" s="13">
        <v>128</v>
      </c>
      <c r="F17" s="14">
        <f ca="1">IFERROR(__xludf.DUMMYFUNCTION("SPLIT(B16, ""x"")"),1)</f>
        <v>1</v>
      </c>
      <c r="G17" s="14">
        <f ca="1">IFERROR(__xludf.DUMMYFUNCTION("""COMPUTED_VALUE"""),6)</f>
        <v>6</v>
      </c>
      <c r="H17" s="14">
        <f ca="1">IFERROR(__xludf.DUMMYFUNCTION("""COMPUTED_VALUE"""),6)</f>
        <v>6</v>
      </c>
      <c r="I17" s="14">
        <f ca="1">IFERROR(__xludf.DUMMYFUNCTION("""COMPUTED_VALUE"""),128)</f>
        <v>128</v>
      </c>
      <c r="J17" s="14"/>
      <c r="K17" s="12">
        <f t="shared" ca="1" si="0"/>
        <v>4608</v>
      </c>
      <c r="L17" s="14">
        <f ca="1">IFERROR(__xludf.DUMMYFUNCTION("SPLIT(C16, ""x"")"),128)</f>
        <v>128</v>
      </c>
      <c r="M17" s="14">
        <f ca="1">IFERROR(__xludf.DUMMYFUNCTION("""COMPUTED_VALUE"""),1)</f>
        <v>1</v>
      </c>
      <c r="N17" s="14">
        <f ca="1">IFERROR(__xludf.DUMMYFUNCTION("""COMPUTED_VALUE"""),1)</f>
        <v>1</v>
      </c>
      <c r="O17" s="14">
        <f ca="1">IFERROR(__xludf.DUMMYFUNCTION("""COMPUTED_VALUE"""),128)</f>
        <v>128</v>
      </c>
      <c r="P17" s="15">
        <f t="shared" ca="1" si="1"/>
        <v>16384</v>
      </c>
      <c r="Q17" s="40" t="s">
        <v>68</v>
      </c>
      <c r="R17" s="40" t="s">
        <v>64</v>
      </c>
      <c r="S17" s="49" t="s">
        <v>68</v>
      </c>
      <c r="T17" s="49" t="s">
        <v>76</v>
      </c>
      <c r="U17" s="40" t="s">
        <v>51</v>
      </c>
      <c r="V17" s="42"/>
      <c r="W17" s="42"/>
      <c r="X17" s="42"/>
      <c r="Y17" s="42"/>
      <c r="Z17" s="42"/>
      <c r="AA17" s="42"/>
      <c r="AB17" s="32"/>
      <c r="AC17" s="33"/>
      <c r="AD17" s="33"/>
      <c r="AE17" s="33"/>
      <c r="AF17" s="33"/>
      <c r="AG17" s="33"/>
      <c r="AH17" s="33"/>
      <c r="AI17" s="33"/>
    </row>
    <row r="18" spans="1:35" s="22" customFormat="1" ht="15.75" customHeight="1" x14ac:dyDescent="0.15">
      <c r="A18" s="30">
        <v>16</v>
      </c>
      <c r="B18" s="27" t="s">
        <v>8</v>
      </c>
      <c r="C18" s="19" t="s">
        <v>28</v>
      </c>
      <c r="D18" s="19" t="s">
        <v>29</v>
      </c>
      <c r="E18" s="19">
        <v>128</v>
      </c>
      <c r="F18" s="20">
        <f ca="1">IFERROR(__xludf.DUMMYFUNCTION("SPLIT(B17, ""x"")"),1)</f>
        <v>1</v>
      </c>
      <c r="G18" s="20">
        <f ca="1">IFERROR(__xludf.DUMMYFUNCTION("""COMPUTED_VALUE"""),6)</f>
        <v>6</v>
      </c>
      <c r="H18" s="20">
        <f ca="1">IFERROR(__xludf.DUMMYFUNCTION("""COMPUTED_VALUE"""),6)</f>
        <v>6</v>
      </c>
      <c r="I18" s="20">
        <f ca="1">IFERROR(__xludf.DUMMYFUNCTION("""COMPUTED_VALUE"""),128)</f>
        <v>128</v>
      </c>
      <c r="J18" s="20">
        <v>128</v>
      </c>
      <c r="K18" s="18">
        <f t="shared" ca="1" si="0"/>
        <v>4608</v>
      </c>
      <c r="L18" s="20">
        <f ca="1">IFERROR(__xludf.DUMMYFUNCTION("SPLIT(C17, ""x"")"),1)</f>
        <v>1</v>
      </c>
      <c r="M18" s="20">
        <f ca="1">IFERROR(__xludf.DUMMYFUNCTION("""COMPUTED_VALUE"""),3)</f>
        <v>3</v>
      </c>
      <c r="N18" s="20">
        <f ca="1">IFERROR(__xludf.DUMMYFUNCTION("""COMPUTED_VALUE"""),3)</f>
        <v>3</v>
      </c>
      <c r="O18" s="20">
        <f ca="1">IFERROR(__xludf.DUMMYFUNCTION("""COMPUTED_VALUE"""),128)</f>
        <v>128</v>
      </c>
      <c r="P18" s="21">
        <f t="shared" ca="1" si="1"/>
        <v>1152</v>
      </c>
      <c r="Q18" s="37" t="s">
        <v>86</v>
      </c>
      <c r="R18" s="37" t="s">
        <v>85</v>
      </c>
      <c r="S18" s="49" t="s">
        <v>68</v>
      </c>
      <c r="T18" s="49" t="s">
        <v>76</v>
      </c>
      <c r="U18" s="37" t="s">
        <v>51</v>
      </c>
      <c r="V18" s="39">
        <v>1</v>
      </c>
      <c r="W18" s="39">
        <v>1</v>
      </c>
      <c r="X18" s="39">
        <v>1</v>
      </c>
      <c r="Y18" s="39">
        <v>1</v>
      </c>
      <c r="Z18" s="39">
        <v>-128</v>
      </c>
      <c r="AA18" s="39"/>
      <c r="AB18" s="32"/>
      <c r="AC18" s="33"/>
      <c r="AD18" s="33"/>
      <c r="AE18" s="33"/>
      <c r="AF18" s="33"/>
      <c r="AG18" s="33"/>
      <c r="AH18" s="33"/>
      <c r="AI18" s="33"/>
    </row>
    <row r="19" spans="1:35" s="16" customFormat="1" ht="15.75" customHeight="1" x14ac:dyDescent="0.15">
      <c r="A19" s="31">
        <v>17</v>
      </c>
      <c r="B19" s="28" t="s">
        <v>12</v>
      </c>
      <c r="C19" s="13" t="s">
        <v>28</v>
      </c>
      <c r="D19" s="13" t="s">
        <v>30</v>
      </c>
      <c r="E19" s="13">
        <v>128</v>
      </c>
      <c r="F19" s="14">
        <f ca="1">IFERROR(__xludf.DUMMYFUNCTION("SPLIT(B18, ""x"")"),1)</f>
        <v>1</v>
      </c>
      <c r="G19" s="14">
        <f ca="1">IFERROR(__xludf.DUMMYFUNCTION("""COMPUTED_VALUE"""),6)</f>
        <v>6</v>
      </c>
      <c r="H19" s="14">
        <f ca="1">IFERROR(__xludf.DUMMYFUNCTION("""COMPUTED_VALUE"""),6)</f>
        <v>6</v>
      </c>
      <c r="I19" s="14">
        <f ca="1">IFERROR(__xludf.DUMMYFUNCTION("""COMPUTED_VALUE"""),128)</f>
        <v>128</v>
      </c>
      <c r="J19" s="14"/>
      <c r="K19" s="12">
        <f t="shared" ca="1" si="0"/>
        <v>4608</v>
      </c>
      <c r="L19" s="14">
        <f ca="1">IFERROR(__xludf.DUMMYFUNCTION("SPLIT(C18, ""x"")"),128)</f>
        <v>128</v>
      </c>
      <c r="M19" s="14">
        <f ca="1">IFERROR(__xludf.DUMMYFUNCTION("""COMPUTED_VALUE"""),1)</f>
        <v>1</v>
      </c>
      <c r="N19" s="14">
        <f ca="1">IFERROR(__xludf.DUMMYFUNCTION("""COMPUTED_VALUE"""),1)</f>
        <v>1</v>
      </c>
      <c r="O19" s="14">
        <f ca="1">IFERROR(__xludf.DUMMYFUNCTION("""COMPUTED_VALUE"""),128)</f>
        <v>128</v>
      </c>
      <c r="P19" s="15">
        <f t="shared" ca="1" si="1"/>
        <v>16384</v>
      </c>
      <c r="Q19" s="40" t="s">
        <v>68</v>
      </c>
      <c r="R19" s="40" t="s">
        <v>64</v>
      </c>
      <c r="S19" s="49" t="s">
        <v>68</v>
      </c>
      <c r="T19" s="49" t="s">
        <v>76</v>
      </c>
      <c r="U19" s="40" t="s">
        <v>51</v>
      </c>
      <c r="V19" s="42"/>
      <c r="W19" s="42"/>
      <c r="X19" s="42"/>
      <c r="Y19" s="42"/>
      <c r="Z19" s="42"/>
      <c r="AA19" s="42"/>
      <c r="AB19" s="32"/>
      <c r="AC19" s="33"/>
      <c r="AD19" s="33"/>
      <c r="AE19" s="33"/>
      <c r="AF19" s="33"/>
      <c r="AG19" s="33"/>
      <c r="AH19" s="33"/>
      <c r="AI19" s="33"/>
    </row>
    <row r="20" spans="1:35" s="22" customFormat="1" ht="15.75" customHeight="1" x14ac:dyDescent="0.15">
      <c r="A20" s="30">
        <v>18</v>
      </c>
      <c r="B20" s="27" t="s">
        <v>8</v>
      </c>
      <c r="C20" s="19" t="s">
        <v>28</v>
      </c>
      <c r="D20" s="19" t="s">
        <v>29</v>
      </c>
      <c r="E20" s="19">
        <v>128</v>
      </c>
      <c r="F20" s="20">
        <f ca="1">IFERROR(__xludf.DUMMYFUNCTION("SPLIT(B19, ""x"")"),1)</f>
        <v>1</v>
      </c>
      <c r="G20" s="20">
        <f ca="1">IFERROR(__xludf.DUMMYFUNCTION("""COMPUTED_VALUE"""),6)</f>
        <v>6</v>
      </c>
      <c r="H20" s="20">
        <f ca="1">IFERROR(__xludf.DUMMYFUNCTION("""COMPUTED_VALUE"""),6)</f>
        <v>6</v>
      </c>
      <c r="I20" s="20">
        <f ca="1">IFERROR(__xludf.DUMMYFUNCTION("""COMPUTED_VALUE"""),128)</f>
        <v>128</v>
      </c>
      <c r="J20" s="20">
        <v>128</v>
      </c>
      <c r="K20" s="18">
        <f t="shared" ca="1" si="0"/>
        <v>4608</v>
      </c>
      <c r="L20" s="20">
        <f ca="1">IFERROR(__xludf.DUMMYFUNCTION("SPLIT(C19, ""x"")"),1)</f>
        <v>1</v>
      </c>
      <c r="M20" s="20">
        <f ca="1">IFERROR(__xludf.DUMMYFUNCTION("""COMPUTED_VALUE"""),3)</f>
        <v>3</v>
      </c>
      <c r="N20" s="20">
        <f ca="1">IFERROR(__xludf.DUMMYFUNCTION("""COMPUTED_VALUE"""),3)</f>
        <v>3</v>
      </c>
      <c r="O20" s="20">
        <f ca="1">IFERROR(__xludf.DUMMYFUNCTION("""COMPUTED_VALUE"""),128)</f>
        <v>128</v>
      </c>
      <c r="P20" s="21">
        <f t="shared" ca="1" si="1"/>
        <v>1152</v>
      </c>
      <c r="Q20" s="37" t="s">
        <v>86</v>
      </c>
      <c r="R20" s="37" t="s">
        <v>85</v>
      </c>
      <c r="S20" s="49" t="s">
        <v>68</v>
      </c>
      <c r="T20" s="49" t="s">
        <v>76</v>
      </c>
      <c r="U20" s="37" t="s">
        <v>51</v>
      </c>
      <c r="V20" s="39">
        <v>1</v>
      </c>
      <c r="W20" s="39">
        <v>1</v>
      </c>
      <c r="X20" s="39">
        <v>1</v>
      </c>
      <c r="Y20" s="39">
        <v>1</v>
      </c>
      <c r="Z20" s="39">
        <v>-128</v>
      </c>
      <c r="AA20" s="39"/>
      <c r="AB20" s="32"/>
      <c r="AC20" s="33"/>
      <c r="AD20" s="33"/>
      <c r="AE20" s="33"/>
      <c r="AF20" s="33"/>
      <c r="AG20" s="33"/>
      <c r="AH20" s="33"/>
      <c r="AI20" s="33"/>
    </row>
    <row r="21" spans="1:35" s="16" customFormat="1" ht="15.75" customHeight="1" x14ac:dyDescent="0.15">
      <c r="A21" s="31">
        <v>19</v>
      </c>
      <c r="B21" s="28" t="s">
        <v>12</v>
      </c>
      <c r="C21" s="13" t="s">
        <v>28</v>
      </c>
      <c r="D21" s="13" t="s">
        <v>30</v>
      </c>
      <c r="E21" s="13">
        <v>128</v>
      </c>
      <c r="F21" s="14">
        <f ca="1">IFERROR(__xludf.DUMMYFUNCTION("SPLIT(B20, ""x"")"),1)</f>
        <v>1</v>
      </c>
      <c r="G21" s="14">
        <f ca="1">IFERROR(__xludf.DUMMYFUNCTION("""COMPUTED_VALUE"""),6)</f>
        <v>6</v>
      </c>
      <c r="H21" s="14">
        <f ca="1">IFERROR(__xludf.DUMMYFUNCTION("""COMPUTED_VALUE"""),6)</f>
        <v>6</v>
      </c>
      <c r="I21" s="14">
        <f ca="1">IFERROR(__xludf.DUMMYFUNCTION("""COMPUTED_VALUE"""),128)</f>
        <v>128</v>
      </c>
      <c r="J21" s="14"/>
      <c r="K21" s="12">
        <f t="shared" ca="1" si="0"/>
        <v>4608</v>
      </c>
      <c r="L21" s="14">
        <f ca="1">IFERROR(__xludf.DUMMYFUNCTION("SPLIT(C20, ""x"")"),128)</f>
        <v>128</v>
      </c>
      <c r="M21" s="14">
        <f ca="1">IFERROR(__xludf.DUMMYFUNCTION("""COMPUTED_VALUE"""),1)</f>
        <v>1</v>
      </c>
      <c r="N21" s="14">
        <f ca="1">IFERROR(__xludf.DUMMYFUNCTION("""COMPUTED_VALUE"""),1)</f>
        <v>1</v>
      </c>
      <c r="O21" s="14">
        <f ca="1">IFERROR(__xludf.DUMMYFUNCTION("""COMPUTED_VALUE"""),128)</f>
        <v>128</v>
      </c>
      <c r="P21" s="15">
        <f t="shared" ca="1" si="1"/>
        <v>16384</v>
      </c>
      <c r="Q21" s="40" t="s">
        <v>68</v>
      </c>
      <c r="R21" s="40" t="s">
        <v>64</v>
      </c>
      <c r="S21" s="49" t="s">
        <v>68</v>
      </c>
      <c r="T21" s="49" t="s">
        <v>76</v>
      </c>
      <c r="U21" s="40" t="s">
        <v>51</v>
      </c>
      <c r="V21" s="42"/>
      <c r="W21" s="42"/>
      <c r="X21" s="42"/>
      <c r="Y21" s="42"/>
      <c r="Z21" s="42"/>
      <c r="AA21" s="42"/>
      <c r="AB21" s="32"/>
      <c r="AC21" s="33"/>
      <c r="AD21" s="33"/>
      <c r="AE21" s="33"/>
      <c r="AF21" s="33"/>
      <c r="AG21" s="33"/>
      <c r="AH21" s="33"/>
      <c r="AI21" s="33"/>
    </row>
    <row r="22" spans="1:35" s="22" customFormat="1" ht="15.75" customHeight="1" x14ac:dyDescent="0.15">
      <c r="A22" s="30">
        <v>20</v>
      </c>
      <c r="B22" s="27" t="s">
        <v>8</v>
      </c>
      <c r="C22" s="19" t="s">
        <v>28</v>
      </c>
      <c r="D22" s="19" t="s">
        <v>29</v>
      </c>
      <c r="E22" s="19">
        <v>128</v>
      </c>
      <c r="F22" s="20">
        <f ca="1">IFERROR(__xludf.DUMMYFUNCTION("SPLIT(B21, ""x"")"),1)</f>
        <v>1</v>
      </c>
      <c r="G22" s="20">
        <f ca="1">IFERROR(__xludf.DUMMYFUNCTION("""COMPUTED_VALUE"""),6)</f>
        <v>6</v>
      </c>
      <c r="H22" s="20">
        <f ca="1">IFERROR(__xludf.DUMMYFUNCTION("""COMPUTED_VALUE"""),6)</f>
        <v>6</v>
      </c>
      <c r="I22" s="20">
        <f ca="1">IFERROR(__xludf.DUMMYFUNCTION("""COMPUTED_VALUE"""),128)</f>
        <v>128</v>
      </c>
      <c r="J22" s="20">
        <v>128</v>
      </c>
      <c r="K22" s="18">
        <f t="shared" ca="1" si="0"/>
        <v>4608</v>
      </c>
      <c r="L22" s="20">
        <f ca="1">IFERROR(__xludf.DUMMYFUNCTION("SPLIT(C21, ""x"")"),1)</f>
        <v>1</v>
      </c>
      <c r="M22" s="20">
        <f ca="1">IFERROR(__xludf.DUMMYFUNCTION("""COMPUTED_VALUE"""),3)</f>
        <v>3</v>
      </c>
      <c r="N22" s="20">
        <f ca="1">IFERROR(__xludf.DUMMYFUNCTION("""COMPUTED_VALUE"""),3)</f>
        <v>3</v>
      </c>
      <c r="O22" s="20">
        <f ca="1">IFERROR(__xludf.DUMMYFUNCTION("""COMPUTED_VALUE"""),128)</f>
        <v>128</v>
      </c>
      <c r="P22" s="21">
        <f t="shared" ca="1" si="1"/>
        <v>1152</v>
      </c>
      <c r="Q22" s="37" t="s">
        <v>86</v>
      </c>
      <c r="R22" s="37" t="s">
        <v>85</v>
      </c>
      <c r="S22" s="49" t="s">
        <v>68</v>
      </c>
      <c r="T22" s="49" t="s">
        <v>76</v>
      </c>
      <c r="U22" s="37" t="s">
        <v>51</v>
      </c>
      <c r="V22" s="39">
        <v>1</v>
      </c>
      <c r="W22" s="39">
        <v>1</v>
      </c>
      <c r="X22" s="39">
        <v>1</v>
      </c>
      <c r="Y22" s="39">
        <v>1</v>
      </c>
      <c r="Z22" s="39">
        <v>-128</v>
      </c>
      <c r="AA22" s="39"/>
      <c r="AB22" s="32"/>
      <c r="AC22" s="33"/>
      <c r="AD22" s="33"/>
      <c r="AE22" s="33"/>
      <c r="AF22" s="33"/>
      <c r="AG22" s="33"/>
      <c r="AH22" s="33"/>
      <c r="AI22" s="33"/>
    </row>
    <row r="23" spans="1:35" s="16" customFormat="1" ht="15.75" customHeight="1" x14ac:dyDescent="0.15">
      <c r="A23" s="31">
        <v>21</v>
      </c>
      <c r="B23" s="28" t="s">
        <v>12</v>
      </c>
      <c r="C23" s="13" t="s">
        <v>28</v>
      </c>
      <c r="D23" s="13" t="s">
        <v>30</v>
      </c>
      <c r="E23" s="13">
        <v>128</v>
      </c>
      <c r="F23" s="14">
        <f ca="1">IFERROR(__xludf.DUMMYFUNCTION("SPLIT(B22, ""x"")"),1)</f>
        <v>1</v>
      </c>
      <c r="G23" s="14">
        <f ca="1">IFERROR(__xludf.DUMMYFUNCTION("""COMPUTED_VALUE"""),6)</f>
        <v>6</v>
      </c>
      <c r="H23" s="14">
        <f ca="1">IFERROR(__xludf.DUMMYFUNCTION("""COMPUTED_VALUE"""),6)</f>
        <v>6</v>
      </c>
      <c r="I23" s="14">
        <f ca="1">IFERROR(__xludf.DUMMYFUNCTION("""COMPUTED_VALUE"""),128)</f>
        <v>128</v>
      </c>
      <c r="J23" s="14"/>
      <c r="K23" s="12">
        <f t="shared" ca="1" si="0"/>
        <v>4608</v>
      </c>
      <c r="L23" s="14">
        <f ca="1">IFERROR(__xludf.DUMMYFUNCTION("SPLIT(C22, ""x"")"),128)</f>
        <v>128</v>
      </c>
      <c r="M23" s="14">
        <f ca="1">IFERROR(__xludf.DUMMYFUNCTION("""COMPUTED_VALUE"""),1)</f>
        <v>1</v>
      </c>
      <c r="N23" s="14">
        <f ca="1">IFERROR(__xludf.DUMMYFUNCTION("""COMPUTED_VALUE"""),1)</f>
        <v>1</v>
      </c>
      <c r="O23" s="14">
        <f ca="1">IFERROR(__xludf.DUMMYFUNCTION("""COMPUTED_VALUE"""),128)</f>
        <v>128</v>
      </c>
      <c r="P23" s="15">
        <f t="shared" ca="1" si="1"/>
        <v>16384</v>
      </c>
      <c r="Q23" s="40" t="s">
        <v>68</v>
      </c>
      <c r="R23" s="40" t="s">
        <v>64</v>
      </c>
      <c r="S23" s="49" t="s">
        <v>68</v>
      </c>
      <c r="T23" s="49" t="s">
        <v>76</v>
      </c>
      <c r="U23" s="40" t="s">
        <v>51</v>
      </c>
      <c r="V23" s="42"/>
      <c r="W23" s="42"/>
      <c r="X23" s="42"/>
      <c r="Y23" s="42"/>
      <c r="Z23" s="42"/>
      <c r="AA23" s="42"/>
      <c r="AB23" s="32"/>
      <c r="AC23" s="33"/>
      <c r="AD23" s="33"/>
      <c r="AE23" s="33"/>
      <c r="AF23" s="33"/>
      <c r="AG23" s="33"/>
      <c r="AH23" s="33"/>
      <c r="AI23" s="33"/>
    </row>
    <row r="24" spans="1:35" s="22" customFormat="1" ht="15.75" customHeight="1" x14ac:dyDescent="0.15">
      <c r="A24" s="30">
        <v>22</v>
      </c>
      <c r="B24" s="27" t="s">
        <v>8</v>
      </c>
      <c r="C24" s="19" t="s">
        <v>28</v>
      </c>
      <c r="D24" s="19" t="s">
        <v>29</v>
      </c>
      <c r="E24" s="19">
        <v>128</v>
      </c>
      <c r="F24" s="20">
        <f ca="1">IFERROR(__xludf.DUMMYFUNCTION("SPLIT(B23, ""x"")"),1)</f>
        <v>1</v>
      </c>
      <c r="G24" s="20">
        <f ca="1">IFERROR(__xludf.DUMMYFUNCTION("""COMPUTED_VALUE"""),6)</f>
        <v>6</v>
      </c>
      <c r="H24" s="20">
        <f ca="1">IFERROR(__xludf.DUMMYFUNCTION("""COMPUTED_VALUE"""),6)</f>
        <v>6</v>
      </c>
      <c r="I24" s="20">
        <f ca="1">IFERROR(__xludf.DUMMYFUNCTION("""COMPUTED_VALUE"""),128)</f>
        <v>128</v>
      </c>
      <c r="J24" s="20">
        <v>128</v>
      </c>
      <c r="K24" s="18">
        <f t="shared" ca="1" si="0"/>
        <v>4608</v>
      </c>
      <c r="L24" s="20">
        <f ca="1">IFERROR(__xludf.DUMMYFUNCTION("SPLIT(C23, ""x"")"),1)</f>
        <v>1</v>
      </c>
      <c r="M24" s="20">
        <f ca="1">IFERROR(__xludf.DUMMYFUNCTION("""COMPUTED_VALUE"""),3)</f>
        <v>3</v>
      </c>
      <c r="N24" s="20">
        <f ca="1">IFERROR(__xludf.DUMMYFUNCTION("""COMPUTED_VALUE"""),3)</f>
        <v>3</v>
      </c>
      <c r="O24" s="20">
        <f ca="1">IFERROR(__xludf.DUMMYFUNCTION("""COMPUTED_VALUE"""),128)</f>
        <v>128</v>
      </c>
      <c r="P24" s="21">
        <f t="shared" ca="1" si="1"/>
        <v>1152</v>
      </c>
      <c r="Q24" s="37" t="s">
        <v>86</v>
      </c>
      <c r="R24" s="37" t="s">
        <v>85</v>
      </c>
      <c r="S24" s="49" t="s">
        <v>68</v>
      </c>
      <c r="T24" s="49" t="s">
        <v>76</v>
      </c>
      <c r="U24" s="37" t="s">
        <v>51</v>
      </c>
      <c r="V24" s="39">
        <v>1</v>
      </c>
      <c r="W24" s="39">
        <v>1</v>
      </c>
      <c r="X24" s="39">
        <v>1</v>
      </c>
      <c r="Y24" s="39">
        <v>1</v>
      </c>
      <c r="Z24" s="39">
        <v>-128</v>
      </c>
      <c r="AA24" s="39"/>
      <c r="AB24" s="32"/>
      <c r="AC24" s="33"/>
      <c r="AD24" s="33"/>
      <c r="AE24" s="33"/>
      <c r="AF24" s="33"/>
      <c r="AG24" s="33"/>
      <c r="AH24" s="33"/>
      <c r="AI24" s="33"/>
    </row>
    <row r="25" spans="1:35" s="16" customFormat="1" ht="15.75" customHeight="1" x14ac:dyDescent="0.15">
      <c r="A25" s="31">
        <v>23</v>
      </c>
      <c r="B25" s="28" t="s">
        <v>12</v>
      </c>
      <c r="C25" s="13" t="s">
        <v>28</v>
      </c>
      <c r="D25" s="13" t="s">
        <v>30</v>
      </c>
      <c r="E25" s="13">
        <v>128</v>
      </c>
      <c r="F25" s="14">
        <f ca="1">IFERROR(__xludf.DUMMYFUNCTION("SPLIT(B24, ""x"")"),1)</f>
        <v>1</v>
      </c>
      <c r="G25" s="14">
        <f ca="1">IFERROR(__xludf.DUMMYFUNCTION("""COMPUTED_VALUE"""),6)</f>
        <v>6</v>
      </c>
      <c r="H25" s="14">
        <f ca="1">IFERROR(__xludf.DUMMYFUNCTION("""COMPUTED_VALUE"""),6)</f>
        <v>6</v>
      </c>
      <c r="I25" s="14">
        <f ca="1">IFERROR(__xludf.DUMMYFUNCTION("""COMPUTED_VALUE"""),128)</f>
        <v>128</v>
      </c>
      <c r="J25" s="14"/>
      <c r="K25" s="12">
        <f t="shared" ca="1" si="0"/>
        <v>4608</v>
      </c>
      <c r="L25" s="14">
        <f ca="1">IFERROR(__xludf.DUMMYFUNCTION("SPLIT(C24, ""x"")"),128)</f>
        <v>128</v>
      </c>
      <c r="M25" s="14">
        <f ca="1">IFERROR(__xludf.DUMMYFUNCTION("""COMPUTED_VALUE"""),1)</f>
        <v>1</v>
      </c>
      <c r="N25" s="14">
        <f ca="1">IFERROR(__xludf.DUMMYFUNCTION("""COMPUTED_VALUE"""),1)</f>
        <v>1</v>
      </c>
      <c r="O25" s="14">
        <f ca="1">IFERROR(__xludf.DUMMYFUNCTION("""COMPUTED_VALUE"""),128)</f>
        <v>128</v>
      </c>
      <c r="P25" s="15">
        <f t="shared" ca="1" si="1"/>
        <v>16384</v>
      </c>
      <c r="Q25" s="40" t="s">
        <v>68</v>
      </c>
      <c r="R25" s="40" t="s">
        <v>64</v>
      </c>
      <c r="S25" s="49" t="s">
        <v>68</v>
      </c>
      <c r="T25" s="49" t="s">
        <v>76</v>
      </c>
      <c r="U25" s="40" t="s">
        <v>51</v>
      </c>
      <c r="V25" s="42"/>
      <c r="W25" s="42"/>
      <c r="X25" s="42"/>
      <c r="Y25" s="42"/>
      <c r="Z25" s="42"/>
      <c r="AA25" s="42"/>
      <c r="AB25" s="32"/>
      <c r="AC25" s="33"/>
      <c r="AD25" s="33"/>
      <c r="AE25" s="33"/>
      <c r="AF25" s="33"/>
      <c r="AG25" s="33"/>
      <c r="AH25" s="33"/>
      <c r="AI25" s="33"/>
    </row>
    <row r="26" spans="1:35" s="22" customFormat="1" ht="15.75" customHeight="1" x14ac:dyDescent="0.15">
      <c r="A26" s="30">
        <v>24</v>
      </c>
      <c r="B26" s="27" t="s">
        <v>8</v>
      </c>
      <c r="C26" s="19" t="s">
        <v>28</v>
      </c>
      <c r="D26" s="19" t="s">
        <v>29</v>
      </c>
      <c r="E26" s="19">
        <v>128</v>
      </c>
      <c r="F26" s="20">
        <f ca="1">IFERROR(__xludf.DUMMYFUNCTION("SPLIT(B25, ""x"")"),1)</f>
        <v>1</v>
      </c>
      <c r="G26" s="20">
        <f ca="1">IFERROR(__xludf.DUMMYFUNCTION("""COMPUTED_VALUE"""),6)</f>
        <v>6</v>
      </c>
      <c r="H26" s="20">
        <f ca="1">IFERROR(__xludf.DUMMYFUNCTION("""COMPUTED_VALUE"""),6)</f>
        <v>6</v>
      </c>
      <c r="I26" s="20">
        <f ca="1">IFERROR(__xludf.DUMMYFUNCTION("""COMPUTED_VALUE"""),128)</f>
        <v>128</v>
      </c>
      <c r="J26" s="20">
        <v>128</v>
      </c>
      <c r="K26" s="18">
        <f t="shared" ca="1" si="0"/>
        <v>4608</v>
      </c>
      <c r="L26" s="20">
        <f ca="1">IFERROR(__xludf.DUMMYFUNCTION("SPLIT(C25, ""x"")"),1)</f>
        <v>1</v>
      </c>
      <c r="M26" s="20">
        <f ca="1">IFERROR(__xludf.DUMMYFUNCTION("""COMPUTED_VALUE"""),3)</f>
        <v>3</v>
      </c>
      <c r="N26" s="20">
        <f ca="1">IFERROR(__xludf.DUMMYFUNCTION("""COMPUTED_VALUE"""),3)</f>
        <v>3</v>
      </c>
      <c r="O26" s="20">
        <f ca="1">IFERROR(__xludf.DUMMYFUNCTION("""COMPUTED_VALUE"""),128)</f>
        <v>128</v>
      </c>
      <c r="P26" s="21">
        <f t="shared" ca="1" si="1"/>
        <v>1152</v>
      </c>
      <c r="Q26" s="37" t="s">
        <v>87</v>
      </c>
      <c r="R26" s="37" t="s">
        <v>88</v>
      </c>
      <c r="S26" s="37" t="s">
        <v>69</v>
      </c>
      <c r="T26" s="37" t="s">
        <v>77</v>
      </c>
      <c r="U26" s="37" t="s">
        <v>51</v>
      </c>
      <c r="V26" s="39">
        <v>0</v>
      </c>
      <c r="W26" s="39">
        <v>1</v>
      </c>
      <c r="X26" s="39">
        <v>0</v>
      </c>
      <c r="Y26" s="39">
        <v>1</v>
      </c>
      <c r="Z26" s="39">
        <v>-128</v>
      </c>
      <c r="AA26" s="39"/>
      <c r="AB26" s="32"/>
      <c r="AC26" s="33"/>
      <c r="AD26" s="33"/>
      <c r="AE26" s="33"/>
      <c r="AF26" s="33"/>
      <c r="AG26" s="33"/>
      <c r="AH26" s="33"/>
      <c r="AI26" s="33"/>
    </row>
    <row r="27" spans="1:35" s="16" customFormat="1" ht="15.75" customHeight="1" x14ac:dyDescent="0.15">
      <c r="A27" s="31">
        <v>25</v>
      </c>
      <c r="B27" s="28" t="s">
        <v>12</v>
      </c>
      <c r="C27" s="13" t="s">
        <v>29</v>
      </c>
      <c r="D27" s="13" t="s">
        <v>31</v>
      </c>
      <c r="E27" s="13">
        <v>256</v>
      </c>
      <c r="F27" s="14">
        <f ca="1">IFERROR(__xludf.DUMMYFUNCTION("SPLIT(B26, ""x"")"),1)</f>
        <v>1</v>
      </c>
      <c r="G27" s="14">
        <f ca="1">IFERROR(__xludf.DUMMYFUNCTION("""COMPUTED_VALUE"""),3)</f>
        <v>3</v>
      </c>
      <c r="H27" s="14">
        <f ca="1">IFERROR(__xludf.DUMMYFUNCTION("""COMPUTED_VALUE"""),3)</f>
        <v>3</v>
      </c>
      <c r="I27" s="14">
        <f ca="1">IFERROR(__xludf.DUMMYFUNCTION("""COMPUTED_VALUE"""),128)</f>
        <v>128</v>
      </c>
      <c r="J27" s="14"/>
      <c r="K27" s="12">
        <f t="shared" ca="1" si="0"/>
        <v>1152</v>
      </c>
      <c r="L27" s="14">
        <f ca="1">IFERROR(__xludf.DUMMYFUNCTION("SPLIT(C26, ""x"")"),256)</f>
        <v>256</v>
      </c>
      <c r="M27" s="14">
        <f ca="1">IFERROR(__xludf.DUMMYFUNCTION("""COMPUTED_VALUE"""),1)</f>
        <v>1</v>
      </c>
      <c r="N27" s="14">
        <f ca="1">IFERROR(__xludf.DUMMYFUNCTION("""COMPUTED_VALUE"""),1)</f>
        <v>1</v>
      </c>
      <c r="O27" s="14">
        <f ca="1">IFERROR(__xludf.DUMMYFUNCTION("""COMPUTED_VALUE"""),128)</f>
        <v>128</v>
      </c>
      <c r="P27" s="15">
        <f t="shared" ca="1" si="1"/>
        <v>32768</v>
      </c>
      <c r="Q27" s="40" t="s">
        <v>69</v>
      </c>
      <c r="R27" s="40" t="s">
        <v>64</v>
      </c>
      <c r="S27" s="50" t="s">
        <v>70</v>
      </c>
      <c r="T27" s="50" t="s">
        <v>78</v>
      </c>
      <c r="U27" s="40" t="s">
        <v>51</v>
      </c>
      <c r="V27" s="42"/>
      <c r="W27" s="42"/>
      <c r="X27" s="42"/>
      <c r="Y27" s="42"/>
      <c r="Z27" s="42"/>
      <c r="AA27" s="42"/>
      <c r="AB27" s="32"/>
      <c r="AC27" s="33"/>
      <c r="AD27" s="33"/>
      <c r="AE27" s="33"/>
      <c r="AF27" s="33"/>
      <c r="AG27" s="33"/>
      <c r="AH27" s="33"/>
      <c r="AI27" s="33"/>
    </row>
    <row r="28" spans="1:35" s="22" customFormat="1" ht="15.75" customHeight="1" x14ac:dyDescent="0.15">
      <c r="A28" s="30">
        <v>26</v>
      </c>
      <c r="B28" s="27" t="s">
        <v>8</v>
      </c>
      <c r="C28" s="19" t="s">
        <v>32</v>
      </c>
      <c r="D28" s="19" t="s">
        <v>32</v>
      </c>
      <c r="E28" s="19">
        <v>256</v>
      </c>
      <c r="F28" s="20">
        <f ca="1">IFERROR(__xludf.DUMMYFUNCTION("SPLIT(B27, ""x"")"),1)</f>
        <v>1</v>
      </c>
      <c r="G28" s="20">
        <f ca="1">IFERROR(__xludf.DUMMYFUNCTION("""COMPUTED_VALUE"""),3)</f>
        <v>3</v>
      </c>
      <c r="H28" s="20">
        <f ca="1">IFERROR(__xludf.DUMMYFUNCTION("""COMPUTED_VALUE"""),3)</f>
        <v>3</v>
      </c>
      <c r="I28" s="20">
        <f ca="1">IFERROR(__xludf.DUMMYFUNCTION("""COMPUTED_VALUE"""),256)</f>
        <v>256</v>
      </c>
      <c r="J28" s="20">
        <v>256</v>
      </c>
      <c r="K28" s="18">
        <f t="shared" ca="1" si="0"/>
        <v>2304</v>
      </c>
      <c r="L28" s="20">
        <f ca="1">IFERROR(__xludf.DUMMYFUNCTION("SPLIT(C27, ""x"")"),1)</f>
        <v>1</v>
      </c>
      <c r="M28" s="20">
        <f ca="1">IFERROR(__xludf.DUMMYFUNCTION("""COMPUTED_VALUE"""),3)</f>
        <v>3</v>
      </c>
      <c r="N28" s="20">
        <f ca="1">IFERROR(__xludf.DUMMYFUNCTION("""COMPUTED_VALUE"""),3)</f>
        <v>3</v>
      </c>
      <c r="O28" s="20">
        <f ca="1">IFERROR(__xludf.DUMMYFUNCTION("""COMPUTED_VALUE"""),256)</f>
        <v>256</v>
      </c>
      <c r="P28" s="21">
        <f t="shared" ca="1" si="1"/>
        <v>2304</v>
      </c>
      <c r="Q28" s="37" t="s">
        <v>89</v>
      </c>
      <c r="R28" s="37" t="s">
        <v>90</v>
      </c>
      <c r="S28" s="50" t="s">
        <v>70</v>
      </c>
      <c r="T28" s="50" t="s">
        <v>78</v>
      </c>
      <c r="U28" s="37" t="s">
        <v>51</v>
      </c>
      <c r="V28" s="39">
        <v>1</v>
      </c>
      <c r="W28" s="39">
        <v>1</v>
      </c>
      <c r="X28" s="39">
        <v>1</v>
      </c>
      <c r="Y28" s="39">
        <v>1</v>
      </c>
      <c r="Z28" s="39">
        <v>-128</v>
      </c>
      <c r="AA28" s="39"/>
      <c r="AB28" s="32"/>
      <c r="AC28" s="33"/>
      <c r="AD28" s="33"/>
      <c r="AE28" s="33"/>
      <c r="AF28" s="33"/>
      <c r="AG28" s="33"/>
      <c r="AH28" s="33"/>
      <c r="AI28" s="33"/>
    </row>
    <row r="29" spans="1:35" s="16" customFormat="1" ht="15.75" customHeight="1" x14ac:dyDescent="0.15">
      <c r="A29" s="31">
        <v>27</v>
      </c>
      <c r="B29" s="28" t="s">
        <v>12</v>
      </c>
      <c r="C29" s="13" t="s">
        <v>32</v>
      </c>
      <c r="D29" s="13" t="s">
        <v>33</v>
      </c>
      <c r="E29" s="13">
        <v>256</v>
      </c>
      <c r="F29" s="14">
        <f ca="1">IFERROR(__xludf.DUMMYFUNCTION("SPLIT(B28, ""x"")"),1)</f>
        <v>1</v>
      </c>
      <c r="G29" s="14">
        <f ca="1">IFERROR(__xludf.DUMMYFUNCTION("""COMPUTED_VALUE"""),3)</f>
        <v>3</v>
      </c>
      <c r="H29" s="14">
        <f ca="1">IFERROR(__xludf.DUMMYFUNCTION("""COMPUTED_VALUE"""),3)</f>
        <v>3</v>
      </c>
      <c r="I29" s="14">
        <f ca="1">IFERROR(__xludf.DUMMYFUNCTION("""COMPUTED_VALUE"""),256)</f>
        <v>256</v>
      </c>
      <c r="J29" s="14"/>
      <c r="K29" s="12">
        <f t="shared" ca="1" si="0"/>
        <v>2304</v>
      </c>
      <c r="L29" s="14">
        <f ca="1">IFERROR(__xludf.DUMMYFUNCTION("SPLIT(C28, ""x"")"),256)</f>
        <v>256</v>
      </c>
      <c r="M29" s="14">
        <f ca="1">IFERROR(__xludf.DUMMYFUNCTION("""COMPUTED_VALUE"""),1)</f>
        <v>1</v>
      </c>
      <c r="N29" s="14">
        <f ca="1">IFERROR(__xludf.DUMMYFUNCTION("""COMPUTED_VALUE"""),1)</f>
        <v>1</v>
      </c>
      <c r="O29" s="14">
        <f ca="1">IFERROR(__xludf.DUMMYFUNCTION("""COMPUTED_VALUE"""),256)</f>
        <v>256</v>
      </c>
      <c r="P29" s="15">
        <f t="shared" ca="1" si="1"/>
        <v>65536</v>
      </c>
      <c r="Q29" s="40" t="s">
        <v>70</v>
      </c>
      <c r="R29" s="40" t="s">
        <v>64</v>
      </c>
      <c r="S29" s="50" t="s">
        <v>70</v>
      </c>
      <c r="T29" s="50" t="s">
        <v>78</v>
      </c>
      <c r="U29" s="40" t="s">
        <v>51</v>
      </c>
      <c r="V29" s="42"/>
      <c r="W29" s="42"/>
      <c r="X29" s="42"/>
      <c r="Y29" s="42"/>
      <c r="Z29" s="42"/>
      <c r="AA29" s="42"/>
      <c r="AB29" s="32"/>
      <c r="AC29" s="33"/>
      <c r="AD29" s="33"/>
      <c r="AE29" s="33"/>
      <c r="AF29" s="33"/>
      <c r="AG29" s="33"/>
      <c r="AH29" s="33"/>
      <c r="AI29" s="33"/>
    </row>
    <row r="30" spans="1:35" ht="15.75" customHeight="1" x14ac:dyDescent="0.15">
      <c r="A30" s="25">
        <v>28</v>
      </c>
      <c r="B30" s="26" t="s">
        <v>34</v>
      </c>
      <c r="C30" s="5" t="s">
        <v>32</v>
      </c>
      <c r="D30" s="8"/>
      <c r="E30" s="8"/>
      <c r="F30" s="6">
        <v>1</v>
      </c>
      <c r="G30" s="6">
        <v>3</v>
      </c>
      <c r="H30" s="6">
        <v>3</v>
      </c>
      <c r="I30" s="6">
        <v>256</v>
      </c>
      <c r="J30" s="6"/>
      <c r="K30" s="7">
        <f t="shared" si="0"/>
        <v>2304</v>
      </c>
      <c r="L30" s="6"/>
      <c r="M30" s="6"/>
      <c r="N30" s="6"/>
      <c r="O30" s="6"/>
      <c r="P30" s="9"/>
      <c r="Q30" s="35"/>
      <c r="R30" s="35"/>
      <c r="S30" s="36" t="s">
        <v>71</v>
      </c>
      <c r="T30" s="36" t="s">
        <v>100</v>
      </c>
      <c r="U30" s="36" t="s">
        <v>51</v>
      </c>
      <c r="V30" s="35"/>
      <c r="W30" s="35"/>
      <c r="X30" s="35"/>
      <c r="Y30" s="35"/>
      <c r="Z30" s="35"/>
      <c r="AA30" s="35"/>
      <c r="AB30" s="32"/>
      <c r="AC30" s="33"/>
      <c r="AD30" s="33"/>
      <c r="AE30" s="33"/>
      <c r="AF30" s="33"/>
      <c r="AG30" s="33"/>
      <c r="AH30" s="33"/>
      <c r="AI30" s="33"/>
    </row>
    <row r="31" spans="1:35" s="16" customFormat="1" ht="15.75" customHeight="1" x14ac:dyDescent="0.15">
      <c r="A31" s="31">
        <v>29</v>
      </c>
      <c r="B31" s="28" t="s">
        <v>12</v>
      </c>
      <c r="C31" s="13" t="s">
        <v>35</v>
      </c>
      <c r="D31" s="13" t="s">
        <v>36</v>
      </c>
      <c r="E31" s="13">
        <v>2</v>
      </c>
      <c r="F31" s="14">
        <v>1</v>
      </c>
      <c r="G31" s="14">
        <v>1</v>
      </c>
      <c r="H31" s="14">
        <v>1</v>
      </c>
      <c r="I31" s="14">
        <v>256</v>
      </c>
      <c r="J31" s="14"/>
      <c r="K31" s="12">
        <f t="shared" si="0"/>
        <v>256</v>
      </c>
      <c r="L31" s="14">
        <v>2</v>
      </c>
      <c r="M31" s="14">
        <v>1</v>
      </c>
      <c r="N31" s="14">
        <v>1</v>
      </c>
      <c r="O31" s="14">
        <v>256</v>
      </c>
      <c r="P31" s="17">
        <f>L31*M31*N31*O31</f>
        <v>512</v>
      </c>
      <c r="Q31" s="42"/>
      <c r="R31" s="42"/>
      <c r="S31" s="40" t="s">
        <v>72</v>
      </c>
      <c r="T31" s="40" t="s">
        <v>101</v>
      </c>
      <c r="U31" s="40" t="s">
        <v>51</v>
      </c>
      <c r="V31" s="42"/>
      <c r="W31" s="42"/>
      <c r="X31" s="42"/>
      <c r="Y31" s="42"/>
      <c r="Z31" s="42"/>
      <c r="AA31" s="42"/>
      <c r="AB31" s="32"/>
      <c r="AC31" s="33"/>
      <c r="AD31" s="33"/>
      <c r="AE31" s="33"/>
      <c r="AF31" s="33"/>
      <c r="AG31" s="33"/>
      <c r="AH31" s="33"/>
      <c r="AI31" s="33"/>
    </row>
    <row r="32" spans="1:35" ht="15.75" customHeight="1" x14ac:dyDescent="0.15">
      <c r="A32" s="25">
        <v>30</v>
      </c>
      <c r="B32" s="26" t="s">
        <v>37</v>
      </c>
      <c r="C32" s="5" t="s">
        <v>38</v>
      </c>
      <c r="D32" s="8"/>
      <c r="E32" s="8"/>
      <c r="F32" s="6"/>
      <c r="G32" s="6"/>
      <c r="H32" s="6"/>
      <c r="I32" s="6"/>
      <c r="J32" s="6"/>
      <c r="K32" s="7">
        <f t="shared" si="0"/>
        <v>0</v>
      </c>
      <c r="L32" s="6"/>
      <c r="M32" s="6"/>
      <c r="N32" s="6"/>
      <c r="O32" s="6"/>
      <c r="P32" s="9"/>
      <c r="Q32" s="35"/>
      <c r="R32" s="35"/>
      <c r="S32" s="35"/>
      <c r="T32" s="35"/>
      <c r="U32" s="36" t="s">
        <v>51</v>
      </c>
      <c r="V32" s="35"/>
      <c r="W32" s="35"/>
      <c r="X32" s="35"/>
      <c r="Y32" s="35"/>
      <c r="Z32" s="35"/>
      <c r="AA32" s="35"/>
      <c r="AB32" s="32"/>
      <c r="AC32" s="33"/>
      <c r="AD32" s="33"/>
      <c r="AE32" s="33"/>
      <c r="AF32" s="33"/>
      <c r="AG32" s="33"/>
      <c r="AH32" s="33"/>
      <c r="AI32" s="33"/>
    </row>
    <row r="33" spans="1:35" ht="15.75" customHeight="1" x14ac:dyDescent="0.15">
      <c r="A33" s="25">
        <v>31</v>
      </c>
      <c r="B33" s="26" t="s">
        <v>39</v>
      </c>
      <c r="C33" s="5" t="s">
        <v>38</v>
      </c>
      <c r="D33" s="8"/>
      <c r="E33" s="8"/>
      <c r="F33" s="6"/>
      <c r="G33" s="6"/>
      <c r="H33" s="6"/>
      <c r="I33" s="6"/>
      <c r="J33" s="6"/>
      <c r="K33" s="7">
        <f t="shared" si="0"/>
        <v>0</v>
      </c>
      <c r="L33" s="6"/>
      <c r="M33" s="6"/>
      <c r="N33" s="6"/>
      <c r="O33" s="6"/>
      <c r="P33" s="9"/>
      <c r="Q33" s="35"/>
      <c r="R33" s="35"/>
      <c r="S33" s="35"/>
      <c r="T33" s="35"/>
      <c r="U33" s="36" t="s">
        <v>51</v>
      </c>
      <c r="V33" s="35"/>
      <c r="W33" s="35"/>
      <c r="X33" s="35"/>
      <c r="Y33" s="35"/>
      <c r="Z33" s="35"/>
      <c r="AA33" s="35"/>
      <c r="AB33" s="32"/>
      <c r="AC33" s="33"/>
      <c r="AD33" s="33"/>
      <c r="AE33" s="33"/>
      <c r="AF33" s="33"/>
      <c r="AG33" s="33"/>
      <c r="AH33" s="33"/>
      <c r="AI33" s="33"/>
    </row>
    <row r="34" spans="1:35" ht="15.75" customHeight="1" x14ac:dyDescent="0.15">
      <c r="B34" s="29"/>
      <c r="C34" s="11"/>
      <c r="D34" s="11"/>
      <c r="E34" s="11"/>
      <c r="K34" s="10"/>
      <c r="AB34" s="33"/>
      <c r="AC34" s="33"/>
      <c r="AD34" s="33"/>
      <c r="AE34" s="33"/>
      <c r="AF34" s="33"/>
      <c r="AG34" s="33"/>
      <c r="AH34" s="33"/>
      <c r="AI34" s="33"/>
    </row>
    <row r="35" spans="1:35" ht="15.75" customHeight="1" x14ac:dyDescent="0.15">
      <c r="B35" s="29"/>
      <c r="C35" s="11"/>
      <c r="D35" s="11"/>
      <c r="E35" s="11"/>
      <c r="K35" s="10"/>
      <c r="AB35" s="33"/>
      <c r="AC35" s="33"/>
      <c r="AD35" s="33"/>
      <c r="AE35" s="33"/>
      <c r="AF35" s="33"/>
      <c r="AG35" s="33"/>
      <c r="AH35" s="33"/>
      <c r="AI35" s="33"/>
    </row>
    <row r="36" spans="1:35" ht="15.75" customHeight="1" x14ac:dyDescent="0.15">
      <c r="B36" s="29"/>
      <c r="C36" s="11"/>
      <c r="D36" s="11"/>
      <c r="E36" s="11"/>
      <c r="K36" s="10"/>
    </row>
    <row r="37" spans="1:35" ht="15.75" customHeight="1" x14ac:dyDescent="0.15">
      <c r="B37" s="29"/>
      <c r="C37" s="11"/>
      <c r="D37" s="11"/>
      <c r="E37" s="11"/>
      <c r="K37" s="10"/>
    </row>
    <row r="38" spans="1:35" ht="15.75" customHeight="1" x14ac:dyDescent="0.15">
      <c r="B38" s="29"/>
      <c r="C38" s="11"/>
      <c r="D38" s="11"/>
      <c r="E38" s="11"/>
      <c r="K38" s="10"/>
    </row>
    <row r="39" spans="1:35" ht="15.75" customHeight="1" x14ac:dyDescent="0.15">
      <c r="B39" s="29"/>
      <c r="C39" s="11"/>
      <c r="D39" s="11"/>
      <c r="E39" s="11"/>
      <c r="K39" s="10"/>
    </row>
    <row r="40" spans="1:35" ht="15.75" customHeight="1" x14ac:dyDescent="0.15">
      <c r="B40" s="29"/>
      <c r="C40" s="11"/>
      <c r="D40" s="11"/>
      <c r="E40" s="11"/>
      <c r="K40" s="10"/>
    </row>
    <row r="41" spans="1:35" ht="15.75" customHeight="1" x14ac:dyDescent="0.15">
      <c r="B41" s="29"/>
      <c r="C41" s="11"/>
      <c r="D41" s="11"/>
      <c r="E41" s="11"/>
      <c r="K41" s="10"/>
    </row>
    <row r="42" spans="1:35" ht="15.75" customHeight="1" x14ac:dyDescent="0.15">
      <c r="B42" s="29"/>
      <c r="C42" s="11"/>
      <c r="D42" s="11"/>
      <c r="E42" s="11"/>
      <c r="K42" s="10"/>
    </row>
    <row r="43" spans="1:35" ht="15.75" customHeight="1" x14ac:dyDescent="0.15">
      <c r="B43" s="29"/>
      <c r="C43" s="11"/>
      <c r="D43" s="11"/>
      <c r="E43" s="11"/>
      <c r="K43" s="10"/>
    </row>
    <row r="44" spans="1:35" ht="15.75" customHeight="1" x14ac:dyDescent="0.15">
      <c r="B44" s="29"/>
      <c r="C44" s="11"/>
      <c r="D44" s="11"/>
      <c r="E44" s="11"/>
      <c r="K44" s="10"/>
    </row>
    <row r="45" spans="1:35" ht="15.75" customHeight="1" x14ac:dyDescent="0.15">
      <c r="B45" s="29"/>
      <c r="C45" s="11"/>
      <c r="D45" s="11"/>
      <c r="E45" s="11"/>
      <c r="K45" s="10"/>
    </row>
    <row r="46" spans="1:35" ht="15.75" customHeight="1" x14ac:dyDescent="0.15">
      <c r="B46" s="29"/>
      <c r="C46" s="11"/>
      <c r="D46" s="11"/>
      <c r="E46" s="11"/>
      <c r="K46" s="10"/>
    </row>
    <row r="47" spans="1:35" ht="15.75" customHeight="1" x14ac:dyDescent="0.15">
      <c r="B47" s="29"/>
      <c r="C47" s="11"/>
      <c r="D47" s="11"/>
      <c r="E47" s="11"/>
      <c r="K47" s="10"/>
    </row>
    <row r="48" spans="1:35" ht="13" x14ac:dyDescent="0.15">
      <c r="B48" s="29"/>
      <c r="C48" s="11"/>
      <c r="D48" s="11"/>
      <c r="E48" s="11"/>
      <c r="K48" s="10"/>
    </row>
    <row r="49" spans="2:11" ht="13" x14ac:dyDescent="0.15">
      <c r="B49" s="29"/>
      <c r="C49" s="11"/>
      <c r="D49" s="11"/>
      <c r="E49" s="11"/>
      <c r="K49" s="10"/>
    </row>
    <row r="50" spans="2:11" ht="13" x14ac:dyDescent="0.15">
      <c r="B50" s="29"/>
      <c r="C50" s="11"/>
      <c r="D50" s="11"/>
      <c r="E50" s="11"/>
      <c r="K50" s="10"/>
    </row>
    <row r="51" spans="2:11" ht="13" x14ac:dyDescent="0.15">
      <c r="B51" s="29"/>
      <c r="C51" s="11"/>
      <c r="D51" s="11"/>
      <c r="E51" s="11"/>
      <c r="K51" s="10"/>
    </row>
    <row r="52" spans="2:11" ht="13" x14ac:dyDescent="0.15">
      <c r="B52" s="29"/>
      <c r="C52" s="11"/>
      <c r="D52" s="11"/>
      <c r="E52" s="11"/>
      <c r="K52" s="10"/>
    </row>
    <row r="53" spans="2:11" ht="13" x14ac:dyDescent="0.15">
      <c r="B53" s="29"/>
      <c r="C53" s="11"/>
      <c r="D53" s="11"/>
      <c r="E53" s="11"/>
      <c r="K53" s="10"/>
    </row>
    <row r="54" spans="2:11" ht="13" x14ac:dyDescent="0.15">
      <c r="B54" s="29"/>
      <c r="C54" s="11"/>
      <c r="D54" s="11"/>
      <c r="E54" s="11"/>
      <c r="K54" s="10"/>
    </row>
    <row r="55" spans="2:11" ht="13" x14ac:dyDescent="0.15">
      <c r="B55" s="29"/>
      <c r="C55" s="11"/>
      <c r="D55" s="11"/>
      <c r="E55" s="11"/>
      <c r="K55" s="10"/>
    </row>
    <row r="56" spans="2:11" ht="13" x14ac:dyDescent="0.15">
      <c r="B56" s="29"/>
      <c r="C56" s="11"/>
      <c r="D56" s="11"/>
      <c r="E56" s="11"/>
      <c r="K56" s="10"/>
    </row>
    <row r="57" spans="2:11" ht="13" x14ac:dyDescent="0.15">
      <c r="B57" s="29"/>
      <c r="C57" s="11"/>
      <c r="D57" s="11"/>
      <c r="E57" s="11"/>
      <c r="K57" s="10"/>
    </row>
    <row r="58" spans="2:11" ht="13" x14ac:dyDescent="0.15">
      <c r="B58" s="29"/>
      <c r="C58" s="11"/>
      <c r="D58" s="11"/>
      <c r="E58" s="11"/>
      <c r="K58" s="10"/>
    </row>
    <row r="59" spans="2:11" ht="13" x14ac:dyDescent="0.15">
      <c r="B59" s="29"/>
      <c r="C59" s="11"/>
      <c r="D59" s="11"/>
      <c r="E59" s="11"/>
      <c r="K59" s="10"/>
    </row>
    <row r="60" spans="2:11" ht="13" x14ac:dyDescent="0.15">
      <c r="B60" s="29"/>
      <c r="C60" s="11"/>
      <c r="D60" s="11"/>
      <c r="E60" s="11"/>
      <c r="K60" s="10"/>
    </row>
    <row r="61" spans="2:11" ht="13" x14ac:dyDescent="0.15">
      <c r="B61" s="29"/>
      <c r="C61" s="11"/>
      <c r="D61" s="11"/>
      <c r="E61" s="11"/>
      <c r="K61" s="10"/>
    </row>
    <row r="62" spans="2:11" ht="13" x14ac:dyDescent="0.15">
      <c r="B62" s="29"/>
      <c r="C62" s="11"/>
      <c r="D62" s="11"/>
      <c r="E62" s="11"/>
      <c r="K62" s="10"/>
    </row>
    <row r="63" spans="2:11" ht="13" x14ac:dyDescent="0.15">
      <c r="B63" s="29"/>
      <c r="C63" s="11"/>
      <c r="D63" s="11"/>
      <c r="E63" s="11"/>
      <c r="K63" s="10"/>
    </row>
    <row r="64" spans="2:11" ht="13" x14ac:dyDescent="0.15">
      <c r="B64" s="29"/>
      <c r="C64" s="11"/>
      <c r="D64" s="11"/>
      <c r="E64" s="11"/>
      <c r="K64" s="10"/>
    </row>
    <row r="65" spans="2:11" ht="13" x14ac:dyDescent="0.15">
      <c r="B65" s="29"/>
      <c r="C65" s="11"/>
      <c r="D65" s="11"/>
      <c r="E65" s="11"/>
      <c r="K65" s="10"/>
    </row>
    <row r="66" spans="2:11" ht="13" x14ac:dyDescent="0.15">
      <c r="B66" s="29"/>
      <c r="C66" s="11"/>
      <c r="D66" s="11"/>
      <c r="E66" s="11"/>
      <c r="K66" s="10"/>
    </row>
    <row r="67" spans="2:11" ht="13" x14ac:dyDescent="0.15">
      <c r="B67" s="29"/>
      <c r="C67" s="11"/>
      <c r="D67" s="11"/>
      <c r="E67" s="11"/>
      <c r="K67" s="10"/>
    </row>
    <row r="68" spans="2:11" ht="13" x14ac:dyDescent="0.15">
      <c r="B68" s="29"/>
      <c r="C68" s="11"/>
      <c r="D68" s="11"/>
      <c r="E68" s="11"/>
      <c r="K68" s="10"/>
    </row>
    <row r="69" spans="2:11" ht="13" x14ac:dyDescent="0.15">
      <c r="B69" s="29"/>
      <c r="C69" s="11"/>
      <c r="D69" s="11"/>
      <c r="E69" s="11"/>
      <c r="K69" s="10"/>
    </row>
    <row r="70" spans="2:11" ht="13" x14ac:dyDescent="0.15">
      <c r="B70" s="29"/>
      <c r="C70" s="11"/>
      <c r="D70" s="11"/>
      <c r="E70" s="11"/>
      <c r="K70" s="10"/>
    </row>
    <row r="71" spans="2:11" ht="13" x14ac:dyDescent="0.15">
      <c r="B71" s="29"/>
      <c r="C71" s="11"/>
      <c r="D71" s="11"/>
      <c r="E71" s="11"/>
      <c r="K71" s="10"/>
    </row>
    <row r="72" spans="2:11" ht="13" x14ac:dyDescent="0.15">
      <c r="B72" s="29"/>
      <c r="C72" s="11"/>
      <c r="D72" s="11"/>
      <c r="E72" s="11"/>
      <c r="K72" s="10"/>
    </row>
    <row r="73" spans="2:11" ht="13" x14ac:dyDescent="0.15">
      <c r="B73" s="29"/>
      <c r="C73" s="11"/>
      <c r="D73" s="11"/>
      <c r="E73" s="11"/>
      <c r="K73" s="10"/>
    </row>
    <row r="74" spans="2:11" ht="13" x14ac:dyDescent="0.15">
      <c r="B74" s="29"/>
      <c r="C74" s="11"/>
      <c r="D74" s="11"/>
      <c r="E74" s="11"/>
      <c r="K74" s="10"/>
    </row>
    <row r="75" spans="2:11" ht="13" x14ac:dyDescent="0.15">
      <c r="B75" s="29"/>
      <c r="C75" s="11"/>
      <c r="D75" s="11"/>
      <c r="E75" s="11"/>
      <c r="K75" s="10"/>
    </row>
    <row r="76" spans="2:11" ht="13" x14ac:dyDescent="0.15">
      <c r="B76" s="29"/>
      <c r="C76" s="11"/>
      <c r="D76" s="11"/>
      <c r="E76" s="11"/>
      <c r="K76" s="10"/>
    </row>
    <row r="77" spans="2:11" ht="13" x14ac:dyDescent="0.15">
      <c r="B77" s="29"/>
      <c r="C77" s="11"/>
      <c r="D77" s="11"/>
      <c r="E77" s="11"/>
      <c r="K77" s="10"/>
    </row>
    <row r="78" spans="2:11" ht="13" x14ac:dyDescent="0.15">
      <c r="B78" s="29"/>
      <c r="C78" s="11"/>
      <c r="D78" s="11"/>
      <c r="E78" s="11"/>
      <c r="K78" s="10"/>
    </row>
    <row r="79" spans="2:11" ht="13" x14ac:dyDescent="0.15">
      <c r="B79" s="29"/>
      <c r="C79" s="11"/>
      <c r="D79" s="11"/>
      <c r="E79" s="11"/>
      <c r="K79" s="10"/>
    </row>
    <row r="80" spans="2:11" ht="13" x14ac:dyDescent="0.15">
      <c r="B80" s="29"/>
      <c r="C80" s="11"/>
      <c r="D80" s="11"/>
      <c r="E80" s="11"/>
      <c r="K80" s="10"/>
    </row>
    <row r="81" spans="2:11" ht="13" x14ac:dyDescent="0.15">
      <c r="B81" s="29"/>
      <c r="C81" s="11"/>
      <c r="D81" s="11"/>
      <c r="E81" s="11"/>
      <c r="K81" s="10"/>
    </row>
    <row r="82" spans="2:11" ht="13" x14ac:dyDescent="0.15">
      <c r="B82" s="29"/>
      <c r="C82" s="11"/>
      <c r="D82" s="11"/>
      <c r="E82" s="11"/>
      <c r="K82" s="10"/>
    </row>
    <row r="83" spans="2:11" ht="13" x14ac:dyDescent="0.15">
      <c r="B83" s="29"/>
      <c r="C83" s="11"/>
      <c r="D83" s="11"/>
      <c r="E83" s="11"/>
      <c r="K83" s="10"/>
    </row>
    <row r="84" spans="2:11" ht="13" x14ac:dyDescent="0.15">
      <c r="B84" s="29"/>
      <c r="C84" s="11"/>
      <c r="D84" s="11"/>
      <c r="E84" s="11"/>
      <c r="K84" s="10"/>
    </row>
    <row r="85" spans="2:11" ht="13" x14ac:dyDescent="0.15">
      <c r="B85" s="29"/>
      <c r="C85" s="11"/>
      <c r="D85" s="11"/>
      <c r="E85" s="11"/>
      <c r="K85" s="10"/>
    </row>
    <row r="86" spans="2:11" ht="13" x14ac:dyDescent="0.15">
      <c r="B86" s="29"/>
      <c r="C86" s="11"/>
      <c r="D86" s="11"/>
      <c r="E86" s="11"/>
      <c r="K86" s="10"/>
    </row>
    <row r="87" spans="2:11" ht="13" x14ac:dyDescent="0.15">
      <c r="B87" s="29"/>
      <c r="C87" s="11"/>
      <c r="D87" s="11"/>
      <c r="E87" s="11"/>
      <c r="K87" s="10"/>
    </row>
    <row r="88" spans="2:11" ht="13" x14ac:dyDescent="0.15">
      <c r="B88" s="29"/>
      <c r="C88" s="11"/>
      <c r="D88" s="11"/>
      <c r="E88" s="11"/>
      <c r="K88" s="10"/>
    </row>
    <row r="89" spans="2:11" ht="13" x14ac:dyDescent="0.15">
      <c r="B89" s="29"/>
      <c r="C89" s="11"/>
      <c r="D89" s="11"/>
      <c r="E89" s="11"/>
      <c r="K89" s="10"/>
    </row>
    <row r="90" spans="2:11" ht="13" x14ac:dyDescent="0.15">
      <c r="B90" s="29"/>
      <c r="C90" s="11"/>
      <c r="D90" s="11"/>
      <c r="E90" s="11"/>
      <c r="K90" s="10"/>
    </row>
    <row r="91" spans="2:11" ht="13" x14ac:dyDescent="0.15">
      <c r="B91" s="29"/>
      <c r="C91" s="11"/>
      <c r="D91" s="11"/>
      <c r="E91" s="11"/>
      <c r="K91" s="10"/>
    </row>
    <row r="92" spans="2:11" ht="13" x14ac:dyDescent="0.15">
      <c r="B92" s="29"/>
      <c r="C92" s="11"/>
      <c r="D92" s="11"/>
      <c r="E92" s="11"/>
      <c r="K92" s="10"/>
    </row>
    <row r="93" spans="2:11" ht="13" x14ac:dyDescent="0.15">
      <c r="B93" s="29"/>
      <c r="C93" s="11"/>
      <c r="D93" s="11"/>
      <c r="E93" s="11"/>
      <c r="K93" s="10"/>
    </row>
    <row r="94" spans="2:11" ht="13" x14ac:dyDescent="0.15">
      <c r="B94" s="29"/>
      <c r="C94" s="11"/>
      <c r="D94" s="11"/>
      <c r="E94" s="11"/>
      <c r="K94" s="10"/>
    </row>
    <row r="95" spans="2:11" ht="13" x14ac:dyDescent="0.15">
      <c r="B95" s="29"/>
      <c r="C95" s="11"/>
      <c r="D95" s="11"/>
      <c r="E95" s="11"/>
      <c r="K95" s="10"/>
    </row>
    <row r="96" spans="2:11" ht="13" x14ac:dyDescent="0.15">
      <c r="B96" s="29"/>
      <c r="C96" s="11"/>
      <c r="D96" s="11"/>
      <c r="E96" s="11"/>
      <c r="K96" s="10"/>
    </row>
    <row r="97" spans="2:11" ht="13" x14ac:dyDescent="0.15">
      <c r="B97" s="29"/>
      <c r="C97" s="11"/>
      <c r="D97" s="11"/>
      <c r="E97" s="11"/>
      <c r="K97" s="10"/>
    </row>
    <row r="98" spans="2:11" ht="13" x14ac:dyDescent="0.15">
      <c r="B98" s="29"/>
      <c r="C98" s="11"/>
      <c r="D98" s="11"/>
      <c r="E98" s="11"/>
      <c r="K98" s="10"/>
    </row>
    <row r="99" spans="2:11" ht="13" x14ac:dyDescent="0.15">
      <c r="B99" s="29"/>
      <c r="C99" s="11"/>
      <c r="D99" s="11"/>
      <c r="E99" s="11"/>
      <c r="K99" s="10"/>
    </row>
    <row r="100" spans="2:11" ht="13" x14ac:dyDescent="0.15">
      <c r="B100" s="29"/>
      <c r="C100" s="11"/>
      <c r="D100" s="11"/>
      <c r="E100" s="11"/>
      <c r="K100" s="10"/>
    </row>
    <row r="101" spans="2:11" ht="13" x14ac:dyDescent="0.15">
      <c r="B101" s="29"/>
      <c r="C101" s="11"/>
      <c r="D101" s="11"/>
      <c r="E101" s="11"/>
      <c r="K101" s="10"/>
    </row>
    <row r="102" spans="2:11" ht="13" x14ac:dyDescent="0.15">
      <c r="B102" s="29"/>
      <c r="C102" s="11"/>
      <c r="D102" s="11"/>
      <c r="E102" s="11"/>
      <c r="K102" s="10"/>
    </row>
    <row r="103" spans="2:11" ht="13" x14ac:dyDescent="0.15">
      <c r="B103" s="29"/>
      <c r="C103" s="11"/>
      <c r="D103" s="11"/>
      <c r="E103" s="11"/>
      <c r="K103" s="10"/>
    </row>
    <row r="104" spans="2:11" ht="13" x14ac:dyDescent="0.15">
      <c r="B104" s="29"/>
      <c r="C104" s="11"/>
      <c r="D104" s="11"/>
      <c r="E104" s="11"/>
      <c r="K104" s="10"/>
    </row>
    <row r="105" spans="2:11" ht="13" x14ac:dyDescent="0.15">
      <c r="B105" s="29"/>
      <c r="C105" s="11"/>
      <c r="D105" s="11"/>
      <c r="E105" s="11"/>
      <c r="K105" s="10"/>
    </row>
    <row r="106" spans="2:11" ht="13" x14ac:dyDescent="0.15">
      <c r="B106" s="29"/>
      <c r="C106" s="11"/>
      <c r="D106" s="11"/>
      <c r="E106" s="11"/>
      <c r="K106" s="10"/>
    </row>
    <row r="107" spans="2:11" ht="13" x14ac:dyDescent="0.15">
      <c r="B107" s="29"/>
      <c r="C107" s="11"/>
      <c r="D107" s="11"/>
      <c r="E107" s="11"/>
      <c r="K107" s="10"/>
    </row>
    <row r="108" spans="2:11" ht="13" x14ac:dyDescent="0.15">
      <c r="B108" s="29"/>
      <c r="C108" s="11"/>
      <c r="D108" s="11"/>
      <c r="E108" s="11"/>
      <c r="K108" s="10"/>
    </row>
    <row r="109" spans="2:11" ht="13" x14ac:dyDescent="0.15">
      <c r="B109" s="29"/>
      <c r="C109" s="11"/>
      <c r="D109" s="11"/>
      <c r="E109" s="11"/>
      <c r="K109" s="10"/>
    </row>
    <row r="110" spans="2:11" ht="13" x14ac:dyDescent="0.15">
      <c r="B110" s="29"/>
      <c r="C110" s="11"/>
      <c r="D110" s="11"/>
      <c r="E110" s="11"/>
      <c r="K110" s="10"/>
    </row>
    <row r="111" spans="2:11" ht="13" x14ac:dyDescent="0.15">
      <c r="B111" s="29"/>
      <c r="C111" s="11"/>
      <c r="D111" s="11"/>
      <c r="E111" s="11"/>
      <c r="K111" s="10"/>
    </row>
    <row r="112" spans="2:11" ht="13" x14ac:dyDescent="0.15">
      <c r="B112" s="29"/>
      <c r="C112" s="11"/>
      <c r="D112" s="11"/>
      <c r="E112" s="11"/>
      <c r="K112" s="10"/>
    </row>
    <row r="113" spans="2:11" ht="13" x14ac:dyDescent="0.15">
      <c r="B113" s="29"/>
      <c r="C113" s="11"/>
      <c r="D113" s="11"/>
      <c r="E113" s="11"/>
      <c r="K113" s="10"/>
    </row>
    <row r="114" spans="2:11" ht="13" x14ac:dyDescent="0.15">
      <c r="B114" s="29"/>
      <c r="C114" s="11"/>
      <c r="D114" s="11"/>
      <c r="E114" s="11"/>
      <c r="K114" s="10"/>
    </row>
    <row r="115" spans="2:11" ht="13" x14ac:dyDescent="0.15">
      <c r="B115" s="29"/>
      <c r="C115" s="11"/>
      <c r="D115" s="11"/>
      <c r="E115" s="11"/>
      <c r="K115" s="10"/>
    </row>
    <row r="116" spans="2:11" ht="13" x14ac:dyDescent="0.15">
      <c r="B116" s="29"/>
      <c r="C116" s="11"/>
      <c r="D116" s="11"/>
      <c r="E116" s="11"/>
      <c r="K116" s="10"/>
    </row>
    <row r="117" spans="2:11" ht="13" x14ac:dyDescent="0.15">
      <c r="B117" s="29"/>
      <c r="C117" s="11"/>
      <c r="D117" s="11"/>
      <c r="E117" s="11"/>
      <c r="K117" s="10"/>
    </row>
    <row r="118" spans="2:11" ht="13" x14ac:dyDescent="0.15">
      <c r="B118" s="29"/>
      <c r="C118" s="11"/>
      <c r="D118" s="11"/>
      <c r="E118" s="11"/>
      <c r="K118" s="10"/>
    </row>
    <row r="119" spans="2:11" ht="13" x14ac:dyDescent="0.15">
      <c r="B119" s="29"/>
      <c r="C119" s="11"/>
      <c r="D119" s="11"/>
      <c r="E119" s="11"/>
      <c r="K119" s="10"/>
    </row>
    <row r="120" spans="2:11" ht="13" x14ac:dyDescent="0.15">
      <c r="B120" s="29"/>
      <c r="C120" s="11"/>
      <c r="D120" s="11"/>
      <c r="E120" s="11"/>
      <c r="K120" s="10"/>
    </row>
    <row r="121" spans="2:11" ht="13" x14ac:dyDescent="0.15">
      <c r="B121" s="29"/>
      <c r="C121" s="11"/>
      <c r="D121" s="11"/>
      <c r="E121" s="11"/>
      <c r="K121" s="10"/>
    </row>
    <row r="122" spans="2:11" ht="13" x14ac:dyDescent="0.15">
      <c r="B122" s="29"/>
      <c r="C122" s="11"/>
      <c r="D122" s="11"/>
      <c r="E122" s="11"/>
      <c r="K122" s="10"/>
    </row>
    <row r="123" spans="2:11" ht="13" x14ac:dyDescent="0.15">
      <c r="B123" s="29"/>
      <c r="C123" s="11"/>
      <c r="D123" s="11"/>
      <c r="E123" s="11"/>
      <c r="K123" s="10"/>
    </row>
    <row r="124" spans="2:11" ht="13" x14ac:dyDescent="0.15">
      <c r="B124" s="29"/>
      <c r="C124" s="11"/>
      <c r="D124" s="11"/>
      <c r="E124" s="11"/>
      <c r="K124" s="10"/>
    </row>
    <row r="125" spans="2:11" ht="13" x14ac:dyDescent="0.15">
      <c r="B125" s="29"/>
      <c r="C125" s="11"/>
      <c r="D125" s="11"/>
      <c r="E125" s="11"/>
      <c r="K125" s="10"/>
    </row>
    <row r="126" spans="2:11" ht="13" x14ac:dyDescent="0.15">
      <c r="B126" s="29"/>
      <c r="C126" s="11"/>
      <c r="D126" s="11"/>
      <c r="E126" s="11"/>
      <c r="K126" s="10"/>
    </row>
    <row r="127" spans="2:11" ht="13" x14ac:dyDescent="0.15">
      <c r="B127" s="29"/>
      <c r="C127" s="11"/>
      <c r="D127" s="11"/>
      <c r="E127" s="11"/>
      <c r="K127" s="10"/>
    </row>
    <row r="128" spans="2:11" ht="13" x14ac:dyDescent="0.15">
      <c r="B128" s="29"/>
      <c r="C128" s="11"/>
      <c r="D128" s="11"/>
      <c r="E128" s="11"/>
      <c r="K128" s="10"/>
    </row>
    <row r="129" spans="2:11" ht="13" x14ac:dyDescent="0.15">
      <c r="B129" s="29"/>
      <c r="C129" s="11"/>
      <c r="D129" s="11"/>
      <c r="E129" s="11"/>
      <c r="K129" s="10"/>
    </row>
    <row r="130" spans="2:11" ht="13" x14ac:dyDescent="0.15">
      <c r="B130" s="29"/>
      <c r="C130" s="11"/>
      <c r="D130" s="11"/>
      <c r="E130" s="11"/>
      <c r="K130" s="10"/>
    </row>
    <row r="131" spans="2:11" ht="13" x14ac:dyDescent="0.15">
      <c r="B131" s="29"/>
      <c r="C131" s="11"/>
      <c r="D131" s="11"/>
      <c r="E131" s="11"/>
      <c r="K131" s="10"/>
    </row>
    <row r="132" spans="2:11" ht="13" x14ac:dyDescent="0.15">
      <c r="B132" s="29"/>
      <c r="C132" s="11"/>
      <c r="D132" s="11"/>
      <c r="E132" s="11"/>
      <c r="K132" s="10"/>
    </row>
    <row r="133" spans="2:11" ht="13" x14ac:dyDescent="0.15">
      <c r="B133" s="29"/>
      <c r="C133" s="11"/>
      <c r="D133" s="11"/>
      <c r="E133" s="11"/>
      <c r="K133" s="10"/>
    </row>
    <row r="134" spans="2:11" ht="13" x14ac:dyDescent="0.15">
      <c r="B134" s="29"/>
      <c r="C134" s="11"/>
      <c r="D134" s="11"/>
      <c r="E134" s="11"/>
      <c r="K134" s="10"/>
    </row>
    <row r="135" spans="2:11" ht="13" x14ac:dyDescent="0.15">
      <c r="B135" s="29"/>
      <c r="C135" s="11"/>
      <c r="D135" s="11"/>
      <c r="E135" s="11"/>
      <c r="K135" s="10"/>
    </row>
    <row r="136" spans="2:11" ht="13" x14ac:dyDescent="0.15">
      <c r="B136" s="29"/>
      <c r="C136" s="11"/>
      <c r="D136" s="11"/>
      <c r="E136" s="11"/>
      <c r="K136" s="10"/>
    </row>
    <row r="137" spans="2:11" ht="13" x14ac:dyDescent="0.15">
      <c r="B137" s="29"/>
      <c r="C137" s="11"/>
      <c r="D137" s="11"/>
      <c r="E137" s="11"/>
      <c r="K137" s="10"/>
    </row>
    <row r="138" spans="2:11" ht="13" x14ac:dyDescent="0.15">
      <c r="B138" s="29"/>
      <c r="C138" s="11"/>
      <c r="D138" s="11"/>
      <c r="E138" s="11"/>
      <c r="K138" s="10"/>
    </row>
    <row r="139" spans="2:11" ht="13" x14ac:dyDescent="0.15">
      <c r="B139" s="29"/>
      <c r="C139" s="11"/>
      <c r="D139" s="11"/>
      <c r="E139" s="11"/>
      <c r="K139" s="10"/>
    </row>
    <row r="140" spans="2:11" ht="13" x14ac:dyDescent="0.15">
      <c r="B140" s="29"/>
      <c r="C140" s="11"/>
      <c r="D140" s="11"/>
      <c r="E140" s="11"/>
      <c r="K140" s="10"/>
    </row>
    <row r="141" spans="2:11" ht="13" x14ac:dyDescent="0.15">
      <c r="B141" s="29"/>
      <c r="C141" s="11"/>
      <c r="D141" s="11"/>
      <c r="E141" s="11"/>
      <c r="K141" s="10"/>
    </row>
    <row r="142" spans="2:11" ht="13" x14ac:dyDescent="0.15">
      <c r="B142" s="29"/>
      <c r="C142" s="11"/>
      <c r="D142" s="11"/>
      <c r="E142" s="11"/>
      <c r="K142" s="10"/>
    </row>
    <row r="143" spans="2:11" ht="13" x14ac:dyDescent="0.15">
      <c r="B143" s="29"/>
      <c r="C143" s="11"/>
      <c r="D143" s="11"/>
      <c r="E143" s="11"/>
      <c r="K143" s="10"/>
    </row>
    <row r="144" spans="2:11" ht="13" x14ac:dyDescent="0.15">
      <c r="B144" s="29"/>
      <c r="C144" s="11"/>
      <c r="D144" s="11"/>
      <c r="E144" s="11"/>
      <c r="K144" s="10"/>
    </row>
    <row r="145" spans="2:11" ht="13" x14ac:dyDescent="0.15">
      <c r="B145" s="29"/>
      <c r="C145" s="11"/>
      <c r="D145" s="11"/>
      <c r="E145" s="11"/>
      <c r="K145" s="10"/>
    </row>
    <row r="146" spans="2:11" ht="13" x14ac:dyDescent="0.15">
      <c r="B146" s="29"/>
      <c r="C146" s="11"/>
      <c r="D146" s="11"/>
      <c r="E146" s="11"/>
      <c r="K146" s="10"/>
    </row>
    <row r="147" spans="2:11" ht="13" x14ac:dyDescent="0.15">
      <c r="B147" s="29"/>
      <c r="C147" s="11"/>
      <c r="D147" s="11"/>
      <c r="E147" s="11"/>
      <c r="K147" s="10"/>
    </row>
    <row r="148" spans="2:11" ht="13" x14ac:dyDescent="0.15">
      <c r="B148" s="29"/>
      <c r="C148" s="11"/>
      <c r="D148" s="11"/>
      <c r="E148" s="11"/>
      <c r="K148" s="10"/>
    </row>
    <row r="149" spans="2:11" ht="13" x14ac:dyDescent="0.15">
      <c r="B149" s="29"/>
      <c r="C149" s="11"/>
      <c r="D149" s="11"/>
      <c r="E149" s="11"/>
      <c r="K149" s="10"/>
    </row>
    <row r="150" spans="2:11" ht="13" x14ac:dyDescent="0.15">
      <c r="B150" s="29"/>
      <c r="C150" s="11"/>
      <c r="D150" s="11"/>
      <c r="E150" s="11"/>
      <c r="K150" s="10"/>
    </row>
    <row r="151" spans="2:11" ht="13" x14ac:dyDescent="0.15">
      <c r="B151" s="29"/>
      <c r="C151" s="11"/>
      <c r="D151" s="11"/>
      <c r="E151" s="11"/>
      <c r="K151" s="10"/>
    </row>
    <row r="152" spans="2:11" ht="13" x14ac:dyDescent="0.15">
      <c r="B152" s="29"/>
      <c r="C152" s="11"/>
      <c r="D152" s="11"/>
      <c r="E152" s="11"/>
      <c r="K152" s="10"/>
    </row>
    <row r="153" spans="2:11" ht="13" x14ac:dyDescent="0.15">
      <c r="B153" s="29"/>
      <c r="C153" s="11"/>
      <c r="D153" s="11"/>
      <c r="E153" s="11"/>
      <c r="K153" s="10"/>
    </row>
    <row r="154" spans="2:11" ht="13" x14ac:dyDescent="0.15">
      <c r="B154" s="29"/>
      <c r="C154" s="11"/>
      <c r="D154" s="11"/>
      <c r="E154" s="11"/>
      <c r="K154" s="10"/>
    </row>
    <row r="155" spans="2:11" ht="13" x14ac:dyDescent="0.15">
      <c r="B155" s="29"/>
      <c r="C155" s="11"/>
      <c r="D155" s="11"/>
      <c r="E155" s="11"/>
      <c r="K155" s="10"/>
    </row>
    <row r="156" spans="2:11" ht="13" x14ac:dyDescent="0.15">
      <c r="B156" s="29"/>
      <c r="C156" s="11"/>
      <c r="D156" s="11"/>
      <c r="E156" s="11"/>
      <c r="K156" s="10"/>
    </row>
    <row r="157" spans="2:11" ht="13" x14ac:dyDescent="0.15">
      <c r="B157" s="29"/>
      <c r="C157" s="11"/>
      <c r="D157" s="11"/>
      <c r="E157" s="11"/>
      <c r="K157" s="10"/>
    </row>
    <row r="158" spans="2:11" ht="13" x14ac:dyDescent="0.15">
      <c r="B158" s="29"/>
      <c r="C158" s="11"/>
      <c r="D158" s="11"/>
      <c r="E158" s="11"/>
      <c r="K158" s="10"/>
    </row>
    <row r="159" spans="2:11" ht="13" x14ac:dyDescent="0.15">
      <c r="B159" s="29"/>
      <c r="C159" s="11"/>
      <c r="D159" s="11"/>
      <c r="E159" s="11"/>
      <c r="K159" s="10"/>
    </row>
    <row r="160" spans="2:11" ht="13" x14ac:dyDescent="0.15">
      <c r="B160" s="29"/>
      <c r="C160" s="11"/>
      <c r="D160" s="11"/>
      <c r="E160" s="11"/>
      <c r="K160" s="10"/>
    </row>
    <row r="161" spans="2:11" ht="13" x14ac:dyDescent="0.15">
      <c r="B161" s="29"/>
      <c r="C161" s="11"/>
      <c r="D161" s="11"/>
      <c r="E161" s="11"/>
      <c r="K161" s="10"/>
    </row>
    <row r="162" spans="2:11" ht="13" x14ac:dyDescent="0.15">
      <c r="B162" s="29"/>
      <c r="C162" s="11"/>
      <c r="D162" s="11"/>
      <c r="E162" s="11"/>
      <c r="K162" s="10"/>
    </row>
    <row r="163" spans="2:11" ht="13" x14ac:dyDescent="0.15">
      <c r="B163" s="29"/>
      <c r="C163" s="11"/>
      <c r="D163" s="11"/>
      <c r="E163" s="11"/>
      <c r="K163" s="10"/>
    </row>
    <row r="164" spans="2:11" ht="13" x14ac:dyDescent="0.15">
      <c r="B164" s="29"/>
      <c r="C164" s="11"/>
      <c r="D164" s="11"/>
      <c r="E164" s="11"/>
      <c r="K164" s="10"/>
    </row>
    <row r="165" spans="2:11" ht="13" x14ac:dyDescent="0.15">
      <c r="B165" s="29"/>
      <c r="C165" s="11"/>
      <c r="D165" s="11"/>
      <c r="E165" s="11"/>
      <c r="K165" s="10"/>
    </row>
    <row r="166" spans="2:11" ht="13" x14ac:dyDescent="0.15">
      <c r="B166" s="29"/>
      <c r="C166" s="11"/>
      <c r="D166" s="11"/>
      <c r="E166" s="11"/>
      <c r="K166" s="10"/>
    </row>
    <row r="167" spans="2:11" ht="13" x14ac:dyDescent="0.15">
      <c r="B167" s="29"/>
      <c r="C167" s="11"/>
      <c r="D167" s="11"/>
      <c r="E167" s="11"/>
      <c r="K167" s="10"/>
    </row>
    <row r="168" spans="2:11" ht="13" x14ac:dyDescent="0.15">
      <c r="B168" s="29"/>
      <c r="C168" s="11"/>
      <c r="D168" s="11"/>
      <c r="E168" s="11"/>
      <c r="K168" s="10"/>
    </row>
    <row r="169" spans="2:11" ht="13" x14ac:dyDescent="0.15">
      <c r="B169" s="29"/>
      <c r="C169" s="11"/>
      <c r="D169" s="11"/>
      <c r="E169" s="11"/>
      <c r="K169" s="10"/>
    </row>
    <row r="170" spans="2:11" ht="13" x14ac:dyDescent="0.15">
      <c r="B170" s="29"/>
      <c r="C170" s="11"/>
      <c r="D170" s="11"/>
      <c r="E170" s="11"/>
      <c r="K170" s="10"/>
    </row>
    <row r="171" spans="2:11" ht="13" x14ac:dyDescent="0.15">
      <c r="B171" s="29"/>
      <c r="C171" s="11"/>
      <c r="D171" s="11"/>
      <c r="E171" s="11"/>
      <c r="K171" s="10"/>
    </row>
    <row r="172" spans="2:11" ht="13" x14ac:dyDescent="0.15">
      <c r="B172" s="29"/>
      <c r="C172" s="11"/>
      <c r="D172" s="11"/>
      <c r="E172" s="11"/>
      <c r="K172" s="10"/>
    </row>
    <row r="173" spans="2:11" ht="13" x14ac:dyDescent="0.15">
      <c r="B173" s="29"/>
      <c r="C173" s="11"/>
      <c r="D173" s="11"/>
      <c r="E173" s="11"/>
      <c r="K173" s="10"/>
    </row>
    <row r="174" spans="2:11" ht="13" x14ac:dyDescent="0.15">
      <c r="B174" s="29"/>
      <c r="C174" s="11"/>
      <c r="D174" s="11"/>
      <c r="E174" s="11"/>
      <c r="K174" s="10"/>
    </row>
    <row r="175" spans="2:11" ht="13" x14ac:dyDescent="0.15">
      <c r="B175" s="29"/>
      <c r="C175" s="11"/>
      <c r="D175" s="11"/>
      <c r="E175" s="11"/>
      <c r="K175" s="10"/>
    </row>
    <row r="176" spans="2:11" ht="13" x14ac:dyDescent="0.15">
      <c r="B176" s="29"/>
      <c r="C176" s="11"/>
      <c r="D176" s="11"/>
      <c r="E176" s="11"/>
      <c r="K176" s="10"/>
    </row>
    <row r="177" spans="2:11" ht="13" x14ac:dyDescent="0.15">
      <c r="B177" s="29"/>
      <c r="C177" s="11"/>
      <c r="D177" s="11"/>
      <c r="E177" s="11"/>
      <c r="K177" s="10"/>
    </row>
    <row r="178" spans="2:11" ht="13" x14ac:dyDescent="0.15">
      <c r="B178" s="29"/>
      <c r="C178" s="11"/>
      <c r="D178" s="11"/>
      <c r="E178" s="11"/>
      <c r="K178" s="10"/>
    </row>
    <row r="179" spans="2:11" ht="13" x14ac:dyDescent="0.15">
      <c r="B179" s="29"/>
      <c r="C179" s="11"/>
      <c r="D179" s="11"/>
      <c r="E179" s="11"/>
      <c r="K179" s="10"/>
    </row>
    <row r="180" spans="2:11" ht="13" x14ac:dyDescent="0.15">
      <c r="B180" s="29"/>
      <c r="C180" s="11"/>
      <c r="D180" s="11"/>
      <c r="E180" s="11"/>
      <c r="K180" s="10"/>
    </row>
    <row r="181" spans="2:11" ht="13" x14ac:dyDescent="0.15">
      <c r="B181" s="29"/>
      <c r="C181" s="11"/>
      <c r="D181" s="11"/>
      <c r="E181" s="11"/>
      <c r="K181" s="10"/>
    </row>
    <row r="182" spans="2:11" ht="13" x14ac:dyDescent="0.15">
      <c r="B182" s="29"/>
      <c r="C182" s="11"/>
      <c r="D182" s="11"/>
      <c r="E182" s="11"/>
      <c r="K182" s="10"/>
    </row>
    <row r="183" spans="2:11" ht="13" x14ac:dyDescent="0.15">
      <c r="B183" s="29"/>
      <c r="C183" s="11"/>
      <c r="D183" s="11"/>
      <c r="E183" s="11"/>
      <c r="K183" s="10"/>
    </row>
    <row r="184" spans="2:11" ht="13" x14ac:dyDescent="0.15">
      <c r="B184" s="29"/>
      <c r="C184" s="11"/>
      <c r="D184" s="11"/>
      <c r="E184" s="11"/>
      <c r="K184" s="10"/>
    </row>
    <row r="185" spans="2:11" ht="13" x14ac:dyDescent="0.15">
      <c r="B185" s="29"/>
      <c r="C185" s="11"/>
      <c r="D185" s="11"/>
      <c r="E185" s="11"/>
      <c r="K185" s="10"/>
    </row>
    <row r="186" spans="2:11" ht="13" x14ac:dyDescent="0.15">
      <c r="B186" s="29"/>
      <c r="C186" s="11"/>
      <c r="D186" s="11"/>
      <c r="E186" s="11"/>
      <c r="K186" s="10"/>
    </row>
    <row r="187" spans="2:11" ht="13" x14ac:dyDescent="0.15">
      <c r="B187" s="29"/>
      <c r="C187" s="11"/>
      <c r="D187" s="11"/>
      <c r="E187" s="11"/>
      <c r="K187" s="10"/>
    </row>
    <row r="188" spans="2:11" ht="13" x14ac:dyDescent="0.15">
      <c r="B188" s="29"/>
      <c r="C188" s="11"/>
      <c r="D188" s="11"/>
      <c r="E188" s="11"/>
      <c r="K188" s="10"/>
    </row>
    <row r="189" spans="2:11" ht="13" x14ac:dyDescent="0.15">
      <c r="B189" s="29"/>
      <c r="C189" s="11"/>
      <c r="D189" s="11"/>
      <c r="E189" s="11"/>
      <c r="K189" s="10"/>
    </row>
    <row r="190" spans="2:11" ht="13" x14ac:dyDescent="0.15">
      <c r="B190" s="29"/>
      <c r="C190" s="11"/>
      <c r="D190" s="11"/>
      <c r="E190" s="11"/>
      <c r="K190" s="10"/>
    </row>
    <row r="191" spans="2:11" ht="13" x14ac:dyDescent="0.15">
      <c r="B191" s="29"/>
      <c r="C191" s="11"/>
      <c r="D191" s="11"/>
      <c r="E191" s="11"/>
      <c r="K191" s="10"/>
    </row>
    <row r="192" spans="2:11" ht="13" x14ac:dyDescent="0.15">
      <c r="B192" s="29"/>
      <c r="C192" s="11"/>
      <c r="D192" s="11"/>
      <c r="E192" s="11"/>
      <c r="K192" s="10"/>
    </row>
    <row r="193" spans="2:11" ht="13" x14ac:dyDescent="0.15">
      <c r="B193" s="29"/>
      <c r="C193" s="11"/>
      <c r="D193" s="11"/>
      <c r="E193" s="11"/>
      <c r="K193" s="10"/>
    </row>
    <row r="194" spans="2:11" ht="13" x14ac:dyDescent="0.15">
      <c r="B194" s="29"/>
      <c r="C194" s="11"/>
      <c r="D194" s="11"/>
      <c r="E194" s="11"/>
      <c r="K194" s="10"/>
    </row>
    <row r="195" spans="2:11" ht="13" x14ac:dyDescent="0.15">
      <c r="B195" s="29"/>
      <c r="C195" s="11"/>
      <c r="D195" s="11"/>
      <c r="E195" s="11"/>
      <c r="K195" s="10"/>
    </row>
    <row r="196" spans="2:11" ht="13" x14ac:dyDescent="0.15">
      <c r="B196" s="29"/>
      <c r="C196" s="11"/>
      <c r="D196" s="11"/>
      <c r="E196" s="11"/>
      <c r="K196" s="10"/>
    </row>
    <row r="197" spans="2:11" ht="13" x14ac:dyDescent="0.15">
      <c r="B197" s="29"/>
      <c r="C197" s="11"/>
      <c r="D197" s="11"/>
      <c r="E197" s="11"/>
      <c r="K197" s="10"/>
    </row>
    <row r="198" spans="2:11" ht="13" x14ac:dyDescent="0.15">
      <c r="B198" s="29"/>
      <c r="C198" s="11"/>
      <c r="D198" s="11"/>
      <c r="E198" s="11"/>
      <c r="K198" s="10"/>
    </row>
    <row r="199" spans="2:11" ht="13" x14ac:dyDescent="0.15">
      <c r="B199" s="29"/>
      <c r="C199" s="11"/>
      <c r="D199" s="11"/>
      <c r="E199" s="11"/>
      <c r="K199" s="10"/>
    </row>
    <row r="200" spans="2:11" ht="13" x14ac:dyDescent="0.15">
      <c r="B200" s="29"/>
      <c r="C200" s="11"/>
      <c r="D200" s="11"/>
      <c r="E200" s="11"/>
      <c r="K200" s="10"/>
    </row>
    <row r="201" spans="2:11" ht="13" x14ac:dyDescent="0.15">
      <c r="B201" s="29"/>
      <c r="C201" s="11"/>
      <c r="D201" s="11"/>
      <c r="E201" s="11"/>
      <c r="K201" s="10"/>
    </row>
    <row r="202" spans="2:11" ht="13" x14ac:dyDescent="0.15">
      <c r="B202" s="29"/>
      <c r="C202" s="11"/>
      <c r="D202" s="11"/>
      <c r="E202" s="11"/>
      <c r="K202" s="10"/>
    </row>
    <row r="203" spans="2:11" ht="13" x14ac:dyDescent="0.15">
      <c r="B203" s="29"/>
      <c r="C203" s="11"/>
      <c r="D203" s="11"/>
      <c r="E203" s="11"/>
      <c r="K203" s="10"/>
    </row>
    <row r="204" spans="2:11" ht="13" x14ac:dyDescent="0.15">
      <c r="B204" s="29"/>
      <c r="C204" s="11"/>
      <c r="D204" s="11"/>
      <c r="E204" s="11"/>
      <c r="K204" s="10"/>
    </row>
    <row r="205" spans="2:11" ht="13" x14ac:dyDescent="0.15">
      <c r="B205" s="29"/>
      <c r="C205" s="11"/>
      <c r="D205" s="11"/>
      <c r="E205" s="11"/>
      <c r="K205" s="10"/>
    </row>
    <row r="206" spans="2:11" ht="13" x14ac:dyDescent="0.15">
      <c r="B206" s="29"/>
      <c r="C206" s="11"/>
      <c r="D206" s="11"/>
      <c r="E206" s="11"/>
      <c r="K206" s="10"/>
    </row>
    <row r="207" spans="2:11" ht="13" x14ac:dyDescent="0.15">
      <c r="B207" s="29"/>
      <c r="C207" s="11"/>
      <c r="D207" s="11"/>
      <c r="E207" s="11"/>
      <c r="K207" s="10"/>
    </row>
    <row r="208" spans="2:11" ht="13" x14ac:dyDescent="0.15">
      <c r="B208" s="29"/>
      <c r="C208" s="11"/>
      <c r="D208" s="11"/>
      <c r="E208" s="11"/>
      <c r="K208" s="10"/>
    </row>
    <row r="209" spans="2:11" ht="13" x14ac:dyDescent="0.15">
      <c r="B209" s="29"/>
      <c r="C209" s="11"/>
      <c r="D209" s="11"/>
      <c r="E209" s="11"/>
      <c r="K209" s="10"/>
    </row>
    <row r="210" spans="2:11" ht="13" x14ac:dyDescent="0.15">
      <c r="B210" s="29"/>
      <c r="C210" s="11"/>
      <c r="D210" s="11"/>
      <c r="E210" s="11"/>
      <c r="K210" s="10"/>
    </row>
    <row r="211" spans="2:11" ht="13" x14ac:dyDescent="0.15">
      <c r="B211" s="29"/>
      <c r="C211" s="11"/>
      <c r="D211" s="11"/>
      <c r="E211" s="11"/>
      <c r="K211" s="10"/>
    </row>
    <row r="212" spans="2:11" ht="13" x14ac:dyDescent="0.15">
      <c r="B212" s="29"/>
      <c r="C212" s="11"/>
      <c r="D212" s="11"/>
      <c r="E212" s="11"/>
      <c r="K212" s="10"/>
    </row>
    <row r="213" spans="2:11" ht="13" x14ac:dyDescent="0.15">
      <c r="B213" s="29"/>
      <c r="C213" s="11"/>
      <c r="D213" s="11"/>
      <c r="E213" s="11"/>
      <c r="K213" s="10"/>
    </row>
    <row r="214" spans="2:11" ht="13" x14ac:dyDescent="0.15">
      <c r="B214" s="29"/>
      <c r="C214" s="11"/>
      <c r="D214" s="11"/>
      <c r="E214" s="11"/>
      <c r="K214" s="10"/>
    </row>
    <row r="215" spans="2:11" ht="13" x14ac:dyDescent="0.15">
      <c r="B215" s="29"/>
      <c r="C215" s="11"/>
      <c r="D215" s="11"/>
      <c r="E215" s="11"/>
      <c r="K215" s="10"/>
    </row>
    <row r="216" spans="2:11" ht="13" x14ac:dyDescent="0.15">
      <c r="B216" s="29"/>
      <c r="C216" s="11"/>
      <c r="D216" s="11"/>
      <c r="E216" s="11"/>
      <c r="K216" s="10"/>
    </row>
    <row r="217" spans="2:11" ht="13" x14ac:dyDescent="0.15">
      <c r="B217" s="29"/>
      <c r="C217" s="11"/>
      <c r="D217" s="11"/>
      <c r="E217" s="11"/>
      <c r="K217" s="10"/>
    </row>
    <row r="218" spans="2:11" ht="13" x14ac:dyDescent="0.15">
      <c r="B218" s="29"/>
      <c r="C218" s="11"/>
      <c r="D218" s="11"/>
      <c r="E218" s="11"/>
      <c r="K218" s="10"/>
    </row>
    <row r="219" spans="2:11" ht="13" x14ac:dyDescent="0.15">
      <c r="B219" s="29"/>
      <c r="C219" s="11"/>
      <c r="D219" s="11"/>
      <c r="E219" s="11"/>
      <c r="K219" s="10"/>
    </row>
    <row r="220" spans="2:11" ht="13" x14ac:dyDescent="0.15">
      <c r="B220" s="29"/>
      <c r="C220" s="11"/>
      <c r="D220" s="11"/>
      <c r="E220" s="11"/>
      <c r="K220" s="10"/>
    </row>
    <row r="221" spans="2:11" ht="13" x14ac:dyDescent="0.15">
      <c r="B221" s="29"/>
      <c r="C221" s="11"/>
      <c r="D221" s="11"/>
      <c r="E221" s="11"/>
      <c r="K221" s="10"/>
    </row>
    <row r="222" spans="2:11" ht="13" x14ac:dyDescent="0.15">
      <c r="B222" s="29"/>
      <c r="C222" s="11"/>
      <c r="D222" s="11"/>
      <c r="E222" s="11"/>
      <c r="K222" s="10"/>
    </row>
    <row r="223" spans="2:11" ht="13" x14ac:dyDescent="0.15">
      <c r="B223" s="29"/>
      <c r="C223" s="11"/>
      <c r="D223" s="11"/>
      <c r="E223" s="11"/>
      <c r="K223" s="10"/>
    </row>
    <row r="224" spans="2:11" ht="13" x14ac:dyDescent="0.15">
      <c r="B224" s="29"/>
      <c r="C224" s="11"/>
      <c r="D224" s="11"/>
      <c r="E224" s="11"/>
      <c r="K224" s="10"/>
    </row>
    <row r="225" spans="2:11" ht="13" x14ac:dyDescent="0.15">
      <c r="B225" s="29"/>
      <c r="C225" s="11"/>
      <c r="D225" s="11"/>
      <c r="E225" s="11"/>
      <c r="K225" s="10"/>
    </row>
    <row r="226" spans="2:11" ht="13" x14ac:dyDescent="0.15">
      <c r="B226" s="29"/>
      <c r="C226" s="11"/>
      <c r="D226" s="11"/>
      <c r="E226" s="11"/>
      <c r="K226" s="10"/>
    </row>
    <row r="227" spans="2:11" ht="13" x14ac:dyDescent="0.15">
      <c r="B227" s="29"/>
      <c r="C227" s="11"/>
      <c r="D227" s="11"/>
      <c r="E227" s="11"/>
      <c r="K227" s="10"/>
    </row>
    <row r="228" spans="2:11" ht="13" x14ac:dyDescent="0.15">
      <c r="B228" s="29"/>
      <c r="C228" s="11"/>
      <c r="D228" s="11"/>
      <c r="E228" s="11"/>
      <c r="K228" s="10"/>
    </row>
    <row r="229" spans="2:11" ht="13" x14ac:dyDescent="0.15">
      <c r="B229" s="29"/>
      <c r="C229" s="11"/>
      <c r="D229" s="11"/>
      <c r="E229" s="11"/>
      <c r="K229" s="10"/>
    </row>
    <row r="230" spans="2:11" ht="13" x14ac:dyDescent="0.15">
      <c r="B230" s="29"/>
      <c r="C230" s="11"/>
      <c r="D230" s="11"/>
      <c r="E230" s="11"/>
      <c r="K230" s="10"/>
    </row>
    <row r="231" spans="2:11" ht="13" x14ac:dyDescent="0.15">
      <c r="B231" s="29"/>
      <c r="C231" s="11"/>
      <c r="D231" s="11"/>
      <c r="E231" s="11"/>
      <c r="K231" s="10"/>
    </row>
    <row r="232" spans="2:11" ht="13" x14ac:dyDescent="0.15">
      <c r="B232" s="29"/>
      <c r="C232" s="11"/>
      <c r="D232" s="11"/>
      <c r="E232" s="11"/>
      <c r="K232" s="10"/>
    </row>
    <row r="233" spans="2:11" ht="13" x14ac:dyDescent="0.15">
      <c r="B233" s="29"/>
      <c r="C233" s="11"/>
      <c r="D233" s="11"/>
      <c r="E233" s="11"/>
      <c r="K233" s="10"/>
    </row>
    <row r="234" spans="2:11" ht="13" x14ac:dyDescent="0.15">
      <c r="B234" s="29"/>
      <c r="C234" s="11"/>
      <c r="D234" s="11"/>
      <c r="E234" s="11"/>
      <c r="K234" s="10"/>
    </row>
    <row r="235" spans="2:11" ht="13" x14ac:dyDescent="0.15">
      <c r="B235" s="29"/>
      <c r="C235" s="11"/>
      <c r="D235" s="11"/>
      <c r="E235" s="11"/>
      <c r="K235" s="10"/>
    </row>
    <row r="236" spans="2:11" ht="13" x14ac:dyDescent="0.15">
      <c r="B236" s="29"/>
      <c r="C236" s="11"/>
      <c r="D236" s="11"/>
      <c r="E236" s="11"/>
      <c r="K236" s="10"/>
    </row>
    <row r="237" spans="2:11" ht="13" x14ac:dyDescent="0.15">
      <c r="B237" s="29"/>
      <c r="C237" s="11"/>
      <c r="D237" s="11"/>
      <c r="E237" s="11"/>
      <c r="K237" s="10"/>
    </row>
    <row r="238" spans="2:11" ht="13" x14ac:dyDescent="0.15">
      <c r="B238" s="29"/>
      <c r="C238" s="11"/>
      <c r="D238" s="11"/>
      <c r="E238" s="11"/>
      <c r="K238" s="10"/>
    </row>
    <row r="239" spans="2:11" ht="13" x14ac:dyDescent="0.15">
      <c r="B239" s="29"/>
      <c r="C239" s="11"/>
      <c r="D239" s="11"/>
      <c r="E239" s="11"/>
      <c r="K239" s="10"/>
    </row>
    <row r="240" spans="2:11" ht="13" x14ac:dyDescent="0.15">
      <c r="B240" s="29"/>
      <c r="C240" s="11"/>
      <c r="D240" s="11"/>
      <c r="E240" s="11"/>
      <c r="K240" s="10"/>
    </row>
    <row r="241" spans="2:11" ht="13" x14ac:dyDescent="0.15">
      <c r="B241" s="29"/>
      <c r="C241" s="11"/>
      <c r="D241" s="11"/>
      <c r="E241" s="11"/>
      <c r="K241" s="10"/>
    </row>
    <row r="242" spans="2:11" ht="13" x14ac:dyDescent="0.15">
      <c r="B242" s="29"/>
      <c r="C242" s="11"/>
      <c r="D242" s="11"/>
      <c r="E242" s="11"/>
      <c r="K242" s="10"/>
    </row>
    <row r="243" spans="2:11" ht="13" x14ac:dyDescent="0.15">
      <c r="B243" s="29"/>
      <c r="C243" s="11"/>
      <c r="D243" s="11"/>
      <c r="E243" s="11"/>
      <c r="K243" s="10"/>
    </row>
    <row r="244" spans="2:11" ht="13" x14ac:dyDescent="0.15">
      <c r="B244" s="29"/>
      <c r="C244" s="11"/>
      <c r="D244" s="11"/>
      <c r="E244" s="11"/>
      <c r="K244" s="10"/>
    </row>
    <row r="245" spans="2:11" ht="13" x14ac:dyDescent="0.15">
      <c r="B245" s="29"/>
      <c r="C245" s="11"/>
      <c r="D245" s="11"/>
      <c r="E245" s="11"/>
      <c r="K245" s="10"/>
    </row>
    <row r="246" spans="2:11" ht="13" x14ac:dyDescent="0.15">
      <c r="B246" s="29"/>
      <c r="C246" s="11"/>
      <c r="D246" s="11"/>
      <c r="E246" s="11"/>
      <c r="K246" s="10"/>
    </row>
    <row r="247" spans="2:11" ht="13" x14ac:dyDescent="0.15">
      <c r="B247" s="29"/>
      <c r="C247" s="11"/>
      <c r="D247" s="11"/>
      <c r="E247" s="11"/>
      <c r="K247" s="10"/>
    </row>
    <row r="248" spans="2:11" ht="13" x14ac:dyDescent="0.15">
      <c r="B248" s="29"/>
      <c r="C248" s="11"/>
      <c r="D248" s="11"/>
      <c r="E248" s="11"/>
      <c r="K248" s="10"/>
    </row>
    <row r="249" spans="2:11" ht="13" x14ac:dyDescent="0.15">
      <c r="B249" s="29"/>
      <c r="C249" s="11"/>
      <c r="D249" s="11"/>
      <c r="E249" s="11"/>
      <c r="K249" s="10"/>
    </row>
    <row r="250" spans="2:11" ht="13" x14ac:dyDescent="0.15">
      <c r="B250" s="29"/>
      <c r="C250" s="11"/>
      <c r="D250" s="11"/>
      <c r="E250" s="11"/>
      <c r="K250" s="10"/>
    </row>
    <row r="251" spans="2:11" ht="13" x14ac:dyDescent="0.15">
      <c r="B251" s="29"/>
      <c r="C251" s="11"/>
      <c r="D251" s="11"/>
      <c r="E251" s="11"/>
      <c r="K251" s="10"/>
    </row>
    <row r="252" spans="2:11" ht="13" x14ac:dyDescent="0.15">
      <c r="B252" s="29"/>
      <c r="C252" s="11"/>
      <c r="D252" s="11"/>
      <c r="E252" s="11"/>
      <c r="K252" s="10"/>
    </row>
    <row r="253" spans="2:11" ht="13" x14ac:dyDescent="0.15">
      <c r="B253" s="29"/>
      <c r="C253" s="11"/>
      <c r="D253" s="11"/>
      <c r="E253" s="11"/>
      <c r="K253" s="10"/>
    </row>
    <row r="254" spans="2:11" ht="13" x14ac:dyDescent="0.15">
      <c r="B254" s="29"/>
      <c r="C254" s="11"/>
      <c r="D254" s="11"/>
      <c r="E254" s="11"/>
      <c r="K254" s="10"/>
    </row>
    <row r="255" spans="2:11" ht="13" x14ac:dyDescent="0.15">
      <c r="B255" s="29"/>
      <c r="C255" s="11"/>
      <c r="D255" s="11"/>
      <c r="E255" s="11"/>
      <c r="K255" s="10"/>
    </row>
    <row r="256" spans="2:11" ht="13" x14ac:dyDescent="0.15">
      <c r="B256" s="29"/>
      <c r="C256" s="11"/>
      <c r="D256" s="11"/>
      <c r="E256" s="11"/>
      <c r="K256" s="10"/>
    </row>
    <row r="257" spans="2:11" ht="13" x14ac:dyDescent="0.15">
      <c r="B257" s="29"/>
      <c r="C257" s="11"/>
      <c r="D257" s="11"/>
      <c r="E257" s="11"/>
      <c r="K257" s="10"/>
    </row>
    <row r="258" spans="2:11" ht="13" x14ac:dyDescent="0.15">
      <c r="B258" s="29"/>
      <c r="C258" s="11"/>
      <c r="D258" s="11"/>
      <c r="E258" s="11"/>
      <c r="K258" s="10"/>
    </row>
    <row r="259" spans="2:11" ht="13" x14ac:dyDescent="0.15">
      <c r="B259" s="29"/>
      <c r="C259" s="11"/>
      <c r="D259" s="11"/>
      <c r="E259" s="11"/>
      <c r="K259" s="10"/>
    </row>
    <row r="260" spans="2:11" ht="13" x14ac:dyDescent="0.15">
      <c r="B260" s="29"/>
      <c r="C260" s="11"/>
      <c r="D260" s="11"/>
      <c r="E260" s="11"/>
      <c r="K260" s="10"/>
    </row>
    <row r="261" spans="2:11" ht="13" x14ac:dyDescent="0.15">
      <c r="B261" s="29"/>
      <c r="C261" s="11"/>
      <c r="D261" s="11"/>
      <c r="E261" s="11"/>
      <c r="K261" s="10"/>
    </row>
    <row r="262" spans="2:11" ht="13" x14ac:dyDescent="0.15">
      <c r="B262" s="29"/>
      <c r="C262" s="11"/>
      <c r="D262" s="11"/>
      <c r="E262" s="11"/>
      <c r="K262" s="10"/>
    </row>
    <row r="263" spans="2:11" ht="13" x14ac:dyDescent="0.15">
      <c r="B263" s="29"/>
      <c r="C263" s="11"/>
      <c r="D263" s="11"/>
      <c r="E263" s="11"/>
      <c r="K263" s="10"/>
    </row>
    <row r="264" spans="2:11" ht="13" x14ac:dyDescent="0.15">
      <c r="B264" s="29"/>
      <c r="C264" s="11"/>
      <c r="D264" s="11"/>
      <c r="E264" s="11"/>
      <c r="K264" s="10"/>
    </row>
    <row r="265" spans="2:11" ht="13" x14ac:dyDescent="0.15">
      <c r="B265" s="29"/>
      <c r="C265" s="11"/>
      <c r="D265" s="11"/>
      <c r="E265" s="11"/>
      <c r="K265" s="10"/>
    </row>
    <row r="266" spans="2:11" ht="13" x14ac:dyDescent="0.15">
      <c r="B266" s="29"/>
      <c r="C266" s="11"/>
      <c r="D266" s="11"/>
      <c r="E266" s="11"/>
      <c r="K266" s="10"/>
    </row>
    <row r="267" spans="2:11" ht="13" x14ac:dyDescent="0.15">
      <c r="B267" s="29"/>
      <c r="C267" s="11"/>
      <c r="D267" s="11"/>
      <c r="E267" s="11"/>
      <c r="K267" s="10"/>
    </row>
    <row r="268" spans="2:11" ht="13" x14ac:dyDescent="0.15">
      <c r="B268" s="29"/>
      <c r="C268" s="11"/>
      <c r="D268" s="11"/>
      <c r="E268" s="11"/>
      <c r="K268" s="10"/>
    </row>
    <row r="269" spans="2:11" ht="13" x14ac:dyDescent="0.15">
      <c r="B269" s="29"/>
      <c r="C269" s="11"/>
      <c r="D269" s="11"/>
      <c r="E269" s="11"/>
      <c r="K269" s="10"/>
    </row>
    <row r="270" spans="2:11" ht="13" x14ac:dyDescent="0.15">
      <c r="B270" s="29"/>
      <c r="C270" s="11"/>
      <c r="D270" s="11"/>
      <c r="E270" s="11"/>
      <c r="K270" s="10"/>
    </row>
    <row r="271" spans="2:11" ht="13" x14ac:dyDescent="0.15">
      <c r="B271" s="29"/>
      <c r="C271" s="11"/>
      <c r="D271" s="11"/>
      <c r="E271" s="11"/>
      <c r="K271" s="10"/>
    </row>
    <row r="272" spans="2:11" ht="13" x14ac:dyDescent="0.15">
      <c r="B272" s="29"/>
      <c r="C272" s="11"/>
      <c r="D272" s="11"/>
      <c r="E272" s="11"/>
      <c r="K272" s="10"/>
    </row>
    <row r="273" spans="2:11" ht="13" x14ac:dyDescent="0.15">
      <c r="B273" s="29"/>
      <c r="C273" s="11"/>
      <c r="D273" s="11"/>
      <c r="E273" s="11"/>
      <c r="K273" s="10"/>
    </row>
    <row r="274" spans="2:11" ht="13" x14ac:dyDescent="0.15">
      <c r="B274" s="29"/>
      <c r="C274" s="11"/>
      <c r="D274" s="11"/>
      <c r="E274" s="11"/>
      <c r="K274" s="10"/>
    </row>
    <row r="275" spans="2:11" ht="13" x14ac:dyDescent="0.15">
      <c r="B275" s="29"/>
      <c r="C275" s="11"/>
      <c r="D275" s="11"/>
      <c r="E275" s="11"/>
      <c r="K275" s="10"/>
    </row>
    <row r="276" spans="2:11" ht="13" x14ac:dyDescent="0.15">
      <c r="B276" s="29"/>
      <c r="C276" s="11"/>
      <c r="D276" s="11"/>
      <c r="E276" s="11"/>
      <c r="K276" s="10"/>
    </row>
    <row r="277" spans="2:11" ht="13" x14ac:dyDescent="0.15">
      <c r="B277" s="29"/>
      <c r="C277" s="11"/>
      <c r="D277" s="11"/>
      <c r="E277" s="11"/>
      <c r="K277" s="10"/>
    </row>
    <row r="278" spans="2:11" ht="13" x14ac:dyDescent="0.15">
      <c r="B278" s="29"/>
      <c r="C278" s="11"/>
      <c r="D278" s="11"/>
      <c r="E278" s="11"/>
      <c r="K278" s="10"/>
    </row>
    <row r="279" spans="2:11" ht="13" x14ac:dyDescent="0.15">
      <c r="B279" s="29"/>
      <c r="C279" s="11"/>
      <c r="D279" s="11"/>
      <c r="E279" s="11"/>
      <c r="K279" s="10"/>
    </row>
    <row r="280" spans="2:11" ht="13" x14ac:dyDescent="0.15">
      <c r="B280" s="29"/>
      <c r="C280" s="11"/>
      <c r="D280" s="11"/>
      <c r="E280" s="11"/>
      <c r="K280" s="10"/>
    </row>
    <row r="281" spans="2:11" ht="13" x14ac:dyDescent="0.15">
      <c r="B281" s="29"/>
      <c r="C281" s="11"/>
      <c r="D281" s="11"/>
      <c r="E281" s="11"/>
      <c r="K281" s="10"/>
    </row>
    <row r="282" spans="2:11" ht="13" x14ac:dyDescent="0.15">
      <c r="B282" s="29"/>
      <c r="C282" s="11"/>
      <c r="D282" s="11"/>
      <c r="E282" s="11"/>
      <c r="K282" s="10"/>
    </row>
    <row r="283" spans="2:11" ht="13" x14ac:dyDescent="0.15">
      <c r="B283" s="29"/>
      <c r="C283" s="11"/>
      <c r="D283" s="11"/>
      <c r="E283" s="11"/>
      <c r="K283" s="10"/>
    </row>
    <row r="284" spans="2:11" ht="13" x14ac:dyDescent="0.15">
      <c r="B284" s="29"/>
      <c r="C284" s="11"/>
      <c r="D284" s="11"/>
      <c r="E284" s="11"/>
      <c r="K284" s="10"/>
    </row>
    <row r="285" spans="2:11" ht="13" x14ac:dyDescent="0.15">
      <c r="B285" s="29"/>
      <c r="C285" s="11"/>
      <c r="D285" s="11"/>
      <c r="E285" s="11"/>
      <c r="K285" s="10"/>
    </row>
    <row r="286" spans="2:11" ht="13" x14ac:dyDescent="0.15">
      <c r="B286" s="29"/>
      <c r="C286" s="11"/>
      <c r="D286" s="11"/>
      <c r="E286" s="11"/>
      <c r="K286" s="10"/>
    </row>
    <row r="287" spans="2:11" ht="13" x14ac:dyDescent="0.15">
      <c r="B287" s="29"/>
      <c r="C287" s="11"/>
      <c r="D287" s="11"/>
      <c r="E287" s="11"/>
      <c r="K287" s="10"/>
    </row>
    <row r="288" spans="2:11" ht="13" x14ac:dyDescent="0.15">
      <c r="B288" s="29"/>
      <c r="C288" s="11"/>
      <c r="D288" s="11"/>
      <c r="E288" s="11"/>
      <c r="K288" s="10"/>
    </row>
    <row r="289" spans="2:11" ht="13" x14ac:dyDescent="0.15">
      <c r="B289" s="29"/>
      <c r="C289" s="11"/>
      <c r="D289" s="11"/>
      <c r="E289" s="11"/>
      <c r="K289" s="10"/>
    </row>
    <row r="290" spans="2:11" ht="13" x14ac:dyDescent="0.15">
      <c r="B290" s="29"/>
      <c r="C290" s="11"/>
      <c r="D290" s="11"/>
      <c r="E290" s="11"/>
      <c r="K290" s="10"/>
    </row>
    <row r="291" spans="2:11" ht="13" x14ac:dyDescent="0.15">
      <c r="B291" s="29"/>
      <c r="C291" s="11"/>
      <c r="D291" s="11"/>
      <c r="E291" s="11"/>
      <c r="K291" s="10"/>
    </row>
    <row r="292" spans="2:11" ht="13" x14ac:dyDescent="0.15">
      <c r="B292" s="29"/>
      <c r="C292" s="11"/>
      <c r="D292" s="11"/>
      <c r="E292" s="11"/>
      <c r="K292" s="10"/>
    </row>
    <row r="293" spans="2:11" ht="13" x14ac:dyDescent="0.15">
      <c r="B293" s="29"/>
      <c r="C293" s="11"/>
      <c r="D293" s="11"/>
      <c r="E293" s="11"/>
      <c r="K293" s="10"/>
    </row>
    <row r="294" spans="2:11" ht="13" x14ac:dyDescent="0.15">
      <c r="B294" s="29"/>
      <c r="C294" s="11"/>
      <c r="D294" s="11"/>
      <c r="E294" s="11"/>
      <c r="K294" s="10"/>
    </row>
    <row r="295" spans="2:11" ht="13" x14ac:dyDescent="0.15">
      <c r="B295" s="29"/>
      <c r="C295" s="11"/>
      <c r="D295" s="11"/>
      <c r="E295" s="11"/>
      <c r="K295" s="10"/>
    </row>
    <row r="296" spans="2:11" ht="13" x14ac:dyDescent="0.15">
      <c r="B296" s="29"/>
      <c r="C296" s="11"/>
      <c r="D296" s="11"/>
      <c r="E296" s="11"/>
      <c r="K296" s="10"/>
    </row>
    <row r="297" spans="2:11" ht="13" x14ac:dyDescent="0.15">
      <c r="B297" s="29"/>
      <c r="C297" s="11"/>
      <c r="D297" s="11"/>
      <c r="E297" s="11"/>
      <c r="K297" s="10"/>
    </row>
    <row r="298" spans="2:11" ht="13" x14ac:dyDescent="0.15">
      <c r="B298" s="29"/>
      <c r="C298" s="11"/>
      <c r="D298" s="11"/>
      <c r="E298" s="11"/>
      <c r="K298" s="10"/>
    </row>
    <row r="299" spans="2:11" ht="13" x14ac:dyDescent="0.15">
      <c r="B299" s="29"/>
      <c r="C299" s="11"/>
      <c r="D299" s="11"/>
      <c r="E299" s="11"/>
      <c r="K299" s="10"/>
    </row>
    <row r="300" spans="2:11" ht="13" x14ac:dyDescent="0.15">
      <c r="B300" s="29"/>
      <c r="C300" s="11"/>
      <c r="D300" s="11"/>
      <c r="E300" s="11"/>
      <c r="K300" s="10"/>
    </row>
    <row r="301" spans="2:11" ht="13" x14ac:dyDescent="0.15">
      <c r="B301" s="29"/>
      <c r="C301" s="11"/>
      <c r="D301" s="11"/>
      <c r="E301" s="11"/>
      <c r="K301" s="10"/>
    </row>
    <row r="302" spans="2:11" ht="13" x14ac:dyDescent="0.15">
      <c r="B302" s="29"/>
      <c r="C302" s="11"/>
      <c r="D302" s="11"/>
      <c r="E302" s="11"/>
      <c r="K302" s="10"/>
    </row>
    <row r="303" spans="2:11" ht="13" x14ac:dyDescent="0.15">
      <c r="B303" s="29"/>
      <c r="C303" s="11"/>
      <c r="D303" s="11"/>
      <c r="E303" s="11"/>
      <c r="K303" s="10"/>
    </row>
    <row r="304" spans="2:11" ht="13" x14ac:dyDescent="0.15">
      <c r="B304" s="29"/>
      <c r="C304" s="11"/>
      <c r="D304" s="11"/>
      <c r="E304" s="11"/>
      <c r="K304" s="10"/>
    </row>
    <row r="305" spans="2:11" ht="13" x14ac:dyDescent="0.15">
      <c r="B305" s="29"/>
      <c r="C305" s="11"/>
      <c r="D305" s="11"/>
      <c r="E305" s="11"/>
      <c r="K305" s="10"/>
    </row>
    <row r="306" spans="2:11" ht="13" x14ac:dyDescent="0.15">
      <c r="B306" s="29"/>
      <c r="C306" s="11"/>
      <c r="D306" s="11"/>
      <c r="E306" s="11"/>
      <c r="K306" s="10"/>
    </row>
    <row r="307" spans="2:11" ht="13" x14ac:dyDescent="0.15">
      <c r="B307" s="29"/>
      <c r="C307" s="11"/>
      <c r="D307" s="11"/>
      <c r="E307" s="11"/>
      <c r="K307" s="10"/>
    </row>
    <row r="308" spans="2:11" ht="13" x14ac:dyDescent="0.15">
      <c r="B308" s="29"/>
      <c r="C308" s="11"/>
      <c r="D308" s="11"/>
      <c r="E308" s="11"/>
      <c r="K308" s="10"/>
    </row>
    <row r="309" spans="2:11" ht="13" x14ac:dyDescent="0.15">
      <c r="B309" s="29"/>
      <c r="C309" s="11"/>
      <c r="D309" s="11"/>
      <c r="E309" s="11"/>
      <c r="K309" s="10"/>
    </row>
    <row r="310" spans="2:11" ht="13" x14ac:dyDescent="0.15">
      <c r="B310" s="29"/>
      <c r="C310" s="11"/>
      <c r="D310" s="11"/>
      <c r="E310" s="11"/>
      <c r="K310" s="10"/>
    </row>
    <row r="311" spans="2:11" ht="13" x14ac:dyDescent="0.15">
      <c r="B311" s="29"/>
      <c r="C311" s="11"/>
      <c r="D311" s="11"/>
      <c r="E311" s="11"/>
      <c r="K311" s="10"/>
    </row>
    <row r="312" spans="2:11" ht="13" x14ac:dyDescent="0.15">
      <c r="B312" s="29"/>
      <c r="C312" s="11"/>
      <c r="D312" s="11"/>
      <c r="E312" s="11"/>
      <c r="K312" s="10"/>
    </row>
    <row r="313" spans="2:11" ht="13" x14ac:dyDescent="0.15">
      <c r="B313" s="29"/>
      <c r="C313" s="11"/>
      <c r="D313" s="11"/>
      <c r="E313" s="11"/>
      <c r="K313" s="10"/>
    </row>
    <row r="314" spans="2:11" ht="13" x14ac:dyDescent="0.15">
      <c r="B314" s="29"/>
      <c r="C314" s="11"/>
      <c r="D314" s="11"/>
      <c r="E314" s="11"/>
      <c r="K314" s="10"/>
    </row>
    <row r="315" spans="2:11" ht="13" x14ac:dyDescent="0.15">
      <c r="B315" s="29"/>
      <c r="C315" s="11"/>
      <c r="D315" s="11"/>
      <c r="E315" s="11"/>
      <c r="K315" s="10"/>
    </row>
    <row r="316" spans="2:11" ht="13" x14ac:dyDescent="0.15">
      <c r="B316" s="29"/>
      <c r="C316" s="11"/>
      <c r="D316" s="11"/>
      <c r="E316" s="11"/>
      <c r="K316" s="10"/>
    </row>
    <row r="317" spans="2:11" ht="13" x14ac:dyDescent="0.15">
      <c r="B317" s="29"/>
      <c r="C317" s="11"/>
      <c r="D317" s="11"/>
      <c r="E317" s="11"/>
      <c r="K317" s="10"/>
    </row>
    <row r="318" spans="2:11" ht="13" x14ac:dyDescent="0.15">
      <c r="B318" s="29"/>
      <c r="C318" s="11"/>
      <c r="D318" s="11"/>
      <c r="E318" s="11"/>
      <c r="K318" s="10"/>
    </row>
    <row r="319" spans="2:11" ht="13" x14ac:dyDescent="0.15">
      <c r="B319" s="29"/>
      <c r="C319" s="11"/>
      <c r="D319" s="11"/>
      <c r="E319" s="11"/>
      <c r="K319" s="10"/>
    </row>
    <row r="320" spans="2:11" ht="13" x14ac:dyDescent="0.15">
      <c r="B320" s="29"/>
      <c r="C320" s="11"/>
      <c r="D320" s="11"/>
      <c r="E320" s="11"/>
      <c r="K320" s="10"/>
    </row>
    <row r="321" spans="2:11" ht="13" x14ac:dyDescent="0.15">
      <c r="B321" s="29"/>
      <c r="C321" s="11"/>
      <c r="D321" s="11"/>
      <c r="E321" s="11"/>
      <c r="K321" s="10"/>
    </row>
    <row r="322" spans="2:11" ht="13" x14ac:dyDescent="0.15">
      <c r="B322" s="29"/>
      <c r="C322" s="11"/>
      <c r="D322" s="11"/>
      <c r="E322" s="11"/>
      <c r="K322" s="10"/>
    </row>
    <row r="323" spans="2:11" ht="13" x14ac:dyDescent="0.15">
      <c r="B323" s="29"/>
      <c r="C323" s="11"/>
      <c r="D323" s="11"/>
      <c r="E323" s="11"/>
      <c r="K323" s="10"/>
    </row>
    <row r="324" spans="2:11" ht="13" x14ac:dyDescent="0.15">
      <c r="B324" s="29"/>
      <c r="C324" s="11"/>
      <c r="D324" s="11"/>
      <c r="E324" s="11"/>
      <c r="K324" s="10"/>
    </row>
    <row r="325" spans="2:11" ht="13" x14ac:dyDescent="0.15">
      <c r="B325" s="29"/>
      <c r="C325" s="11"/>
      <c r="D325" s="11"/>
      <c r="E325" s="11"/>
      <c r="K325" s="10"/>
    </row>
    <row r="326" spans="2:11" ht="13" x14ac:dyDescent="0.15">
      <c r="B326" s="29"/>
      <c r="C326" s="11"/>
      <c r="D326" s="11"/>
      <c r="E326" s="11"/>
      <c r="K326" s="10"/>
    </row>
    <row r="327" spans="2:11" ht="13" x14ac:dyDescent="0.15">
      <c r="B327" s="29"/>
      <c r="C327" s="11"/>
      <c r="D327" s="11"/>
      <c r="E327" s="11"/>
      <c r="K327" s="10"/>
    </row>
    <row r="328" spans="2:11" ht="13" x14ac:dyDescent="0.15">
      <c r="B328" s="29"/>
      <c r="C328" s="11"/>
      <c r="D328" s="11"/>
      <c r="E328" s="11"/>
      <c r="K328" s="10"/>
    </row>
    <row r="329" spans="2:11" ht="13" x14ac:dyDescent="0.15">
      <c r="B329" s="29"/>
      <c r="C329" s="11"/>
      <c r="D329" s="11"/>
      <c r="E329" s="11"/>
      <c r="K329" s="10"/>
    </row>
    <row r="330" spans="2:11" ht="13" x14ac:dyDescent="0.15">
      <c r="B330" s="29"/>
      <c r="C330" s="11"/>
      <c r="D330" s="11"/>
      <c r="E330" s="11"/>
      <c r="K330" s="10"/>
    </row>
    <row r="331" spans="2:11" ht="13" x14ac:dyDescent="0.15">
      <c r="B331" s="29"/>
      <c r="C331" s="11"/>
      <c r="D331" s="11"/>
      <c r="E331" s="11"/>
      <c r="K331" s="10"/>
    </row>
    <row r="332" spans="2:11" ht="13" x14ac:dyDescent="0.15">
      <c r="B332" s="29"/>
      <c r="C332" s="11"/>
      <c r="D332" s="11"/>
      <c r="E332" s="11"/>
      <c r="K332" s="10"/>
    </row>
    <row r="333" spans="2:11" ht="13" x14ac:dyDescent="0.15">
      <c r="B333" s="29"/>
      <c r="C333" s="11"/>
      <c r="D333" s="11"/>
      <c r="E333" s="11"/>
      <c r="K333" s="10"/>
    </row>
    <row r="334" spans="2:11" ht="13" x14ac:dyDescent="0.15">
      <c r="B334" s="29"/>
      <c r="C334" s="11"/>
      <c r="D334" s="11"/>
      <c r="E334" s="11"/>
      <c r="K334" s="10"/>
    </row>
    <row r="335" spans="2:11" ht="13" x14ac:dyDescent="0.15">
      <c r="B335" s="29"/>
      <c r="C335" s="11"/>
      <c r="D335" s="11"/>
      <c r="E335" s="11"/>
      <c r="K335" s="10"/>
    </row>
    <row r="336" spans="2:11" ht="13" x14ac:dyDescent="0.15">
      <c r="B336" s="29"/>
      <c r="C336" s="11"/>
      <c r="D336" s="11"/>
      <c r="E336" s="11"/>
      <c r="K336" s="10"/>
    </row>
    <row r="337" spans="2:11" ht="13" x14ac:dyDescent="0.15">
      <c r="B337" s="29"/>
      <c r="C337" s="11"/>
      <c r="D337" s="11"/>
      <c r="E337" s="11"/>
      <c r="K337" s="10"/>
    </row>
    <row r="338" spans="2:11" ht="13" x14ac:dyDescent="0.15">
      <c r="B338" s="29"/>
      <c r="C338" s="11"/>
      <c r="D338" s="11"/>
      <c r="E338" s="11"/>
      <c r="K338" s="10"/>
    </row>
    <row r="339" spans="2:11" ht="13" x14ac:dyDescent="0.15">
      <c r="B339" s="29"/>
      <c r="C339" s="11"/>
      <c r="D339" s="11"/>
      <c r="E339" s="11"/>
      <c r="K339" s="10"/>
    </row>
    <row r="340" spans="2:11" ht="13" x14ac:dyDescent="0.15">
      <c r="B340" s="29"/>
      <c r="C340" s="11"/>
      <c r="D340" s="11"/>
      <c r="E340" s="11"/>
      <c r="K340" s="10"/>
    </row>
    <row r="341" spans="2:11" ht="13" x14ac:dyDescent="0.15">
      <c r="B341" s="29"/>
      <c r="C341" s="11"/>
      <c r="D341" s="11"/>
      <c r="E341" s="11"/>
      <c r="K341" s="10"/>
    </row>
    <row r="342" spans="2:11" ht="13" x14ac:dyDescent="0.15">
      <c r="B342" s="29"/>
      <c r="C342" s="11"/>
      <c r="D342" s="11"/>
      <c r="E342" s="11"/>
      <c r="K342" s="10"/>
    </row>
    <row r="343" spans="2:11" ht="13" x14ac:dyDescent="0.15">
      <c r="B343" s="29"/>
      <c r="C343" s="11"/>
      <c r="D343" s="11"/>
      <c r="E343" s="11"/>
      <c r="K343" s="10"/>
    </row>
    <row r="344" spans="2:11" ht="13" x14ac:dyDescent="0.15">
      <c r="B344" s="29"/>
      <c r="C344" s="11"/>
      <c r="D344" s="11"/>
      <c r="E344" s="11"/>
      <c r="K344" s="10"/>
    </row>
    <row r="345" spans="2:11" ht="13" x14ac:dyDescent="0.15">
      <c r="B345" s="29"/>
      <c r="C345" s="11"/>
      <c r="D345" s="11"/>
      <c r="E345" s="11"/>
      <c r="K345" s="10"/>
    </row>
    <row r="346" spans="2:11" ht="13" x14ac:dyDescent="0.15">
      <c r="B346" s="29"/>
      <c r="C346" s="11"/>
      <c r="D346" s="11"/>
      <c r="E346" s="11"/>
      <c r="K346" s="10"/>
    </row>
    <row r="347" spans="2:11" ht="13" x14ac:dyDescent="0.15">
      <c r="B347" s="29"/>
      <c r="C347" s="11"/>
      <c r="D347" s="11"/>
      <c r="E347" s="11"/>
      <c r="K347" s="10"/>
    </row>
    <row r="348" spans="2:11" ht="13" x14ac:dyDescent="0.15">
      <c r="B348" s="29"/>
      <c r="C348" s="11"/>
      <c r="D348" s="11"/>
      <c r="E348" s="11"/>
      <c r="K348" s="10"/>
    </row>
    <row r="349" spans="2:11" ht="13" x14ac:dyDescent="0.15">
      <c r="B349" s="29"/>
      <c r="C349" s="11"/>
      <c r="D349" s="11"/>
      <c r="E349" s="11"/>
      <c r="K349" s="10"/>
    </row>
    <row r="350" spans="2:11" ht="13" x14ac:dyDescent="0.15">
      <c r="B350" s="29"/>
      <c r="C350" s="11"/>
      <c r="D350" s="11"/>
      <c r="E350" s="11"/>
      <c r="K350" s="10"/>
    </row>
    <row r="351" spans="2:11" ht="13" x14ac:dyDescent="0.15">
      <c r="B351" s="29"/>
      <c r="C351" s="11"/>
      <c r="D351" s="11"/>
      <c r="E351" s="11"/>
      <c r="K351" s="10"/>
    </row>
    <row r="352" spans="2:11" ht="13" x14ac:dyDescent="0.15">
      <c r="B352" s="29"/>
      <c r="C352" s="11"/>
      <c r="D352" s="11"/>
      <c r="E352" s="11"/>
      <c r="K352" s="10"/>
    </row>
    <row r="353" spans="2:11" ht="13" x14ac:dyDescent="0.15">
      <c r="B353" s="29"/>
      <c r="C353" s="11"/>
      <c r="D353" s="11"/>
      <c r="E353" s="11"/>
      <c r="K353" s="10"/>
    </row>
    <row r="354" spans="2:11" ht="13" x14ac:dyDescent="0.15">
      <c r="B354" s="29"/>
      <c r="C354" s="11"/>
      <c r="D354" s="11"/>
      <c r="E354" s="11"/>
      <c r="K354" s="10"/>
    </row>
    <row r="355" spans="2:11" ht="13" x14ac:dyDescent="0.15">
      <c r="B355" s="29"/>
      <c r="C355" s="11"/>
      <c r="D355" s="11"/>
      <c r="E355" s="11"/>
      <c r="K355" s="10"/>
    </row>
    <row r="356" spans="2:11" ht="13" x14ac:dyDescent="0.15">
      <c r="B356" s="29"/>
      <c r="C356" s="11"/>
      <c r="D356" s="11"/>
      <c r="E356" s="11"/>
      <c r="K356" s="10"/>
    </row>
    <row r="357" spans="2:11" ht="13" x14ac:dyDescent="0.15">
      <c r="B357" s="29"/>
      <c r="C357" s="11"/>
      <c r="D357" s="11"/>
      <c r="E357" s="11"/>
      <c r="K357" s="10"/>
    </row>
    <row r="358" spans="2:11" ht="13" x14ac:dyDescent="0.15">
      <c r="B358" s="29"/>
      <c r="C358" s="11"/>
      <c r="D358" s="11"/>
      <c r="E358" s="11"/>
      <c r="K358" s="10"/>
    </row>
    <row r="359" spans="2:11" ht="13" x14ac:dyDescent="0.15">
      <c r="B359" s="29"/>
      <c r="C359" s="11"/>
      <c r="D359" s="11"/>
      <c r="E359" s="11"/>
      <c r="K359" s="10"/>
    </row>
    <row r="360" spans="2:11" ht="13" x14ac:dyDescent="0.15">
      <c r="B360" s="29"/>
      <c r="C360" s="11"/>
      <c r="D360" s="11"/>
      <c r="E360" s="11"/>
      <c r="K360" s="10"/>
    </row>
    <row r="361" spans="2:11" ht="13" x14ac:dyDescent="0.15">
      <c r="B361" s="29"/>
      <c r="C361" s="11"/>
      <c r="D361" s="11"/>
      <c r="E361" s="11"/>
      <c r="K361" s="10"/>
    </row>
    <row r="362" spans="2:11" ht="13" x14ac:dyDescent="0.15">
      <c r="B362" s="29"/>
      <c r="C362" s="11"/>
      <c r="D362" s="11"/>
      <c r="E362" s="11"/>
      <c r="K362" s="10"/>
    </row>
    <row r="363" spans="2:11" ht="13" x14ac:dyDescent="0.15">
      <c r="B363" s="29"/>
      <c r="C363" s="11"/>
      <c r="D363" s="11"/>
      <c r="E363" s="11"/>
      <c r="K363" s="10"/>
    </row>
    <row r="364" spans="2:11" ht="13" x14ac:dyDescent="0.15">
      <c r="B364" s="29"/>
      <c r="C364" s="11"/>
      <c r="D364" s="11"/>
      <c r="E364" s="11"/>
      <c r="K364" s="10"/>
    </row>
    <row r="365" spans="2:11" ht="13" x14ac:dyDescent="0.15">
      <c r="B365" s="29"/>
      <c r="C365" s="11"/>
      <c r="D365" s="11"/>
      <c r="E365" s="11"/>
      <c r="K365" s="10"/>
    </row>
    <row r="366" spans="2:11" ht="13" x14ac:dyDescent="0.15">
      <c r="B366" s="29"/>
      <c r="C366" s="11"/>
      <c r="D366" s="11"/>
      <c r="E366" s="11"/>
      <c r="K366" s="10"/>
    </row>
    <row r="367" spans="2:11" ht="13" x14ac:dyDescent="0.15">
      <c r="B367" s="29"/>
      <c r="C367" s="11"/>
      <c r="D367" s="11"/>
      <c r="E367" s="11"/>
      <c r="K367" s="10"/>
    </row>
    <row r="368" spans="2:11" ht="13" x14ac:dyDescent="0.15">
      <c r="B368" s="29"/>
      <c r="C368" s="11"/>
      <c r="D368" s="11"/>
      <c r="E368" s="11"/>
      <c r="K368" s="10"/>
    </row>
    <row r="369" spans="2:11" ht="13" x14ac:dyDescent="0.15">
      <c r="B369" s="29"/>
      <c r="C369" s="11"/>
      <c r="D369" s="11"/>
      <c r="E369" s="11"/>
      <c r="K369" s="10"/>
    </row>
    <row r="370" spans="2:11" ht="13" x14ac:dyDescent="0.15">
      <c r="B370" s="29"/>
      <c r="C370" s="11"/>
      <c r="D370" s="11"/>
      <c r="E370" s="11"/>
      <c r="K370" s="10"/>
    </row>
    <row r="371" spans="2:11" ht="13" x14ac:dyDescent="0.15">
      <c r="B371" s="29"/>
      <c r="C371" s="11"/>
      <c r="D371" s="11"/>
      <c r="E371" s="11"/>
      <c r="K371" s="10"/>
    </row>
    <row r="372" spans="2:11" ht="13" x14ac:dyDescent="0.15">
      <c r="B372" s="29"/>
      <c r="C372" s="11"/>
      <c r="D372" s="11"/>
      <c r="E372" s="11"/>
      <c r="K372" s="10"/>
    </row>
    <row r="373" spans="2:11" ht="13" x14ac:dyDescent="0.15">
      <c r="B373" s="29"/>
      <c r="C373" s="11"/>
      <c r="D373" s="11"/>
      <c r="E373" s="11"/>
      <c r="K373" s="10"/>
    </row>
    <row r="374" spans="2:11" ht="13" x14ac:dyDescent="0.15">
      <c r="B374" s="29"/>
      <c r="C374" s="11"/>
      <c r="D374" s="11"/>
      <c r="E374" s="11"/>
      <c r="K374" s="10"/>
    </row>
    <row r="375" spans="2:11" ht="13" x14ac:dyDescent="0.15">
      <c r="B375" s="29"/>
      <c r="C375" s="11"/>
      <c r="D375" s="11"/>
      <c r="E375" s="11"/>
      <c r="K375" s="10"/>
    </row>
    <row r="376" spans="2:11" ht="13" x14ac:dyDescent="0.15">
      <c r="B376" s="29"/>
      <c r="C376" s="11"/>
      <c r="D376" s="11"/>
      <c r="E376" s="11"/>
      <c r="K376" s="10"/>
    </row>
    <row r="377" spans="2:11" ht="13" x14ac:dyDescent="0.15">
      <c r="B377" s="29"/>
      <c r="C377" s="11"/>
      <c r="D377" s="11"/>
      <c r="E377" s="11"/>
      <c r="K377" s="10"/>
    </row>
    <row r="378" spans="2:11" ht="13" x14ac:dyDescent="0.15">
      <c r="B378" s="29"/>
      <c r="C378" s="11"/>
      <c r="D378" s="11"/>
      <c r="E378" s="11"/>
      <c r="K378" s="10"/>
    </row>
    <row r="379" spans="2:11" ht="13" x14ac:dyDescent="0.15">
      <c r="B379" s="29"/>
      <c r="C379" s="11"/>
      <c r="D379" s="11"/>
      <c r="E379" s="11"/>
      <c r="K379" s="10"/>
    </row>
    <row r="380" spans="2:11" ht="13" x14ac:dyDescent="0.15">
      <c r="B380" s="29"/>
      <c r="C380" s="11"/>
      <c r="D380" s="11"/>
      <c r="E380" s="11"/>
      <c r="K380" s="10"/>
    </row>
    <row r="381" spans="2:11" ht="13" x14ac:dyDescent="0.15">
      <c r="B381" s="29"/>
      <c r="C381" s="11"/>
      <c r="D381" s="11"/>
      <c r="E381" s="11"/>
      <c r="K381" s="10"/>
    </row>
    <row r="382" spans="2:11" ht="13" x14ac:dyDescent="0.15">
      <c r="B382" s="29"/>
      <c r="C382" s="11"/>
      <c r="D382" s="11"/>
      <c r="E382" s="11"/>
      <c r="K382" s="10"/>
    </row>
    <row r="383" spans="2:11" ht="13" x14ac:dyDescent="0.15">
      <c r="B383" s="29"/>
      <c r="C383" s="11"/>
      <c r="D383" s="11"/>
      <c r="E383" s="11"/>
      <c r="K383" s="10"/>
    </row>
    <row r="384" spans="2:11" ht="13" x14ac:dyDescent="0.15">
      <c r="B384" s="29"/>
      <c r="C384" s="11"/>
      <c r="D384" s="11"/>
      <c r="E384" s="11"/>
      <c r="K384" s="10"/>
    </row>
    <row r="385" spans="2:11" ht="13" x14ac:dyDescent="0.15">
      <c r="B385" s="29"/>
      <c r="C385" s="11"/>
      <c r="D385" s="11"/>
      <c r="E385" s="11"/>
      <c r="K385" s="10"/>
    </row>
    <row r="386" spans="2:11" ht="13" x14ac:dyDescent="0.15">
      <c r="B386" s="29"/>
      <c r="C386" s="11"/>
      <c r="D386" s="11"/>
      <c r="E386" s="11"/>
      <c r="K386" s="10"/>
    </row>
    <row r="387" spans="2:11" ht="13" x14ac:dyDescent="0.15">
      <c r="B387" s="29"/>
      <c r="C387" s="11"/>
      <c r="D387" s="11"/>
      <c r="E387" s="11"/>
      <c r="K387" s="10"/>
    </row>
    <row r="388" spans="2:11" ht="13" x14ac:dyDescent="0.15">
      <c r="B388" s="29"/>
      <c r="C388" s="11"/>
      <c r="D388" s="11"/>
      <c r="E388" s="11"/>
      <c r="K388" s="10"/>
    </row>
    <row r="389" spans="2:11" ht="13" x14ac:dyDescent="0.15">
      <c r="B389" s="29"/>
      <c r="C389" s="11"/>
      <c r="D389" s="11"/>
      <c r="E389" s="11"/>
      <c r="K389" s="10"/>
    </row>
    <row r="390" spans="2:11" ht="13" x14ac:dyDescent="0.15">
      <c r="B390" s="29"/>
      <c r="C390" s="11"/>
      <c r="D390" s="11"/>
      <c r="E390" s="11"/>
      <c r="K390" s="10"/>
    </row>
    <row r="391" spans="2:11" ht="13" x14ac:dyDescent="0.15">
      <c r="B391" s="29"/>
      <c r="C391" s="11"/>
      <c r="D391" s="11"/>
      <c r="E391" s="11"/>
      <c r="K391" s="10"/>
    </row>
    <row r="392" spans="2:11" ht="13" x14ac:dyDescent="0.15">
      <c r="B392" s="29"/>
      <c r="C392" s="11"/>
      <c r="D392" s="11"/>
      <c r="E392" s="11"/>
      <c r="K392" s="10"/>
    </row>
    <row r="393" spans="2:11" ht="13" x14ac:dyDescent="0.15">
      <c r="B393" s="29"/>
      <c r="C393" s="11"/>
      <c r="D393" s="11"/>
      <c r="E393" s="11"/>
      <c r="K393" s="10"/>
    </row>
    <row r="394" spans="2:11" ht="13" x14ac:dyDescent="0.15">
      <c r="B394" s="29"/>
      <c r="C394" s="11"/>
      <c r="D394" s="11"/>
      <c r="E394" s="11"/>
      <c r="K394" s="10"/>
    </row>
    <row r="395" spans="2:11" ht="13" x14ac:dyDescent="0.15">
      <c r="B395" s="29"/>
      <c r="C395" s="11"/>
      <c r="D395" s="11"/>
      <c r="E395" s="11"/>
      <c r="K395" s="10"/>
    </row>
    <row r="396" spans="2:11" ht="13" x14ac:dyDescent="0.15">
      <c r="B396" s="29"/>
      <c r="C396" s="11"/>
      <c r="D396" s="11"/>
      <c r="E396" s="11"/>
      <c r="K396" s="10"/>
    </row>
    <row r="397" spans="2:11" ht="13" x14ac:dyDescent="0.15">
      <c r="B397" s="29"/>
      <c r="C397" s="11"/>
      <c r="D397" s="11"/>
      <c r="E397" s="11"/>
      <c r="K397" s="10"/>
    </row>
    <row r="398" spans="2:11" ht="13" x14ac:dyDescent="0.15">
      <c r="B398" s="29"/>
      <c r="C398" s="11"/>
      <c r="D398" s="11"/>
      <c r="E398" s="11"/>
      <c r="K398" s="10"/>
    </row>
    <row r="399" spans="2:11" ht="13" x14ac:dyDescent="0.15">
      <c r="B399" s="29"/>
      <c r="C399" s="11"/>
      <c r="D399" s="11"/>
      <c r="E399" s="11"/>
      <c r="K399" s="10"/>
    </row>
    <row r="400" spans="2:11" ht="13" x14ac:dyDescent="0.15">
      <c r="B400" s="29"/>
      <c r="C400" s="11"/>
      <c r="D400" s="11"/>
      <c r="E400" s="11"/>
      <c r="K400" s="10"/>
    </row>
    <row r="401" spans="2:11" ht="13" x14ac:dyDescent="0.15">
      <c r="B401" s="29"/>
      <c r="C401" s="11"/>
      <c r="D401" s="11"/>
      <c r="E401" s="11"/>
      <c r="K401" s="10"/>
    </row>
    <row r="402" spans="2:11" ht="13" x14ac:dyDescent="0.15">
      <c r="B402" s="29"/>
      <c r="C402" s="11"/>
      <c r="D402" s="11"/>
      <c r="E402" s="11"/>
      <c r="K402" s="10"/>
    </row>
    <row r="403" spans="2:11" ht="13" x14ac:dyDescent="0.15">
      <c r="B403" s="29"/>
      <c r="C403" s="11"/>
      <c r="D403" s="11"/>
      <c r="E403" s="11"/>
      <c r="K403" s="10"/>
    </row>
    <row r="404" spans="2:11" ht="13" x14ac:dyDescent="0.15">
      <c r="B404" s="29"/>
      <c r="C404" s="11"/>
      <c r="D404" s="11"/>
      <c r="E404" s="11"/>
      <c r="K404" s="10"/>
    </row>
    <row r="405" spans="2:11" ht="13" x14ac:dyDescent="0.15">
      <c r="B405" s="29"/>
      <c r="C405" s="11"/>
      <c r="D405" s="11"/>
      <c r="E405" s="11"/>
      <c r="K405" s="10"/>
    </row>
    <row r="406" spans="2:11" ht="13" x14ac:dyDescent="0.15">
      <c r="B406" s="29"/>
      <c r="C406" s="11"/>
      <c r="D406" s="11"/>
      <c r="E406" s="11"/>
      <c r="K406" s="10"/>
    </row>
    <row r="407" spans="2:11" ht="13" x14ac:dyDescent="0.15">
      <c r="B407" s="29"/>
      <c r="C407" s="11"/>
      <c r="D407" s="11"/>
      <c r="E407" s="11"/>
      <c r="K407" s="10"/>
    </row>
    <row r="408" spans="2:11" ht="13" x14ac:dyDescent="0.15">
      <c r="B408" s="29"/>
      <c r="C408" s="11"/>
      <c r="D408" s="11"/>
      <c r="E408" s="11"/>
      <c r="K408" s="10"/>
    </row>
    <row r="409" spans="2:11" ht="13" x14ac:dyDescent="0.15">
      <c r="B409" s="29"/>
      <c r="C409" s="11"/>
      <c r="D409" s="11"/>
      <c r="E409" s="11"/>
      <c r="K409" s="10"/>
    </row>
    <row r="410" spans="2:11" ht="13" x14ac:dyDescent="0.15">
      <c r="B410" s="29"/>
      <c r="C410" s="11"/>
      <c r="D410" s="11"/>
      <c r="E410" s="11"/>
      <c r="K410" s="10"/>
    </row>
    <row r="411" spans="2:11" ht="13" x14ac:dyDescent="0.15">
      <c r="B411" s="29"/>
      <c r="C411" s="11"/>
      <c r="D411" s="11"/>
      <c r="E411" s="11"/>
      <c r="K411" s="10"/>
    </row>
    <row r="412" spans="2:11" ht="13" x14ac:dyDescent="0.15">
      <c r="B412" s="29"/>
      <c r="C412" s="11"/>
      <c r="D412" s="11"/>
      <c r="E412" s="11"/>
      <c r="K412" s="10"/>
    </row>
    <row r="413" spans="2:11" ht="13" x14ac:dyDescent="0.15">
      <c r="B413" s="29"/>
      <c r="C413" s="11"/>
      <c r="D413" s="11"/>
      <c r="E413" s="11"/>
      <c r="K413" s="10"/>
    </row>
    <row r="414" spans="2:11" ht="13" x14ac:dyDescent="0.15">
      <c r="B414" s="29"/>
      <c r="C414" s="11"/>
      <c r="D414" s="11"/>
      <c r="E414" s="11"/>
      <c r="K414" s="10"/>
    </row>
    <row r="415" spans="2:11" ht="13" x14ac:dyDescent="0.15">
      <c r="B415" s="29"/>
      <c r="C415" s="11"/>
      <c r="D415" s="11"/>
      <c r="E415" s="11"/>
      <c r="K415" s="10"/>
    </row>
    <row r="416" spans="2:11" ht="13" x14ac:dyDescent="0.15">
      <c r="B416" s="29"/>
      <c r="C416" s="11"/>
      <c r="D416" s="11"/>
      <c r="E416" s="11"/>
      <c r="K416" s="10"/>
    </row>
    <row r="417" spans="2:11" ht="13" x14ac:dyDescent="0.15">
      <c r="B417" s="29"/>
      <c r="C417" s="11"/>
      <c r="D417" s="11"/>
      <c r="E417" s="11"/>
      <c r="K417" s="10"/>
    </row>
    <row r="418" spans="2:11" ht="13" x14ac:dyDescent="0.15">
      <c r="B418" s="29"/>
      <c r="C418" s="11"/>
      <c r="D418" s="11"/>
      <c r="E418" s="11"/>
      <c r="K418" s="10"/>
    </row>
    <row r="419" spans="2:11" ht="13" x14ac:dyDescent="0.15">
      <c r="B419" s="29"/>
      <c r="C419" s="11"/>
      <c r="D419" s="11"/>
      <c r="E419" s="11"/>
      <c r="K419" s="10"/>
    </row>
    <row r="420" spans="2:11" ht="13" x14ac:dyDescent="0.15">
      <c r="B420" s="29"/>
      <c r="C420" s="11"/>
      <c r="D420" s="11"/>
      <c r="E420" s="11"/>
      <c r="K420" s="10"/>
    </row>
    <row r="421" spans="2:11" ht="13" x14ac:dyDescent="0.15">
      <c r="B421" s="29"/>
      <c r="C421" s="11"/>
      <c r="D421" s="11"/>
      <c r="E421" s="11"/>
      <c r="K421" s="10"/>
    </row>
    <row r="422" spans="2:11" ht="13" x14ac:dyDescent="0.15">
      <c r="B422" s="29"/>
      <c r="C422" s="11"/>
      <c r="D422" s="11"/>
      <c r="E422" s="11"/>
      <c r="K422" s="10"/>
    </row>
    <row r="423" spans="2:11" ht="13" x14ac:dyDescent="0.15">
      <c r="B423" s="29"/>
      <c r="C423" s="11"/>
      <c r="D423" s="11"/>
      <c r="E423" s="11"/>
      <c r="K423" s="10"/>
    </row>
    <row r="424" spans="2:11" ht="13" x14ac:dyDescent="0.15">
      <c r="B424" s="29"/>
      <c r="C424" s="11"/>
      <c r="D424" s="11"/>
      <c r="E424" s="11"/>
      <c r="K424" s="10"/>
    </row>
    <row r="425" spans="2:11" ht="13" x14ac:dyDescent="0.15">
      <c r="B425" s="29"/>
      <c r="C425" s="11"/>
      <c r="D425" s="11"/>
      <c r="E425" s="11"/>
      <c r="K425" s="10"/>
    </row>
    <row r="426" spans="2:11" ht="13" x14ac:dyDescent="0.15">
      <c r="B426" s="29"/>
      <c r="C426" s="11"/>
      <c r="D426" s="11"/>
      <c r="E426" s="11"/>
      <c r="K426" s="10"/>
    </row>
    <row r="427" spans="2:11" ht="13" x14ac:dyDescent="0.15">
      <c r="B427" s="29"/>
      <c r="C427" s="11"/>
      <c r="D427" s="11"/>
      <c r="E427" s="11"/>
      <c r="K427" s="10"/>
    </row>
    <row r="428" spans="2:11" ht="13" x14ac:dyDescent="0.15">
      <c r="B428" s="29"/>
      <c r="C428" s="11"/>
      <c r="D428" s="11"/>
      <c r="E428" s="11"/>
      <c r="K428" s="10"/>
    </row>
    <row r="429" spans="2:11" ht="13" x14ac:dyDescent="0.15">
      <c r="B429" s="29"/>
      <c r="C429" s="11"/>
      <c r="D429" s="11"/>
      <c r="E429" s="11"/>
      <c r="K429" s="10"/>
    </row>
    <row r="430" spans="2:11" ht="13" x14ac:dyDescent="0.15">
      <c r="B430" s="29"/>
      <c r="C430" s="11"/>
      <c r="D430" s="11"/>
      <c r="E430" s="11"/>
      <c r="K430" s="10"/>
    </row>
    <row r="431" spans="2:11" ht="13" x14ac:dyDescent="0.15">
      <c r="B431" s="29"/>
      <c r="C431" s="11"/>
      <c r="D431" s="11"/>
      <c r="E431" s="11"/>
      <c r="K431" s="10"/>
    </row>
    <row r="432" spans="2:11" ht="13" x14ac:dyDescent="0.15">
      <c r="B432" s="29"/>
      <c r="C432" s="11"/>
      <c r="D432" s="11"/>
      <c r="E432" s="11"/>
      <c r="K432" s="10"/>
    </row>
    <row r="433" spans="2:11" ht="13" x14ac:dyDescent="0.15">
      <c r="B433" s="29"/>
      <c r="C433" s="11"/>
      <c r="D433" s="11"/>
      <c r="E433" s="11"/>
      <c r="K433" s="10"/>
    </row>
    <row r="434" spans="2:11" ht="13" x14ac:dyDescent="0.15">
      <c r="B434" s="29"/>
      <c r="C434" s="11"/>
      <c r="D434" s="11"/>
      <c r="E434" s="11"/>
      <c r="K434" s="10"/>
    </row>
    <row r="435" spans="2:11" ht="13" x14ac:dyDescent="0.15">
      <c r="B435" s="29"/>
      <c r="C435" s="11"/>
      <c r="D435" s="11"/>
      <c r="E435" s="11"/>
      <c r="K435" s="10"/>
    </row>
    <row r="436" spans="2:11" ht="13" x14ac:dyDescent="0.15">
      <c r="B436" s="29"/>
      <c r="C436" s="11"/>
      <c r="D436" s="11"/>
      <c r="E436" s="11"/>
      <c r="K436" s="10"/>
    </row>
    <row r="437" spans="2:11" ht="13" x14ac:dyDescent="0.15">
      <c r="B437" s="29"/>
      <c r="C437" s="11"/>
      <c r="D437" s="11"/>
      <c r="E437" s="11"/>
      <c r="K437" s="10"/>
    </row>
    <row r="438" spans="2:11" ht="13" x14ac:dyDescent="0.15">
      <c r="B438" s="29"/>
      <c r="C438" s="11"/>
      <c r="D438" s="11"/>
      <c r="E438" s="11"/>
      <c r="K438" s="10"/>
    </row>
    <row r="439" spans="2:11" ht="13" x14ac:dyDescent="0.15">
      <c r="B439" s="29"/>
      <c r="C439" s="11"/>
      <c r="D439" s="11"/>
      <c r="E439" s="11"/>
      <c r="K439" s="10"/>
    </row>
    <row r="440" spans="2:11" ht="13" x14ac:dyDescent="0.15">
      <c r="B440" s="29"/>
      <c r="C440" s="11"/>
      <c r="D440" s="11"/>
      <c r="E440" s="11"/>
      <c r="K440" s="10"/>
    </row>
    <row r="441" spans="2:11" ht="13" x14ac:dyDescent="0.15">
      <c r="B441" s="29"/>
      <c r="C441" s="11"/>
      <c r="D441" s="11"/>
      <c r="E441" s="11"/>
      <c r="K441" s="10"/>
    </row>
    <row r="442" spans="2:11" ht="13" x14ac:dyDescent="0.15">
      <c r="B442" s="29"/>
      <c r="C442" s="11"/>
      <c r="D442" s="11"/>
      <c r="E442" s="11"/>
      <c r="K442" s="10"/>
    </row>
    <row r="443" spans="2:11" ht="13" x14ac:dyDescent="0.15">
      <c r="B443" s="29"/>
      <c r="C443" s="11"/>
      <c r="D443" s="11"/>
      <c r="E443" s="11"/>
      <c r="K443" s="10"/>
    </row>
    <row r="444" spans="2:11" ht="13" x14ac:dyDescent="0.15">
      <c r="B444" s="29"/>
      <c r="C444" s="11"/>
      <c r="D444" s="11"/>
      <c r="E444" s="11"/>
      <c r="K444" s="10"/>
    </row>
    <row r="445" spans="2:11" ht="13" x14ac:dyDescent="0.15">
      <c r="B445" s="29"/>
      <c r="C445" s="11"/>
      <c r="D445" s="11"/>
      <c r="E445" s="11"/>
      <c r="K445" s="10"/>
    </row>
    <row r="446" spans="2:11" ht="13" x14ac:dyDescent="0.15">
      <c r="B446" s="29"/>
      <c r="C446" s="11"/>
      <c r="D446" s="11"/>
      <c r="E446" s="11"/>
      <c r="K446" s="10"/>
    </row>
    <row r="447" spans="2:11" ht="13" x14ac:dyDescent="0.15">
      <c r="B447" s="29"/>
      <c r="C447" s="11"/>
      <c r="D447" s="11"/>
      <c r="E447" s="11"/>
      <c r="K447" s="10"/>
    </row>
    <row r="448" spans="2:11" ht="13" x14ac:dyDescent="0.15">
      <c r="B448" s="29"/>
      <c r="C448" s="11"/>
      <c r="D448" s="11"/>
      <c r="E448" s="11"/>
      <c r="K448" s="10"/>
    </row>
    <row r="449" spans="2:11" ht="13" x14ac:dyDescent="0.15">
      <c r="B449" s="29"/>
      <c r="C449" s="11"/>
      <c r="D449" s="11"/>
      <c r="E449" s="11"/>
      <c r="K449" s="10"/>
    </row>
    <row r="450" spans="2:11" ht="13" x14ac:dyDescent="0.15">
      <c r="B450" s="29"/>
      <c r="C450" s="11"/>
      <c r="D450" s="11"/>
      <c r="E450" s="11"/>
      <c r="K450" s="10"/>
    </row>
    <row r="451" spans="2:11" ht="13" x14ac:dyDescent="0.15">
      <c r="B451" s="29"/>
      <c r="C451" s="11"/>
      <c r="D451" s="11"/>
      <c r="E451" s="11"/>
      <c r="K451" s="10"/>
    </row>
    <row r="452" spans="2:11" ht="13" x14ac:dyDescent="0.15">
      <c r="B452" s="29"/>
      <c r="C452" s="11"/>
      <c r="D452" s="11"/>
      <c r="E452" s="11"/>
      <c r="K452" s="10"/>
    </row>
    <row r="453" spans="2:11" ht="13" x14ac:dyDescent="0.15">
      <c r="B453" s="29"/>
      <c r="C453" s="11"/>
      <c r="D453" s="11"/>
      <c r="E453" s="11"/>
      <c r="K453" s="10"/>
    </row>
    <row r="454" spans="2:11" ht="13" x14ac:dyDescent="0.15">
      <c r="B454" s="29"/>
      <c r="C454" s="11"/>
      <c r="D454" s="11"/>
      <c r="E454" s="11"/>
      <c r="K454" s="10"/>
    </row>
    <row r="455" spans="2:11" ht="13" x14ac:dyDescent="0.15">
      <c r="B455" s="29"/>
      <c r="C455" s="11"/>
      <c r="D455" s="11"/>
      <c r="E455" s="11"/>
      <c r="K455" s="10"/>
    </row>
    <row r="456" spans="2:11" ht="13" x14ac:dyDescent="0.15">
      <c r="B456" s="29"/>
      <c r="C456" s="11"/>
      <c r="D456" s="11"/>
      <c r="E456" s="11"/>
      <c r="K456" s="10"/>
    </row>
    <row r="457" spans="2:11" ht="13" x14ac:dyDescent="0.15">
      <c r="B457" s="29"/>
      <c r="C457" s="11"/>
      <c r="D457" s="11"/>
      <c r="E457" s="11"/>
      <c r="K457" s="10"/>
    </row>
    <row r="458" spans="2:11" ht="13" x14ac:dyDescent="0.15">
      <c r="B458" s="29"/>
      <c r="C458" s="11"/>
      <c r="D458" s="11"/>
      <c r="E458" s="11"/>
      <c r="K458" s="10"/>
    </row>
    <row r="459" spans="2:11" ht="13" x14ac:dyDescent="0.15">
      <c r="B459" s="29"/>
      <c r="C459" s="11"/>
      <c r="D459" s="11"/>
      <c r="E459" s="11"/>
      <c r="K459" s="10"/>
    </row>
    <row r="460" spans="2:11" ht="13" x14ac:dyDescent="0.15">
      <c r="B460" s="29"/>
      <c r="C460" s="11"/>
      <c r="D460" s="11"/>
      <c r="E460" s="11"/>
      <c r="K460" s="10"/>
    </row>
    <row r="461" spans="2:11" ht="13" x14ac:dyDescent="0.15">
      <c r="B461" s="29"/>
      <c r="C461" s="11"/>
      <c r="D461" s="11"/>
      <c r="E461" s="11"/>
      <c r="K461" s="10"/>
    </row>
    <row r="462" spans="2:11" ht="13" x14ac:dyDescent="0.15">
      <c r="B462" s="29"/>
      <c r="C462" s="11"/>
      <c r="D462" s="11"/>
      <c r="E462" s="11"/>
      <c r="K462" s="10"/>
    </row>
    <row r="463" spans="2:11" ht="13" x14ac:dyDescent="0.15">
      <c r="B463" s="29"/>
      <c r="C463" s="11"/>
      <c r="D463" s="11"/>
      <c r="E463" s="11"/>
      <c r="K463" s="10"/>
    </row>
    <row r="464" spans="2:11" ht="13" x14ac:dyDescent="0.15">
      <c r="B464" s="29"/>
      <c r="C464" s="11"/>
      <c r="D464" s="11"/>
      <c r="E464" s="11"/>
      <c r="K464" s="10"/>
    </row>
    <row r="465" spans="2:11" ht="13" x14ac:dyDescent="0.15">
      <c r="B465" s="29"/>
      <c r="C465" s="11"/>
      <c r="D465" s="11"/>
      <c r="E465" s="11"/>
      <c r="K465" s="10"/>
    </row>
    <row r="466" spans="2:11" ht="13" x14ac:dyDescent="0.15">
      <c r="B466" s="29"/>
      <c r="C466" s="11"/>
      <c r="D466" s="11"/>
      <c r="E466" s="11"/>
      <c r="K466" s="10"/>
    </row>
    <row r="467" spans="2:11" ht="13" x14ac:dyDescent="0.15">
      <c r="B467" s="29"/>
      <c r="C467" s="11"/>
      <c r="D467" s="11"/>
      <c r="E467" s="11"/>
      <c r="K467" s="10"/>
    </row>
    <row r="468" spans="2:11" ht="13" x14ac:dyDescent="0.15">
      <c r="B468" s="29"/>
      <c r="C468" s="11"/>
      <c r="D468" s="11"/>
      <c r="E468" s="11"/>
      <c r="K468" s="10"/>
    </row>
    <row r="469" spans="2:11" ht="13" x14ac:dyDescent="0.15">
      <c r="B469" s="29"/>
      <c r="C469" s="11"/>
      <c r="D469" s="11"/>
      <c r="E469" s="11"/>
      <c r="K469" s="10"/>
    </row>
    <row r="470" spans="2:11" ht="13" x14ac:dyDescent="0.15">
      <c r="B470" s="29"/>
      <c r="C470" s="11"/>
      <c r="D470" s="11"/>
      <c r="E470" s="11"/>
      <c r="K470" s="10"/>
    </row>
    <row r="471" spans="2:11" ht="13" x14ac:dyDescent="0.15">
      <c r="B471" s="29"/>
      <c r="C471" s="11"/>
      <c r="D471" s="11"/>
      <c r="E471" s="11"/>
      <c r="K471" s="10"/>
    </row>
    <row r="472" spans="2:11" ht="13" x14ac:dyDescent="0.15">
      <c r="B472" s="29"/>
      <c r="C472" s="11"/>
      <c r="D472" s="11"/>
      <c r="E472" s="11"/>
      <c r="K472" s="10"/>
    </row>
    <row r="473" spans="2:11" ht="13" x14ac:dyDescent="0.15">
      <c r="B473" s="29"/>
      <c r="C473" s="11"/>
      <c r="D473" s="11"/>
      <c r="E473" s="11"/>
      <c r="K473" s="10"/>
    </row>
    <row r="474" spans="2:11" ht="13" x14ac:dyDescent="0.15">
      <c r="B474" s="29"/>
      <c r="C474" s="11"/>
      <c r="D474" s="11"/>
      <c r="E474" s="11"/>
      <c r="K474" s="10"/>
    </row>
    <row r="475" spans="2:11" ht="13" x14ac:dyDescent="0.15">
      <c r="B475" s="29"/>
      <c r="C475" s="11"/>
      <c r="D475" s="11"/>
      <c r="E475" s="11"/>
      <c r="K475" s="10"/>
    </row>
    <row r="476" spans="2:11" ht="13" x14ac:dyDescent="0.15">
      <c r="B476" s="29"/>
      <c r="C476" s="11"/>
      <c r="D476" s="11"/>
      <c r="E476" s="11"/>
      <c r="K476" s="10"/>
    </row>
    <row r="477" spans="2:11" ht="13" x14ac:dyDescent="0.15">
      <c r="B477" s="29"/>
      <c r="C477" s="11"/>
      <c r="D477" s="11"/>
      <c r="E477" s="11"/>
      <c r="K477" s="10"/>
    </row>
    <row r="478" spans="2:11" ht="13" x14ac:dyDescent="0.15">
      <c r="B478" s="29"/>
      <c r="C478" s="11"/>
      <c r="D478" s="11"/>
      <c r="E478" s="11"/>
      <c r="K478" s="10"/>
    </row>
    <row r="479" spans="2:11" ht="13" x14ac:dyDescent="0.15">
      <c r="B479" s="29"/>
      <c r="C479" s="11"/>
      <c r="D479" s="11"/>
      <c r="E479" s="11"/>
      <c r="K479" s="10"/>
    </row>
    <row r="480" spans="2:11" ht="13" x14ac:dyDescent="0.15">
      <c r="B480" s="29"/>
      <c r="C480" s="11"/>
      <c r="D480" s="11"/>
      <c r="E480" s="11"/>
      <c r="K480" s="10"/>
    </row>
    <row r="481" spans="2:11" ht="13" x14ac:dyDescent="0.15">
      <c r="B481" s="29"/>
      <c r="C481" s="11"/>
      <c r="D481" s="11"/>
      <c r="E481" s="11"/>
      <c r="K481" s="10"/>
    </row>
    <row r="482" spans="2:11" ht="13" x14ac:dyDescent="0.15">
      <c r="B482" s="29"/>
      <c r="C482" s="11"/>
      <c r="D482" s="11"/>
      <c r="E482" s="11"/>
      <c r="K482" s="10"/>
    </row>
    <row r="483" spans="2:11" ht="13" x14ac:dyDescent="0.15">
      <c r="B483" s="29"/>
      <c r="C483" s="11"/>
      <c r="D483" s="11"/>
      <c r="E483" s="11"/>
      <c r="K483" s="10"/>
    </row>
    <row r="484" spans="2:11" ht="13" x14ac:dyDescent="0.15">
      <c r="B484" s="29"/>
      <c r="C484" s="11"/>
      <c r="D484" s="11"/>
      <c r="E484" s="11"/>
      <c r="K484" s="10"/>
    </row>
    <row r="485" spans="2:11" ht="13" x14ac:dyDescent="0.15">
      <c r="B485" s="29"/>
      <c r="C485" s="11"/>
      <c r="D485" s="11"/>
      <c r="E485" s="11"/>
      <c r="K485" s="10"/>
    </row>
    <row r="486" spans="2:11" ht="13" x14ac:dyDescent="0.15">
      <c r="B486" s="29"/>
      <c r="C486" s="11"/>
      <c r="D486" s="11"/>
      <c r="E486" s="11"/>
      <c r="K486" s="10"/>
    </row>
    <row r="487" spans="2:11" ht="13" x14ac:dyDescent="0.15">
      <c r="B487" s="29"/>
      <c r="C487" s="11"/>
      <c r="D487" s="11"/>
      <c r="E487" s="11"/>
      <c r="K487" s="10"/>
    </row>
    <row r="488" spans="2:11" ht="13" x14ac:dyDescent="0.15">
      <c r="B488" s="29"/>
      <c r="C488" s="11"/>
      <c r="D488" s="11"/>
      <c r="E488" s="11"/>
      <c r="K488" s="10"/>
    </row>
    <row r="489" spans="2:11" ht="13" x14ac:dyDescent="0.15">
      <c r="B489" s="29"/>
      <c r="C489" s="11"/>
      <c r="D489" s="11"/>
      <c r="E489" s="11"/>
      <c r="K489" s="10"/>
    </row>
    <row r="490" spans="2:11" ht="13" x14ac:dyDescent="0.15">
      <c r="B490" s="29"/>
      <c r="C490" s="11"/>
      <c r="D490" s="11"/>
      <c r="E490" s="11"/>
      <c r="K490" s="10"/>
    </row>
    <row r="491" spans="2:11" ht="13" x14ac:dyDescent="0.15">
      <c r="B491" s="29"/>
      <c r="C491" s="11"/>
      <c r="D491" s="11"/>
      <c r="E491" s="11"/>
      <c r="K491" s="10"/>
    </row>
    <row r="492" spans="2:11" ht="13" x14ac:dyDescent="0.15">
      <c r="B492" s="29"/>
      <c r="C492" s="11"/>
      <c r="D492" s="11"/>
      <c r="E492" s="11"/>
      <c r="K492" s="10"/>
    </row>
    <row r="493" spans="2:11" ht="13" x14ac:dyDescent="0.15">
      <c r="B493" s="29"/>
      <c r="C493" s="11"/>
      <c r="D493" s="11"/>
      <c r="E493" s="11"/>
      <c r="K493" s="10"/>
    </row>
    <row r="494" spans="2:11" ht="13" x14ac:dyDescent="0.15">
      <c r="B494" s="29"/>
      <c r="C494" s="11"/>
      <c r="D494" s="11"/>
      <c r="E494" s="11"/>
      <c r="K494" s="10"/>
    </row>
    <row r="495" spans="2:11" ht="13" x14ac:dyDescent="0.15">
      <c r="B495" s="29"/>
      <c r="C495" s="11"/>
      <c r="D495" s="11"/>
      <c r="E495" s="11"/>
      <c r="K495" s="10"/>
    </row>
    <row r="496" spans="2:11" ht="13" x14ac:dyDescent="0.15">
      <c r="B496" s="29"/>
      <c r="C496" s="11"/>
      <c r="D496" s="11"/>
      <c r="E496" s="11"/>
      <c r="K496" s="10"/>
    </row>
    <row r="497" spans="2:11" ht="13" x14ac:dyDescent="0.15">
      <c r="B497" s="29"/>
      <c r="C497" s="11"/>
      <c r="D497" s="11"/>
      <c r="E497" s="11"/>
      <c r="K497" s="10"/>
    </row>
    <row r="498" spans="2:11" ht="13" x14ac:dyDescent="0.15">
      <c r="B498" s="29"/>
      <c r="C498" s="11"/>
      <c r="D498" s="11"/>
      <c r="E498" s="11"/>
      <c r="K498" s="10"/>
    </row>
    <row r="499" spans="2:11" ht="13" x14ac:dyDescent="0.15">
      <c r="B499" s="29"/>
      <c r="C499" s="11"/>
      <c r="D499" s="11"/>
      <c r="E499" s="11"/>
      <c r="K499" s="10"/>
    </row>
    <row r="500" spans="2:11" ht="13" x14ac:dyDescent="0.15">
      <c r="B500" s="29"/>
      <c r="C500" s="11"/>
      <c r="D500" s="11"/>
      <c r="E500" s="11"/>
      <c r="K500" s="10"/>
    </row>
    <row r="501" spans="2:11" ht="13" x14ac:dyDescent="0.15">
      <c r="B501" s="29"/>
      <c r="C501" s="11"/>
      <c r="D501" s="11"/>
      <c r="E501" s="11"/>
      <c r="K501" s="10"/>
    </row>
    <row r="502" spans="2:11" ht="13" x14ac:dyDescent="0.15">
      <c r="B502" s="29"/>
      <c r="C502" s="11"/>
      <c r="D502" s="11"/>
      <c r="E502" s="11"/>
      <c r="K502" s="10"/>
    </row>
    <row r="503" spans="2:11" ht="13" x14ac:dyDescent="0.15">
      <c r="B503" s="29"/>
      <c r="C503" s="11"/>
      <c r="D503" s="11"/>
      <c r="E503" s="11"/>
      <c r="K503" s="10"/>
    </row>
    <row r="504" spans="2:11" ht="13" x14ac:dyDescent="0.15">
      <c r="B504" s="29"/>
      <c r="C504" s="11"/>
      <c r="D504" s="11"/>
      <c r="E504" s="11"/>
      <c r="K504" s="10"/>
    </row>
    <row r="505" spans="2:11" ht="13" x14ac:dyDescent="0.15">
      <c r="B505" s="29"/>
      <c r="C505" s="11"/>
      <c r="D505" s="11"/>
      <c r="E505" s="11"/>
      <c r="K505" s="10"/>
    </row>
    <row r="506" spans="2:11" ht="13" x14ac:dyDescent="0.15">
      <c r="B506" s="29"/>
      <c r="C506" s="11"/>
      <c r="D506" s="11"/>
      <c r="E506" s="11"/>
      <c r="K506" s="10"/>
    </row>
    <row r="507" spans="2:11" ht="13" x14ac:dyDescent="0.15">
      <c r="B507" s="29"/>
      <c r="C507" s="11"/>
      <c r="D507" s="11"/>
      <c r="E507" s="11"/>
      <c r="K507" s="10"/>
    </row>
    <row r="508" spans="2:11" ht="13" x14ac:dyDescent="0.15">
      <c r="B508" s="29"/>
      <c r="C508" s="11"/>
      <c r="D508" s="11"/>
      <c r="E508" s="11"/>
      <c r="K508" s="10"/>
    </row>
    <row r="509" spans="2:11" ht="13" x14ac:dyDescent="0.15">
      <c r="B509" s="29"/>
      <c r="C509" s="11"/>
      <c r="D509" s="11"/>
      <c r="E509" s="11"/>
      <c r="K509" s="10"/>
    </row>
    <row r="510" spans="2:11" ht="13" x14ac:dyDescent="0.15">
      <c r="B510" s="29"/>
      <c r="C510" s="11"/>
      <c r="D510" s="11"/>
      <c r="E510" s="11"/>
      <c r="K510" s="10"/>
    </row>
    <row r="511" spans="2:11" ht="13" x14ac:dyDescent="0.15">
      <c r="B511" s="29"/>
      <c r="C511" s="11"/>
      <c r="D511" s="11"/>
      <c r="E511" s="11"/>
      <c r="K511" s="10"/>
    </row>
    <row r="512" spans="2:11" ht="13" x14ac:dyDescent="0.15">
      <c r="B512" s="29"/>
      <c r="C512" s="11"/>
      <c r="D512" s="11"/>
      <c r="E512" s="11"/>
      <c r="K512" s="10"/>
    </row>
    <row r="513" spans="2:11" ht="13" x14ac:dyDescent="0.15">
      <c r="B513" s="29"/>
      <c r="C513" s="11"/>
      <c r="D513" s="11"/>
      <c r="E513" s="11"/>
      <c r="K513" s="10"/>
    </row>
    <row r="514" spans="2:11" ht="13" x14ac:dyDescent="0.15">
      <c r="B514" s="29"/>
      <c r="C514" s="11"/>
      <c r="D514" s="11"/>
      <c r="E514" s="11"/>
      <c r="K514" s="10"/>
    </row>
    <row r="515" spans="2:11" ht="13" x14ac:dyDescent="0.15">
      <c r="B515" s="29"/>
      <c r="C515" s="11"/>
      <c r="D515" s="11"/>
      <c r="E515" s="11"/>
      <c r="K515" s="10"/>
    </row>
    <row r="516" spans="2:11" ht="13" x14ac:dyDescent="0.15">
      <c r="B516" s="29"/>
      <c r="C516" s="11"/>
      <c r="D516" s="11"/>
      <c r="E516" s="11"/>
      <c r="K516" s="10"/>
    </row>
    <row r="517" spans="2:11" ht="13" x14ac:dyDescent="0.15">
      <c r="B517" s="29"/>
      <c r="C517" s="11"/>
      <c r="D517" s="11"/>
      <c r="E517" s="11"/>
      <c r="K517" s="10"/>
    </row>
    <row r="518" spans="2:11" ht="13" x14ac:dyDescent="0.15">
      <c r="B518" s="29"/>
      <c r="C518" s="11"/>
      <c r="D518" s="11"/>
      <c r="E518" s="11"/>
      <c r="K518" s="10"/>
    </row>
    <row r="519" spans="2:11" ht="13" x14ac:dyDescent="0.15">
      <c r="B519" s="29"/>
      <c r="C519" s="11"/>
      <c r="D519" s="11"/>
      <c r="E519" s="11"/>
      <c r="K519" s="10"/>
    </row>
    <row r="520" spans="2:11" ht="13" x14ac:dyDescent="0.15">
      <c r="B520" s="29"/>
      <c r="C520" s="11"/>
      <c r="D520" s="11"/>
      <c r="E520" s="11"/>
      <c r="K520" s="10"/>
    </row>
    <row r="521" spans="2:11" ht="13" x14ac:dyDescent="0.15">
      <c r="B521" s="29"/>
      <c r="C521" s="11"/>
      <c r="D521" s="11"/>
      <c r="E521" s="11"/>
      <c r="K521" s="10"/>
    </row>
    <row r="522" spans="2:11" ht="13" x14ac:dyDescent="0.15">
      <c r="B522" s="29"/>
      <c r="C522" s="11"/>
      <c r="D522" s="11"/>
      <c r="E522" s="11"/>
      <c r="K522" s="10"/>
    </row>
    <row r="523" spans="2:11" ht="13" x14ac:dyDescent="0.15">
      <c r="B523" s="29"/>
      <c r="C523" s="11"/>
      <c r="D523" s="11"/>
      <c r="E523" s="11"/>
      <c r="K523" s="10"/>
    </row>
    <row r="524" spans="2:11" ht="13" x14ac:dyDescent="0.15">
      <c r="B524" s="29"/>
      <c r="C524" s="11"/>
      <c r="D524" s="11"/>
      <c r="E524" s="11"/>
      <c r="K524" s="10"/>
    </row>
    <row r="525" spans="2:11" ht="13" x14ac:dyDescent="0.15">
      <c r="B525" s="29"/>
      <c r="C525" s="11"/>
      <c r="D525" s="11"/>
      <c r="E525" s="11"/>
      <c r="K525" s="10"/>
    </row>
    <row r="526" spans="2:11" ht="13" x14ac:dyDescent="0.15">
      <c r="B526" s="29"/>
      <c r="C526" s="11"/>
      <c r="D526" s="11"/>
      <c r="E526" s="11"/>
      <c r="K526" s="10"/>
    </row>
    <row r="527" spans="2:11" ht="13" x14ac:dyDescent="0.15">
      <c r="B527" s="29"/>
      <c r="C527" s="11"/>
      <c r="D527" s="11"/>
      <c r="E527" s="11"/>
      <c r="K527" s="10"/>
    </row>
    <row r="528" spans="2:11" ht="13" x14ac:dyDescent="0.15">
      <c r="B528" s="29"/>
      <c r="C528" s="11"/>
      <c r="D528" s="11"/>
      <c r="E528" s="11"/>
      <c r="K528" s="10"/>
    </row>
    <row r="529" spans="2:11" ht="13" x14ac:dyDescent="0.15">
      <c r="B529" s="29"/>
      <c r="C529" s="11"/>
      <c r="D529" s="11"/>
      <c r="E529" s="11"/>
      <c r="K529" s="10"/>
    </row>
    <row r="530" spans="2:11" ht="13" x14ac:dyDescent="0.15">
      <c r="B530" s="29"/>
      <c r="C530" s="11"/>
      <c r="D530" s="11"/>
      <c r="E530" s="11"/>
      <c r="K530" s="10"/>
    </row>
    <row r="531" spans="2:11" ht="13" x14ac:dyDescent="0.15">
      <c r="B531" s="29"/>
      <c r="C531" s="11"/>
      <c r="D531" s="11"/>
      <c r="E531" s="11"/>
      <c r="K531" s="10"/>
    </row>
    <row r="532" spans="2:11" ht="13" x14ac:dyDescent="0.15">
      <c r="B532" s="29"/>
      <c r="C532" s="11"/>
      <c r="D532" s="11"/>
      <c r="E532" s="11"/>
      <c r="K532" s="10"/>
    </row>
    <row r="533" spans="2:11" ht="13" x14ac:dyDescent="0.15">
      <c r="B533" s="29"/>
      <c r="C533" s="11"/>
      <c r="D533" s="11"/>
      <c r="E533" s="11"/>
      <c r="K533" s="10"/>
    </row>
    <row r="534" spans="2:11" ht="13" x14ac:dyDescent="0.15">
      <c r="B534" s="29"/>
      <c r="C534" s="11"/>
      <c r="D534" s="11"/>
      <c r="E534" s="11"/>
      <c r="K534" s="10"/>
    </row>
    <row r="535" spans="2:11" ht="13" x14ac:dyDescent="0.15">
      <c r="B535" s="29"/>
      <c r="C535" s="11"/>
      <c r="D535" s="11"/>
      <c r="E535" s="11"/>
      <c r="K535" s="10"/>
    </row>
    <row r="536" spans="2:11" ht="13" x14ac:dyDescent="0.15">
      <c r="B536" s="29"/>
      <c r="C536" s="11"/>
      <c r="D536" s="11"/>
      <c r="E536" s="11"/>
      <c r="K536" s="10"/>
    </row>
    <row r="537" spans="2:11" ht="13" x14ac:dyDescent="0.15">
      <c r="B537" s="29"/>
      <c r="C537" s="11"/>
      <c r="D537" s="11"/>
      <c r="E537" s="11"/>
      <c r="K537" s="10"/>
    </row>
    <row r="538" spans="2:11" ht="13" x14ac:dyDescent="0.15">
      <c r="B538" s="29"/>
      <c r="C538" s="11"/>
      <c r="D538" s="11"/>
      <c r="E538" s="11"/>
      <c r="K538" s="10"/>
    </row>
    <row r="539" spans="2:11" ht="13" x14ac:dyDescent="0.15">
      <c r="B539" s="29"/>
      <c r="C539" s="11"/>
      <c r="D539" s="11"/>
      <c r="E539" s="11"/>
      <c r="K539" s="10"/>
    </row>
    <row r="540" spans="2:11" ht="13" x14ac:dyDescent="0.15">
      <c r="B540" s="29"/>
      <c r="C540" s="11"/>
      <c r="D540" s="11"/>
      <c r="E540" s="11"/>
      <c r="K540" s="10"/>
    </row>
    <row r="541" spans="2:11" ht="13" x14ac:dyDescent="0.15">
      <c r="B541" s="29"/>
      <c r="C541" s="11"/>
      <c r="D541" s="11"/>
      <c r="E541" s="11"/>
      <c r="K541" s="10"/>
    </row>
    <row r="542" spans="2:11" ht="13" x14ac:dyDescent="0.15">
      <c r="B542" s="29"/>
      <c r="C542" s="11"/>
      <c r="D542" s="11"/>
      <c r="E542" s="11"/>
      <c r="K542" s="10"/>
    </row>
    <row r="543" spans="2:11" ht="13" x14ac:dyDescent="0.15">
      <c r="B543" s="29"/>
      <c r="C543" s="11"/>
      <c r="D543" s="11"/>
      <c r="E543" s="11"/>
      <c r="K543" s="10"/>
    </row>
    <row r="544" spans="2:11" ht="13" x14ac:dyDescent="0.15">
      <c r="B544" s="29"/>
      <c r="C544" s="11"/>
      <c r="D544" s="11"/>
      <c r="E544" s="11"/>
      <c r="K544" s="10"/>
    </row>
    <row r="545" spans="2:11" ht="13" x14ac:dyDescent="0.15">
      <c r="B545" s="29"/>
      <c r="C545" s="11"/>
      <c r="D545" s="11"/>
      <c r="E545" s="11"/>
      <c r="K545" s="10"/>
    </row>
    <row r="546" spans="2:11" ht="13" x14ac:dyDescent="0.15">
      <c r="B546" s="29"/>
      <c r="C546" s="11"/>
      <c r="D546" s="11"/>
      <c r="E546" s="11"/>
      <c r="K546" s="10"/>
    </row>
    <row r="547" spans="2:11" ht="13" x14ac:dyDescent="0.15">
      <c r="B547" s="29"/>
      <c r="C547" s="11"/>
      <c r="D547" s="11"/>
      <c r="E547" s="11"/>
      <c r="K547" s="10"/>
    </row>
    <row r="548" spans="2:11" ht="13" x14ac:dyDescent="0.15">
      <c r="B548" s="29"/>
      <c r="C548" s="11"/>
      <c r="D548" s="11"/>
      <c r="E548" s="11"/>
      <c r="K548" s="10"/>
    </row>
    <row r="549" spans="2:11" ht="13" x14ac:dyDescent="0.15">
      <c r="B549" s="29"/>
      <c r="C549" s="11"/>
      <c r="D549" s="11"/>
      <c r="E549" s="11"/>
      <c r="K549" s="10"/>
    </row>
    <row r="550" spans="2:11" ht="13" x14ac:dyDescent="0.15">
      <c r="B550" s="29"/>
      <c r="C550" s="11"/>
      <c r="D550" s="11"/>
      <c r="E550" s="11"/>
      <c r="K550" s="10"/>
    </row>
    <row r="551" spans="2:11" ht="13" x14ac:dyDescent="0.15">
      <c r="B551" s="29"/>
      <c r="C551" s="11"/>
      <c r="D551" s="11"/>
      <c r="E551" s="11"/>
      <c r="K551" s="10"/>
    </row>
    <row r="552" spans="2:11" ht="13" x14ac:dyDescent="0.15">
      <c r="B552" s="29"/>
      <c r="C552" s="11"/>
      <c r="D552" s="11"/>
      <c r="E552" s="11"/>
      <c r="K552" s="10"/>
    </row>
    <row r="553" spans="2:11" ht="13" x14ac:dyDescent="0.15">
      <c r="B553" s="29"/>
      <c r="C553" s="11"/>
      <c r="D553" s="11"/>
      <c r="E553" s="11"/>
      <c r="K553" s="10"/>
    </row>
    <row r="554" spans="2:11" ht="13" x14ac:dyDescent="0.15">
      <c r="B554" s="29"/>
      <c r="C554" s="11"/>
      <c r="D554" s="11"/>
      <c r="E554" s="11"/>
      <c r="K554" s="10"/>
    </row>
    <row r="555" spans="2:11" ht="13" x14ac:dyDescent="0.15">
      <c r="B555" s="29"/>
      <c r="C555" s="11"/>
      <c r="D555" s="11"/>
      <c r="E555" s="11"/>
      <c r="K555" s="10"/>
    </row>
    <row r="556" spans="2:11" ht="13" x14ac:dyDescent="0.15">
      <c r="B556" s="29"/>
      <c r="C556" s="11"/>
      <c r="D556" s="11"/>
      <c r="E556" s="11"/>
      <c r="K556" s="10"/>
    </row>
    <row r="557" spans="2:11" ht="13" x14ac:dyDescent="0.15">
      <c r="B557" s="29"/>
      <c r="C557" s="11"/>
      <c r="D557" s="11"/>
      <c r="E557" s="11"/>
      <c r="K557" s="10"/>
    </row>
    <row r="558" spans="2:11" ht="13" x14ac:dyDescent="0.15">
      <c r="B558" s="29"/>
      <c r="C558" s="11"/>
      <c r="D558" s="11"/>
      <c r="E558" s="11"/>
      <c r="K558" s="10"/>
    </row>
    <row r="559" spans="2:11" ht="13" x14ac:dyDescent="0.15">
      <c r="B559" s="29"/>
      <c r="C559" s="11"/>
      <c r="D559" s="11"/>
      <c r="E559" s="11"/>
      <c r="K559" s="10"/>
    </row>
    <row r="560" spans="2:11" ht="13" x14ac:dyDescent="0.15">
      <c r="B560" s="29"/>
      <c r="C560" s="11"/>
      <c r="D560" s="11"/>
      <c r="E560" s="11"/>
      <c r="K560" s="10"/>
    </row>
    <row r="561" spans="2:11" ht="13" x14ac:dyDescent="0.15">
      <c r="B561" s="29"/>
      <c r="C561" s="11"/>
      <c r="D561" s="11"/>
      <c r="E561" s="11"/>
      <c r="K561" s="10"/>
    </row>
    <row r="562" spans="2:11" ht="13" x14ac:dyDescent="0.15">
      <c r="B562" s="29"/>
      <c r="C562" s="11"/>
      <c r="D562" s="11"/>
      <c r="E562" s="11"/>
      <c r="K562" s="10"/>
    </row>
    <row r="563" spans="2:11" ht="13" x14ac:dyDescent="0.15">
      <c r="B563" s="29"/>
      <c r="C563" s="11"/>
      <c r="D563" s="11"/>
      <c r="E563" s="11"/>
      <c r="K563" s="10"/>
    </row>
    <row r="564" spans="2:11" ht="13" x14ac:dyDescent="0.15">
      <c r="B564" s="29"/>
      <c r="C564" s="11"/>
      <c r="D564" s="11"/>
      <c r="E564" s="11"/>
      <c r="K564" s="10"/>
    </row>
    <row r="565" spans="2:11" ht="13" x14ac:dyDescent="0.15">
      <c r="B565" s="29"/>
      <c r="C565" s="11"/>
      <c r="D565" s="11"/>
      <c r="E565" s="11"/>
      <c r="K565" s="10"/>
    </row>
    <row r="566" spans="2:11" ht="13" x14ac:dyDescent="0.15">
      <c r="B566" s="29"/>
      <c r="C566" s="11"/>
      <c r="D566" s="11"/>
      <c r="E566" s="11"/>
      <c r="K566" s="10"/>
    </row>
    <row r="567" spans="2:11" ht="13" x14ac:dyDescent="0.15">
      <c r="B567" s="29"/>
      <c r="C567" s="11"/>
      <c r="D567" s="11"/>
      <c r="E567" s="11"/>
      <c r="K567" s="10"/>
    </row>
    <row r="568" spans="2:11" ht="13" x14ac:dyDescent="0.15">
      <c r="B568" s="29"/>
      <c r="C568" s="11"/>
      <c r="D568" s="11"/>
      <c r="E568" s="11"/>
      <c r="K568" s="10"/>
    </row>
    <row r="569" spans="2:11" ht="13" x14ac:dyDescent="0.15">
      <c r="B569" s="29"/>
      <c r="C569" s="11"/>
      <c r="D569" s="11"/>
      <c r="E569" s="11"/>
      <c r="K569" s="10"/>
    </row>
    <row r="570" spans="2:11" ht="13" x14ac:dyDescent="0.15">
      <c r="B570" s="29"/>
      <c r="C570" s="11"/>
      <c r="D570" s="11"/>
      <c r="E570" s="11"/>
      <c r="K570" s="10"/>
    </row>
    <row r="571" spans="2:11" ht="13" x14ac:dyDescent="0.15">
      <c r="B571" s="29"/>
      <c r="C571" s="11"/>
      <c r="D571" s="11"/>
      <c r="E571" s="11"/>
      <c r="K571" s="10"/>
    </row>
    <row r="572" spans="2:11" ht="13" x14ac:dyDescent="0.15">
      <c r="B572" s="29"/>
      <c r="C572" s="11"/>
      <c r="D572" s="11"/>
      <c r="E572" s="11"/>
      <c r="K572" s="10"/>
    </row>
    <row r="573" spans="2:11" ht="13" x14ac:dyDescent="0.15">
      <c r="B573" s="29"/>
      <c r="C573" s="11"/>
      <c r="D573" s="11"/>
      <c r="E573" s="11"/>
      <c r="K573" s="10"/>
    </row>
    <row r="574" spans="2:11" ht="13" x14ac:dyDescent="0.15">
      <c r="B574" s="29"/>
      <c r="C574" s="11"/>
      <c r="D574" s="11"/>
      <c r="E574" s="11"/>
      <c r="K574" s="10"/>
    </row>
    <row r="575" spans="2:11" ht="13" x14ac:dyDescent="0.15">
      <c r="B575" s="29"/>
      <c r="C575" s="11"/>
      <c r="D575" s="11"/>
      <c r="E575" s="11"/>
      <c r="K575" s="10"/>
    </row>
    <row r="576" spans="2:11" ht="13" x14ac:dyDescent="0.15">
      <c r="B576" s="29"/>
      <c r="C576" s="11"/>
      <c r="D576" s="11"/>
      <c r="E576" s="11"/>
      <c r="K576" s="10"/>
    </row>
    <row r="577" spans="2:11" ht="13" x14ac:dyDescent="0.15">
      <c r="B577" s="29"/>
      <c r="C577" s="11"/>
      <c r="D577" s="11"/>
      <c r="E577" s="11"/>
      <c r="K577" s="10"/>
    </row>
    <row r="578" spans="2:11" ht="13" x14ac:dyDescent="0.15">
      <c r="B578" s="29"/>
      <c r="C578" s="11"/>
      <c r="D578" s="11"/>
      <c r="E578" s="11"/>
      <c r="K578" s="10"/>
    </row>
    <row r="579" spans="2:11" ht="13" x14ac:dyDescent="0.15">
      <c r="B579" s="29"/>
      <c r="C579" s="11"/>
      <c r="D579" s="11"/>
      <c r="E579" s="11"/>
      <c r="K579" s="10"/>
    </row>
    <row r="580" spans="2:11" ht="13" x14ac:dyDescent="0.15">
      <c r="B580" s="29"/>
      <c r="C580" s="11"/>
      <c r="D580" s="11"/>
      <c r="E580" s="11"/>
      <c r="K580" s="10"/>
    </row>
    <row r="581" spans="2:11" ht="13" x14ac:dyDescent="0.15">
      <c r="B581" s="29"/>
      <c r="C581" s="11"/>
      <c r="D581" s="11"/>
      <c r="E581" s="11"/>
      <c r="K581" s="10"/>
    </row>
    <row r="582" spans="2:11" ht="13" x14ac:dyDescent="0.15">
      <c r="B582" s="29"/>
      <c r="C582" s="11"/>
      <c r="D582" s="11"/>
      <c r="E582" s="11"/>
      <c r="K582" s="10"/>
    </row>
    <row r="583" spans="2:11" ht="13" x14ac:dyDescent="0.15">
      <c r="B583" s="29"/>
      <c r="C583" s="11"/>
      <c r="D583" s="11"/>
      <c r="E583" s="11"/>
      <c r="K583" s="10"/>
    </row>
    <row r="584" spans="2:11" ht="13" x14ac:dyDescent="0.15">
      <c r="B584" s="29"/>
      <c r="C584" s="11"/>
      <c r="D584" s="11"/>
      <c r="E584" s="11"/>
      <c r="K584" s="10"/>
    </row>
    <row r="585" spans="2:11" ht="13" x14ac:dyDescent="0.15">
      <c r="B585" s="29"/>
      <c r="C585" s="11"/>
      <c r="D585" s="11"/>
      <c r="E585" s="11"/>
      <c r="K585" s="10"/>
    </row>
    <row r="586" spans="2:11" ht="13" x14ac:dyDescent="0.15">
      <c r="B586" s="29"/>
      <c r="C586" s="11"/>
      <c r="D586" s="11"/>
      <c r="E586" s="11"/>
      <c r="K586" s="10"/>
    </row>
    <row r="587" spans="2:11" ht="13" x14ac:dyDescent="0.15">
      <c r="B587" s="29"/>
      <c r="C587" s="11"/>
      <c r="D587" s="11"/>
      <c r="E587" s="11"/>
      <c r="K587" s="10"/>
    </row>
    <row r="588" spans="2:11" ht="13" x14ac:dyDescent="0.15">
      <c r="B588" s="29"/>
      <c r="C588" s="11"/>
      <c r="D588" s="11"/>
      <c r="E588" s="11"/>
      <c r="K588" s="10"/>
    </row>
    <row r="589" spans="2:11" ht="13" x14ac:dyDescent="0.15">
      <c r="B589" s="29"/>
      <c r="C589" s="11"/>
      <c r="D589" s="11"/>
      <c r="E589" s="11"/>
      <c r="K589" s="10"/>
    </row>
    <row r="590" spans="2:11" ht="13" x14ac:dyDescent="0.15">
      <c r="B590" s="29"/>
      <c r="C590" s="11"/>
      <c r="D590" s="11"/>
      <c r="E590" s="11"/>
      <c r="K590" s="10"/>
    </row>
    <row r="591" spans="2:11" ht="13" x14ac:dyDescent="0.15">
      <c r="B591" s="29"/>
      <c r="C591" s="11"/>
      <c r="D591" s="11"/>
      <c r="E591" s="11"/>
      <c r="K591" s="10"/>
    </row>
    <row r="592" spans="2:11" ht="13" x14ac:dyDescent="0.15">
      <c r="B592" s="29"/>
      <c r="C592" s="11"/>
      <c r="D592" s="11"/>
      <c r="E592" s="11"/>
      <c r="K592" s="10"/>
    </row>
    <row r="593" spans="2:11" ht="13" x14ac:dyDescent="0.15">
      <c r="B593" s="29"/>
      <c r="C593" s="11"/>
      <c r="D593" s="11"/>
      <c r="E593" s="11"/>
      <c r="K593" s="10"/>
    </row>
    <row r="594" spans="2:11" ht="13" x14ac:dyDescent="0.15">
      <c r="B594" s="29"/>
      <c r="C594" s="11"/>
      <c r="D594" s="11"/>
      <c r="E594" s="11"/>
      <c r="K594" s="10"/>
    </row>
    <row r="595" spans="2:11" ht="13" x14ac:dyDescent="0.15">
      <c r="B595" s="29"/>
      <c r="C595" s="11"/>
      <c r="D595" s="11"/>
      <c r="E595" s="11"/>
      <c r="K595" s="10"/>
    </row>
    <row r="596" spans="2:11" ht="13" x14ac:dyDescent="0.15">
      <c r="B596" s="29"/>
      <c r="C596" s="11"/>
      <c r="D596" s="11"/>
      <c r="E596" s="11"/>
      <c r="K596" s="10"/>
    </row>
    <row r="597" spans="2:11" ht="13" x14ac:dyDescent="0.15">
      <c r="B597" s="29"/>
      <c r="C597" s="11"/>
      <c r="D597" s="11"/>
      <c r="E597" s="11"/>
      <c r="K597" s="10"/>
    </row>
    <row r="598" spans="2:11" ht="13" x14ac:dyDescent="0.15">
      <c r="B598" s="29"/>
      <c r="C598" s="11"/>
      <c r="D598" s="11"/>
      <c r="E598" s="11"/>
      <c r="K598" s="10"/>
    </row>
    <row r="599" spans="2:11" ht="13" x14ac:dyDescent="0.15">
      <c r="B599" s="29"/>
      <c r="C599" s="11"/>
      <c r="D599" s="11"/>
      <c r="E599" s="11"/>
      <c r="K599" s="10"/>
    </row>
    <row r="600" spans="2:11" ht="13" x14ac:dyDescent="0.15">
      <c r="B600" s="29"/>
      <c r="C600" s="11"/>
      <c r="D600" s="11"/>
      <c r="E600" s="11"/>
      <c r="K600" s="10"/>
    </row>
    <row r="601" spans="2:11" ht="13" x14ac:dyDescent="0.15">
      <c r="B601" s="29"/>
      <c r="C601" s="11"/>
      <c r="D601" s="11"/>
      <c r="E601" s="11"/>
      <c r="K601" s="10"/>
    </row>
    <row r="602" spans="2:11" ht="13" x14ac:dyDescent="0.15">
      <c r="B602" s="29"/>
      <c r="C602" s="11"/>
      <c r="D602" s="11"/>
      <c r="E602" s="11"/>
      <c r="K602" s="10"/>
    </row>
    <row r="603" spans="2:11" ht="13" x14ac:dyDescent="0.15">
      <c r="B603" s="29"/>
      <c r="C603" s="11"/>
      <c r="D603" s="11"/>
      <c r="E603" s="11"/>
      <c r="K603" s="10"/>
    </row>
    <row r="604" spans="2:11" ht="13" x14ac:dyDescent="0.15">
      <c r="B604" s="29"/>
      <c r="C604" s="11"/>
      <c r="D604" s="11"/>
      <c r="E604" s="11"/>
      <c r="K604" s="10"/>
    </row>
    <row r="605" spans="2:11" ht="13" x14ac:dyDescent="0.15">
      <c r="B605" s="29"/>
      <c r="C605" s="11"/>
      <c r="D605" s="11"/>
      <c r="E605" s="11"/>
      <c r="K605" s="10"/>
    </row>
    <row r="606" spans="2:11" ht="13" x14ac:dyDescent="0.15">
      <c r="B606" s="29"/>
      <c r="C606" s="11"/>
      <c r="D606" s="11"/>
      <c r="E606" s="11"/>
      <c r="K606" s="10"/>
    </row>
    <row r="607" spans="2:11" ht="13" x14ac:dyDescent="0.15">
      <c r="B607" s="29"/>
      <c r="C607" s="11"/>
      <c r="D607" s="11"/>
      <c r="E607" s="11"/>
      <c r="K607" s="10"/>
    </row>
    <row r="608" spans="2:11" ht="13" x14ac:dyDescent="0.15">
      <c r="B608" s="29"/>
      <c r="C608" s="11"/>
      <c r="D608" s="11"/>
      <c r="E608" s="11"/>
      <c r="K608" s="10"/>
    </row>
    <row r="609" spans="2:11" ht="13" x14ac:dyDescent="0.15">
      <c r="B609" s="29"/>
      <c r="C609" s="11"/>
      <c r="D609" s="11"/>
      <c r="E609" s="11"/>
      <c r="K609" s="10"/>
    </row>
    <row r="610" spans="2:11" ht="13" x14ac:dyDescent="0.15">
      <c r="B610" s="29"/>
      <c r="C610" s="11"/>
      <c r="D610" s="11"/>
      <c r="E610" s="11"/>
      <c r="K610" s="10"/>
    </row>
    <row r="611" spans="2:11" ht="13" x14ac:dyDescent="0.15">
      <c r="B611" s="29"/>
      <c r="C611" s="11"/>
      <c r="D611" s="11"/>
      <c r="E611" s="11"/>
      <c r="K611" s="10"/>
    </row>
    <row r="612" spans="2:11" ht="13" x14ac:dyDescent="0.15">
      <c r="B612" s="29"/>
      <c r="C612" s="11"/>
      <c r="D612" s="11"/>
      <c r="E612" s="11"/>
      <c r="K612" s="10"/>
    </row>
    <row r="613" spans="2:11" ht="13" x14ac:dyDescent="0.15">
      <c r="B613" s="29"/>
      <c r="C613" s="11"/>
      <c r="D613" s="11"/>
      <c r="E613" s="11"/>
      <c r="K613" s="10"/>
    </row>
    <row r="614" spans="2:11" ht="13" x14ac:dyDescent="0.15">
      <c r="B614" s="29"/>
      <c r="C614" s="11"/>
      <c r="D614" s="11"/>
      <c r="E614" s="11"/>
      <c r="K614" s="10"/>
    </row>
    <row r="615" spans="2:11" ht="13" x14ac:dyDescent="0.15">
      <c r="B615" s="29"/>
      <c r="C615" s="11"/>
      <c r="D615" s="11"/>
      <c r="E615" s="11"/>
      <c r="K615" s="10"/>
    </row>
    <row r="616" spans="2:11" ht="13" x14ac:dyDescent="0.15">
      <c r="B616" s="29"/>
      <c r="C616" s="11"/>
      <c r="D616" s="11"/>
      <c r="E616" s="11"/>
      <c r="K616" s="10"/>
    </row>
    <row r="617" spans="2:11" ht="13" x14ac:dyDescent="0.15">
      <c r="B617" s="29"/>
      <c r="C617" s="11"/>
      <c r="D617" s="11"/>
      <c r="E617" s="11"/>
      <c r="K617" s="10"/>
    </row>
    <row r="618" spans="2:11" ht="13" x14ac:dyDescent="0.15">
      <c r="B618" s="29"/>
      <c r="C618" s="11"/>
      <c r="D618" s="11"/>
      <c r="E618" s="11"/>
      <c r="K618" s="10"/>
    </row>
    <row r="619" spans="2:11" ht="13" x14ac:dyDescent="0.15">
      <c r="B619" s="29"/>
      <c r="C619" s="11"/>
      <c r="D619" s="11"/>
      <c r="E619" s="11"/>
      <c r="K619" s="10"/>
    </row>
    <row r="620" spans="2:11" ht="13" x14ac:dyDescent="0.15">
      <c r="B620" s="29"/>
      <c r="C620" s="11"/>
      <c r="D620" s="11"/>
      <c r="E620" s="11"/>
      <c r="K620" s="10"/>
    </row>
    <row r="621" spans="2:11" ht="13" x14ac:dyDescent="0.15">
      <c r="B621" s="29"/>
      <c r="C621" s="11"/>
      <c r="D621" s="11"/>
      <c r="E621" s="11"/>
      <c r="K621" s="10"/>
    </row>
    <row r="622" spans="2:11" ht="13" x14ac:dyDescent="0.15">
      <c r="B622" s="29"/>
      <c r="C622" s="11"/>
      <c r="D622" s="11"/>
      <c r="E622" s="11"/>
      <c r="K622" s="10"/>
    </row>
    <row r="623" spans="2:11" ht="13" x14ac:dyDescent="0.15">
      <c r="B623" s="29"/>
      <c r="C623" s="11"/>
      <c r="D623" s="11"/>
      <c r="E623" s="11"/>
      <c r="K623" s="10"/>
    </row>
    <row r="624" spans="2:11" ht="13" x14ac:dyDescent="0.15">
      <c r="B624" s="29"/>
      <c r="C624" s="11"/>
      <c r="D624" s="11"/>
      <c r="E624" s="11"/>
      <c r="K624" s="10"/>
    </row>
    <row r="625" spans="2:11" ht="13" x14ac:dyDescent="0.15">
      <c r="B625" s="29"/>
      <c r="C625" s="11"/>
      <c r="D625" s="11"/>
      <c r="E625" s="11"/>
      <c r="K625" s="10"/>
    </row>
    <row r="626" spans="2:11" ht="13" x14ac:dyDescent="0.15">
      <c r="B626" s="29"/>
      <c r="C626" s="11"/>
      <c r="D626" s="11"/>
      <c r="E626" s="11"/>
      <c r="K626" s="10"/>
    </row>
    <row r="627" spans="2:11" ht="13" x14ac:dyDescent="0.15">
      <c r="B627" s="29"/>
      <c r="C627" s="11"/>
      <c r="D627" s="11"/>
      <c r="E627" s="11"/>
      <c r="K627" s="10"/>
    </row>
    <row r="628" spans="2:11" ht="13" x14ac:dyDescent="0.15">
      <c r="B628" s="29"/>
      <c r="C628" s="11"/>
      <c r="D628" s="11"/>
      <c r="E628" s="11"/>
      <c r="K628" s="10"/>
    </row>
    <row r="629" spans="2:11" ht="13" x14ac:dyDescent="0.15">
      <c r="B629" s="29"/>
      <c r="C629" s="11"/>
      <c r="D629" s="11"/>
      <c r="E629" s="11"/>
      <c r="K629" s="10"/>
    </row>
    <row r="630" spans="2:11" ht="13" x14ac:dyDescent="0.15">
      <c r="B630" s="29"/>
      <c r="C630" s="11"/>
      <c r="D630" s="11"/>
      <c r="E630" s="11"/>
      <c r="K630" s="10"/>
    </row>
    <row r="631" spans="2:11" ht="13" x14ac:dyDescent="0.15">
      <c r="B631" s="29"/>
      <c r="C631" s="11"/>
      <c r="D631" s="11"/>
      <c r="E631" s="11"/>
      <c r="K631" s="10"/>
    </row>
    <row r="632" spans="2:11" ht="13" x14ac:dyDescent="0.15">
      <c r="B632" s="29"/>
      <c r="C632" s="11"/>
      <c r="D632" s="11"/>
      <c r="E632" s="11"/>
      <c r="K632" s="10"/>
    </row>
    <row r="633" spans="2:11" ht="13" x14ac:dyDescent="0.15">
      <c r="B633" s="29"/>
      <c r="C633" s="11"/>
      <c r="D633" s="11"/>
      <c r="E633" s="11"/>
      <c r="K633" s="10"/>
    </row>
    <row r="634" spans="2:11" ht="13" x14ac:dyDescent="0.15">
      <c r="B634" s="29"/>
      <c r="C634" s="11"/>
      <c r="D634" s="11"/>
      <c r="E634" s="11"/>
      <c r="K634" s="10"/>
    </row>
    <row r="635" spans="2:11" ht="13" x14ac:dyDescent="0.15">
      <c r="B635" s="29"/>
      <c r="C635" s="11"/>
      <c r="D635" s="11"/>
      <c r="E635" s="11"/>
      <c r="K635" s="10"/>
    </row>
    <row r="636" spans="2:11" ht="13" x14ac:dyDescent="0.15">
      <c r="B636" s="29"/>
      <c r="C636" s="11"/>
      <c r="D636" s="11"/>
      <c r="E636" s="11"/>
      <c r="K636" s="10"/>
    </row>
    <row r="637" spans="2:11" ht="13" x14ac:dyDescent="0.15">
      <c r="B637" s="29"/>
      <c r="C637" s="11"/>
      <c r="D637" s="11"/>
      <c r="E637" s="11"/>
      <c r="K637" s="10"/>
    </row>
    <row r="638" spans="2:11" ht="13" x14ac:dyDescent="0.15">
      <c r="B638" s="29"/>
      <c r="C638" s="11"/>
      <c r="D638" s="11"/>
      <c r="E638" s="11"/>
      <c r="K638" s="10"/>
    </row>
    <row r="639" spans="2:11" ht="13" x14ac:dyDescent="0.15">
      <c r="B639" s="29"/>
      <c r="C639" s="11"/>
      <c r="D639" s="11"/>
      <c r="E639" s="11"/>
      <c r="K639" s="10"/>
    </row>
    <row r="640" spans="2:11" ht="13" x14ac:dyDescent="0.15">
      <c r="B640" s="29"/>
      <c r="C640" s="11"/>
      <c r="D640" s="11"/>
      <c r="E640" s="11"/>
      <c r="K640" s="10"/>
    </row>
    <row r="641" spans="2:11" ht="13" x14ac:dyDescent="0.15">
      <c r="B641" s="29"/>
      <c r="C641" s="11"/>
      <c r="D641" s="11"/>
      <c r="E641" s="11"/>
      <c r="K641" s="10"/>
    </row>
    <row r="642" spans="2:11" ht="13" x14ac:dyDescent="0.15">
      <c r="B642" s="29"/>
      <c r="C642" s="11"/>
      <c r="D642" s="11"/>
      <c r="E642" s="11"/>
      <c r="K642" s="10"/>
    </row>
    <row r="643" spans="2:11" ht="13" x14ac:dyDescent="0.15">
      <c r="B643" s="29"/>
      <c r="C643" s="11"/>
      <c r="D643" s="11"/>
      <c r="E643" s="11"/>
      <c r="K643" s="10"/>
    </row>
    <row r="644" spans="2:11" ht="13" x14ac:dyDescent="0.15">
      <c r="B644" s="29"/>
      <c r="C644" s="11"/>
      <c r="D644" s="11"/>
      <c r="E644" s="11"/>
      <c r="K644" s="10"/>
    </row>
    <row r="645" spans="2:11" ht="13" x14ac:dyDescent="0.15">
      <c r="B645" s="29"/>
      <c r="C645" s="11"/>
      <c r="D645" s="11"/>
      <c r="E645" s="11"/>
      <c r="K645" s="10"/>
    </row>
    <row r="646" spans="2:11" ht="13" x14ac:dyDescent="0.15">
      <c r="B646" s="29"/>
      <c r="C646" s="11"/>
      <c r="D646" s="11"/>
      <c r="E646" s="11"/>
      <c r="K646" s="10"/>
    </row>
    <row r="647" spans="2:11" ht="13" x14ac:dyDescent="0.15">
      <c r="B647" s="29"/>
      <c r="C647" s="11"/>
      <c r="D647" s="11"/>
      <c r="E647" s="11"/>
      <c r="K647" s="10"/>
    </row>
    <row r="648" spans="2:11" ht="13" x14ac:dyDescent="0.15">
      <c r="B648" s="29"/>
      <c r="C648" s="11"/>
      <c r="D648" s="11"/>
      <c r="E648" s="11"/>
      <c r="K648" s="10"/>
    </row>
    <row r="649" spans="2:11" ht="13" x14ac:dyDescent="0.15">
      <c r="B649" s="29"/>
      <c r="C649" s="11"/>
      <c r="D649" s="11"/>
      <c r="E649" s="11"/>
      <c r="K649" s="10"/>
    </row>
    <row r="650" spans="2:11" ht="13" x14ac:dyDescent="0.15">
      <c r="B650" s="29"/>
      <c r="C650" s="11"/>
      <c r="D650" s="11"/>
      <c r="E650" s="11"/>
      <c r="K650" s="10"/>
    </row>
    <row r="651" spans="2:11" ht="13" x14ac:dyDescent="0.15">
      <c r="B651" s="29"/>
      <c r="C651" s="11"/>
      <c r="D651" s="11"/>
      <c r="E651" s="11"/>
      <c r="K651" s="10"/>
    </row>
    <row r="652" spans="2:11" ht="13" x14ac:dyDescent="0.15">
      <c r="B652" s="29"/>
      <c r="C652" s="11"/>
      <c r="D652" s="11"/>
      <c r="E652" s="11"/>
      <c r="K652" s="10"/>
    </row>
    <row r="653" spans="2:11" ht="13" x14ac:dyDescent="0.15">
      <c r="B653" s="29"/>
      <c r="C653" s="11"/>
      <c r="D653" s="11"/>
      <c r="E653" s="11"/>
      <c r="K653" s="10"/>
    </row>
    <row r="654" spans="2:11" ht="13" x14ac:dyDescent="0.15">
      <c r="B654" s="29"/>
      <c r="C654" s="11"/>
      <c r="D654" s="11"/>
      <c r="E654" s="11"/>
      <c r="K654" s="10"/>
    </row>
    <row r="655" spans="2:11" ht="13" x14ac:dyDescent="0.15">
      <c r="B655" s="29"/>
      <c r="C655" s="11"/>
      <c r="D655" s="11"/>
      <c r="E655" s="11"/>
      <c r="K655" s="10"/>
    </row>
    <row r="656" spans="2:11" ht="13" x14ac:dyDescent="0.15">
      <c r="B656" s="29"/>
      <c r="C656" s="11"/>
      <c r="D656" s="11"/>
      <c r="E656" s="11"/>
      <c r="K656" s="10"/>
    </row>
    <row r="657" spans="2:11" ht="13" x14ac:dyDescent="0.15">
      <c r="B657" s="29"/>
      <c r="C657" s="11"/>
      <c r="D657" s="11"/>
      <c r="E657" s="11"/>
      <c r="K657" s="10"/>
    </row>
    <row r="658" spans="2:11" ht="13" x14ac:dyDescent="0.15">
      <c r="B658" s="29"/>
      <c r="C658" s="11"/>
      <c r="D658" s="11"/>
      <c r="E658" s="11"/>
      <c r="K658" s="10"/>
    </row>
    <row r="659" spans="2:11" ht="13" x14ac:dyDescent="0.15">
      <c r="B659" s="29"/>
      <c r="C659" s="11"/>
      <c r="D659" s="11"/>
      <c r="E659" s="11"/>
      <c r="K659" s="10"/>
    </row>
    <row r="660" spans="2:11" ht="13" x14ac:dyDescent="0.15">
      <c r="B660" s="29"/>
      <c r="C660" s="11"/>
      <c r="D660" s="11"/>
      <c r="E660" s="11"/>
      <c r="K660" s="10"/>
    </row>
    <row r="661" spans="2:11" ht="13" x14ac:dyDescent="0.15">
      <c r="B661" s="29"/>
      <c r="C661" s="11"/>
      <c r="D661" s="11"/>
      <c r="E661" s="11"/>
      <c r="K661" s="10"/>
    </row>
    <row r="662" spans="2:11" ht="13" x14ac:dyDescent="0.15">
      <c r="B662" s="29"/>
      <c r="C662" s="11"/>
      <c r="D662" s="11"/>
      <c r="E662" s="11"/>
      <c r="K662" s="10"/>
    </row>
    <row r="663" spans="2:11" ht="13" x14ac:dyDescent="0.15">
      <c r="B663" s="29"/>
      <c r="C663" s="11"/>
      <c r="D663" s="11"/>
      <c r="E663" s="11"/>
      <c r="K663" s="10"/>
    </row>
    <row r="664" spans="2:11" ht="13" x14ac:dyDescent="0.15">
      <c r="B664" s="29"/>
      <c r="C664" s="11"/>
      <c r="D664" s="11"/>
      <c r="E664" s="11"/>
      <c r="K664" s="10"/>
    </row>
    <row r="665" spans="2:11" ht="13" x14ac:dyDescent="0.15">
      <c r="B665" s="29"/>
      <c r="C665" s="11"/>
      <c r="D665" s="11"/>
      <c r="E665" s="11"/>
      <c r="K665" s="10"/>
    </row>
    <row r="666" spans="2:11" ht="13" x14ac:dyDescent="0.15">
      <c r="B666" s="29"/>
      <c r="C666" s="11"/>
      <c r="D666" s="11"/>
      <c r="E666" s="11"/>
      <c r="K666" s="10"/>
    </row>
    <row r="667" spans="2:11" ht="13" x14ac:dyDescent="0.15">
      <c r="B667" s="29"/>
      <c r="C667" s="11"/>
      <c r="D667" s="11"/>
      <c r="E667" s="11"/>
      <c r="K667" s="10"/>
    </row>
    <row r="668" spans="2:11" ht="13" x14ac:dyDescent="0.15">
      <c r="B668" s="29"/>
      <c r="C668" s="11"/>
      <c r="D668" s="11"/>
      <c r="E668" s="11"/>
      <c r="K668" s="10"/>
    </row>
    <row r="669" spans="2:11" ht="13" x14ac:dyDescent="0.15">
      <c r="B669" s="29"/>
      <c r="C669" s="11"/>
      <c r="D669" s="11"/>
      <c r="E669" s="11"/>
      <c r="K669" s="10"/>
    </row>
    <row r="670" spans="2:11" ht="13" x14ac:dyDescent="0.15">
      <c r="B670" s="29"/>
      <c r="C670" s="11"/>
      <c r="D670" s="11"/>
      <c r="E670" s="11"/>
      <c r="K670" s="10"/>
    </row>
    <row r="671" spans="2:11" ht="13" x14ac:dyDescent="0.15">
      <c r="B671" s="29"/>
      <c r="C671" s="11"/>
      <c r="D671" s="11"/>
      <c r="E671" s="11"/>
      <c r="K671" s="10"/>
    </row>
    <row r="672" spans="2:11" ht="13" x14ac:dyDescent="0.15">
      <c r="B672" s="29"/>
      <c r="C672" s="11"/>
      <c r="D672" s="11"/>
      <c r="E672" s="11"/>
      <c r="K672" s="10"/>
    </row>
    <row r="673" spans="2:11" ht="13" x14ac:dyDescent="0.15">
      <c r="B673" s="29"/>
      <c r="C673" s="11"/>
      <c r="D673" s="11"/>
      <c r="E673" s="11"/>
      <c r="K673" s="10"/>
    </row>
    <row r="674" spans="2:11" ht="13" x14ac:dyDescent="0.15">
      <c r="B674" s="29"/>
      <c r="C674" s="11"/>
      <c r="D674" s="11"/>
      <c r="E674" s="11"/>
      <c r="K674" s="10"/>
    </row>
    <row r="675" spans="2:11" ht="13" x14ac:dyDescent="0.15">
      <c r="B675" s="29"/>
      <c r="C675" s="11"/>
      <c r="D675" s="11"/>
      <c r="E675" s="11"/>
      <c r="K675" s="10"/>
    </row>
    <row r="676" spans="2:11" ht="13" x14ac:dyDescent="0.15">
      <c r="B676" s="29"/>
      <c r="C676" s="11"/>
      <c r="D676" s="11"/>
      <c r="E676" s="11"/>
      <c r="K676" s="10"/>
    </row>
    <row r="677" spans="2:11" ht="13" x14ac:dyDescent="0.15">
      <c r="B677" s="29"/>
      <c r="C677" s="11"/>
      <c r="D677" s="11"/>
      <c r="E677" s="11"/>
      <c r="K677" s="10"/>
    </row>
    <row r="678" spans="2:11" ht="13" x14ac:dyDescent="0.15">
      <c r="B678" s="29"/>
      <c r="C678" s="11"/>
      <c r="D678" s="11"/>
      <c r="E678" s="11"/>
      <c r="K678" s="10"/>
    </row>
    <row r="679" spans="2:11" ht="13" x14ac:dyDescent="0.15">
      <c r="B679" s="29"/>
      <c r="C679" s="11"/>
      <c r="D679" s="11"/>
      <c r="E679" s="11"/>
      <c r="K679" s="10"/>
    </row>
    <row r="680" spans="2:11" ht="13" x14ac:dyDescent="0.15">
      <c r="B680" s="29"/>
      <c r="C680" s="11"/>
      <c r="D680" s="11"/>
      <c r="E680" s="11"/>
      <c r="K680" s="10"/>
    </row>
    <row r="681" spans="2:11" ht="13" x14ac:dyDescent="0.15">
      <c r="B681" s="29"/>
      <c r="C681" s="11"/>
      <c r="D681" s="11"/>
      <c r="E681" s="11"/>
      <c r="K681" s="10"/>
    </row>
    <row r="682" spans="2:11" ht="13" x14ac:dyDescent="0.15">
      <c r="B682" s="29"/>
      <c r="C682" s="11"/>
      <c r="D682" s="11"/>
      <c r="E682" s="11"/>
      <c r="K682" s="10"/>
    </row>
    <row r="683" spans="2:11" ht="13" x14ac:dyDescent="0.15">
      <c r="B683" s="29"/>
      <c r="C683" s="11"/>
      <c r="D683" s="11"/>
      <c r="E683" s="11"/>
      <c r="K683" s="10"/>
    </row>
    <row r="684" spans="2:11" ht="13" x14ac:dyDescent="0.15">
      <c r="B684" s="29"/>
      <c r="C684" s="11"/>
      <c r="D684" s="11"/>
      <c r="E684" s="11"/>
      <c r="K684" s="10"/>
    </row>
    <row r="685" spans="2:11" ht="13" x14ac:dyDescent="0.15">
      <c r="B685" s="29"/>
      <c r="C685" s="11"/>
      <c r="D685" s="11"/>
      <c r="E685" s="11"/>
      <c r="K685" s="10"/>
    </row>
    <row r="686" spans="2:11" ht="13" x14ac:dyDescent="0.15">
      <c r="B686" s="29"/>
      <c r="C686" s="11"/>
      <c r="D686" s="11"/>
      <c r="E686" s="11"/>
      <c r="K686" s="10"/>
    </row>
    <row r="687" spans="2:11" ht="13" x14ac:dyDescent="0.15">
      <c r="B687" s="29"/>
      <c r="C687" s="11"/>
      <c r="D687" s="11"/>
      <c r="E687" s="11"/>
      <c r="K687" s="10"/>
    </row>
    <row r="688" spans="2:11" ht="13" x14ac:dyDescent="0.15">
      <c r="B688" s="29"/>
      <c r="C688" s="11"/>
      <c r="D688" s="11"/>
      <c r="E688" s="11"/>
      <c r="K688" s="10"/>
    </row>
    <row r="689" spans="2:11" ht="13" x14ac:dyDescent="0.15">
      <c r="B689" s="29"/>
      <c r="C689" s="11"/>
      <c r="D689" s="11"/>
      <c r="E689" s="11"/>
      <c r="K689" s="10"/>
    </row>
    <row r="690" spans="2:11" ht="13" x14ac:dyDescent="0.15">
      <c r="B690" s="29"/>
      <c r="C690" s="11"/>
      <c r="D690" s="11"/>
      <c r="E690" s="11"/>
      <c r="K690" s="10"/>
    </row>
    <row r="691" spans="2:11" ht="13" x14ac:dyDescent="0.15">
      <c r="B691" s="29"/>
      <c r="C691" s="11"/>
      <c r="D691" s="11"/>
      <c r="E691" s="11"/>
      <c r="K691" s="10"/>
    </row>
    <row r="692" spans="2:11" ht="13" x14ac:dyDescent="0.15">
      <c r="B692" s="29"/>
      <c r="C692" s="11"/>
      <c r="D692" s="11"/>
      <c r="E692" s="11"/>
      <c r="K692" s="10"/>
    </row>
    <row r="693" spans="2:11" ht="13" x14ac:dyDescent="0.15">
      <c r="B693" s="29"/>
      <c r="C693" s="11"/>
      <c r="D693" s="11"/>
      <c r="E693" s="11"/>
      <c r="K693" s="10"/>
    </row>
    <row r="694" spans="2:11" ht="13" x14ac:dyDescent="0.15">
      <c r="B694" s="29"/>
      <c r="C694" s="11"/>
      <c r="D694" s="11"/>
      <c r="E694" s="11"/>
      <c r="K694" s="10"/>
    </row>
    <row r="695" spans="2:11" ht="13" x14ac:dyDescent="0.15">
      <c r="B695" s="29"/>
      <c r="C695" s="11"/>
      <c r="D695" s="11"/>
      <c r="E695" s="11"/>
      <c r="K695" s="10"/>
    </row>
    <row r="696" spans="2:11" ht="13" x14ac:dyDescent="0.15">
      <c r="B696" s="29"/>
      <c r="C696" s="11"/>
      <c r="D696" s="11"/>
      <c r="E696" s="11"/>
      <c r="K696" s="10"/>
    </row>
    <row r="697" spans="2:11" ht="13" x14ac:dyDescent="0.15">
      <c r="B697" s="29"/>
      <c r="C697" s="11"/>
      <c r="D697" s="11"/>
      <c r="E697" s="11"/>
      <c r="K697" s="10"/>
    </row>
    <row r="698" spans="2:11" ht="13" x14ac:dyDescent="0.15">
      <c r="B698" s="29"/>
      <c r="C698" s="11"/>
      <c r="D698" s="11"/>
      <c r="E698" s="11"/>
      <c r="K698" s="10"/>
    </row>
    <row r="699" spans="2:11" ht="13" x14ac:dyDescent="0.15">
      <c r="B699" s="29"/>
      <c r="C699" s="11"/>
      <c r="D699" s="11"/>
      <c r="E699" s="11"/>
      <c r="K699" s="10"/>
    </row>
    <row r="700" spans="2:11" ht="13" x14ac:dyDescent="0.15">
      <c r="B700" s="29"/>
      <c r="C700" s="11"/>
      <c r="D700" s="11"/>
      <c r="E700" s="11"/>
      <c r="K700" s="10"/>
    </row>
    <row r="701" spans="2:11" ht="13" x14ac:dyDescent="0.15">
      <c r="B701" s="29"/>
      <c r="C701" s="11"/>
      <c r="D701" s="11"/>
      <c r="E701" s="11"/>
      <c r="K701" s="10"/>
    </row>
    <row r="702" spans="2:11" ht="13" x14ac:dyDescent="0.15">
      <c r="B702" s="29"/>
      <c r="C702" s="11"/>
      <c r="D702" s="11"/>
      <c r="E702" s="11"/>
      <c r="K702" s="10"/>
    </row>
    <row r="703" spans="2:11" ht="13" x14ac:dyDescent="0.15">
      <c r="B703" s="29"/>
      <c r="C703" s="11"/>
      <c r="D703" s="11"/>
      <c r="E703" s="11"/>
      <c r="K703" s="10"/>
    </row>
    <row r="704" spans="2:11" ht="13" x14ac:dyDescent="0.15">
      <c r="B704" s="29"/>
      <c r="C704" s="11"/>
      <c r="D704" s="11"/>
      <c r="E704" s="11"/>
      <c r="K704" s="10"/>
    </row>
    <row r="705" spans="2:11" ht="13" x14ac:dyDescent="0.15">
      <c r="B705" s="29"/>
      <c r="C705" s="11"/>
      <c r="D705" s="11"/>
      <c r="E705" s="11"/>
      <c r="K705" s="10"/>
    </row>
    <row r="706" spans="2:11" ht="13" x14ac:dyDescent="0.15">
      <c r="B706" s="29"/>
      <c r="C706" s="11"/>
      <c r="D706" s="11"/>
      <c r="E706" s="11"/>
      <c r="K706" s="10"/>
    </row>
    <row r="707" spans="2:11" ht="13" x14ac:dyDescent="0.15">
      <c r="B707" s="29"/>
      <c r="C707" s="11"/>
      <c r="D707" s="11"/>
      <c r="E707" s="11"/>
      <c r="K707" s="10"/>
    </row>
    <row r="708" spans="2:11" ht="13" x14ac:dyDescent="0.15">
      <c r="B708" s="29"/>
      <c r="C708" s="11"/>
      <c r="D708" s="11"/>
      <c r="E708" s="11"/>
      <c r="K708" s="10"/>
    </row>
    <row r="709" spans="2:11" ht="13" x14ac:dyDescent="0.15">
      <c r="B709" s="29"/>
      <c r="C709" s="11"/>
      <c r="D709" s="11"/>
      <c r="E709" s="11"/>
      <c r="K709" s="10"/>
    </row>
    <row r="710" spans="2:11" ht="13" x14ac:dyDescent="0.15">
      <c r="B710" s="29"/>
      <c r="C710" s="11"/>
      <c r="D710" s="11"/>
      <c r="E710" s="11"/>
      <c r="K710" s="10"/>
    </row>
    <row r="711" spans="2:11" ht="13" x14ac:dyDescent="0.15">
      <c r="B711" s="29"/>
      <c r="C711" s="11"/>
      <c r="D711" s="11"/>
      <c r="E711" s="11"/>
      <c r="K711" s="10"/>
    </row>
    <row r="712" spans="2:11" ht="13" x14ac:dyDescent="0.15">
      <c r="B712" s="29"/>
      <c r="C712" s="11"/>
      <c r="D712" s="11"/>
      <c r="E712" s="11"/>
      <c r="K712" s="10"/>
    </row>
    <row r="713" spans="2:11" ht="13" x14ac:dyDescent="0.15">
      <c r="B713" s="29"/>
      <c r="C713" s="11"/>
      <c r="D713" s="11"/>
      <c r="E713" s="11"/>
      <c r="K713" s="10"/>
    </row>
    <row r="714" spans="2:11" ht="13" x14ac:dyDescent="0.15">
      <c r="B714" s="29"/>
      <c r="C714" s="11"/>
      <c r="D714" s="11"/>
      <c r="E714" s="11"/>
      <c r="K714" s="10"/>
    </row>
    <row r="715" spans="2:11" ht="13" x14ac:dyDescent="0.15">
      <c r="B715" s="29"/>
      <c r="C715" s="11"/>
      <c r="D715" s="11"/>
      <c r="E715" s="11"/>
      <c r="K715" s="10"/>
    </row>
    <row r="716" spans="2:11" ht="13" x14ac:dyDescent="0.15">
      <c r="B716" s="29"/>
      <c r="C716" s="11"/>
      <c r="D716" s="11"/>
      <c r="E716" s="11"/>
      <c r="K716" s="10"/>
    </row>
    <row r="717" spans="2:11" ht="13" x14ac:dyDescent="0.15">
      <c r="B717" s="29"/>
      <c r="C717" s="11"/>
      <c r="D717" s="11"/>
      <c r="E717" s="11"/>
      <c r="K717" s="10"/>
    </row>
    <row r="718" spans="2:11" ht="13" x14ac:dyDescent="0.15">
      <c r="B718" s="29"/>
      <c r="C718" s="11"/>
      <c r="D718" s="11"/>
      <c r="E718" s="11"/>
      <c r="K718" s="10"/>
    </row>
    <row r="719" spans="2:11" ht="13" x14ac:dyDescent="0.15">
      <c r="B719" s="29"/>
      <c r="C719" s="11"/>
      <c r="D719" s="11"/>
      <c r="E719" s="11"/>
      <c r="K719" s="10"/>
    </row>
    <row r="720" spans="2:11" ht="13" x14ac:dyDescent="0.15">
      <c r="B720" s="29"/>
      <c r="C720" s="11"/>
      <c r="D720" s="11"/>
      <c r="E720" s="11"/>
      <c r="K720" s="10"/>
    </row>
    <row r="721" spans="2:11" ht="13" x14ac:dyDescent="0.15">
      <c r="B721" s="29"/>
      <c r="C721" s="11"/>
      <c r="D721" s="11"/>
      <c r="E721" s="11"/>
      <c r="K721" s="10"/>
    </row>
    <row r="722" spans="2:11" ht="13" x14ac:dyDescent="0.15">
      <c r="B722" s="29"/>
      <c r="C722" s="11"/>
      <c r="D722" s="11"/>
      <c r="E722" s="11"/>
      <c r="K722" s="10"/>
    </row>
    <row r="723" spans="2:11" ht="13" x14ac:dyDescent="0.15">
      <c r="B723" s="29"/>
      <c r="C723" s="11"/>
      <c r="D723" s="11"/>
      <c r="E723" s="11"/>
      <c r="K723" s="10"/>
    </row>
    <row r="724" spans="2:11" ht="13" x14ac:dyDescent="0.15">
      <c r="B724" s="29"/>
      <c r="C724" s="11"/>
      <c r="D724" s="11"/>
      <c r="E724" s="11"/>
      <c r="K724" s="10"/>
    </row>
    <row r="725" spans="2:11" ht="13" x14ac:dyDescent="0.15">
      <c r="B725" s="29"/>
      <c r="C725" s="11"/>
      <c r="D725" s="11"/>
      <c r="E725" s="11"/>
      <c r="K725" s="10"/>
    </row>
    <row r="726" spans="2:11" ht="13" x14ac:dyDescent="0.15">
      <c r="B726" s="29"/>
      <c r="C726" s="11"/>
      <c r="D726" s="11"/>
      <c r="E726" s="11"/>
      <c r="K726" s="10"/>
    </row>
    <row r="727" spans="2:11" ht="13" x14ac:dyDescent="0.15">
      <c r="B727" s="29"/>
      <c r="C727" s="11"/>
      <c r="D727" s="11"/>
      <c r="E727" s="11"/>
      <c r="K727" s="10"/>
    </row>
    <row r="728" spans="2:11" ht="13" x14ac:dyDescent="0.15">
      <c r="B728" s="29"/>
      <c r="C728" s="11"/>
      <c r="D728" s="11"/>
      <c r="E728" s="11"/>
      <c r="K728" s="10"/>
    </row>
    <row r="729" spans="2:11" ht="13" x14ac:dyDescent="0.15">
      <c r="B729" s="29"/>
      <c r="C729" s="11"/>
      <c r="D729" s="11"/>
      <c r="E729" s="11"/>
      <c r="K729" s="10"/>
    </row>
    <row r="730" spans="2:11" ht="13" x14ac:dyDescent="0.15">
      <c r="B730" s="29"/>
      <c r="C730" s="11"/>
      <c r="D730" s="11"/>
      <c r="E730" s="11"/>
      <c r="K730" s="10"/>
    </row>
    <row r="731" spans="2:11" ht="13" x14ac:dyDescent="0.15">
      <c r="B731" s="29"/>
      <c r="C731" s="11"/>
      <c r="D731" s="11"/>
      <c r="E731" s="11"/>
      <c r="K731" s="10"/>
    </row>
    <row r="732" spans="2:11" ht="13" x14ac:dyDescent="0.15">
      <c r="B732" s="29"/>
      <c r="C732" s="11"/>
      <c r="D732" s="11"/>
      <c r="E732" s="11"/>
      <c r="K732" s="10"/>
    </row>
    <row r="733" spans="2:11" ht="13" x14ac:dyDescent="0.15">
      <c r="B733" s="29"/>
      <c r="C733" s="11"/>
      <c r="D733" s="11"/>
      <c r="E733" s="11"/>
      <c r="K733" s="10"/>
    </row>
    <row r="734" spans="2:11" ht="13" x14ac:dyDescent="0.15">
      <c r="B734" s="29"/>
      <c r="C734" s="11"/>
      <c r="D734" s="11"/>
      <c r="E734" s="11"/>
      <c r="K734" s="10"/>
    </row>
    <row r="735" spans="2:11" ht="13" x14ac:dyDescent="0.15">
      <c r="B735" s="29"/>
      <c r="C735" s="11"/>
      <c r="D735" s="11"/>
      <c r="E735" s="11"/>
      <c r="K735" s="10"/>
    </row>
    <row r="736" spans="2:11" ht="13" x14ac:dyDescent="0.15">
      <c r="B736" s="29"/>
      <c r="C736" s="11"/>
      <c r="D736" s="11"/>
      <c r="E736" s="11"/>
      <c r="K736" s="10"/>
    </row>
    <row r="737" spans="2:11" ht="13" x14ac:dyDescent="0.15">
      <c r="B737" s="29"/>
      <c r="C737" s="11"/>
      <c r="D737" s="11"/>
      <c r="E737" s="11"/>
      <c r="K737" s="10"/>
    </row>
    <row r="738" spans="2:11" ht="13" x14ac:dyDescent="0.15">
      <c r="B738" s="29"/>
      <c r="C738" s="11"/>
      <c r="D738" s="11"/>
      <c r="E738" s="11"/>
      <c r="K738" s="10"/>
    </row>
    <row r="739" spans="2:11" ht="13" x14ac:dyDescent="0.15">
      <c r="B739" s="29"/>
      <c r="C739" s="11"/>
      <c r="D739" s="11"/>
      <c r="E739" s="11"/>
      <c r="K739" s="10"/>
    </row>
    <row r="740" spans="2:11" ht="13" x14ac:dyDescent="0.15">
      <c r="B740" s="29"/>
      <c r="C740" s="11"/>
      <c r="D740" s="11"/>
      <c r="E740" s="11"/>
      <c r="K740" s="10"/>
    </row>
    <row r="741" spans="2:11" ht="13" x14ac:dyDescent="0.15">
      <c r="B741" s="29"/>
      <c r="C741" s="11"/>
      <c r="D741" s="11"/>
      <c r="E741" s="11"/>
      <c r="K741" s="10"/>
    </row>
    <row r="742" spans="2:11" ht="13" x14ac:dyDescent="0.15">
      <c r="B742" s="29"/>
      <c r="C742" s="11"/>
      <c r="D742" s="11"/>
      <c r="E742" s="11"/>
      <c r="K742" s="10"/>
    </row>
    <row r="743" spans="2:11" ht="13" x14ac:dyDescent="0.15">
      <c r="B743" s="29"/>
      <c r="C743" s="11"/>
      <c r="D743" s="11"/>
      <c r="E743" s="11"/>
      <c r="K743" s="10"/>
    </row>
    <row r="744" spans="2:11" ht="13" x14ac:dyDescent="0.15">
      <c r="B744" s="29"/>
      <c r="C744" s="11"/>
      <c r="D744" s="11"/>
      <c r="E744" s="11"/>
      <c r="K744" s="10"/>
    </row>
    <row r="745" spans="2:11" ht="13" x14ac:dyDescent="0.15">
      <c r="B745" s="29"/>
      <c r="C745" s="11"/>
      <c r="D745" s="11"/>
      <c r="E745" s="11"/>
      <c r="K745" s="10"/>
    </row>
    <row r="746" spans="2:11" ht="13" x14ac:dyDescent="0.15">
      <c r="B746" s="29"/>
      <c r="C746" s="11"/>
      <c r="D746" s="11"/>
      <c r="E746" s="11"/>
      <c r="K746" s="10"/>
    </row>
    <row r="747" spans="2:11" ht="13" x14ac:dyDescent="0.15">
      <c r="B747" s="29"/>
      <c r="C747" s="11"/>
      <c r="D747" s="11"/>
      <c r="E747" s="11"/>
      <c r="K747" s="10"/>
    </row>
    <row r="748" spans="2:11" ht="13" x14ac:dyDescent="0.15">
      <c r="B748" s="29"/>
      <c r="C748" s="11"/>
      <c r="D748" s="11"/>
      <c r="E748" s="11"/>
      <c r="K748" s="10"/>
    </row>
    <row r="749" spans="2:11" ht="13" x14ac:dyDescent="0.15">
      <c r="B749" s="29"/>
      <c r="C749" s="11"/>
      <c r="D749" s="11"/>
      <c r="E749" s="11"/>
      <c r="K749" s="10"/>
    </row>
    <row r="750" spans="2:11" ht="13" x14ac:dyDescent="0.15">
      <c r="B750" s="29"/>
      <c r="C750" s="11"/>
      <c r="D750" s="11"/>
      <c r="E750" s="11"/>
      <c r="K750" s="10"/>
    </row>
    <row r="751" spans="2:11" ht="13" x14ac:dyDescent="0.15">
      <c r="B751" s="29"/>
      <c r="C751" s="11"/>
      <c r="D751" s="11"/>
      <c r="E751" s="11"/>
      <c r="K751" s="10"/>
    </row>
    <row r="752" spans="2:11" ht="13" x14ac:dyDescent="0.15">
      <c r="B752" s="29"/>
      <c r="C752" s="11"/>
      <c r="D752" s="11"/>
      <c r="E752" s="11"/>
      <c r="K752" s="10"/>
    </row>
    <row r="753" spans="2:11" ht="13" x14ac:dyDescent="0.15">
      <c r="B753" s="29"/>
      <c r="C753" s="11"/>
      <c r="D753" s="11"/>
      <c r="E753" s="11"/>
      <c r="K753" s="10"/>
    </row>
    <row r="754" spans="2:11" ht="13" x14ac:dyDescent="0.15">
      <c r="B754" s="29"/>
      <c r="C754" s="11"/>
      <c r="D754" s="11"/>
      <c r="E754" s="11"/>
      <c r="K754" s="10"/>
    </row>
    <row r="755" spans="2:11" ht="13" x14ac:dyDescent="0.15">
      <c r="B755" s="29"/>
      <c r="C755" s="11"/>
      <c r="D755" s="11"/>
      <c r="E755" s="11"/>
      <c r="K755" s="10"/>
    </row>
    <row r="756" spans="2:11" ht="13" x14ac:dyDescent="0.15">
      <c r="B756" s="29"/>
      <c r="C756" s="11"/>
      <c r="D756" s="11"/>
      <c r="E756" s="11"/>
      <c r="K756" s="10"/>
    </row>
    <row r="757" spans="2:11" ht="13" x14ac:dyDescent="0.15">
      <c r="B757" s="29"/>
      <c r="C757" s="11"/>
      <c r="D757" s="11"/>
      <c r="E757" s="11"/>
      <c r="K757" s="10"/>
    </row>
    <row r="758" spans="2:11" ht="13" x14ac:dyDescent="0.15">
      <c r="B758" s="29"/>
      <c r="C758" s="11"/>
      <c r="D758" s="11"/>
      <c r="E758" s="11"/>
      <c r="K758" s="10"/>
    </row>
    <row r="759" spans="2:11" ht="13" x14ac:dyDescent="0.15">
      <c r="B759" s="29"/>
      <c r="C759" s="11"/>
      <c r="D759" s="11"/>
      <c r="E759" s="11"/>
      <c r="K759" s="10"/>
    </row>
    <row r="760" spans="2:11" ht="13" x14ac:dyDescent="0.15">
      <c r="B760" s="29"/>
      <c r="C760" s="11"/>
      <c r="D760" s="11"/>
      <c r="E760" s="11"/>
      <c r="K760" s="10"/>
    </row>
    <row r="761" spans="2:11" ht="13" x14ac:dyDescent="0.15">
      <c r="B761" s="29"/>
      <c r="C761" s="11"/>
      <c r="D761" s="11"/>
      <c r="E761" s="11"/>
      <c r="K761" s="10"/>
    </row>
    <row r="762" spans="2:11" ht="13" x14ac:dyDescent="0.15">
      <c r="B762" s="29"/>
      <c r="C762" s="11"/>
      <c r="D762" s="11"/>
      <c r="E762" s="11"/>
      <c r="K762" s="10"/>
    </row>
    <row r="763" spans="2:11" ht="13" x14ac:dyDescent="0.15">
      <c r="B763" s="29"/>
      <c r="C763" s="11"/>
      <c r="D763" s="11"/>
      <c r="E763" s="11"/>
      <c r="K763" s="10"/>
    </row>
    <row r="764" spans="2:11" ht="13" x14ac:dyDescent="0.15">
      <c r="B764" s="29"/>
      <c r="C764" s="11"/>
      <c r="D764" s="11"/>
      <c r="E764" s="11"/>
      <c r="K764" s="10"/>
    </row>
    <row r="765" spans="2:11" ht="13" x14ac:dyDescent="0.15">
      <c r="B765" s="29"/>
      <c r="C765" s="11"/>
      <c r="D765" s="11"/>
      <c r="E765" s="11"/>
      <c r="K765" s="10"/>
    </row>
    <row r="766" spans="2:11" ht="13" x14ac:dyDescent="0.15">
      <c r="B766" s="29"/>
      <c r="C766" s="11"/>
      <c r="D766" s="11"/>
      <c r="E766" s="11"/>
      <c r="K766" s="10"/>
    </row>
    <row r="767" spans="2:11" ht="13" x14ac:dyDescent="0.15">
      <c r="B767" s="29"/>
      <c r="C767" s="11"/>
      <c r="D767" s="11"/>
      <c r="E767" s="11"/>
      <c r="K767" s="10"/>
    </row>
    <row r="768" spans="2:11" ht="13" x14ac:dyDescent="0.15">
      <c r="B768" s="29"/>
      <c r="C768" s="11"/>
      <c r="D768" s="11"/>
      <c r="E768" s="11"/>
      <c r="K768" s="10"/>
    </row>
    <row r="769" spans="2:11" ht="13" x14ac:dyDescent="0.15">
      <c r="B769" s="29"/>
      <c r="C769" s="11"/>
      <c r="D769" s="11"/>
      <c r="E769" s="11"/>
      <c r="K769" s="10"/>
    </row>
    <row r="770" spans="2:11" ht="13" x14ac:dyDescent="0.15">
      <c r="B770" s="29"/>
      <c r="C770" s="11"/>
      <c r="D770" s="11"/>
      <c r="E770" s="11"/>
      <c r="K770" s="10"/>
    </row>
    <row r="771" spans="2:11" ht="13" x14ac:dyDescent="0.15">
      <c r="B771" s="29"/>
      <c r="C771" s="11"/>
      <c r="D771" s="11"/>
      <c r="E771" s="11"/>
      <c r="K771" s="10"/>
    </row>
    <row r="772" spans="2:11" ht="13" x14ac:dyDescent="0.15">
      <c r="B772" s="29"/>
      <c r="C772" s="11"/>
      <c r="D772" s="11"/>
      <c r="E772" s="11"/>
      <c r="K772" s="10"/>
    </row>
    <row r="773" spans="2:11" ht="13" x14ac:dyDescent="0.15">
      <c r="B773" s="29"/>
      <c r="C773" s="11"/>
      <c r="D773" s="11"/>
      <c r="E773" s="11"/>
      <c r="K773" s="10"/>
    </row>
    <row r="774" spans="2:11" ht="13" x14ac:dyDescent="0.15">
      <c r="B774" s="29"/>
      <c r="C774" s="11"/>
      <c r="D774" s="11"/>
      <c r="E774" s="11"/>
      <c r="K774" s="10"/>
    </row>
    <row r="775" spans="2:11" ht="13" x14ac:dyDescent="0.15">
      <c r="B775" s="29"/>
      <c r="C775" s="11"/>
      <c r="D775" s="11"/>
      <c r="E775" s="11"/>
      <c r="K775" s="10"/>
    </row>
    <row r="776" spans="2:11" ht="13" x14ac:dyDescent="0.15">
      <c r="B776" s="29"/>
      <c r="C776" s="11"/>
      <c r="D776" s="11"/>
      <c r="E776" s="11"/>
      <c r="K776" s="10"/>
    </row>
    <row r="777" spans="2:11" ht="13" x14ac:dyDescent="0.15">
      <c r="B777" s="29"/>
      <c r="C777" s="11"/>
      <c r="D777" s="11"/>
      <c r="E777" s="11"/>
      <c r="K777" s="10"/>
    </row>
    <row r="778" spans="2:11" ht="13" x14ac:dyDescent="0.15">
      <c r="B778" s="29"/>
      <c r="C778" s="11"/>
      <c r="D778" s="11"/>
      <c r="E778" s="11"/>
      <c r="K778" s="10"/>
    </row>
    <row r="779" spans="2:11" ht="13" x14ac:dyDescent="0.15">
      <c r="B779" s="29"/>
      <c r="C779" s="11"/>
      <c r="D779" s="11"/>
      <c r="E779" s="11"/>
      <c r="K779" s="10"/>
    </row>
    <row r="780" spans="2:11" ht="13" x14ac:dyDescent="0.15">
      <c r="B780" s="29"/>
      <c r="C780" s="11"/>
      <c r="D780" s="11"/>
      <c r="E780" s="11"/>
      <c r="K780" s="10"/>
    </row>
    <row r="781" spans="2:11" ht="13" x14ac:dyDescent="0.15">
      <c r="B781" s="29"/>
      <c r="C781" s="11"/>
      <c r="D781" s="11"/>
      <c r="E781" s="11"/>
      <c r="K781" s="10"/>
    </row>
    <row r="782" spans="2:11" ht="13" x14ac:dyDescent="0.15">
      <c r="B782" s="29"/>
      <c r="C782" s="11"/>
      <c r="D782" s="11"/>
      <c r="E782" s="11"/>
      <c r="K782" s="10"/>
    </row>
    <row r="783" spans="2:11" ht="13" x14ac:dyDescent="0.15">
      <c r="B783" s="29"/>
      <c r="C783" s="11"/>
      <c r="D783" s="11"/>
      <c r="E783" s="11"/>
      <c r="K783" s="10"/>
    </row>
    <row r="784" spans="2:11" ht="13" x14ac:dyDescent="0.15">
      <c r="B784" s="29"/>
      <c r="C784" s="11"/>
      <c r="D784" s="11"/>
      <c r="E784" s="11"/>
      <c r="K784" s="10"/>
    </row>
    <row r="785" spans="2:11" ht="13" x14ac:dyDescent="0.15">
      <c r="B785" s="29"/>
      <c r="C785" s="11"/>
      <c r="D785" s="11"/>
      <c r="E785" s="11"/>
      <c r="K785" s="10"/>
    </row>
    <row r="786" spans="2:11" ht="13" x14ac:dyDescent="0.15">
      <c r="B786" s="29"/>
      <c r="C786" s="11"/>
      <c r="D786" s="11"/>
      <c r="E786" s="11"/>
      <c r="K786" s="10"/>
    </row>
    <row r="787" spans="2:11" ht="13" x14ac:dyDescent="0.15">
      <c r="B787" s="29"/>
      <c r="C787" s="11"/>
      <c r="D787" s="11"/>
      <c r="E787" s="11"/>
      <c r="K787" s="10"/>
    </row>
    <row r="788" spans="2:11" ht="13" x14ac:dyDescent="0.15">
      <c r="B788" s="29"/>
      <c r="C788" s="11"/>
      <c r="D788" s="11"/>
      <c r="E788" s="11"/>
      <c r="K788" s="10"/>
    </row>
    <row r="789" spans="2:11" ht="13" x14ac:dyDescent="0.15">
      <c r="B789" s="29"/>
      <c r="C789" s="11"/>
      <c r="D789" s="11"/>
      <c r="E789" s="11"/>
      <c r="K789" s="10"/>
    </row>
    <row r="790" spans="2:11" ht="13" x14ac:dyDescent="0.15">
      <c r="B790" s="29"/>
      <c r="C790" s="11"/>
      <c r="D790" s="11"/>
      <c r="E790" s="11"/>
      <c r="K790" s="10"/>
    </row>
    <row r="791" spans="2:11" ht="13" x14ac:dyDescent="0.15">
      <c r="B791" s="29"/>
      <c r="C791" s="11"/>
      <c r="D791" s="11"/>
      <c r="E791" s="11"/>
      <c r="K791" s="10"/>
    </row>
    <row r="792" spans="2:11" ht="13" x14ac:dyDescent="0.15">
      <c r="B792" s="29"/>
      <c r="C792" s="11"/>
      <c r="D792" s="11"/>
      <c r="E792" s="11"/>
      <c r="K792" s="10"/>
    </row>
    <row r="793" spans="2:11" ht="13" x14ac:dyDescent="0.15">
      <c r="B793" s="29"/>
      <c r="C793" s="11"/>
      <c r="D793" s="11"/>
      <c r="E793" s="11"/>
      <c r="K793" s="10"/>
    </row>
    <row r="794" spans="2:11" ht="13" x14ac:dyDescent="0.15">
      <c r="B794" s="29"/>
      <c r="C794" s="11"/>
      <c r="D794" s="11"/>
      <c r="E794" s="11"/>
      <c r="K794" s="10"/>
    </row>
    <row r="795" spans="2:11" ht="13" x14ac:dyDescent="0.15">
      <c r="B795" s="29"/>
      <c r="C795" s="11"/>
      <c r="D795" s="11"/>
      <c r="E795" s="11"/>
      <c r="K795" s="10"/>
    </row>
    <row r="796" spans="2:11" ht="13" x14ac:dyDescent="0.15">
      <c r="B796" s="29"/>
      <c r="C796" s="11"/>
      <c r="D796" s="11"/>
      <c r="E796" s="11"/>
      <c r="K796" s="10"/>
    </row>
    <row r="797" spans="2:11" ht="13" x14ac:dyDescent="0.15">
      <c r="B797" s="29"/>
      <c r="C797" s="11"/>
      <c r="D797" s="11"/>
      <c r="E797" s="11"/>
      <c r="K797" s="10"/>
    </row>
    <row r="798" spans="2:11" ht="13" x14ac:dyDescent="0.15">
      <c r="B798" s="29"/>
      <c r="C798" s="11"/>
      <c r="D798" s="11"/>
      <c r="E798" s="11"/>
      <c r="K798" s="10"/>
    </row>
    <row r="799" spans="2:11" ht="13" x14ac:dyDescent="0.15">
      <c r="B799" s="29"/>
      <c r="C799" s="11"/>
      <c r="D799" s="11"/>
      <c r="E799" s="11"/>
      <c r="K799" s="10"/>
    </row>
    <row r="800" spans="2:11" ht="13" x14ac:dyDescent="0.15">
      <c r="B800" s="29"/>
      <c r="C800" s="11"/>
      <c r="D800" s="11"/>
      <c r="E800" s="11"/>
      <c r="K800" s="10"/>
    </row>
    <row r="801" spans="2:11" ht="13" x14ac:dyDescent="0.15">
      <c r="B801" s="29"/>
      <c r="C801" s="11"/>
      <c r="D801" s="11"/>
      <c r="E801" s="11"/>
      <c r="K801" s="10"/>
    </row>
    <row r="802" spans="2:11" ht="13" x14ac:dyDescent="0.15">
      <c r="B802" s="29"/>
      <c r="C802" s="11"/>
      <c r="D802" s="11"/>
      <c r="E802" s="11"/>
      <c r="K802" s="10"/>
    </row>
    <row r="803" spans="2:11" ht="13" x14ac:dyDescent="0.15">
      <c r="B803" s="29"/>
      <c r="C803" s="11"/>
      <c r="D803" s="11"/>
      <c r="E803" s="11"/>
      <c r="K803" s="10"/>
    </row>
    <row r="804" spans="2:11" ht="13" x14ac:dyDescent="0.15">
      <c r="B804" s="29"/>
      <c r="C804" s="11"/>
      <c r="D804" s="11"/>
      <c r="E804" s="11"/>
      <c r="K804" s="10"/>
    </row>
    <row r="805" spans="2:11" ht="13" x14ac:dyDescent="0.15">
      <c r="B805" s="29"/>
      <c r="C805" s="11"/>
      <c r="D805" s="11"/>
      <c r="E805" s="11"/>
      <c r="K805" s="10"/>
    </row>
    <row r="806" spans="2:11" ht="13" x14ac:dyDescent="0.15">
      <c r="B806" s="29"/>
      <c r="C806" s="11"/>
      <c r="D806" s="11"/>
      <c r="E806" s="11"/>
      <c r="K806" s="10"/>
    </row>
    <row r="807" spans="2:11" ht="13" x14ac:dyDescent="0.15">
      <c r="B807" s="29"/>
      <c r="C807" s="11"/>
      <c r="D807" s="11"/>
      <c r="E807" s="11"/>
      <c r="K807" s="10"/>
    </row>
    <row r="808" spans="2:11" ht="13" x14ac:dyDescent="0.15">
      <c r="B808" s="29"/>
      <c r="C808" s="11"/>
      <c r="D808" s="11"/>
      <c r="E808" s="11"/>
      <c r="K808" s="10"/>
    </row>
    <row r="809" spans="2:11" ht="13" x14ac:dyDescent="0.15">
      <c r="B809" s="29"/>
      <c r="C809" s="11"/>
      <c r="D809" s="11"/>
      <c r="E809" s="11"/>
      <c r="K809" s="10"/>
    </row>
    <row r="810" spans="2:11" ht="13" x14ac:dyDescent="0.15">
      <c r="B810" s="29"/>
      <c r="C810" s="11"/>
      <c r="D810" s="11"/>
      <c r="E810" s="11"/>
      <c r="K810" s="10"/>
    </row>
    <row r="811" spans="2:11" ht="13" x14ac:dyDescent="0.15">
      <c r="B811" s="29"/>
      <c r="C811" s="11"/>
      <c r="D811" s="11"/>
      <c r="E811" s="11"/>
      <c r="K811" s="10"/>
    </row>
    <row r="812" spans="2:11" ht="13" x14ac:dyDescent="0.15">
      <c r="B812" s="29"/>
      <c r="C812" s="11"/>
      <c r="D812" s="11"/>
      <c r="E812" s="11"/>
      <c r="K812" s="10"/>
    </row>
    <row r="813" spans="2:11" ht="13" x14ac:dyDescent="0.15">
      <c r="B813" s="29"/>
      <c r="C813" s="11"/>
      <c r="D813" s="11"/>
      <c r="E813" s="11"/>
      <c r="K813" s="10"/>
    </row>
    <row r="814" spans="2:11" ht="13" x14ac:dyDescent="0.15">
      <c r="B814" s="29"/>
      <c r="C814" s="11"/>
      <c r="D814" s="11"/>
      <c r="E814" s="11"/>
      <c r="K814" s="10"/>
    </row>
    <row r="815" spans="2:11" ht="13" x14ac:dyDescent="0.15">
      <c r="B815" s="29"/>
      <c r="C815" s="11"/>
      <c r="D815" s="11"/>
      <c r="E815" s="11"/>
      <c r="K815" s="10"/>
    </row>
    <row r="816" spans="2:11" ht="13" x14ac:dyDescent="0.15">
      <c r="B816" s="29"/>
      <c r="C816" s="11"/>
      <c r="D816" s="11"/>
      <c r="E816" s="11"/>
      <c r="K816" s="10"/>
    </row>
    <row r="817" spans="2:11" ht="13" x14ac:dyDescent="0.15">
      <c r="B817" s="29"/>
      <c r="C817" s="11"/>
      <c r="D817" s="11"/>
      <c r="E817" s="11"/>
      <c r="K817" s="10"/>
    </row>
    <row r="818" spans="2:11" ht="13" x14ac:dyDescent="0.15">
      <c r="B818" s="29"/>
      <c r="C818" s="11"/>
      <c r="D818" s="11"/>
      <c r="E818" s="11"/>
      <c r="K818" s="10"/>
    </row>
    <row r="819" spans="2:11" ht="13" x14ac:dyDescent="0.15">
      <c r="B819" s="29"/>
      <c r="C819" s="11"/>
      <c r="D819" s="11"/>
      <c r="E819" s="11"/>
      <c r="K819" s="10"/>
    </row>
    <row r="820" spans="2:11" ht="13" x14ac:dyDescent="0.15">
      <c r="B820" s="29"/>
      <c r="C820" s="11"/>
      <c r="D820" s="11"/>
      <c r="E820" s="11"/>
      <c r="K820" s="10"/>
    </row>
    <row r="821" spans="2:11" ht="13" x14ac:dyDescent="0.15">
      <c r="B821" s="29"/>
      <c r="C821" s="11"/>
      <c r="D821" s="11"/>
      <c r="E821" s="11"/>
      <c r="K821" s="10"/>
    </row>
    <row r="822" spans="2:11" ht="13" x14ac:dyDescent="0.15">
      <c r="B822" s="29"/>
      <c r="C822" s="11"/>
      <c r="D822" s="11"/>
      <c r="E822" s="11"/>
      <c r="K822" s="10"/>
    </row>
    <row r="823" spans="2:11" ht="13" x14ac:dyDescent="0.15">
      <c r="B823" s="29"/>
      <c r="C823" s="11"/>
      <c r="D823" s="11"/>
      <c r="E823" s="11"/>
      <c r="K823" s="10"/>
    </row>
    <row r="824" spans="2:11" ht="13" x14ac:dyDescent="0.15">
      <c r="B824" s="29"/>
      <c r="C824" s="11"/>
      <c r="D824" s="11"/>
      <c r="E824" s="11"/>
      <c r="K824" s="10"/>
    </row>
    <row r="825" spans="2:11" ht="13" x14ac:dyDescent="0.15">
      <c r="B825" s="29"/>
      <c r="C825" s="11"/>
      <c r="D825" s="11"/>
      <c r="E825" s="11"/>
      <c r="K825" s="10"/>
    </row>
    <row r="826" spans="2:11" ht="13" x14ac:dyDescent="0.15">
      <c r="B826" s="29"/>
      <c r="C826" s="11"/>
      <c r="D826" s="11"/>
      <c r="E826" s="11"/>
      <c r="K826" s="10"/>
    </row>
    <row r="827" spans="2:11" ht="13" x14ac:dyDescent="0.15">
      <c r="B827" s="29"/>
      <c r="C827" s="11"/>
      <c r="D827" s="11"/>
      <c r="E827" s="11"/>
      <c r="K827" s="10"/>
    </row>
    <row r="828" spans="2:11" ht="13" x14ac:dyDescent="0.15">
      <c r="B828" s="29"/>
      <c r="C828" s="11"/>
      <c r="D828" s="11"/>
      <c r="E828" s="11"/>
      <c r="K828" s="10"/>
    </row>
    <row r="829" spans="2:11" ht="13" x14ac:dyDescent="0.15">
      <c r="B829" s="29"/>
      <c r="C829" s="11"/>
      <c r="D829" s="11"/>
      <c r="E829" s="11"/>
      <c r="K829" s="10"/>
    </row>
    <row r="830" spans="2:11" ht="13" x14ac:dyDescent="0.15">
      <c r="B830" s="29"/>
      <c r="C830" s="11"/>
      <c r="D830" s="11"/>
      <c r="E830" s="11"/>
      <c r="K830" s="10"/>
    </row>
    <row r="831" spans="2:11" ht="13" x14ac:dyDescent="0.15">
      <c r="B831" s="29"/>
      <c r="C831" s="11"/>
      <c r="D831" s="11"/>
      <c r="E831" s="11"/>
      <c r="K831" s="10"/>
    </row>
    <row r="832" spans="2:11" ht="13" x14ac:dyDescent="0.15">
      <c r="B832" s="29"/>
      <c r="C832" s="11"/>
      <c r="D832" s="11"/>
      <c r="E832" s="11"/>
      <c r="K832" s="10"/>
    </row>
    <row r="833" spans="2:11" ht="13" x14ac:dyDescent="0.15">
      <c r="B833" s="29"/>
      <c r="C833" s="11"/>
      <c r="D833" s="11"/>
      <c r="E833" s="11"/>
      <c r="K833" s="10"/>
    </row>
    <row r="834" spans="2:11" ht="13" x14ac:dyDescent="0.15">
      <c r="B834" s="29"/>
      <c r="C834" s="11"/>
      <c r="D834" s="11"/>
      <c r="E834" s="11"/>
      <c r="K834" s="10"/>
    </row>
    <row r="835" spans="2:11" ht="13" x14ac:dyDescent="0.15">
      <c r="B835" s="29"/>
      <c r="C835" s="11"/>
      <c r="D835" s="11"/>
      <c r="E835" s="11"/>
      <c r="K835" s="10"/>
    </row>
    <row r="836" spans="2:11" ht="13" x14ac:dyDescent="0.15">
      <c r="B836" s="29"/>
      <c r="C836" s="11"/>
      <c r="D836" s="11"/>
      <c r="E836" s="11"/>
      <c r="K836" s="10"/>
    </row>
    <row r="837" spans="2:11" ht="13" x14ac:dyDescent="0.15">
      <c r="B837" s="29"/>
      <c r="C837" s="11"/>
      <c r="D837" s="11"/>
      <c r="E837" s="11"/>
      <c r="K837" s="10"/>
    </row>
    <row r="838" spans="2:11" ht="13" x14ac:dyDescent="0.15">
      <c r="B838" s="29"/>
      <c r="C838" s="11"/>
      <c r="D838" s="11"/>
      <c r="E838" s="11"/>
      <c r="K838" s="10"/>
    </row>
    <row r="839" spans="2:11" ht="13" x14ac:dyDescent="0.15">
      <c r="B839" s="29"/>
      <c r="C839" s="11"/>
      <c r="D839" s="11"/>
      <c r="E839" s="11"/>
      <c r="K839" s="10"/>
    </row>
    <row r="840" spans="2:11" ht="13" x14ac:dyDescent="0.15">
      <c r="B840" s="29"/>
      <c r="C840" s="11"/>
      <c r="D840" s="11"/>
      <c r="E840" s="11"/>
      <c r="K840" s="10"/>
    </row>
    <row r="841" spans="2:11" ht="13" x14ac:dyDescent="0.15">
      <c r="B841" s="29"/>
      <c r="C841" s="11"/>
      <c r="D841" s="11"/>
      <c r="E841" s="11"/>
      <c r="K841" s="10"/>
    </row>
    <row r="842" spans="2:11" ht="13" x14ac:dyDescent="0.15">
      <c r="B842" s="29"/>
      <c r="C842" s="11"/>
      <c r="D842" s="11"/>
      <c r="E842" s="11"/>
      <c r="K842" s="10"/>
    </row>
    <row r="843" spans="2:11" ht="13" x14ac:dyDescent="0.15">
      <c r="B843" s="29"/>
      <c r="C843" s="11"/>
      <c r="D843" s="11"/>
      <c r="E843" s="11"/>
      <c r="K843" s="10"/>
    </row>
    <row r="844" spans="2:11" ht="13" x14ac:dyDescent="0.15">
      <c r="B844" s="29"/>
      <c r="C844" s="11"/>
      <c r="D844" s="11"/>
      <c r="E844" s="11"/>
      <c r="K844" s="10"/>
    </row>
    <row r="845" spans="2:11" ht="13" x14ac:dyDescent="0.15">
      <c r="B845" s="29"/>
      <c r="C845" s="11"/>
      <c r="D845" s="11"/>
      <c r="E845" s="11"/>
      <c r="K845" s="10"/>
    </row>
    <row r="846" spans="2:11" ht="13" x14ac:dyDescent="0.15">
      <c r="B846" s="29"/>
      <c r="C846" s="11"/>
      <c r="D846" s="11"/>
      <c r="E846" s="11"/>
      <c r="K846" s="10"/>
    </row>
    <row r="847" spans="2:11" ht="13" x14ac:dyDescent="0.15">
      <c r="B847" s="29"/>
      <c r="C847" s="11"/>
      <c r="D847" s="11"/>
      <c r="E847" s="11"/>
      <c r="K847" s="10"/>
    </row>
    <row r="848" spans="2:11" ht="13" x14ac:dyDescent="0.15">
      <c r="B848" s="29"/>
      <c r="C848" s="11"/>
      <c r="D848" s="11"/>
      <c r="E848" s="11"/>
      <c r="K848" s="10"/>
    </row>
    <row r="849" spans="2:11" ht="13" x14ac:dyDescent="0.15">
      <c r="B849" s="29"/>
      <c r="C849" s="11"/>
      <c r="D849" s="11"/>
      <c r="E849" s="11"/>
      <c r="K849" s="10"/>
    </row>
    <row r="850" spans="2:11" ht="13" x14ac:dyDescent="0.15">
      <c r="B850" s="29"/>
      <c r="C850" s="11"/>
      <c r="D850" s="11"/>
      <c r="E850" s="11"/>
      <c r="K850" s="10"/>
    </row>
    <row r="851" spans="2:11" ht="13" x14ac:dyDescent="0.15">
      <c r="B851" s="29"/>
      <c r="C851" s="11"/>
      <c r="D851" s="11"/>
      <c r="E851" s="11"/>
      <c r="K851" s="10"/>
    </row>
    <row r="852" spans="2:11" ht="13" x14ac:dyDescent="0.15">
      <c r="B852" s="29"/>
      <c r="C852" s="11"/>
      <c r="D852" s="11"/>
      <c r="E852" s="11"/>
      <c r="K852" s="10"/>
    </row>
    <row r="853" spans="2:11" ht="13" x14ac:dyDescent="0.15">
      <c r="B853" s="29"/>
      <c r="C853" s="11"/>
      <c r="D853" s="11"/>
      <c r="E853" s="11"/>
      <c r="K853" s="10"/>
    </row>
    <row r="854" spans="2:11" ht="13" x14ac:dyDescent="0.15">
      <c r="B854" s="29"/>
      <c r="C854" s="11"/>
      <c r="D854" s="11"/>
      <c r="E854" s="11"/>
      <c r="K854" s="10"/>
    </row>
    <row r="855" spans="2:11" ht="13" x14ac:dyDescent="0.15">
      <c r="B855" s="29"/>
      <c r="C855" s="11"/>
      <c r="D855" s="11"/>
      <c r="E855" s="11"/>
      <c r="K855" s="10"/>
    </row>
    <row r="856" spans="2:11" ht="13" x14ac:dyDescent="0.15">
      <c r="B856" s="29"/>
      <c r="C856" s="11"/>
      <c r="D856" s="11"/>
      <c r="E856" s="11"/>
      <c r="K856" s="10"/>
    </row>
    <row r="857" spans="2:11" ht="13" x14ac:dyDescent="0.15">
      <c r="B857" s="29"/>
      <c r="C857" s="11"/>
      <c r="D857" s="11"/>
      <c r="E857" s="11"/>
      <c r="K857" s="10"/>
    </row>
    <row r="858" spans="2:11" ht="13" x14ac:dyDescent="0.15">
      <c r="B858" s="29"/>
      <c r="C858" s="11"/>
      <c r="D858" s="11"/>
      <c r="E858" s="11"/>
      <c r="K858" s="10"/>
    </row>
    <row r="859" spans="2:11" ht="13" x14ac:dyDescent="0.15">
      <c r="B859" s="29"/>
      <c r="C859" s="11"/>
      <c r="D859" s="11"/>
      <c r="E859" s="11"/>
      <c r="K859" s="10"/>
    </row>
    <row r="860" spans="2:11" ht="13" x14ac:dyDescent="0.15">
      <c r="B860" s="29"/>
      <c r="C860" s="11"/>
      <c r="D860" s="11"/>
      <c r="E860" s="11"/>
      <c r="K860" s="10"/>
    </row>
    <row r="861" spans="2:11" ht="13" x14ac:dyDescent="0.15">
      <c r="B861" s="29"/>
      <c r="C861" s="11"/>
      <c r="D861" s="11"/>
      <c r="E861" s="11"/>
      <c r="K861" s="10"/>
    </row>
    <row r="862" spans="2:11" ht="13" x14ac:dyDescent="0.15">
      <c r="B862" s="29"/>
      <c r="C862" s="11"/>
      <c r="D862" s="11"/>
      <c r="E862" s="11"/>
      <c r="K862" s="10"/>
    </row>
    <row r="863" spans="2:11" ht="13" x14ac:dyDescent="0.15">
      <c r="B863" s="29"/>
      <c r="C863" s="11"/>
      <c r="D863" s="11"/>
      <c r="E863" s="11"/>
      <c r="K863" s="10"/>
    </row>
    <row r="864" spans="2:11" ht="13" x14ac:dyDescent="0.15">
      <c r="B864" s="29"/>
      <c r="C864" s="11"/>
      <c r="D864" s="11"/>
      <c r="E864" s="11"/>
      <c r="K864" s="10"/>
    </row>
    <row r="865" spans="2:11" ht="13" x14ac:dyDescent="0.15">
      <c r="B865" s="29"/>
      <c r="C865" s="11"/>
      <c r="D865" s="11"/>
      <c r="E865" s="11"/>
      <c r="K865" s="10"/>
    </row>
    <row r="866" spans="2:11" ht="13" x14ac:dyDescent="0.15">
      <c r="B866" s="29"/>
      <c r="C866" s="11"/>
      <c r="D866" s="11"/>
      <c r="E866" s="11"/>
      <c r="K866" s="10"/>
    </row>
    <row r="867" spans="2:11" ht="13" x14ac:dyDescent="0.15">
      <c r="B867" s="29"/>
      <c r="C867" s="11"/>
      <c r="D867" s="11"/>
      <c r="E867" s="11"/>
      <c r="K867" s="10"/>
    </row>
    <row r="868" spans="2:11" ht="13" x14ac:dyDescent="0.15">
      <c r="B868" s="29"/>
      <c r="C868" s="11"/>
      <c r="D868" s="11"/>
      <c r="E868" s="11"/>
      <c r="K868" s="10"/>
    </row>
    <row r="869" spans="2:11" ht="13" x14ac:dyDescent="0.15">
      <c r="B869" s="29"/>
      <c r="C869" s="11"/>
      <c r="D869" s="11"/>
      <c r="E869" s="11"/>
      <c r="K869" s="10"/>
    </row>
    <row r="870" spans="2:11" ht="13" x14ac:dyDescent="0.15">
      <c r="B870" s="29"/>
      <c r="C870" s="11"/>
      <c r="D870" s="11"/>
      <c r="E870" s="11"/>
      <c r="K870" s="10"/>
    </row>
    <row r="871" spans="2:11" ht="13" x14ac:dyDescent="0.15">
      <c r="B871" s="29"/>
      <c r="C871" s="11"/>
      <c r="D871" s="11"/>
      <c r="E871" s="11"/>
      <c r="K871" s="10"/>
    </row>
    <row r="872" spans="2:11" ht="13" x14ac:dyDescent="0.15">
      <c r="B872" s="29"/>
      <c r="C872" s="11"/>
      <c r="D872" s="11"/>
      <c r="E872" s="11"/>
      <c r="K872" s="10"/>
    </row>
    <row r="873" spans="2:11" ht="13" x14ac:dyDescent="0.15">
      <c r="B873" s="29"/>
      <c r="C873" s="11"/>
      <c r="D873" s="11"/>
      <c r="E873" s="11"/>
      <c r="K873" s="10"/>
    </row>
    <row r="874" spans="2:11" ht="13" x14ac:dyDescent="0.15">
      <c r="B874" s="29"/>
      <c r="C874" s="11"/>
      <c r="D874" s="11"/>
      <c r="E874" s="11"/>
      <c r="K874" s="10"/>
    </row>
    <row r="875" spans="2:11" ht="13" x14ac:dyDescent="0.15">
      <c r="B875" s="29"/>
      <c r="C875" s="11"/>
      <c r="D875" s="11"/>
      <c r="E875" s="11"/>
      <c r="K875" s="10"/>
    </row>
    <row r="876" spans="2:11" ht="13" x14ac:dyDescent="0.15">
      <c r="B876" s="29"/>
      <c r="C876" s="11"/>
      <c r="D876" s="11"/>
      <c r="E876" s="11"/>
      <c r="K876" s="10"/>
    </row>
    <row r="877" spans="2:11" ht="13" x14ac:dyDescent="0.15">
      <c r="B877" s="29"/>
      <c r="C877" s="11"/>
      <c r="D877" s="11"/>
      <c r="E877" s="11"/>
      <c r="K877" s="10"/>
    </row>
    <row r="878" spans="2:11" ht="13" x14ac:dyDescent="0.15">
      <c r="B878" s="29"/>
      <c r="C878" s="11"/>
      <c r="D878" s="11"/>
      <c r="E878" s="11"/>
      <c r="K878" s="10"/>
    </row>
    <row r="879" spans="2:11" ht="13" x14ac:dyDescent="0.15">
      <c r="B879" s="29"/>
      <c r="C879" s="11"/>
      <c r="D879" s="11"/>
      <c r="E879" s="11"/>
      <c r="K879" s="10"/>
    </row>
    <row r="880" spans="2:11" ht="13" x14ac:dyDescent="0.15">
      <c r="B880" s="29"/>
      <c r="C880" s="11"/>
      <c r="D880" s="11"/>
      <c r="E880" s="11"/>
      <c r="K880" s="10"/>
    </row>
    <row r="881" spans="2:11" ht="13" x14ac:dyDescent="0.15">
      <c r="B881" s="29"/>
      <c r="C881" s="11"/>
      <c r="D881" s="11"/>
      <c r="E881" s="11"/>
      <c r="K881" s="10"/>
    </row>
    <row r="882" spans="2:11" ht="13" x14ac:dyDescent="0.15">
      <c r="B882" s="29"/>
      <c r="C882" s="11"/>
      <c r="D882" s="11"/>
      <c r="E882" s="11"/>
      <c r="K882" s="10"/>
    </row>
    <row r="883" spans="2:11" ht="13" x14ac:dyDescent="0.15">
      <c r="B883" s="29"/>
      <c r="C883" s="11"/>
      <c r="D883" s="11"/>
      <c r="E883" s="11"/>
      <c r="K883" s="10"/>
    </row>
    <row r="884" spans="2:11" ht="13" x14ac:dyDescent="0.15">
      <c r="B884" s="29"/>
      <c r="C884" s="11"/>
      <c r="D884" s="11"/>
      <c r="E884" s="11"/>
      <c r="K884" s="10"/>
    </row>
    <row r="885" spans="2:11" ht="13" x14ac:dyDescent="0.15">
      <c r="B885" s="29"/>
      <c r="C885" s="11"/>
      <c r="D885" s="11"/>
      <c r="E885" s="11"/>
      <c r="K885" s="10"/>
    </row>
    <row r="886" spans="2:11" ht="13" x14ac:dyDescent="0.15">
      <c r="B886" s="29"/>
      <c r="C886" s="11"/>
      <c r="D886" s="11"/>
      <c r="E886" s="11"/>
      <c r="K886" s="10"/>
    </row>
    <row r="887" spans="2:11" ht="13" x14ac:dyDescent="0.15">
      <c r="B887" s="29"/>
      <c r="C887" s="11"/>
      <c r="D887" s="11"/>
      <c r="E887" s="11"/>
      <c r="K887" s="10"/>
    </row>
    <row r="888" spans="2:11" ht="13" x14ac:dyDescent="0.15">
      <c r="B888" s="29"/>
      <c r="C888" s="11"/>
      <c r="D888" s="11"/>
      <c r="E888" s="11"/>
      <c r="K888" s="10"/>
    </row>
    <row r="889" spans="2:11" ht="13" x14ac:dyDescent="0.15">
      <c r="B889" s="29"/>
      <c r="C889" s="11"/>
      <c r="D889" s="11"/>
      <c r="E889" s="11"/>
      <c r="K889" s="10"/>
    </row>
    <row r="890" spans="2:11" ht="13" x14ac:dyDescent="0.15">
      <c r="B890" s="29"/>
      <c r="C890" s="11"/>
      <c r="D890" s="11"/>
      <c r="E890" s="11"/>
      <c r="K890" s="10"/>
    </row>
    <row r="891" spans="2:11" ht="13" x14ac:dyDescent="0.15">
      <c r="B891" s="29"/>
      <c r="C891" s="11"/>
      <c r="D891" s="11"/>
      <c r="E891" s="11"/>
      <c r="K891" s="10"/>
    </row>
    <row r="892" spans="2:11" ht="13" x14ac:dyDescent="0.15">
      <c r="B892" s="29"/>
      <c r="C892" s="11"/>
      <c r="D892" s="11"/>
      <c r="E892" s="11"/>
      <c r="K892" s="10"/>
    </row>
    <row r="893" spans="2:11" ht="13" x14ac:dyDescent="0.15">
      <c r="B893" s="29"/>
      <c r="C893" s="11"/>
      <c r="D893" s="11"/>
      <c r="E893" s="11"/>
      <c r="K893" s="10"/>
    </row>
    <row r="894" spans="2:11" ht="13" x14ac:dyDescent="0.15">
      <c r="B894" s="29"/>
      <c r="C894" s="11"/>
      <c r="D894" s="11"/>
      <c r="E894" s="11"/>
      <c r="K894" s="10"/>
    </row>
    <row r="895" spans="2:11" ht="13" x14ac:dyDescent="0.15">
      <c r="B895" s="29"/>
      <c r="C895" s="11"/>
      <c r="D895" s="11"/>
      <c r="E895" s="11"/>
      <c r="K895" s="10"/>
    </row>
    <row r="896" spans="2:11" ht="13" x14ac:dyDescent="0.15">
      <c r="B896" s="29"/>
      <c r="C896" s="11"/>
      <c r="D896" s="11"/>
      <c r="E896" s="11"/>
      <c r="K896" s="10"/>
    </row>
    <row r="897" spans="2:11" ht="13" x14ac:dyDescent="0.15">
      <c r="B897" s="29"/>
      <c r="C897" s="11"/>
      <c r="D897" s="11"/>
      <c r="E897" s="11"/>
      <c r="K897" s="10"/>
    </row>
    <row r="898" spans="2:11" ht="13" x14ac:dyDescent="0.15">
      <c r="B898" s="29"/>
      <c r="C898" s="11"/>
      <c r="D898" s="11"/>
      <c r="E898" s="11"/>
      <c r="K898" s="10"/>
    </row>
    <row r="899" spans="2:11" ht="13" x14ac:dyDescent="0.15">
      <c r="B899" s="29"/>
      <c r="C899" s="11"/>
      <c r="D899" s="11"/>
      <c r="E899" s="11"/>
      <c r="K899" s="10"/>
    </row>
    <row r="900" spans="2:11" ht="13" x14ac:dyDescent="0.15">
      <c r="B900" s="29"/>
      <c r="C900" s="11"/>
      <c r="D900" s="11"/>
      <c r="E900" s="11"/>
      <c r="K900" s="10"/>
    </row>
    <row r="901" spans="2:11" ht="13" x14ac:dyDescent="0.15">
      <c r="B901" s="29"/>
      <c r="C901" s="11"/>
      <c r="D901" s="11"/>
      <c r="E901" s="11"/>
      <c r="K901" s="10"/>
    </row>
    <row r="902" spans="2:11" ht="13" x14ac:dyDescent="0.15">
      <c r="B902" s="29"/>
      <c r="C902" s="11"/>
      <c r="D902" s="11"/>
      <c r="E902" s="11"/>
      <c r="K902" s="10"/>
    </row>
    <row r="903" spans="2:11" ht="13" x14ac:dyDescent="0.15">
      <c r="B903" s="29"/>
      <c r="C903" s="11"/>
      <c r="D903" s="11"/>
      <c r="E903" s="11"/>
      <c r="K903" s="10"/>
    </row>
    <row r="904" spans="2:11" ht="13" x14ac:dyDescent="0.15">
      <c r="B904" s="29"/>
      <c r="C904" s="11"/>
      <c r="D904" s="11"/>
      <c r="E904" s="11"/>
      <c r="K904" s="10"/>
    </row>
    <row r="905" spans="2:11" ht="13" x14ac:dyDescent="0.15">
      <c r="B905" s="29"/>
      <c r="C905" s="11"/>
      <c r="D905" s="11"/>
      <c r="E905" s="11"/>
      <c r="K905" s="10"/>
    </row>
    <row r="906" spans="2:11" ht="13" x14ac:dyDescent="0.15">
      <c r="B906" s="29"/>
      <c r="C906" s="11"/>
      <c r="D906" s="11"/>
      <c r="E906" s="11"/>
      <c r="K906" s="10"/>
    </row>
    <row r="907" spans="2:11" ht="13" x14ac:dyDescent="0.15">
      <c r="B907" s="29"/>
      <c r="C907" s="11"/>
      <c r="D907" s="11"/>
      <c r="E907" s="11"/>
      <c r="K907" s="10"/>
    </row>
    <row r="908" spans="2:11" ht="13" x14ac:dyDescent="0.15">
      <c r="B908" s="29"/>
      <c r="C908" s="11"/>
      <c r="D908" s="11"/>
      <c r="E908" s="11"/>
      <c r="K908" s="10"/>
    </row>
    <row r="909" spans="2:11" ht="13" x14ac:dyDescent="0.15">
      <c r="B909" s="29"/>
      <c r="C909" s="11"/>
      <c r="D909" s="11"/>
      <c r="E909" s="11"/>
      <c r="K909" s="10"/>
    </row>
    <row r="910" spans="2:11" ht="13" x14ac:dyDescent="0.15">
      <c r="B910" s="29"/>
      <c r="C910" s="11"/>
      <c r="D910" s="11"/>
      <c r="E910" s="11"/>
      <c r="K910" s="10"/>
    </row>
    <row r="911" spans="2:11" ht="13" x14ac:dyDescent="0.15">
      <c r="B911" s="29"/>
      <c r="C911" s="11"/>
      <c r="D911" s="11"/>
      <c r="E911" s="11"/>
      <c r="K911" s="10"/>
    </row>
    <row r="912" spans="2:11" ht="13" x14ac:dyDescent="0.15">
      <c r="B912" s="29"/>
      <c r="C912" s="11"/>
      <c r="D912" s="11"/>
      <c r="E912" s="11"/>
      <c r="K912" s="10"/>
    </row>
    <row r="913" spans="2:11" ht="13" x14ac:dyDescent="0.15">
      <c r="B913" s="29"/>
      <c r="C913" s="11"/>
      <c r="D913" s="11"/>
      <c r="E913" s="11"/>
      <c r="K913" s="10"/>
    </row>
    <row r="914" spans="2:11" ht="13" x14ac:dyDescent="0.15">
      <c r="B914" s="29"/>
      <c r="C914" s="11"/>
      <c r="D914" s="11"/>
      <c r="E914" s="11"/>
      <c r="K914" s="10"/>
    </row>
    <row r="915" spans="2:11" ht="13" x14ac:dyDescent="0.15">
      <c r="B915" s="29"/>
      <c r="C915" s="11"/>
      <c r="D915" s="11"/>
      <c r="E915" s="11"/>
      <c r="K915" s="10"/>
    </row>
    <row r="916" spans="2:11" ht="13" x14ac:dyDescent="0.15">
      <c r="B916" s="29"/>
      <c r="C916" s="11"/>
      <c r="D916" s="11"/>
      <c r="E916" s="11"/>
      <c r="K916" s="10"/>
    </row>
    <row r="917" spans="2:11" ht="13" x14ac:dyDescent="0.15">
      <c r="B917" s="29"/>
      <c r="C917" s="11"/>
      <c r="D917" s="11"/>
      <c r="E917" s="11"/>
      <c r="K917" s="10"/>
    </row>
    <row r="918" spans="2:11" ht="13" x14ac:dyDescent="0.15">
      <c r="B918" s="29"/>
      <c r="C918" s="11"/>
      <c r="D918" s="11"/>
      <c r="E918" s="11"/>
      <c r="K918" s="10"/>
    </row>
    <row r="919" spans="2:11" ht="13" x14ac:dyDescent="0.15">
      <c r="B919" s="29"/>
      <c r="C919" s="11"/>
      <c r="D919" s="11"/>
      <c r="E919" s="11"/>
      <c r="K919" s="10"/>
    </row>
    <row r="920" spans="2:11" ht="13" x14ac:dyDescent="0.15">
      <c r="B920" s="29"/>
      <c r="C920" s="11"/>
      <c r="D920" s="11"/>
      <c r="E920" s="11"/>
      <c r="K920" s="10"/>
    </row>
    <row r="921" spans="2:11" ht="13" x14ac:dyDescent="0.15">
      <c r="B921" s="29"/>
      <c r="C921" s="11"/>
      <c r="D921" s="11"/>
      <c r="E921" s="11"/>
      <c r="K921" s="10"/>
    </row>
    <row r="922" spans="2:11" ht="13" x14ac:dyDescent="0.15">
      <c r="B922" s="29"/>
      <c r="C922" s="11"/>
      <c r="D922" s="11"/>
      <c r="E922" s="11"/>
      <c r="K922" s="10"/>
    </row>
    <row r="923" spans="2:11" ht="13" x14ac:dyDescent="0.15">
      <c r="B923" s="29"/>
      <c r="C923" s="11"/>
      <c r="D923" s="11"/>
      <c r="E923" s="11"/>
      <c r="K923" s="10"/>
    </row>
    <row r="924" spans="2:11" ht="13" x14ac:dyDescent="0.15">
      <c r="B924" s="29"/>
      <c r="C924" s="11"/>
      <c r="D924" s="11"/>
      <c r="E924" s="11"/>
      <c r="K924" s="10"/>
    </row>
    <row r="925" spans="2:11" ht="13" x14ac:dyDescent="0.15">
      <c r="B925" s="29"/>
      <c r="C925" s="11"/>
      <c r="D925" s="11"/>
      <c r="E925" s="11"/>
      <c r="K925" s="10"/>
    </row>
    <row r="926" spans="2:11" ht="13" x14ac:dyDescent="0.15">
      <c r="B926" s="29"/>
      <c r="C926" s="11"/>
      <c r="D926" s="11"/>
      <c r="E926" s="11"/>
      <c r="K926" s="10"/>
    </row>
    <row r="927" spans="2:11" ht="13" x14ac:dyDescent="0.15">
      <c r="B927" s="29"/>
      <c r="C927" s="11"/>
      <c r="D927" s="11"/>
      <c r="E927" s="11"/>
      <c r="K927" s="10"/>
    </row>
    <row r="928" spans="2:11" ht="13" x14ac:dyDescent="0.15">
      <c r="B928" s="29"/>
      <c r="C928" s="11"/>
      <c r="D928" s="11"/>
      <c r="E928" s="11"/>
      <c r="K928" s="10"/>
    </row>
    <row r="929" spans="2:11" ht="13" x14ac:dyDescent="0.15">
      <c r="B929" s="29"/>
      <c r="C929" s="11"/>
      <c r="D929" s="11"/>
      <c r="E929" s="11"/>
      <c r="K929" s="10"/>
    </row>
    <row r="930" spans="2:11" ht="13" x14ac:dyDescent="0.15">
      <c r="B930" s="29"/>
      <c r="C930" s="11"/>
      <c r="D930" s="11"/>
      <c r="E930" s="11"/>
      <c r="K930" s="10"/>
    </row>
    <row r="931" spans="2:11" ht="13" x14ac:dyDescent="0.15">
      <c r="B931" s="29"/>
      <c r="C931" s="11"/>
      <c r="D931" s="11"/>
      <c r="E931" s="11"/>
      <c r="K931" s="10"/>
    </row>
    <row r="932" spans="2:11" ht="13" x14ac:dyDescent="0.15">
      <c r="B932" s="29"/>
      <c r="C932" s="11"/>
      <c r="D932" s="11"/>
      <c r="E932" s="11"/>
      <c r="K932" s="10"/>
    </row>
    <row r="933" spans="2:11" ht="13" x14ac:dyDescent="0.15">
      <c r="B933" s="29"/>
      <c r="C933" s="11"/>
      <c r="D933" s="11"/>
      <c r="E933" s="11"/>
      <c r="K933" s="10"/>
    </row>
    <row r="934" spans="2:11" ht="13" x14ac:dyDescent="0.15">
      <c r="B934" s="29"/>
      <c r="C934" s="11"/>
      <c r="D934" s="11"/>
      <c r="E934" s="11"/>
      <c r="K934" s="10"/>
    </row>
    <row r="935" spans="2:11" ht="13" x14ac:dyDescent="0.15">
      <c r="B935" s="29"/>
      <c r="C935" s="11"/>
      <c r="D935" s="11"/>
      <c r="E935" s="11"/>
      <c r="K935" s="10"/>
    </row>
    <row r="936" spans="2:11" ht="13" x14ac:dyDescent="0.15">
      <c r="B936" s="29"/>
      <c r="C936" s="11"/>
      <c r="D936" s="11"/>
      <c r="E936" s="11"/>
      <c r="K936" s="10"/>
    </row>
    <row r="937" spans="2:11" ht="13" x14ac:dyDescent="0.15">
      <c r="B937" s="29"/>
      <c r="C937" s="11"/>
      <c r="D937" s="11"/>
      <c r="E937" s="11"/>
      <c r="K937" s="10"/>
    </row>
    <row r="938" spans="2:11" ht="13" x14ac:dyDescent="0.15">
      <c r="B938" s="29"/>
      <c r="C938" s="11"/>
      <c r="D938" s="11"/>
      <c r="E938" s="11"/>
      <c r="K938" s="10"/>
    </row>
    <row r="939" spans="2:11" ht="13" x14ac:dyDescent="0.15">
      <c r="B939" s="29"/>
      <c r="C939" s="11"/>
      <c r="D939" s="11"/>
      <c r="E939" s="11"/>
      <c r="K939" s="10"/>
    </row>
    <row r="940" spans="2:11" ht="13" x14ac:dyDescent="0.15">
      <c r="B940" s="29"/>
      <c r="C940" s="11"/>
      <c r="D940" s="11"/>
      <c r="E940" s="11"/>
      <c r="K940" s="10"/>
    </row>
    <row r="941" spans="2:11" ht="13" x14ac:dyDescent="0.15">
      <c r="B941" s="29"/>
      <c r="C941" s="11"/>
      <c r="D941" s="11"/>
      <c r="E941" s="11"/>
      <c r="K941" s="10"/>
    </row>
    <row r="942" spans="2:11" ht="13" x14ac:dyDescent="0.15">
      <c r="B942" s="29"/>
      <c r="C942" s="11"/>
      <c r="D942" s="11"/>
      <c r="E942" s="11"/>
      <c r="K942" s="10"/>
    </row>
    <row r="943" spans="2:11" ht="13" x14ac:dyDescent="0.15">
      <c r="B943" s="29"/>
      <c r="C943" s="11"/>
      <c r="D943" s="11"/>
      <c r="E943" s="11"/>
      <c r="K943" s="10"/>
    </row>
    <row r="944" spans="2:11" ht="13" x14ac:dyDescent="0.15">
      <c r="B944" s="29"/>
      <c r="C944" s="11"/>
      <c r="D944" s="11"/>
      <c r="E944" s="11"/>
      <c r="K944" s="10"/>
    </row>
    <row r="945" spans="2:11" ht="13" x14ac:dyDescent="0.15">
      <c r="B945" s="29"/>
      <c r="C945" s="11"/>
      <c r="D945" s="11"/>
      <c r="E945" s="11"/>
      <c r="K945" s="10"/>
    </row>
    <row r="946" spans="2:11" ht="13" x14ac:dyDescent="0.15">
      <c r="B946" s="29"/>
      <c r="C946" s="11"/>
      <c r="D946" s="11"/>
      <c r="E946" s="11"/>
      <c r="K946" s="10"/>
    </row>
    <row r="947" spans="2:11" ht="13" x14ac:dyDescent="0.15">
      <c r="B947" s="29"/>
      <c r="C947" s="11"/>
      <c r="D947" s="11"/>
      <c r="E947" s="11"/>
      <c r="K947" s="10"/>
    </row>
    <row r="948" spans="2:11" ht="13" x14ac:dyDescent="0.15">
      <c r="B948" s="29"/>
      <c r="C948" s="11"/>
      <c r="D948" s="11"/>
      <c r="E948" s="11"/>
      <c r="K948" s="10"/>
    </row>
    <row r="949" spans="2:11" ht="13" x14ac:dyDescent="0.15">
      <c r="B949" s="29"/>
      <c r="C949" s="11"/>
      <c r="D949" s="11"/>
      <c r="E949" s="11"/>
      <c r="K949" s="10"/>
    </row>
    <row r="950" spans="2:11" ht="13" x14ac:dyDescent="0.15">
      <c r="B950" s="29"/>
      <c r="C950" s="11"/>
      <c r="D950" s="11"/>
      <c r="E950" s="11"/>
      <c r="K950" s="10"/>
    </row>
    <row r="951" spans="2:11" ht="13" x14ac:dyDescent="0.15">
      <c r="B951" s="29"/>
      <c r="C951" s="11"/>
      <c r="D951" s="11"/>
      <c r="E951" s="11"/>
      <c r="K951" s="10"/>
    </row>
    <row r="952" spans="2:11" ht="13" x14ac:dyDescent="0.15">
      <c r="B952" s="29"/>
      <c r="C952" s="11"/>
      <c r="D952" s="11"/>
      <c r="E952" s="11"/>
      <c r="K952" s="10"/>
    </row>
    <row r="953" spans="2:11" ht="13" x14ac:dyDescent="0.15">
      <c r="B953" s="29"/>
      <c r="C953" s="11"/>
      <c r="D953" s="11"/>
      <c r="E953" s="11"/>
      <c r="K953" s="10"/>
    </row>
    <row r="954" spans="2:11" ht="13" x14ac:dyDescent="0.15">
      <c r="B954" s="29"/>
      <c r="C954" s="11"/>
      <c r="D954" s="11"/>
      <c r="E954" s="11"/>
      <c r="K954" s="10"/>
    </row>
    <row r="955" spans="2:11" ht="13" x14ac:dyDescent="0.15">
      <c r="B955" s="29"/>
      <c r="C955" s="11"/>
      <c r="D955" s="11"/>
      <c r="E955" s="11"/>
      <c r="K955" s="10"/>
    </row>
    <row r="956" spans="2:11" ht="13" x14ac:dyDescent="0.15">
      <c r="B956" s="29"/>
      <c r="C956" s="11"/>
      <c r="D956" s="11"/>
      <c r="E956" s="11"/>
      <c r="K956" s="10"/>
    </row>
    <row r="957" spans="2:11" ht="13" x14ac:dyDescent="0.15">
      <c r="B957" s="29"/>
      <c r="C957" s="11"/>
      <c r="D957" s="11"/>
      <c r="E957" s="11"/>
      <c r="K957" s="10"/>
    </row>
    <row r="958" spans="2:11" ht="13" x14ac:dyDescent="0.15">
      <c r="B958" s="29"/>
      <c r="C958" s="11"/>
      <c r="D958" s="11"/>
      <c r="E958" s="11"/>
      <c r="K958" s="10"/>
    </row>
    <row r="959" spans="2:11" ht="13" x14ac:dyDescent="0.15">
      <c r="B959" s="29"/>
      <c r="C959" s="11"/>
      <c r="D959" s="11"/>
      <c r="E959" s="11"/>
      <c r="K959" s="10"/>
    </row>
    <row r="960" spans="2:11" ht="13" x14ac:dyDescent="0.15">
      <c r="B960" s="29"/>
      <c r="C960" s="11"/>
      <c r="D960" s="11"/>
      <c r="E960" s="11"/>
      <c r="K960" s="10"/>
    </row>
    <row r="961" spans="2:11" ht="13" x14ac:dyDescent="0.15">
      <c r="B961" s="29"/>
      <c r="C961" s="11"/>
      <c r="D961" s="11"/>
      <c r="E961" s="11"/>
      <c r="K961" s="10"/>
    </row>
    <row r="962" spans="2:11" ht="13" x14ac:dyDescent="0.15">
      <c r="B962" s="29"/>
      <c r="C962" s="11"/>
      <c r="D962" s="11"/>
      <c r="E962" s="11"/>
      <c r="K962" s="10"/>
    </row>
    <row r="963" spans="2:11" ht="13" x14ac:dyDescent="0.15">
      <c r="B963" s="29"/>
      <c r="C963" s="11"/>
      <c r="D963" s="11"/>
      <c r="E963" s="11"/>
      <c r="K963" s="10"/>
    </row>
    <row r="964" spans="2:11" ht="13" x14ac:dyDescent="0.15">
      <c r="B964" s="29"/>
      <c r="C964" s="11"/>
      <c r="D964" s="11"/>
      <c r="E964" s="11"/>
      <c r="K964" s="10"/>
    </row>
    <row r="965" spans="2:11" ht="13" x14ac:dyDescent="0.15">
      <c r="B965" s="29"/>
      <c r="C965" s="11"/>
      <c r="D965" s="11"/>
      <c r="E965" s="11"/>
      <c r="K965" s="10"/>
    </row>
    <row r="966" spans="2:11" ht="13" x14ac:dyDescent="0.15">
      <c r="B966" s="29"/>
      <c r="C966" s="11"/>
      <c r="D966" s="11"/>
      <c r="E966" s="11"/>
      <c r="K966" s="10"/>
    </row>
    <row r="967" spans="2:11" ht="13" x14ac:dyDescent="0.15">
      <c r="B967" s="29"/>
      <c r="C967" s="11"/>
      <c r="D967" s="11"/>
      <c r="E967" s="11"/>
      <c r="K967" s="10"/>
    </row>
    <row r="968" spans="2:11" ht="13" x14ac:dyDescent="0.15">
      <c r="B968" s="29"/>
      <c r="C968" s="11"/>
      <c r="D968" s="11"/>
      <c r="E968" s="11"/>
      <c r="K968" s="10"/>
    </row>
    <row r="969" spans="2:11" ht="13" x14ac:dyDescent="0.15">
      <c r="B969" s="29"/>
      <c r="C969" s="11"/>
      <c r="D969" s="11"/>
      <c r="E969" s="11"/>
      <c r="K969" s="10"/>
    </row>
    <row r="970" spans="2:11" ht="13" x14ac:dyDescent="0.15">
      <c r="B970" s="29"/>
      <c r="C970" s="11"/>
      <c r="D970" s="11"/>
      <c r="E970" s="11"/>
      <c r="K970" s="10"/>
    </row>
    <row r="971" spans="2:11" ht="13" x14ac:dyDescent="0.15">
      <c r="B971" s="29"/>
      <c r="C971" s="11"/>
      <c r="D971" s="11"/>
      <c r="E971" s="11"/>
      <c r="K971" s="10"/>
    </row>
    <row r="972" spans="2:11" ht="13" x14ac:dyDescent="0.15">
      <c r="B972" s="29"/>
      <c r="C972" s="11"/>
      <c r="D972" s="11"/>
      <c r="E972" s="11"/>
      <c r="K972" s="10"/>
    </row>
    <row r="973" spans="2:11" ht="13" x14ac:dyDescent="0.15">
      <c r="B973" s="29"/>
      <c r="C973" s="11"/>
      <c r="D973" s="11"/>
      <c r="E973" s="11"/>
      <c r="K973" s="10"/>
    </row>
    <row r="974" spans="2:11" ht="13" x14ac:dyDescent="0.15">
      <c r="B974" s="29"/>
      <c r="C974" s="11"/>
      <c r="D974" s="11"/>
      <c r="E974" s="11"/>
      <c r="K974" s="10"/>
    </row>
    <row r="975" spans="2:11" ht="13" x14ac:dyDescent="0.15">
      <c r="B975" s="29"/>
      <c r="C975" s="11"/>
      <c r="D975" s="11"/>
      <c r="E975" s="11"/>
      <c r="K975" s="10"/>
    </row>
    <row r="976" spans="2:11" ht="13" x14ac:dyDescent="0.15">
      <c r="B976" s="29"/>
      <c r="C976" s="11"/>
      <c r="D976" s="11"/>
      <c r="E976" s="11"/>
      <c r="K976" s="10"/>
    </row>
    <row r="977" spans="2:11" ht="13" x14ac:dyDescent="0.15">
      <c r="B977" s="29"/>
      <c r="C977" s="11"/>
      <c r="D977" s="11"/>
      <c r="E977" s="11"/>
      <c r="K977" s="10"/>
    </row>
    <row r="978" spans="2:11" ht="13" x14ac:dyDescent="0.15">
      <c r="B978" s="29"/>
      <c r="C978" s="11"/>
      <c r="D978" s="11"/>
      <c r="E978" s="11"/>
      <c r="K978" s="10"/>
    </row>
    <row r="979" spans="2:11" ht="13" x14ac:dyDescent="0.15">
      <c r="B979" s="29"/>
      <c r="C979" s="11"/>
      <c r="D979" s="11"/>
      <c r="E979" s="11"/>
      <c r="K979" s="10"/>
    </row>
    <row r="980" spans="2:11" ht="13" x14ac:dyDescent="0.15">
      <c r="B980" s="29"/>
      <c r="C980" s="11"/>
      <c r="D980" s="11"/>
      <c r="E980" s="11"/>
      <c r="K980" s="10"/>
    </row>
    <row r="981" spans="2:11" ht="13" x14ac:dyDescent="0.15">
      <c r="B981" s="29"/>
      <c r="C981" s="11"/>
      <c r="D981" s="11"/>
      <c r="E981" s="11"/>
      <c r="K981" s="10"/>
    </row>
    <row r="982" spans="2:11" ht="13" x14ac:dyDescent="0.15">
      <c r="B982" s="29"/>
      <c r="C982" s="11"/>
      <c r="D982" s="11"/>
      <c r="E982" s="11"/>
      <c r="K982" s="10"/>
    </row>
    <row r="983" spans="2:11" ht="13" x14ac:dyDescent="0.15">
      <c r="B983" s="29"/>
      <c r="C983" s="11"/>
      <c r="D983" s="11"/>
      <c r="E983" s="11"/>
      <c r="K983" s="10"/>
    </row>
    <row r="984" spans="2:11" ht="13" x14ac:dyDescent="0.15">
      <c r="B984" s="29"/>
      <c r="C984" s="11"/>
      <c r="D984" s="11"/>
      <c r="E984" s="11"/>
      <c r="K984" s="10"/>
    </row>
    <row r="985" spans="2:11" ht="13" x14ac:dyDescent="0.15">
      <c r="B985" s="29"/>
      <c r="C985" s="11"/>
      <c r="D985" s="11"/>
      <c r="E985" s="11"/>
      <c r="K985" s="10"/>
    </row>
    <row r="986" spans="2:11" ht="13" x14ac:dyDescent="0.15">
      <c r="B986" s="29"/>
      <c r="C986" s="11"/>
      <c r="D986" s="11"/>
      <c r="E986" s="11"/>
      <c r="K986" s="10"/>
    </row>
    <row r="987" spans="2:11" ht="13" x14ac:dyDescent="0.15">
      <c r="B987" s="29"/>
      <c r="C987" s="11"/>
      <c r="D987" s="11"/>
      <c r="E987" s="11"/>
      <c r="K987" s="10"/>
    </row>
    <row r="988" spans="2:11" ht="13" x14ac:dyDescent="0.15">
      <c r="B988" s="29"/>
      <c r="C988" s="11"/>
      <c r="D988" s="11"/>
      <c r="E988" s="11"/>
      <c r="K988" s="10"/>
    </row>
    <row r="989" spans="2:11" ht="13" x14ac:dyDescent="0.15">
      <c r="B989" s="29"/>
      <c r="C989" s="11"/>
      <c r="D989" s="11"/>
      <c r="E989" s="11"/>
      <c r="K989" s="10"/>
    </row>
    <row r="990" spans="2:11" ht="13" x14ac:dyDescent="0.15">
      <c r="B990" s="29"/>
      <c r="C990" s="11"/>
      <c r="D990" s="11"/>
      <c r="E990" s="11"/>
      <c r="K990" s="10"/>
    </row>
    <row r="991" spans="2:11" ht="13" x14ac:dyDescent="0.15">
      <c r="B991" s="29"/>
      <c r="C991" s="11"/>
      <c r="D991" s="11"/>
      <c r="E991" s="11"/>
      <c r="K991" s="10"/>
    </row>
    <row r="992" spans="2:11" ht="13" x14ac:dyDescent="0.15">
      <c r="B992" s="29"/>
      <c r="C992" s="11"/>
      <c r="D992" s="11"/>
      <c r="E992" s="11"/>
      <c r="K992" s="10"/>
    </row>
    <row r="993" spans="2:11" ht="13" x14ac:dyDescent="0.15">
      <c r="B993" s="29"/>
      <c r="C993" s="11"/>
      <c r="D993" s="11"/>
      <c r="E993" s="11"/>
      <c r="K993" s="10"/>
    </row>
    <row r="994" spans="2:11" ht="13" x14ac:dyDescent="0.15">
      <c r="B994" s="29"/>
      <c r="C994" s="11"/>
      <c r="D994" s="11"/>
      <c r="E994" s="11"/>
      <c r="K994" s="10"/>
    </row>
    <row r="995" spans="2:11" ht="13" x14ac:dyDescent="0.15">
      <c r="B995" s="29"/>
      <c r="C995" s="11"/>
      <c r="D995" s="11"/>
      <c r="E995" s="11"/>
      <c r="K995" s="10"/>
    </row>
    <row r="996" spans="2:11" ht="13" x14ac:dyDescent="0.15">
      <c r="B996" s="29"/>
      <c r="C996" s="11"/>
      <c r="D996" s="11"/>
      <c r="E996" s="11"/>
      <c r="K996" s="10"/>
    </row>
    <row r="997" spans="2:11" ht="13" x14ac:dyDescent="0.15">
      <c r="B997" s="29"/>
      <c r="C997" s="11"/>
      <c r="D997" s="11"/>
      <c r="E997" s="11"/>
      <c r="K997" s="10"/>
    </row>
    <row r="998" spans="2:11" ht="13" x14ac:dyDescent="0.15">
      <c r="B998" s="29"/>
      <c r="C998" s="11"/>
      <c r="D998" s="11"/>
      <c r="E998" s="11"/>
      <c r="K998" s="10"/>
    </row>
    <row r="999" spans="2:11" ht="13" x14ac:dyDescent="0.15">
      <c r="B999" s="29"/>
      <c r="C999" s="11"/>
      <c r="D999" s="11"/>
      <c r="E999" s="11"/>
      <c r="K999" s="10"/>
    </row>
    <row r="1000" spans="2:11" ht="13" x14ac:dyDescent="0.15">
      <c r="B1000" s="29"/>
      <c r="C1000" s="11"/>
      <c r="D1000" s="11"/>
      <c r="E1000" s="11"/>
      <c r="K1000" s="10"/>
    </row>
  </sheetData>
  <mergeCells count="5">
    <mergeCell ref="F1:I1"/>
    <mergeCell ref="L1:O1"/>
    <mergeCell ref="V1:Z1"/>
    <mergeCell ref="S1:T1"/>
    <mergeCell ref="Q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Asim Soysal</cp:lastModifiedBy>
  <dcterms:modified xsi:type="dcterms:W3CDTF">2022-03-20T06:42:43Z</dcterms:modified>
</cp:coreProperties>
</file>