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0" windowWidth="21600" windowHeight="9735" tabRatio="868"/>
  </bookViews>
  <sheets>
    <sheet name="AUX" sheetId="68" r:id="rId1"/>
    <sheet name="KPIS_AGGREGATION ALL CITIES" sheetId="50" r:id="rId2"/>
    <sheet name="KPIS_AGGREGATION REST" sheetId="52" r:id="rId3"/>
    <sheet name="VOLTE_CAPABLE M2M - M CITIES " sheetId="78" r:id="rId4"/>
    <sheet name="VOLTE_REAL M2M - M CITIES" sheetId="79" r:id="rId5"/>
    <sheet name="VOLTE_CAPABLE M2M - S CITIES" sheetId="80" r:id="rId6"/>
    <sheet name="VOLTE_REAL M2M - S CITIES" sheetId="81" r:id="rId7"/>
    <sheet name="VOLTE_CAPABLE M2M - HIGHWAYS" sheetId="82" r:id="rId8"/>
    <sheet name="VOLTE_REAL M2M - HIGHWAY" sheetId="83" r:id="rId9"/>
  </sheets>
  <definedNames>
    <definedName name="_xlnm._FilterDatabase" localSheetId="5" hidden="1">'VOLTE_CAPABLE M2M - S CITIES'!$A$1:$BN$25</definedName>
    <definedName name="_xlnm._FilterDatabase" localSheetId="6" hidden="1">'VOLTE_REAL M2M - S CITIES'!$A$1:$BN$25</definedName>
  </definedNames>
  <calcPr calcId="145621"/>
</workbook>
</file>

<file path=xl/calcChain.xml><?xml version="1.0" encoding="utf-8"?>
<calcChain xmlns="http://schemas.openxmlformats.org/spreadsheetml/2006/main">
  <c r="G24" i="52" l="1"/>
  <c r="G23" i="52"/>
  <c r="G22" i="52"/>
  <c r="G21" i="52"/>
  <c r="G14" i="52"/>
  <c r="G13" i="52"/>
  <c r="G12" i="52"/>
  <c r="G11" i="52"/>
  <c r="F24" i="52"/>
  <c r="E24" i="52"/>
  <c r="D24" i="52"/>
  <c r="F23" i="52"/>
  <c r="E23" i="52"/>
  <c r="D23" i="52"/>
  <c r="F22" i="52"/>
  <c r="E22" i="52"/>
  <c r="D22" i="52"/>
  <c r="F21" i="52"/>
  <c r="E21" i="52"/>
  <c r="D21" i="52"/>
  <c r="G19" i="52"/>
  <c r="F19" i="52"/>
  <c r="E19" i="52"/>
  <c r="D19" i="52"/>
  <c r="G18" i="52"/>
  <c r="F18" i="52"/>
  <c r="E18" i="52"/>
  <c r="D18" i="52"/>
  <c r="G17" i="52"/>
  <c r="F17" i="52"/>
  <c r="E17" i="52"/>
  <c r="D17" i="52"/>
  <c r="G16" i="52"/>
  <c r="F16" i="52"/>
  <c r="E16" i="52"/>
  <c r="D16" i="52"/>
  <c r="F14" i="52"/>
  <c r="E14" i="52"/>
  <c r="D14" i="52"/>
  <c r="F13" i="52"/>
  <c r="E13" i="52"/>
  <c r="D13" i="52"/>
  <c r="F12" i="52"/>
  <c r="E12" i="52"/>
  <c r="D12" i="52"/>
  <c r="F11" i="52"/>
  <c r="E11" i="52"/>
  <c r="D11" i="52"/>
  <c r="G5" i="50"/>
  <c r="E5" i="50"/>
  <c r="F8" i="50"/>
  <c r="G17" i="50"/>
  <c r="I15" i="50"/>
  <c r="E15" i="50"/>
  <c r="G20" i="50"/>
  <c r="F16" i="50"/>
  <c r="E18" i="50"/>
  <c r="I6" i="50"/>
  <c r="J8" i="50"/>
  <c r="G16" i="50"/>
  <c r="F7" i="50"/>
  <c r="H17" i="50"/>
  <c r="G15" i="50"/>
  <c r="H6" i="50"/>
  <c r="H20" i="50"/>
  <c r="J5" i="50"/>
  <c r="G8" i="50"/>
  <c r="E16" i="50"/>
  <c r="I13" i="50"/>
  <c r="H8" i="50"/>
  <c r="D16" i="50"/>
  <c r="G6" i="50"/>
  <c r="J12" i="50"/>
  <c r="D15" i="50"/>
  <c r="E8" i="50"/>
  <c r="E17" i="50"/>
  <c r="D6" i="50"/>
  <c r="H22" i="50"/>
  <c r="I18" i="50"/>
  <c r="E6" i="50"/>
  <c r="G22" i="50"/>
  <c r="H21" i="50"/>
  <c r="F18" i="50"/>
  <c r="D18" i="50"/>
  <c r="J10" i="50"/>
  <c r="E7" i="50"/>
  <c r="F17" i="50"/>
  <c r="G21" i="50"/>
  <c r="H16" i="50"/>
  <c r="I12" i="50"/>
  <c r="I5" i="50"/>
  <c r="I20" i="50"/>
  <c r="I16" i="50"/>
  <c r="I11" i="50"/>
  <c r="I17" i="50"/>
  <c r="D17" i="50"/>
  <c r="D5" i="50"/>
  <c r="H23" i="50"/>
  <c r="G18" i="50"/>
  <c r="I10" i="50"/>
  <c r="H18" i="50"/>
  <c r="I7" i="50"/>
  <c r="D8" i="50"/>
  <c r="I23" i="50"/>
  <c r="D7" i="50"/>
  <c r="J11" i="50"/>
  <c r="J6" i="50"/>
  <c r="J7" i="50"/>
  <c r="I21" i="50"/>
  <c r="G7" i="50"/>
  <c r="H15" i="50"/>
  <c r="H7" i="50"/>
  <c r="J13" i="50"/>
  <c r="G23" i="50"/>
  <c r="F15" i="50"/>
  <c r="I8" i="50"/>
  <c r="H5" i="50"/>
  <c r="F5" i="50"/>
  <c r="F6" i="50"/>
  <c r="I22" i="50"/>
  <c r="G9" i="52" l="1"/>
  <c r="F9" i="52"/>
  <c r="E9" i="52"/>
  <c r="D9" i="52"/>
  <c r="G8" i="52"/>
  <c r="F8" i="52"/>
  <c r="E8" i="52"/>
  <c r="D8" i="52"/>
  <c r="G7" i="52"/>
  <c r="F7" i="52"/>
  <c r="E7" i="52"/>
  <c r="D7" i="52"/>
  <c r="G6" i="52"/>
  <c r="D6" i="52"/>
  <c r="F6" i="52"/>
  <c r="E6" i="52"/>
  <c r="J25" i="50"/>
  <c r="I27" i="50"/>
  <c r="D20" i="50"/>
  <c r="G13" i="50"/>
  <c r="E20" i="50"/>
  <c r="I32" i="50"/>
  <c r="E21" i="50"/>
  <c r="G31" i="50"/>
  <c r="J27" i="50"/>
  <c r="F22" i="50"/>
  <c r="F20" i="50"/>
  <c r="G32" i="50"/>
  <c r="I25" i="50"/>
  <c r="J26" i="50"/>
  <c r="G30" i="50"/>
  <c r="H31" i="50"/>
  <c r="J28" i="50"/>
  <c r="D23" i="50"/>
  <c r="E22" i="50"/>
  <c r="I30" i="50"/>
  <c r="H30" i="50"/>
  <c r="F23" i="50"/>
  <c r="G33" i="50"/>
  <c r="F21" i="50"/>
  <c r="H32" i="50"/>
  <c r="E23" i="50"/>
  <c r="G12" i="50"/>
  <c r="H33" i="50"/>
  <c r="I28" i="50"/>
  <c r="D21" i="50"/>
  <c r="I26" i="50"/>
  <c r="G11" i="50"/>
  <c r="G10" i="50"/>
  <c r="D22" i="50"/>
  <c r="I33" i="50"/>
  <c r="I31" i="50"/>
  <c r="G29" i="52" l="1"/>
  <c r="G28" i="52"/>
  <c r="G27" i="52"/>
  <c r="G26" i="52"/>
  <c r="E31" i="50"/>
  <c r="E10" i="50"/>
  <c r="G28" i="50"/>
  <c r="G27" i="50"/>
  <c r="D11" i="50"/>
  <c r="F10" i="50"/>
  <c r="D32" i="50"/>
  <c r="D31" i="50"/>
  <c r="E12" i="50"/>
  <c r="H11" i="50"/>
  <c r="F13" i="50"/>
  <c r="D12" i="50"/>
  <c r="E30" i="50"/>
  <c r="H13" i="50"/>
  <c r="F12" i="50"/>
  <c r="D30" i="50"/>
  <c r="D10" i="50"/>
  <c r="D33" i="50"/>
  <c r="E11" i="50"/>
  <c r="E32" i="50"/>
  <c r="G26" i="50"/>
  <c r="F11" i="50"/>
  <c r="E13" i="50"/>
  <c r="D13" i="50"/>
  <c r="G25" i="50"/>
  <c r="F31" i="50"/>
  <c r="H10" i="50"/>
  <c r="F33" i="50"/>
  <c r="E33" i="50"/>
  <c r="F30" i="50"/>
  <c r="H12" i="50"/>
  <c r="F32" i="50"/>
  <c r="F26" i="52" l="1"/>
  <c r="D26" i="52"/>
  <c r="F27" i="52"/>
  <c r="D27" i="52"/>
  <c r="E28" i="52"/>
  <c r="E26" i="52"/>
  <c r="E27" i="52"/>
  <c r="F29" i="52"/>
  <c r="D29" i="52"/>
  <c r="F28" i="52"/>
  <c r="D28" i="52"/>
  <c r="E29" i="52"/>
  <c r="O11" i="50"/>
  <c r="D28" i="50"/>
  <c r="Q10" i="50"/>
  <c r="H25" i="50"/>
  <c r="H27" i="50"/>
  <c r="R11" i="50"/>
  <c r="E26" i="50"/>
  <c r="R20" i="50"/>
  <c r="D27" i="50"/>
  <c r="O20" i="50"/>
  <c r="Q11" i="50"/>
  <c r="O21" i="50"/>
  <c r="F26" i="50"/>
  <c r="E27" i="50"/>
  <c r="O10" i="50"/>
  <c r="E28" i="50"/>
  <c r="R10" i="50"/>
  <c r="D25" i="50"/>
  <c r="E25" i="50"/>
  <c r="P21" i="50"/>
  <c r="P10" i="50"/>
  <c r="R21" i="50"/>
  <c r="P20" i="50"/>
  <c r="Q21" i="50"/>
  <c r="H28" i="50"/>
  <c r="H26" i="50"/>
  <c r="P11" i="50"/>
  <c r="F27" i="50"/>
  <c r="Q20" i="50"/>
  <c r="D26" i="50"/>
  <c r="F28" i="50"/>
  <c r="F25" i="50"/>
</calcChain>
</file>

<file path=xl/sharedStrings.xml><?xml version="1.0" encoding="utf-8"?>
<sst xmlns="http://schemas.openxmlformats.org/spreadsheetml/2006/main" count="536" uniqueCount="121">
  <si>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</si>
  <si>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</si>
  <si>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</si>
  <si>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</si>
  <si>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</si>
  <si>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</si>
  <si>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</si>
  <si>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</si>
  <si>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</si>
  <si>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</si>
  <si>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</si>
  <si>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</si>
  <si>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</si>
  <si>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VOICE CALLS STARTED AND TERMINATED ON 2G [N]</t>
  </si>
  <si>
    <t>VOICE CALLS - MIXED [N]</t>
  </si>
  <si>
    <t>3G TOTAL DURATION [S]</t>
  </si>
  <si>
    <t>2G TOTAL DURATION  [S]</t>
  </si>
  <si>
    <t>VOICE CALLS STARTED ON 4G [N]</t>
  </si>
  <si>
    <t>URBAN EXTENSION [KM2]</t>
  </si>
  <si>
    <t>POPULATION COVERED</t>
  </si>
  <si>
    <t>SAMPLED PERCENTAGE ON TOTAL URBANIZED [%]</t>
  </si>
  <si>
    <t>NUMBER OF CALLS/SAMPLED KM2</t>
  </si>
  <si>
    <t>ROUTE/LINE LENGTH [KM]</t>
  </si>
  <si>
    <t>SPEECH LANGUAGE REFERENCE</t>
  </si>
  <si>
    <t>SMARTPHONE MODEL</t>
  </si>
  <si>
    <t>FIRMWARE VERSION</t>
  </si>
  <si>
    <t>LAST ACQUISITION TIMING [YYYY_MM]</t>
  </si>
  <si>
    <t>RAN VENDOR</t>
  </si>
  <si>
    <t>M2M</t>
  </si>
  <si>
    <t>TYPE OF TEST</t>
  </si>
  <si>
    <t>CALL ATTEMPTS [N] (column H + J)</t>
  </si>
  <si>
    <t>ACCESS FAILURES [N] (column I +K)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</si>
  <si>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</si>
  <si>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</si>
  <si>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</si>
  <si>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AND TERMINATED ON 3G [N]</t>
  </si>
  <si>
    <t>CALLS ON 2G LAYER AFTER CSFB PROCEDURE [N]</t>
  </si>
  <si>
    <t>CALLS ON 3G LAYER AFTER CSFB PROCEDURE [N]</t>
  </si>
  <si>
    <t>SPEECH ASSESSMENT ALGORITHM [PESQ, POLQA, ETC.]</t>
  </si>
  <si>
    <t>NUMBERS OF CALLS Non Sustainability [NB]</t>
  </si>
  <si>
    <t>NUMBERS OF CALLS Non Sustainability [WB]</t>
  </si>
  <si>
    <t>VODAFONE</t>
  </si>
  <si>
    <t>MOVISTAR</t>
  </si>
  <si>
    <t>ORANGE</t>
  </si>
  <si>
    <t>YOIGO</t>
  </si>
  <si>
    <t>VOICE SLIDING WINDOW KPIS AGGREGATION</t>
  </si>
  <si>
    <t>ACCESSIBILITY</t>
  </si>
  <si>
    <t>CONTINUITY</t>
  </si>
  <si>
    <t>CALL FAILURE RATE</t>
  </si>
  <si>
    <t>SPEECH QUALITY</t>
  </si>
  <si>
    <t>Values ​​weighted by population</t>
  </si>
  <si>
    <t>Huawei</t>
  </si>
  <si>
    <t>Ericsson</t>
  </si>
  <si>
    <t>4G MAIN CITIES M2M</t>
  </si>
  <si>
    <t>4G SMALLER CITIES M2M</t>
  </si>
  <si>
    <t>2G/3G MAIN CITIES M2M</t>
  </si>
  <si>
    <t>2G/3G SMALLER CITIES M2M</t>
  </si>
  <si>
    <t>4G ALL CITIES M2M</t>
  </si>
  <si>
    <t>2G/3G ALL CITIES M2M</t>
  </si>
  <si>
    <t>CST Connect</t>
  </si>
  <si>
    <t>4G TOURISTIC AREA M2M</t>
  </si>
  <si>
    <t>49/49</t>
  </si>
  <si>
    <t>4G RAILWAYS M2F</t>
  </si>
  <si>
    <t>4G HIGHWAYS M2M</t>
  </si>
  <si>
    <t>4G POC M2F</t>
  </si>
  <si>
    <t>4G ADD-ON M2M</t>
  </si>
  <si>
    <t>CSFB</t>
  </si>
  <si>
    <t>WB Codec</t>
  </si>
  <si>
    <t>ORDER</t>
  </si>
  <si>
    <t>SHEET</t>
  </si>
  <si>
    <t>MAIN CITIES</t>
  </si>
  <si>
    <t>SMALLER CITIES</t>
  </si>
  <si>
    <t>MAIN HIGHWAYS</t>
  </si>
  <si>
    <t>LA</t>
  </si>
  <si>
    <t>NOT</t>
  </si>
  <si>
    <t>Scope_Seta</t>
  </si>
  <si>
    <t>MAIN&amp;SMALLER</t>
  </si>
  <si>
    <t>CALLS WITH SRVCC PROCEDURE [N]</t>
  </si>
  <si>
    <t>VOICE CALLS STARTED AND TERMINATED ON VOLTE [N]</t>
  </si>
  <si>
    <t>VOLTE AVG. SPEECH DELAY (RTT)</t>
  </si>
  <si>
    <t>PROVINCIA</t>
  </si>
  <si>
    <t>CCAA</t>
  </si>
  <si>
    <t>ZONA</t>
  </si>
  <si>
    <t>CALL SETUP TIME [S] AVG - MO -ALERTING- (For QUALIFIED CALLS)</t>
  </si>
  <si>
    <t>CALL SETUP TIME [S] AVG- MT -ALERTING-  (For QUALIFIED CALLS)</t>
  </si>
  <si>
    <t>CALL SETUP TIME [S] AVG- ORIGINATING SIDE  -ALERTING- (For QUALIFIED CALLS)</t>
  </si>
  <si>
    <t>CALL SETUP TIME [S] 95TH PERCENTILE- MO -ALERTING-  (For QUALIFIED CALLS)</t>
  </si>
  <si>
    <t>CALL SETUP TIME [S] 95TH PERCENTILE- MT -ALERTING-  (For QUALIFIED CALLS)</t>
  </si>
  <si>
    <t>CALL SETUP TIME [S] 95TH PERCENTILE- ORIGINATING SIDE -ALERTING-   (For QUALIFIED CALLS)</t>
  </si>
  <si>
    <t>CALL SETUP TIME [S] AVG - MO -CONNECT-   (For QUALIFIED CALLS)</t>
  </si>
  <si>
    <t>CALL SETUP TIME [S] AVG- MT -CONNECT-  (For QUALIFIED CALLS)</t>
  </si>
  <si>
    <t>CALL SETUP TIME [S] AVG- ORIGINATING SIDE -CONNECT-   (For QUALIFIED CALLS)</t>
  </si>
  <si>
    <t>CALL SETUP TIME [S] 95TH PERCENTILE- MO -CONNECT-  (For QUALIFIED CALLS)</t>
  </si>
  <si>
    <t>CALL SETUP TIME [S] 95TH PERCENTILE- MT -CONNECT-   (For QUALIFIED CALLS)</t>
  </si>
  <si>
    <t>CALLCALL SETUP TIME [S] 95TH PERCENTILE- ORIGINATING SIDE -CONNECT-   (For QUALIFIED CALLS)</t>
  </si>
  <si>
    <t>AVERAGE VOICE QUALITY DL+UL [MOS SCALE] [NB - M2F] (For QUALIFIED CALLS)</t>
  </si>
  <si>
    <t>NUMBER OF SAMPLES DL+UL [N] [NB - M2F] (For QUALIFIED CALLS)</t>
  </si>
  <si>
    <t>STANDARD DEVIATION [NB - M2F] (For QUALIFIED CALLS)</t>
  </si>
  <si>
    <t xml:space="preserve">NUMBERS OF VOICE SAMPLES &lt; 2.5 [NB - M2F] </t>
  </si>
  <si>
    <t>5TH PERCENTILE [NB - M2F] (For QUALIFIED CALLS)</t>
  </si>
  <si>
    <t>AVERAGE VOICE QUALITY DL+UL [MOS SCALE] [OVERALL]  (For QUALIFIED CALLS)</t>
  </si>
  <si>
    <t>NUMBER OF SAMPLES DL+UL [OVERALL]  (For QUALIFIED CALLS)</t>
  </si>
  <si>
    <t>STANDARD DEVIATION [OVERALL] (For QUALIFIED CALLS)</t>
  </si>
  <si>
    <t xml:space="preserve">NUMBERS OF VOICE SAMPLES &lt; 2.5 [OVERALL]  </t>
  </si>
  <si>
    <t>5TH PERCENTILE [OVERALL]  (For QUALIFIED CALLS)</t>
  </si>
  <si>
    <t>C&amp;T_VOLTE_MAIN_CITIES M2M</t>
  </si>
  <si>
    <t>VOLTE</t>
  </si>
  <si>
    <t>C&amp;T_REAL_VOLTE_MAIN_CITIES M2M</t>
  </si>
  <si>
    <t>TRANSP_VOLTE_HIGHWAYS M2M</t>
  </si>
  <si>
    <t>TRANSP_REAL_VOLTE_HIGHWAYS M2M</t>
  </si>
  <si>
    <t>C&amp;T_VOLTE_SMALLER_CITIES M2M</t>
  </si>
  <si>
    <t>SCENARIOS</t>
  </si>
  <si>
    <t>YES</t>
  </si>
  <si>
    <t>C&amp;T_REAL_VOLTE_SMALLER_CITIES</t>
  </si>
  <si>
    <t xml:space="preserve">VOLTE_CAPABLE M2M - M CITIES </t>
  </si>
  <si>
    <t>Sheet Seta</t>
  </si>
  <si>
    <t>VOLTE_REAL M2M - M CITIES</t>
  </si>
  <si>
    <t>VOLTE_CAPABLE M2M - S CITIES</t>
  </si>
  <si>
    <t>VOLTE_REAL M2M - S CITIES</t>
  </si>
  <si>
    <t>VOLTE_CAPABLE M2M - HIGHWAYS</t>
  </si>
  <si>
    <t>VOLTE_REAL M2M - HIGHWAY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</si>
</sst>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\ _€_-;\-* #,##0.0\ _€_-;_-* &quot;-&quot;??\ _€_-;_-@_-"/>
    <numFmt numFmtId="165" formatCode="0.0%"/>
    <numFmt numFmtId="166" formatCode="_(* #,##0.00_);_(* \(#,##0.00\);_(* &quot;-&quot;??_);_(@_)"/>
    <numFmt numFmtId="167" formatCode="_-* #,##0\ _€_-;\-* #,##0\ _€_-;_-* &quot;-&quot;??\ _€_-;_-@_-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4"/>
      <color theme="1"/>
      <name val="Vodafone Rg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</fonts>
  <fills count="70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rgb="FFFFFF00"/>
        <bgColor auto="1"/>
      </patternFill>
    </fill>
    <fill>
      <patternFill patternType="solid">
        <fgColor theme="2"/>
        <bgColor auto="1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058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>
      <alignment vertical="top"/>
      <protection locked="0"/>
    </xf>
    <xf numFmtId="0" fontId="2" fillId="0" borderId="0"/>
    <xf numFmtId="0" fontId="2" fillId="0" borderId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4" fillId="58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61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62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65" borderId="0" applyNumberFormat="0" applyBorder="0" applyAlignment="0" applyProtection="0"/>
    <xf numFmtId="0" fontId="42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6" fillId="56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6" fillId="50" borderId="25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7" fillId="66" borderId="26" applyNumberFormat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7" fillId="66" borderId="26" applyNumberFormat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1" fillId="49" borderId="25" applyNumberFormat="0" applyAlignment="0" applyProtection="0"/>
    <xf numFmtId="0" fontId="46" fillId="0" borderId="0" applyNumberFormat="0" applyFill="0" applyBorder="0" applyAlignment="0" applyProtection="0"/>
    <xf numFmtId="0" fontId="35" fillId="46" borderId="0" applyNumberFormat="0" applyBorder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2" fillId="0" borderId="30" applyNumberFormat="0" applyFill="0" applyAlignment="0" applyProtection="0"/>
    <xf numFmtId="0" fontId="52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1" fillId="49" borderId="25" applyNumberFormat="0" applyAlignment="0" applyProtection="0"/>
    <xf numFmtId="0" fontId="38" fillId="0" borderId="27" applyNumberFormat="0" applyFill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9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33" fillId="51" borderId="31" applyNumberFormat="0" applyFont="0" applyAlignment="0" applyProtection="0"/>
    <xf numFmtId="0" fontId="44" fillId="56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4" fillId="50" borderId="32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9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32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33" fillId="45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52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19" applyNumberFormat="0" applyAlignment="0" applyProtection="0"/>
    <xf numFmtId="0" fontId="25" fillId="17" borderId="20" applyNumberFormat="0" applyAlignment="0" applyProtection="0"/>
    <xf numFmtId="0" fontId="26" fillId="17" borderId="19" applyNumberFormat="0" applyAlignment="0" applyProtection="0"/>
    <xf numFmtId="0" fontId="27" fillId="0" borderId="21" applyNumberFormat="0" applyFill="0" applyAlignment="0" applyProtection="0"/>
    <xf numFmtId="0" fontId="28" fillId="18" borderId="22" applyNumberFormat="0" applyAlignment="0" applyProtection="0"/>
    <xf numFmtId="0" fontId="29" fillId="0" borderId="0" applyNumberFormat="0" applyFill="0" applyBorder="0" applyAlignment="0" applyProtection="0"/>
    <xf numFmtId="0" fontId="1" fillId="19" borderId="23" applyNumberFormat="0" applyFont="0" applyAlignment="0" applyProtection="0"/>
    <xf numFmtId="0" fontId="30" fillId="0" borderId="0" applyNumberFormat="0" applyFill="0" applyBorder="0" applyAlignment="0" applyProtection="0"/>
    <xf numFmtId="0" fontId="8" fillId="0" borderId="24" applyNumberFormat="0" applyFill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1" fillId="43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43" fontId="2" fillId="0" borderId="0" applyBorder="0" applyAlignment="0" applyProtection="0"/>
    <xf numFmtId="0" fontId="57" fillId="0" borderId="0">
      <alignment vertical="center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7" fillId="0" borderId="0">
      <alignment vertical="center"/>
    </xf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2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166" fontId="2" fillId="0" borderId="0" applyBorder="0" applyAlignment="0" applyProtection="0"/>
    <xf numFmtId="0" fontId="1" fillId="0" borderId="0"/>
    <xf numFmtId="0" fontId="2" fillId="0" borderId="0"/>
  </cellStyleXfs>
  <cellXfs count="199">
    <xf numFmtId="0" fontId="0" fillId="0" borderId="0" xfId="0"/>
    <xf numFmtId="0" fontId="0" fillId="5" borderId="0" xfId="0" applyFill="1" applyBorder="1" applyAlignment="1">
      <alignment horizontal="center"/>
    </xf>
    <xf numFmtId="0" fontId="4" fillId="5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 textRotation="90"/>
    </xf>
    <xf numFmtId="0" fontId="4" fillId="0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textRotation="90"/>
    </xf>
    <xf numFmtId="0" fontId="4" fillId="9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textRotation="90"/>
    </xf>
    <xf numFmtId="0" fontId="6" fillId="2" borderId="7" xfId="0" applyFont="1" applyFill="1" applyBorder="1" applyAlignment="1">
      <alignment textRotation="90"/>
    </xf>
    <xf numFmtId="0" fontId="6" fillId="2" borderId="5" xfId="0" applyFont="1" applyFill="1" applyBorder="1" applyAlignment="1">
      <alignment textRotation="90"/>
    </xf>
    <xf numFmtId="0" fontId="4" fillId="0" borderId="6" xfId="0" applyFont="1" applyBorder="1"/>
    <xf numFmtId="0" fontId="4" fillId="0" borderId="8" xfId="0" applyFont="1" applyFill="1" applyBorder="1" applyAlignment="1">
      <alignment horizontal="center"/>
    </xf>
    <xf numFmtId="0" fontId="6" fillId="7" borderId="5" xfId="0" applyFont="1" applyFill="1" applyBorder="1" applyAlignment="1">
      <alignment textRotation="90"/>
    </xf>
    <xf numFmtId="0" fontId="6" fillId="2" borderId="2" xfId="0" applyFont="1" applyFill="1" applyBorder="1" applyAlignment="1">
      <alignment textRotation="90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4" fillId="0" borderId="5" xfId="0" applyFont="1" applyFill="1" applyBorder="1"/>
    <xf numFmtId="0" fontId="4" fillId="9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textRotation="90"/>
    </xf>
    <xf numFmtId="0" fontId="4" fillId="0" borderId="8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textRotation="90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 vertical="center"/>
    </xf>
    <xf numFmtId="0" fontId="8" fillId="0" borderId="0" xfId="0" applyFont="1"/>
    <xf numFmtId="10" fontId="11" fillId="11" borderId="12" xfId="25" applyNumberFormat="1" applyFont="1" applyFill="1" applyBorder="1" applyAlignment="1">
      <alignment horizontal="center"/>
    </xf>
    <xf numFmtId="2" fontId="11" fillId="11" borderId="12" xfId="25" applyNumberFormat="1" applyFont="1" applyFill="1" applyBorder="1" applyAlignment="1">
      <alignment horizontal="center"/>
    </xf>
    <xf numFmtId="10" fontId="0" fillId="5" borderId="12" xfId="25" applyNumberFormat="1" applyFont="1" applyFill="1" applyBorder="1" applyAlignment="1">
      <alignment horizontal="center"/>
    </xf>
    <xf numFmtId="10" fontId="0" fillId="5" borderId="12" xfId="25" applyNumberFormat="1" applyFont="1" applyFill="1" applyBorder="1" applyAlignment="1">
      <alignment horizontal="center" wrapText="1"/>
    </xf>
    <xf numFmtId="2" fontId="0" fillId="5" borderId="12" xfId="25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ill="1" applyBorder="1"/>
    <xf numFmtId="0" fontId="13" fillId="12" borderId="0" xfId="0" applyFont="1" applyFill="1"/>
    <xf numFmtId="0" fontId="0" fillId="12" borderId="0" xfId="0" applyFill="1"/>
    <xf numFmtId="0" fontId="8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10" fontId="0" fillId="12" borderId="12" xfId="25" applyNumberFormat="1" applyFont="1" applyFill="1" applyBorder="1" applyAlignment="1">
      <alignment horizontal="center"/>
    </xf>
    <xf numFmtId="10" fontId="0" fillId="12" borderId="12" xfId="25" applyNumberFormat="1" applyFont="1" applyFill="1" applyBorder="1" applyAlignment="1">
      <alignment horizontal="center" wrapText="1"/>
    </xf>
    <xf numFmtId="2" fontId="0" fillId="12" borderId="12" xfId="25" applyNumberFormat="1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2" fontId="0" fillId="5" borderId="0" xfId="25" applyNumberFormat="1" applyFont="1" applyFill="1" applyBorder="1" applyAlignment="1">
      <alignment horizontal="center"/>
    </xf>
    <xf numFmtId="43" fontId="0" fillId="12" borderId="0" xfId="24" applyFont="1" applyFill="1"/>
    <xf numFmtId="10" fontId="0" fillId="5" borderId="0" xfId="25" applyNumberFormat="1" applyFont="1" applyFill="1" applyBorder="1" applyAlignment="1">
      <alignment horizontal="center"/>
    </xf>
    <xf numFmtId="10" fontId="0" fillId="5" borderId="0" xfId="25" applyNumberFormat="1" applyFont="1" applyFill="1" applyBorder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4" fillId="9" borderId="7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43" fontId="4" fillId="0" borderId="0" xfId="24" applyFont="1" applyFill="1" applyBorder="1" applyAlignment="1">
      <alignment horizontal="center"/>
    </xf>
    <xf numFmtId="164" fontId="4" fillId="0" borderId="0" xfId="24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8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0" borderId="39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/>
    </xf>
    <xf numFmtId="0" fontId="6" fillId="2" borderId="36" xfId="0" applyFont="1" applyFill="1" applyBorder="1" applyAlignment="1">
      <alignment horizontal="center" textRotation="90"/>
    </xf>
    <xf numFmtId="0" fontId="6" fillId="2" borderId="9" xfId="0" applyFont="1" applyFill="1" applyBorder="1" applyAlignment="1">
      <alignment textRotation="90"/>
    </xf>
    <xf numFmtId="0" fontId="6" fillId="2" borderId="10" xfId="0" applyFont="1" applyFill="1" applyBorder="1" applyAlignment="1">
      <alignment textRotation="90"/>
    </xf>
    <xf numFmtId="0" fontId="6" fillId="2" borderId="11" xfId="0" applyFont="1" applyFill="1" applyBorder="1" applyAlignment="1">
      <alignment textRotation="90"/>
    </xf>
    <xf numFmtId="0" fontId="6" fillId="7" borderId="11" xfId="0" applyFont="1" applyFill="1" applyBorder="1" applyAlignment="1">
      <alignment textRotation="90"/>
    </xf>
    <xf numFmtId="0" fontId="4" fillId="0" borderId="38" xfId="0" applyFont="1" applyFill="1" applyBorder="1" applyAlignment="1">
      <alignment horizontal="center"/>
    </xf>
    <xf numFmtId="0" fontId="4" fillId="0" borderId="37" xfId="0" applyNumberFormat="1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9" borderId="39" xfId="0" applyFont="1" applyFill="1" applyBorder="1" applyAlignment="1">
      <alignment horizontal="center"/>
    </xf>
    <xf numFmtId="0" fontId="4" fillId="0" borderId="39" xfId="0" applyFont="1" applyFill="1" applyBorder="1"/>
    <xf numFmtId="0" fontId="0" fillId="5" borderId="0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8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4" fillId="9" borderId="7" xfId="24" applyNumberFormat="1" applyFont="1" applyFill="1" applyBorder="1" applyAlignment="1">
      <alignment horizontal="center"/>
    </xf>
    <xf numFmtId="0" fontId="4" fillId="9" borderId="37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3" fontId="4" fillId="0" borderId="7" xfId="24" applyFont="1" applyFill="1" applyBorder="1" applyAlignment="1">
      <alignment horizontal="center"/>
    </xf>
    <xf numFmtId="0" fontId="4" fillId="0" borderId="39" xfId="0" applyFont="1" applyBorder="1"/>
    <xf numFmtId="0" fontId="4" fillId="0" borderId="5" xfId="0" applyFont="1" applyBorder="1"/>
    <xf numFmtId="10" fontId="0" fillId="0" borderId="0" xfId="25" applyNumberFormat="1" applyFont="1"/>
    <xf numFmtId="43" fontId="0" fillId="0" borderId="0" xfId="24" applyFont="1"/>
    <xf numFmtId="165" fontId="0" fillId="0" borderId="0" xfId="25" applyNumberFormat="1" applyFont="1"/>
    <xf numFmtId="10" fontId="8" fillId="0" borderId="0" xfId="0" applyNumberFormat="1" applyFont="1" applyAlignment="1">
      <alignment horizontal="center"/>
    </xf>
    <xf numFmtId="10" fontId="8" fillId="12" borderId="0" xfId="0" applyNumberFormat="1" applyFont="1" applyFill="1" applyAlignment="1">
      <alignment horizontal="center"/>
    </xf>
    <xf numFmtId="10" fontId="0" fillId="12" borderId="0" xfId="0" applyNumberFormat="1" applyFill="1"/>
    <xf numFmtId="165" fontId="11" fillId="11" borderId="12" xfId="25" applyNumberFormat="1" applyFont="1" applyFill="1" applyBorder="1" applyAlignment="1">
      <alignment horizontal="center"/>
    </xf>
    <xf numFmtId="165" fontId="0" fillId="5" borderId="12" xfId="25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0" fillId="12" borderId="12" xfId="25" applyNumberFormat="1" applyFont="1" applyFill="1" applyBorder="1" applyAlignment="1">
      <alignment horizontal="center"/>
    </xf>
    <xf numFmtId="165" fontId="0" fillId="12" borderId="0" xfId="0" applyNumberFormat="1" applyFill="1"/>
    <xf numFmtId="0" fontId="0" fillId="0" borderId="0" xfId="0"/>
    <xf numFmtId="0" fontId="0" fillId="0" borderId="0" xfId="0"/>
    <xf numFmtId="0" fontId="0" fillId="0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4" fillId="9" borderId="8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textRotation="90"/>
    </xf>
    <xf numFmtId="0" fontId="6" fillId="2" borderId="10" xfId="0" applyFont="1" applyFill="1" applyBorder="1" applyAlignment="1">
      <alignment horizontal="center" textRotation="90"/>
    </xf>
    <xf numFmtId="0" fontId="4" fillId="0" borderId="0" xfId="0" applyFont="1"/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Fill="1" applyBorder="1"/>
    <xf numFmtId="0" fontId="0" fillId="0" borderId="6" xfId="0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/>
    </xf>
    <xf numFmtId="0" fontId="0" fillId="0" borderId="0" xfId="0"/>
    <xf numFmtId="0" fontId="6" fillId="2" borderId="9" xfId="0" applyFont="1" applyFill="1" applyBorder="1" applyAlignment="1">
      <alignment horizontal="center" textRotation="90"/>
    </xf>
    <xf numFmtId="0" fontId="6" fillId="68" borderId="10" xfId="0" applyFont="1" applyFill="1" applyBorder="1" applyAlignment="1">
      <alignment horizontal="center" textRotation="90"/>
    </xf>
    <xf numFmtId="0" fontId="6" fillId="69" borderId="9" xfId="0" applyFont="1" applyFill="1" applyBorder="1" applyAlignment="1">
      <alignment horizontal="center" textRotation="90"/>
    </xf>
    <xf numFmtId="0" fontId="6" fillId="12" borderId="10" xfId="0" applyFont="1" applyFill="1" applyBorder="1" applyAlignment="1">
      <alignment horizontal="center" textRotation="90"/>
    </xf>
    <xf numFmtId="0" fontId="6" fillId="12" borderId="11" xfId="0" applyFont="1" applyFill="1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43" fontId="0" fillId="0" borderId="7" xfId="24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167" fontId="4" fillId="0" borderId="7" xfId="24" applyNumberFormat="1" applyFont="1" applyBorder="1"/>
    <xf numFmtId="164" fontId="0" fillId="0" borderId="7" xfId="24" applyNumberFormat="1" applyFont="1" applyBorder="1"/>
    <xf numFmtId="0" fontId="0" fillId="0" borderId="3" xfId="0" applyFill="1" applyBorder="1" applyAlignment="1">
      <alignment horizontal="center"/>
    </xf>
    <xf numFmtId="43" fontId="0" fillId="0" borderId="0" xfId="24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/>
    </xf>
    <xf numFmtId="167" fontId="4" fillId="0" borderId="0" xfId="24" applyNumberFormat="1" applyFont="1" applyBorder="1"/>
    <xf numFmtId="164" fontId="0" fillId="0" borderId="0" xfId="24" applyNumberFormat="1" applyFont="1" applyBorder="1"/>
    <xf numFmtId="0" fontId="0" fillId="0" borderId="37" xfId="0" applyFill="1" applyBorder="1" applyAlignment="1">
      <alignment horizontal="center"/>
    </xf>
    <xf numFmtId="43" fontId="0" fillId="0" borderId="8" xfId="24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164" fontId="4" fillId="0" borderId="8" xfId="24" applyNumberFormat="1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67" fontId="4" fillId="0" borderId="8" xfId="24" applyNumberFormat="1" applyFont="1" applyBorder="1"/>
    <xf numFmtId="164" fontId="0" fillId="0" borderId="8" xfId="24" applyNumberFormat="1" applyFont="1" applyBorder="1"/>
    <xf numFmtId="0" fontId="6" fillId="68" borderId="7" xfId="0" applyFont="1" applyFill="1" applyBorder="1" applyAlignment="1">
      <alignment horizontal="center" textRotation="90"/>
    </xf>
    <xf numFmtId="0" fontId="6" fillId="69" borderId="1" xfId="0" applyFont="1" applyFill="1" applyBorder="1" applyAlignment="1">
      <alignment horizontal="center" textRotation="90"/>
    </xf>
    <xf numFmtId="0" fontId="6" fillId="12" borderId="7" xfId="0" applyFont="1" applyFill="1" applyBorder="1" applyAlignment="1">
      <alignment horizontal="center" textRotation="90"/>
    </xf>
    <xf numFmtId="0" fontId="6" fillId="12" borderId="5" xfId="0" applyFont="1" applyFill="1" applyBorder="1" applyAlignment="1">
      <alignment horizontal="center" textRotation="90"/>
    </xf>
    <xf numFmtId="2" fontId="0" fillId="0" borderId="0" xfId="0" applyNumberFormat="1" applyFill="1" applyBorder="1" applyAlignment="1">
      <alignment horizontal="center"/>
    </xf>
    <xf numFmtId="43" fontId="4" fillId="0" borderId="8" xfId="24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4" fillId="9" borderId="0" xfId="24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2" fillId="10" borderId="13" xfId="0" applyFont="1" applyFill="1" applyBorder="1" applyAlignment="1">
      <alignment horizontal="center" vertical="center" textRotation="90"/>
    </xf>
    <xf numFmtId="0" fontId="12" fillId="10" borderId="14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9" fillId="10" borderId="9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</cellXfs>
  <cellStyles count="6058">
    <cellStyle name="20% - Accent1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1_Canarias" xfId="67"/>
    <cellStyle name="20% - Accent2" xfId="68"/>
    <cellStyle name="20% - Accent2 10" xfId="69"/>
    <cellStyle name="20% - Accent2 11" xfId="70"/>
    <cellStyle name="20% - Accent2 12" xfId="71"/>
    <cellStyle name="20% - Accent2 13" xfId="72"/>
    <cellStyle name="20% - Accent2 14" xfId="73"/>
    <cellStyle name="20% - Accent2 15" xfId="74"/>
    <cellStyle name="20% - Accent2 16" xfId="75"/>
    <cellStyle name="20% - Accent2 17" xfId="76"/>
    <cellStyle name="20% - Accent2 18" xfId="77"/>
    <cellStyle name="20% - Accent2 19" xfId="78"/>
    <cellStyle name="20% - Accent2 2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0" xfId="91"/>
    <cellStyle name="20% - Accent2 31" xfId="92"/>
    <cellStyle name="20% - Accent2 32" xfId="93"/>
    <cellStyle name="20% - Accent2 33" xfId="94"/>
    <cellStyle name="20% - Accent2 34" xfId="95"/>
    <cellStyle name="20% - Accent2 35" xfId="96"/>
    <cellStyle name="20% - Accent2 36" xfId="97"/>
    <cellStyle name="20% - Accent2 37" xfId="98"/>
    <cellStyle name="20% - Accent2 38" xfId="99"/>
    <cellStyle name="20% - Accent2 4" xfId="100"/>
    <cellStyle name="20% - Accent2 5" xfId="101"/>
    <cellStyle name="20% - Accent2 6" xfId="102"/>
    <cellStyle name="20% - Accent2 7" xfId="103"/>
    <cellStyle name="20% - Accent2 8" xfId="104"/>
    <cellStyle name="20% - Accent2 9" xfId="105"/>
    <cellStyle name="20% - Accent2_Canarias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30" xfId="130"/>
    <cellStyle name="20% - Accent3 31" xfId="131"/>
    <cellStyle name="20% - Accent3 32" xfId="132"/>
    <cellStyle name="20% - Accent3 33" xfId="133"/>
    <cellStyle name="20% - Accent3 34" xfId="134"/>
    <cellStyle name="20% - Accent3 35" xfId="135"/>
    <cellStyle name="20% - Accent3 36" xfId="136"/>
    <cellStyle name="20% - Accent3 37" xfId="137"/>
    <cellStyle name="20% - Accent3 38" xfId="138"/>
    <cellStyle name="20% - Accent3 4" xfId="139"/>
    <cellStyle name="20% - Accent3 5" xfId="140"/>
    <cellStyle name="20% - Accent3 6" xfId="141"/>
    <cellStyle name="20% - Accent3 7" xfId="142"/>
    <cellStyle name="20% - Accent3 8" xfId="143"/>
    <cellStyle name="20% - Accent3 9" xfId="144"/>
    <cellStyle name="20% - Accent3_Canarias" xfId="145"/>
    <cellStyle name="20% - Accent4" xfId="146"/>
    <cellStyle name="20% - Accent4 10" xfId="147"/>
    <cellStyle name="20% - Accent4 11" xfId="148"/>
    <cellStyle name="20% - Accent4 12" xfId="149"/>
    <cellStyle name="20% - Accent4 13" xfId="150"/>
    <cellStyle name="20% - Accent4 14" xfId="151"/>
    <cellStyle name="20% - Accent4 15" xfId="152"/>
    <cellStyle name="20% - Accent4 16" xfId="153"/>
    <cellStyle name="20% - Accent4 17" xfId="154"/>
    <cellStyle name="20% - Accent4 18" xfId="155"/>
    <cellStyle name="20% - Accent4 19" xfId="156"/>
    <cellStyle name="20% - Accent4 2" xfId="157"/>
    <cellStyle name="20% - Accent4 20" xfId="158"/>
    <cellStyle name="20% - Accent4 21" xfId="159"/>
    <cellStyle name="20% - Accent4 22" xfId="160"/>
    <cellStyle name="20% - Accent4 23" xfId="161"/>
    <cellStyle name="20% - Accent4 24" xfId="162"/>
    <cellStyle name="20% - Accent4 25" xfId="163"/>
    <cellStyle name="20% - Accent4 26" xfId="164"/>
    <cellStyle name="20% - Accent4 27" xfId="165"/>
    <cellStyle name="20% - Accent4 28" xfId="166"/>
    <cellStyle name="20% - Accent4 29" xfId="167"/>
    <cellStyle name="20% - Accent4 3" xfId="168"/>
    <cellStyle name="20% - Accent4 30" xfId="169"/>
    <cellStyle name="20% - Accent4 31" xfId="170"/>
    <cellStyle name="20% - Accent4 32" xfId="171"/>
    <cellStyle name="20% - Accent4 33" xfId="172"/>
    <cellStyle name="20% - Accent4 34" xfId="173"/>
    <cellStyle name="20% - Accent4 35" xfId="174"/>
    <cellStyle name="20% - Accent4 36" xfId="175"/>
    <cellStyle name="20% - Accent4 37" xfId="176"/>
    <cellStyle name="20% - Accent4 38" xfId="177"/>
    <cellStyle name="20% - Accent4 4" xfId="178"/>
    <cellStyle name="20% - Accent4 5" xfId="179"/>
    <cellStyle name="20% - Accent4 6" xfId="180"/>
    <cellStyle name="20% - Accent4 7" xfId="181"/>
    <cellStyle name="20% - Accent4 8" xfId="182"/>
    <cellStyle name="20% - Accent4 9" xfId="183"/>
    <cellStyle name="20% - Accent4_Canarias" xfId="184"/>
    <cellStyle name="20% - Accent5" xfId="185"/>
    <cellStyle name="20% - Accent5 10" xfId="186"/>
    <cellStyle name="20% - Accent5 11" xfId="187"/>
    <cellStyle name="20% - Accent5 12" xfId="188"/>
    <cellStyle name="20% - Accent5 13" xfId="189"/>
    <cellStyle name="20% - Accent5 14" xfId="190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0" xfId="197"/>
    <cellStyle name="20% - Accent5 21" xfId="198"/>
    <cellStyle name="20% - Accent5 22" xfId="199"/>
    <cellStyle name="20% - Accent5 23" xfId="200"/>
    <cellStyle name="20% - Accent5 24" xfId="201"/>
    <cellStyle name="20% - Accent5 25" xfId="202"/>
    <cellStyle name="20% - Accent5 26" xfId="203"/>
    <cellStyle name="20% - Accent5 27" xfId="204"/>
    <cellStyle name="20% - Accent5 28" xfId="205"/>
    <cellStyle name="20% - Accent5 29" xfId="206"/>
    <cellStyle name="20% - Accent5 3" xfId="207"/>
    <cellStyle name="20% - Accent5 30" xfId="208"/>
    <cellStyle name="20% - Accent5 31" xfId="209"/>
    <cellStyle name="20% - Accent5 32" xfId="210"/>
    <cellStyle name="20% - Accent5 33" xfId="211"/>
    <cellStyle name="20% - Accent5 34" xfId="212"/>
    <cellStyle name="20% - Accent5 35" xfId="213"/>
    <cellStyle name="20% - Accent5 36" xfId="214"/>
    <cellStyle name="20% - Accent5 37" xfId="215"/>
    <cellStyle name="20% - Accent5 38" xfId="216"/>
    <cellStyle name="20% - Accent5 4" xfId="217"/>
    <cellStyle name="20% - Accent5 5" xfId="218"/>
    <cellStyle name="20% - Accent5 6" xfId="219"/>
    <cellStyle name="20% - Accent5 7" xfId="220"/>
    <cellStyle name="20% - Accent5 8" xfId="221"/>
    <cellStyle name="20% - Accent5 9" xfId="222"/>
    <cellStyle name="20% - Accent5_Canarias" xfId="223"/>
    <cellStyle name="20% - Accent6" xfId="224"/>
    <cellStyle name="20% - Accent6 10" xfId="225"/>
    <cellStyle name="20% - Accent6 11" xfId="226"/>
    <cellStyle name="20% - Accent6 12" xfId="227"/>
    <cellStyle name="20% - Accent6 13" xfId="228"/>
    <cellStyle name="20% - Accent6 14" xfId="229"/>
    <cellStyle name="20% - Accent6 15" xfId="230"/>
    <cellStyle name="20% - Accent6 16" xfId="231"/>
    <cellStyle name="20% - Accent6 17" xfId="232"/>
    <cellStyle name="20% - Accent6 18" xfId="233"/>
    <cellStyle name="20% - Accent6 19" xfId="234"/>
    <cellStyle name="20% - Accent6 2" xfId="235"/>
    <cellStyle name="20% - Accent6 20" xfId="236"/>
    <cellStyle name="20% - Accent6 21" xfId="237"/>
    <cellStyle name="20% - Accent6 22" xfId="238"/>
    <cellStyle name="20% - Accent6 23" xfId="239"/>
    <cellStyle name="20% - Accent6 24" xfId="240"/>
    <cellStyle name="20% - Accent6 25" xfId="241"/>
    <cellStyle name="20% - Accent6 26" xfId="242"/>
    <cellStyle name="20% - Accent6 27" xfId="243"/>
    <cellStyle name="20% - Accent6 28" xfId="244"/>
    <cellStyle name="20% - Accent6 29" xfId="245"/>
    <cellStyle name="20% - Accent6 3" xfId="246"/>
    <cellStyle name="20% - Accent6 30" xfId="247"/>
    <cellStyle name="20% - Accent6 31" xfId="248"/>
    <cellStyle name="20% - Accent6 32" xfId="249"/>
    <cellStyle name="20% - Accent6 33" xfId="250"/>
    <cellStyle name="20% - Accent6 34" xfId="251"/>
    <cellStyle name="20% - Accent6 35" xfId="252"/>
    <cellStyle name="20% - Accent6 36" xfId="253"/>
    <cellStyle name="20% - Accent6 37" xfId="254"/>
    <cellStyle name="20% - Accent6 38" xfId="255"/>
    <cellStyle name="20% - Accent6 4" xfId="256"/>
    <cellStyle name="20% - Accent6 5" xfId="257"/>
    <cellStyle name="20% - Accent6 6" xfId="258"/>
    <cellStyle name="20% - Accent6 7" xfId="259"/>
    <cellStyle name="20% - Accent6 8" xfId="260"/>
    <cellStyle name="20% - Accent6 9" xfId="261"/>
    <cellStyle name="20% - Accent6_Canarias" xfId="262"/>
    <cellStyle name="20% - Énfasis1 10" xfId="264"/>
    <cellStyle name="20% - Énfasis1 11" xfId="265"/>
    <cellStyle name="20% - Énfasis1 12" xfId="266"/>
    <cellStyle name="20% - Énfasis1 13" xfId="267"/>
    <cellStyle name="20% - Énfasis1 14" xfId="268"/>
    <cellStyle name="20% - Énfasis1 15" xfId="269"/>
    <cellStyle name="20% - Énfasis1 16" xfId="270"/>
    <cellStyle name="20% - Énfasis1 17" xfId="271"/>
    <cellStyle name="20% - Énfasis1 18" xfId="272"/>
    <cellStyle name="20% - Énfasis1 19" xfId="273"/>
    <cellStyle name="20% - Énfasis1 2" xfId="274"/>
    <cellStyle name="20% - Énfasis1 2 10" xfId="275"/>
    <cellStyle name="20% - Énfasis1 2 11" xfId="276"/>
    <cellStyle name="20% - Énfasis1 2 12" xfId="277"/>
    <cellStyle name="20% - Énfasis1 2 13" xfId="278"/>
    <cellStyle name="20% - Énfasis1 2 14" xfId="279"/>
    <cellStyle name="20% - Énfasis1 2 15" xfId="280"/>
    <cellStyle name="20% - Énfasis1 2 16" xfId="281"/>
    <cellStyle name="20% - Énfasis1 2 17" xfId="282"/>
    <cellStyle name="20% - Énfasis1 2 18" xfId="283"/>
    <cellStyle name="20% - Énfasis1 2 19" xfId="284"/>
    <cellStyle name="20% - Énfasis1 2 2" xfId="285"/>
    <cellStyle name="20% - Énfasis1 2 20" xfId="286"/>
    <cellStyle name="20% - Énfasis1 2 21" xfId="287"/>
    <cellStyle name="20% - Énfasis1 2 22" xfId="288"/>
    <cellStyle name="20% - Énfasis1 2 23" xfId="289"/>
    <cellStyle name="20% - Énfasis1 2 24" xfId="290"/>
    <cellStyle name="20% - Énfasis1 2 25" xfId="291"/>
    <cellStyle name="20% - Énfasis1 2 26" xfId="292"/>
    <cellStyle name="20% - Énfasis1 2 27" xfId="293"/>
    <cellStyle name="20% - Énfasis1 2 28" xfId="294"/>
    <cellStyle name="20% - Énfasis1 2 29" xfId="295"/>
    <cellStyle name="20% - Énfasis1 2 3" xfId="296"/>
    <cellStyle name="20% - Énfasis1 2 30" xfId="297"/>
    <cellStyle name="20% - Énfasis1 2 31" xfId="298"/>
    <cellStyle name="20% - Énfasis1 2 32" xfId="299"/>
    <cellStyle name="20% - Énfasis1 2 33" xfId="300"/>
    <cellStyle name="20% - Énfasis1 2 34" xfId="301"/>
    <cellStyle name="20% - Énfasis1 2 35" xfId="302"/>
    <cellStyle name="20% - Énfasis1 2 36" xfId="303"/>
    <cellStyle name="20% - Énfasis1 2 37" xfId="304"/>
    <cellStyle name="20% - Énfasis1 2 4" xfId="305"/>
    <cellStyle name="20% - Énfasis1 2 5" xfId="306"/>
    <cellStyle name="20% - Énfasis1 2 6" xfId="307"/>
    <cellStyle name="20% - Énfasis1 2 7" xfId="308"/>
    <cellStyle name="20% - Énfasis1 2 8" xfId="309"/>
    <cellStyle name="20% - Énfasis1 2 9" xfId="310"/>
    <cellStyle name="20% - Énfasis1 2_Equipo Centro" xfId="311"/>
    <cellStyle name="20% - Énfasis1 20" xfId="312"/>
    <cellStyle name="20% - Énfasis1 21" xfId="313"/>
    <cellStyle name="20% - Énfasis1 22" xfId="314"/>
    <cellStyle name="20% - Énfasis1 23" xfId="315"/>
    <cellStyle name="20% - Énfasis1 24" xfId="316"/>
    <cellStyle name="20% - Énfasis1 25" xfId="317"/>
    <cellStyle name="20% - Énfasis1 26" xfId="318"/>
    <cellStyle name="20% - Énfasis1 27" xfId="319"/>
    <cellStyle name="20% - Énfasis1 28" xfId="320"/>
    <cellStyle name="20% - Énfasis1 29" xfId="321"/>
    <cellStyle name="20% - Énfasis1 3" xfId="322"/>
    <cellStyle name="20% - Énfasis1 3 10" xfId="323"/>
    <cellStyle name="20% - Énfasis1 3 11" xfId="324"/>
    <cellStyle name="20% - Énfasis1 3 12" xfId="325"/>
    <cellStyle name="20% - Énfasis1 3 13" xfId="326"/>
    <cellStyle name="20% - Énfasis1 3 14" xfId="327"/>
    <cellStyle name="20% - Énfasis1 3 15" xfId="328"/>
    <cellStyle name="20% - Énfasis1 3 16" xfId="329"/>
    <cellStyle name="20% - Énfasis1 3 17" xfId="330"/>
    <cellStyle name="20% - Énfasis1 3 18" xfId="331"/>
    <cellStyle name="20% - Énfasis1 3 19" xfId="332"/>
    <cellStyle name="20% - Énfasis1 3 2" xfId="333"/>
    <cellStyle name="20% - Énfasis1 3 20" xfId="334"/>
    <cellStyle name="20% - Énfasis1 3 21" xfId="335"/>
    <cellStyle name="20% - Énfasis1 3 22" xfId="336"/>
    <cellStyle name="20% - Énfasis1 3 23" xfId="337"/>
    <cellStyle name="20% - Énfasis1 3 24" xfId="338"/>
    <cellStyle name="20% - Énfasis1 3 25" xfId="339"/>
    <cellStyle name="20% - Énfasis1 3 26" xfId="340"/>
    <cellStyle name="20% - Énfasis1 3 27" xfId="341"/>
    <cellStyle name="20% - Énfasis1 3 28" xfId="342"/>
    <cellStyle name="20% - Énfasis1 3 29" xfId="343"/>
    <cellStyle name="20% - Énfasis1 3 3" xfId="344"/>
    <cellStyle name="20% - Énfasis1 3 30" xfId="345"/>
    <cellStyle name="20% - Énfasis1 3 31" xfId="346"/>
    <cellStyle name="20% - Énfasis1 3 32" xfId="347"/>
    <cellStyle name="20% - Énfasis1 3 33" xfId="348"/>
    <cellStyle name="20% - Énfasis1 3 34" xfId="349"/>
    <cellStyle name="20% - Énfasis1 3 35" xfId="350"/>
    <cellStyle name="20% - Énfasis1 3 36" xfId="351"/>
    <cellStyle name="20% - Énfasis1 3 37" xfId="352"/>
    <cellStyle name="20% - Énfasis1 3 4" xfId="353"/>
    <cellStyle name="20% - Énfasis1 3 5" xfId="354"/>
    <cellStyle name="20% - Énfasis1 3 6" xfId="355"/>
    <cellStyle name="20% - Énfasis1 3 7" xfId="356"/>
    <cellStyle name="20% - Énfasis1 3 8" xfId="357"/>
    <cellStyle name="20% - Énfasis1 3 9" xfId="358"/>
    <cellStyle name="20% - Énfasis1 3_Equipo Centro" xfId="359"/>
    <cellStyle name="20% - Énfasis1 30" xfId="360"/>
    <cellStyle name="20% - Énfasis1 31" xfId="361"/>
    <cellStyle name="20% - Énfasis1 32" xfId="362"/>
    <cellStyle name="20% - Énfasis1 33" xfId="363"/>
    <cellStyle name="20% - Énfasis1 34" xfId="364"/>
    <cellStyle name="20% - Énfasis1 35" xfId="365"/>
    <cellStyle name="20% - Énfasis1 36" xfId="366"/>
    <cellStyle name="20% - Énfasis1 37" xfId="367"/>
    <cellStyle name="20% - Énfasis1 38" xfId="368"/>
    <cellStyle name="20% - Énfasis1 39" xfId="369"/>
    <cellStyle name="20% - Énfasis1 4" xfId="370"/>
    <cellStyle name="20% - Énfasis1 4 10" xfId="371"/>
    <cellStyle name="20% - Énfasis1 4 11" xfId="372"/>
    <cellStyle name="20% - Énfasis1 4 12" xfId="373"/>
    <cellStyle name="20% - Énfasis1 4 13" xfId="374"/>
    <cellStyle name="20% - Énfasis1 4 14" xfId="375"/>
    <cellStyle name="20% - Énfasis1 4 15" xfId="376"/>
    <cellStyle name="20% - Énfasis1 4 16" xfId="377"/>
    <cellStyle name="20% - Énfasis1 4 17" xfId="378"/>
    <cellStyle name="20% - Énfasis1 4 18" xfId="379"/>
    <cellStyle name="20% - Énfasis1 4 19" xfId="380"/>
    <cellStyle name="20% - Énfasis1 4 2" xfId="381"/>
    <cellStyle name="20% - Énfasis1 4 20" xfId="382"/>
    <cellStyle name="20% - Énfasis1 4 21" xfId="383"/>
    <cellStyle name="20% - Énfasis1 4 22" xfId="384"/>
    <cellStyle name="20% - Énfasis1 4 23" xfId="385"/>
    <cellStyle name="20% - Énfasis1 4 24" xfId="386"/>
    <cellStyle name="20% - Énfasis1 4 25" xfId="387"/>
    <cellStyle name="20% - Énfasis1 4 26" xfId="388"/>
    <cellStyle name="20% - Énfasis1 4 27" xfId="389"/>
    <cellStyle name="20% - Énfasis1 4 28" xfId="390"/>
    <cellStyle name="20% - Énfasis1 4 29" xfId="391"/>
    <cellStyle name="20% - Énfasis1 4 3" xfId="392"/>
    <cellStyle name="20% - Énfasis1 4 30" xfId="393"/>
    <cellStyle name="20% - Énfasis1 4 31" xfId="394"/>
    <cellStyle name="20% - Énfasis1 4 32" xfId="395"/>
    <cellStyle name="20% - Énfasis1 4 33" xfId="396"/>
    <cellStyle name="20% - Énfasis1 4 34" xfId="397"/>
    <cellStyle name="20% - Énfasis1 4 35" xfId="398"/>
    <cellStyle name="20% - Énfasis1 4 36" xfId="399"/>
    <cellStyle name="20% - Énfasis1 4 37" xfId="400"/>
    <cellStyle name="20% - Énfasis1 4 4" xfId="401"/>
    <cellStyle name="20% - Énfasis1 4 5" xfId="402"/>
    <cellStyle name="20% - Énfasis1 4 6" xfId="403"/>
    <cellStyle name="20% - Énfasis1 4 7" xfId="404"/>
    <cellStyle name="20% - Énfasis1 4 8" xfId="405"/>
    <cellStyle name="20% - Énfasis1 4 9" xfId="406"/>
    <cellStyle name="20% - Énfasis1 4_Equipo Centro" xfId="407"/>
    <cellStyle name="20% - Énfasis1 40" xfId="4569"/>
    <cellStyle name="20% - Énfasis1 40 2" xfId="4640"/>
    <cellStyle name="20% - Énfasis1 40 2 2" xfId="4760"/>
    <cellStyle name="20% - Énfasis1 40 2 2 2" xfId="4991"/>
    <cellStyle name="20% - Énfasis1 40 2 2 3" xfId="5223"/>
    <cellStyle name="20% - Énfasis1 40 2 3" xfId="4876"/>
    <cellStyle name="20% - Énfasis1 40 2 4" xfId="5108"/>
    <cellStyle name="20% - Énfasis1 40 3" xfId="4705"/>
    <cellStyle name="20% - Énfasis1 40 3 2" xfId="4936"/>
    <cellStyle name="20% - Énfasis1 40 3 3" xfId="5168"/>
    <cellStyle name="20% - Énfasis1 40 4" xfId="4821"/>
    <cellStyle name="20% - Énfasis1 40 5" xfId="5053"/>
    <cellStyle name="20% - Énfasis1 41" xfId="4594"/>
    <cellStyle name="20% - Énfasis1 41 2" xfId="4652"/>
    <cellStyle name="20% - Énfasis1 41 2 2" xfId="4772"/>
    <cellStyle name="20% - Énfasis1 41 2 2 2" xfId="5003"/>
    <cellStyle name="20% - Énfasis1 41 2 2 3" xfId="5235"/>
    <cellStyle name="20% - Énfasis1 41 2 3" xfId="4888"/>
    <cellStyle name="20% - Énfasis1 41 2 4" xfId="5120"/>
    <cellStyle name="20% - Énfasis1 41 3" xfId="4717"/>
    <cellStyle name="20% - Énfasis1 41 3 2" xfId="4948"/>
    <cellStyle name="20% - Énfasis1 41 3 3" xfId="5180"/>
    <cellStyle name="20% - Énfasis1 41 4" xfId="4833"/>
    <cellStyle name="20% - Énfasis1 41 5" xfId="5065"/>
    <cellStyle name="20% - Énfasis1 42" xfId="263"/>
    <cellStyle name="20% - Énfasis1 5" xfId="408"/>
    <cellStyle name="20% - Énfasis1 6" xfId="409"/>
    <cellStyle name="20% - Énfasis1 7" xfId="410"/>
    <cellStyle name="20% - Énfasis1 8" xfId="411"/>
    <cellStyle name="20% - Énfasis1 9" xfId="412"/>
    <cellStyle name="20% - Énfasis2 10" xfId="414"/>
    <cellStyle name="20% - Énfasis2 11" xfId="415"/>
    <cellStyle name="20% - Énfasis2 12" xfId="416"/>
    <cellStyle name="20% - Énfasis2 13" xfId="417"/>
    <cellStyle name="20% - Énfasis2 14" xfId="418"/>
    <cellStyle name="20% - Énfasis2 15" xfId="419"/>
    <cellStyle name="20% - Énfasis2 16" xfId="420"/>
    <cellStyle name="20% - Énfasis2 17" xfId="421"/>
    <cellStyle name="20% - Énfasis2 18" xfId="422"/>
    <cellStyle name="20% - Énfasis2 19" xfId="423"/>
    <cellStyle name="20% - Énfasis2 2" xfId="424"/>
    <cellStyle name="20% - Énfasis2 2 10" xfId="425"/>
    <cellStyle name="20% - Énfasis2 2 11" xfId="426"/>
    <cellStyle name="20% - Énfasis2 2 12" xfId="427"/>
    <cellStyle name="20% - Énfasis2 2 13" xfId="428"/>
    <cellStyle name="20% - Énfasis2 2 14" xfId="429"/>
    <cellStyle name="20% - Énfasis2 2 15" xfId="430"/>
    <cellStyle name="20% - Énfasis2 2 16" xfId="431"/>
    <cellStyle name="20% - Énfasis2 2 17" xfId="432"/>
    <cellStyle name="20% - Énfasis2 2 18" xfId="433"/>
    <cellStyle name="20% - Énfasis2 2 19" xfId="434"/>
    <cellStyle name="20% - Énfasis2 2 2" xfId="435"/>
    <cellStyle name="20% - Énfasis2 2 20" xfId="436"/>
    <cellStyle name="20% - Énfasis2 2 21" xfId="437"/>
    <cellStyle name="20% - Énfasis2 2 22" xfId="438"/>
    <cellStyle name="20% - Énfasis2 2 23" xfId="439"/>
    <cellStyle name="20% - Énfasis2 2 24" xfId="440"/>
    <cellStyle name="20% - Énfasis2 2 25" xfId="441"/>
    <cellStyle name="20% - Énfasis2 2 26" xfId="442"/>
    <cellStyle name="20% - Énfasis2 2 27" xfId="443"/>
    <cellStyle name="20% - Énfasis2 2 28" xfId="444"/>
    <cellStyle name="20% - Énfasis2 2 29" xfId="445"/>
    <cellStyle name="20% - Énfasis2 2 3" xfId="446"/>
    <cellStyle name="20% - Énfasis2 2 30" xfId="447"/>
    <cellStyle name="20% - Énfasis2 2 31" xfId="448"/>
    <cellStyle name="20% - Énfasis2 2 32" xfId="449"/>
    <cellStyle name="20% - Énfasis2 2 33" xfId="450"/>
    <cellStyle name="20% - Énfasis2 2 34" xfId="451"/>
    <cellStyle name="20% - Énfasis2 2 35" xfId="452"/>
    <cellStyle name="20% - Énfasis2 2 36" xfId="453"/>
    <cellStyle name="20% - Énfasis2 2 37" xfId="454"/>
    <cellStyle name="20% - Énfasis2 2 4" xfId="455"/>
    <cellStyle name="20% - Énfasis2 2 5" xfId="456"/>
    <cellStyle name="20% - Énfasis2 2 6" xfId="457"/>
    <cellStyle name="20% - Énfasis2 2 7" xfId="458"/>
    <cellStyle name="20% - Énfasis2 2 8" xfId="459"/>
    <cellStyle name="20% - Énfasis2 2 9" xfId="460"/>
    <cellStyle name="20% - Énfasis2 2_Equipo Centro" xfId="461"/>
    <cellStyle name="20% - Énfasis2 20" xfId="462"/>
    <cellStyle name="20% - Énfasis2 21" xfId="463"/>
    <cellStyle name="20% - Énfasis2 22" xfId="464"/>
    <cellStyle name="20% - Énfasis2 23" xfId="465"/>
    <cellStyle name="20% - Énfasis2 24" xfId="466"/>
    <cellStyle name="20% - Énfasis2 25" xfId="467"/>
    <cellStyle name="20% - Énfasis2 26" xfId="468"/>
    <cellStyle name="20% - Énfasis2 27" xfId="469"/>
    <cellStyle name="20% - Énfasis2 28" xfId="470"/>
    <cellStyle name="20% - Énfasis2 29" xfId="471"/>
    <cellStyle name="20% - Énfasis2 3" xfId="472"/>
    <cellStyle name="20% - Énfasis2 3 10" xfId="473"/>
    <cellStyle name="20% - Énfasis2 3 11" xfId="474"/>
    <cellStyle name="20% - Énfasis2 3 12" xfId="475"/>
    <cellStyle name="20% - Énfasis2 3 13" xfId="476"/>
    <cellStyle name="20% - Énfasis2 3 14" xfId="477"/>
    <cellStyle name="20% - Énfasis2 3 15" xfId="478"/>
    <cellStyle name="20% - Énfasis2 3 16" xfId="479"/>
    <cellStyle name="20% - Énfasis2 3 17" xfId="480"/>
    <cellStyle name="20% - Énfasis2 3 18" xfId="481"/>
    <cellStyle name="20% - Énfasis2 3 19" xfId="482"/>
    <cellStyle name="20% - Énfasis2 3 2" xfId="483"/>
    <cellStyle name="20% - Énfasis2 3 20" xfId="484"/>
    <cellStyle name="20% - Énfasis2 3 21" xfId="485"/>
    <cellStyle name="20% - Énfasis2 3 22" xfId="486"/>
    <cellStyle name="20% - Énfasis2 3 23" xfId="487"/>
    <cellStyle name="20% - Énfasis2 3 24" xfId="488"/>
    <cellStyle name="20% - Énfasis2 3 25" xfId="489"/>
    <cellStyle name="20% - Énfasis2 3 26" xfId="490"/>
    <cellStyle name="20% - Énfasis2 3 27" xfId="491"/>
    <cellStyle name="20% - Énfasis2 3 28" xfId="492"/>
    <cellStyle name="20% - Énfasis2 3 29" xfId="493"/>
    <cellStyle name="20% - Énfasis2 3 3" xfId="494"/>
    <cellStyle name="20% - Énfasis2 3 30" xfId="495"/>
    <cellStyle name="20% - Énfasis2 3 31" xfId="496"/>
    <cellStyle name="20% - Énfasis2 3 32" xfId="497"/>
    <cellStyle name="20% - Énfasis2 3 33" xfId="498"/>
    <cellStyle name="20% - Énfasis2 3 34" xfId="499"/>
    <cellStyle name="20% - Énfasis2 3 35" xfId="500"/>
    <cellStyle name="20% - Énfasis2 3 36" xfId="501"/>
    <cellStyle name="20% - Énfasis2 3 37" xfId="502"/>
    <cellStyle name="20% - Énfasis2 3 4" xfId="503"/>
    <cellStyle name="20% - Énfasis2 3 5" xfId="504"/>
    <cellStyle name="20% - Énfasis2 3 6" xfId="505"/>
    <cellStyle name="20% - Énfasis2 3 7" xfId="506"/>
    <cellStyle name="20% - Énfasis2 3 8" xfId="507"/>
    <cellStyle name="20% - Énfasis2 3 9" xfId="508"/>
    <cellStyle name="20% - Énfasis2 3_Equipo Centro" xfId="509"/>
    <cellStyle name="20% - Énfasis2 30" xfId="510"/>
    <cellStyle name="20% - Énfasis2 31" xfId="511"/>
    <cellStyle name="20% - Énfasis2 32" xfId="512"/>
    <cellStyle name="20% - Énfasis2 33" xfId="513"/>
    <cellStyle name="20% - Énfasis2 34" xfId="514"/>
    <cellStyle name="20% - Énfasis2 35" xfId="515"/>
    <cellStyle name="20% - Énfasis2 36" xfId="516"/>
    <cellStyle name="20% - Énfasis2 37" xfId="517"/>
    <cellStyle name="20% - Énfasis2 38" xfId="3913"/>
    <cellStyle name="20% - Énfasis2 39" xfId="4573"/>
    <cellStyle name="20% - Énfasis2 39 2" xfId="4642"/>
    <cellStyle name="20% - Énfasis2 39 2 2" xfId="4762"/>
    <cellStyle name="20% - Énfasis2 39 2 2 2" xfId="4993"/>
    <cellStyle name="20% - Énfasis2 39 2 2 3" xfId="5225"/>
    <cellStyle name="20% - Énfasis2 39 2 3" xfId="4878"/>
    <cellStyle name="20% - Énfasis2 39 2 4" xfId="5110"/>
    <cellStyle name="20% - Énfasis2 39 3" xfId="4707"/>
    <cellStyle name="20% - Énfasis2 39 3 2" xfId="4938"/>
    <cellStyle name="20% - Énfasis2 39 3 3" xfId="5170"/>
    <cellStyle name="20% - Énfasis2 39 4" xfId="4823"/>
    <cellStyle name="20% - Énfasis2 39 5" xfId="5055"/>
    <cellStyle name="20% - Énfasis2 4" xfId="518"/>
    <cellStyle name="20% - Énfasis2 4 10" xfId="519"/>
    <cellStyle name="20% - Énfasis2 4 11" xfId="520"/>
    <cellStyle name="20% - Énfasis2 4 12" xfId="521"/>
    <cellStyle name="20% - Énfasis2 4 13" xfId="522"/>
    <cellStyle name="20% - Énfasis2 4 14" xfId="523"/>
    <cellStyle name="20% - Énfasis2 4 15" xfId="524"/>
    <cellStyle name="20% - Énfasis2 4 16" xfId="525"/>
    <cellStyle name="20% - Énfasis2 4 17" xfId="526"/>
    <cellStyle name="20% - Énfasis2 4 18" xfId="527"/>
    <cellStyle name="20% - Énfasis2 4 19" xfId="528"/>
    <cellStyle name="20% - Énfasis2 4 2" xfId="529"/>
    <cellStyle name="20% - Énfasis2 4 20" xfId="530"/>
    <cellStyle name="20% - Énfasis2 4 21" xfId="531"/>
    <cellStyle name="20% - Énfasis2 4 22" xfId="532"/>
    <cellStyle name="20% - Énfasis2 4 23" xfId="533"/>
    <cellStyle name="20% - Énfasis2 4 24" xfId="534"/>
    <cellStyle name="20% - Énfasis2 4 25" xfId="535"/>
    <cellStyle name="20% - Énfasis2 4 26" xfId="536"/>
    <cellStyle name="20% - Énfasis2 4 27" xfId="537"/>
    <cellStyle name="20% - Énfasis2 4 28" xfId="538"/>
    <cellStyle name="20% - Énfasis2 4 29" xfId="539"/>
    <cellStyle name="20% - Énfasis2 4 3" xfId="540"/>
    <cellStyle name="20% - Énfasis2 4 30" xfId="541"/>
    <cellStyle name="20% - Énfasis2 4 31" xfId="542"/>
    <cellStyle name="20% - Énfasis2 4 32" xfId="543"/>
    <cellStyle name="20% - Énfasis2 4 33" xfId="544"/>
    <cellStyle name="20% - Énfasis2 4 34" xfId="545"/>
    <cellStyle name="20% - Énfasis2 4 35" xfId="546"/>
    <cellStyle name="20% - Énfasis2 4 36" xfId="547"/>
    <cellStyle name="20% - Énfasis2 4 37" xfId="548"/>
    <cellStyle name="20% - Énfasis2 4 4" xfId="549"/>
    <cellStyle name="20% - Énfasis2 4 5" xfId="550"/>
    <cellStyle name="20% - Énfasis2 4 6" xfId="551"/>
    <cellStyle name="20% - Énfasis2 4 7" xfId="552"/>
    <cellStyle name="20% - Énfasis2 4 8" xfId="553"/>
    <cellStyle name="20% - Énfasis2 4 9" xfId="554"/>
    <cellStyle name="20% - Énfasis2 4_Equipo Centro" xfId="555"/>
    <cellStyle name="20% - Énfasis2 40" xfId="4596"/>
    <cellStyle name="20% - Énfasis2 40 2" xfId="4654"/>
    <cellStyle name="20% - Énfasis2 40 2 2" xfId="4774"/>
    <cellStyle name="20% - Énfasis2 40 2 2 2" xfId="5005"/>
    <cellStyle name="20% - Énfasis2 40 2 2 3" xfId="5237"/>
    <cellStyle name="20% - Énfasis2 40 2 3" xfId="4890"/>
    <cellStyle name="20% - Énfasis2 40 2 4" xfId="5122"/>
    <cellStyle name="20% - Énfasis2 40 3" xfId="4719"/>
    <cellStyle name="20% - Énfasis2 40 3 2" xfId="4950"/>
    <cellStyle name="20% - Énfasis2 40 3 3" xfId="5182"/>
    <cellStyle name="20% - Énfasis2 40 4" xfId="4835"/>
    <cellStyle name="20% - Énfasis2 40 5" xfId="5067"/>
    <cellStyle name="20% - Énfasis2 41" xfId="413"/>
    <cellStyle name="20% - Énfasis2 5" xfId="556"/>
    <cellStyle name="20% - Énfasis2 6" xfId="557"/>
    <cellStyle name="20% - Énfasis2 7" xfId="558"/>
    <cellStyle name="20% - Énfasis2 8" xfId="559"/>
    <cellStyle name="20% - Énfasis2 9" xfId="560"/>
    <cellStyle name="20% - Énfasis3 10" xfId="562"/>
    <cellStyle name="20% - Énfasis3 11" xfId="563"/>
    <cellStyle name="20% - Énfasis3 12" xfId="564"/>
    <cellStyle name="20% - Énfasis3 13" xfId="565"/>
    <cellStyle name="20% - Énfasis3 14" xfId="566"/>
    <cellStyle name="20% - Énfasis3 15" xfId="567"/>
    <cellStyle name="20% - Énfasis3 16" xfId="568"/>
    <cellStyle name="20% - Énfasis3 17" xfId="569"/>
    <cellStyle name="20% - Énfasis3 18" xfId="570"/>
    <cellStyle name="20% - Énfasis3 19" xfId="571"/>
    <cellStyle name="20% - Énfasis3 2" xfId="572"/>
    <cellStyle name="20% - Énfasis3 2 10" xfId="573"/>
    <cellStyle name="20% - Énfasis3 2 11" xfId="574"/>
    <cellStyle name="20% - Énfasis3 2 12" xfId="575"/>
    <cellStyle name="20% - Énfasis3 2 13" xfId="576"/>
    <cellStyle name="20% - Énfasis3 2 14" xfId="577"/>
    <cellStyle name="20% - Énfasis3 2 15" xfId="578"/>
    <cellStyle name="20% - Énfasis3 2 16" xfId="579"/>
    <cellStyle name="20% - Énfasis3 2 17" xfId="580"/>
    <cellStyle name="20% - Énfasis3 2 18" xfId="581"/>
    <cellStyle name="20% - Énfasis3 2 19" xfId="582"/>
    <cellStyle name="20% - Énfasis3 2 2" xfId="583"/>
    <cellStyle name="20% - Énfasis3 2 20" xfId="584"/>
    <cellStyle name="20% - Énfasis3 2 21" xfId="585"/>
    <cellStyle name="20% - Énfasis3 2 22" xfId="586"/>
    <cellStyle name="20% - Énfasis3 2 23" xfId="587"/>
    <cellStyle name="20% - Énfasis3 2 24" xfId="588"/>
    <cellStyle name="20% - Énfasis3 2 25" xfId="589"/>
    <cellStyle name="20% - Énfasis3 2 26" xfId="590"/>
    <cellStyle name="20% - Énfasis3 2 27" xfId="591"/>
    <cellStyle name="20% - Énfasis3 2 28" xfId="592"/>
    <cellStyle name="20% - Énfasis3 2 29" xfId="593"/>
    <cellStyle name="20% - Énfasis3 2 3" xfId="594"/>
    <cellStyle name="20% - Énfasis3 2 30" xfId="595"/>
    <cellStyle name="20% - Énfasis3 2 31" xfId="596"/>
    <cellStyle name="20% - Énfasis3 2 32" xfId="597"/>
    <cellStyle name="20% - Énfasis3 2 33" xfId="598"/>
    <cellStyle name="20% - Énfasis3 2 34" xfId="599"/>
    <cellStyle name="20% - Énfasis3 2 35" xfId="600"/>
    <cellStyle name="20% - Énfasis3 2 36" xfId="601"/>
    <cellStyle name="20% - Énfasis3 2 37" xfId="602"/>
    <cellStyle name="20% - Énfasis3 2 4" xfId="603"/>
    <cellStyle name="20% - Énfasis3 2 5" xfId="604"/>
    <cellStyle name="20% - Énfasis3 2 6" xfId="605"/>
    <cellStyle name="20% - Énfasis3 2 7" xfId="606"/>
    <cellStyle name="20% - Énfasis3 2 8" xfId="607"/>
    <cellStyle name="20% - Énfasis3 2 9" xfId="608"/>
    <cellStyle name="20% - Énfasis3 2_Equipo Centro" xfId="609"/>
    <cellStyle name="20% - Énfasis3 20" xfId="610"/>
    <cellStyle name="20% - Énfasis3 21" xfId="611"/>
    <cellStyle name="20% - Énfasis3 22" xfId="612"/>
    <cellStyle name="20% - Énfasis3 23" xfId="613"/>
    <cellStyle name="20% - Énfasis3 24" xfId="614"/>
    <cellStyle name="20% - Énfasis3 25" xfId="615"/>
    <cellStyle name="20% - Énfasis3 26" xfId="616"/>
    <cellStyle name="20% - Énfasis3 27" xfId="617"/>
    <cellStyle name="20% - Énfasis3 28" xfId="618"/>
    <cellStyle name="20% - Énfasis3 29" xfId="619"/>
    <cellStyle name="20% - Énfasis3 3" xfId="620"/>
    <cellStyle name="20% - Énfasis3 3 10" xfId="621"/>
    <cellStyle name="20% - Énfasis3 3 11" xfId="622"/>
    <cellStyle name="20% - Énfasis3 3 12" xfId="623"/>
    <cellStyle name="20% - Énfasis3 3 13" xfId="624"/>
    <cellStyle name="20% - Énfasis3 3 14" xfId="625"/>
    <cellStyle name="20% - Énfasis3 3 15" xfId="626"/>
    <cellStyle name="20% - Énfasis3 3 16" xfId="627"/>
    <cellStyle name="20% - Énfasis3 3 17" xfId="628"/>
    <cellStyle name="20% - Énfasis3 3 18" xfId="629"/>
    <cellStyle name="20% - Énfasis3 3 19" xfId="630"/>
    <cellStyle name="20% - Énfasis3 3 2" xfId="631"/>
    <cellStyle name="20% - Énfasis3 3 20" xfId="632"/>
    <cellStyle name="20% - Énfasis3 3 21" xfId="633"/>
    <cellStyle name="20% - Énfasis3 3 22" xfId="634"/>
    <cellStyle name="20% - Énfasis3 3 23" xfId="635"/>
    <cellStyle name="20% - Énfasis3 3 24" xfId="636"/>
    <cellStyle name="20% - Énfasis3 3 25" xfId="637"/>
    <cellStyle name="20% - Énfasis3 3 26" xfId="638"/>
    <cellStyle name="20% - Énfasis3 3 27" xfId="639"/>
    <cellStyle name="20% - Énfasis3 3 28" xfId="640"/>
    <cellStyle name="20% - Énfasis3 3 29" xfId="641"/>
    <cellStyle name="20% - Énfasis3 3 3" xfId="642"/>
    <cellStyle name="20% - Énfasis3 3 30" xfId="643"/>
    <cellStyle name="20% - Énfasis3 3 31" xfId="644"/>
    <cellStyle name="20% - Énfasis3 3 32" xfId="645"/>
    <cellStyle name="20% - Énfasis3 3 33" xfId="646"/>
    <cellStyle name="20% - Énfasis3 3 34" xfId="647"/>
    <cellStyle name="20% - Énfasis3 3 35" xfId="648"/>
    <cellStyle name="20% - Énfasis3 3 36" xfId="649"/>
    <cellStyle name="20% - Énfasis3 3 37" xfId="650"/>
    <cellStyle name="20% - Énfasis3 3 4" xfId="651"/>
    <cellStyle name="20% - Énfasis3 3 5" xfId="652"/>
    <cellStyle name="20% - Énfasis3 3 6" xfId="653"/>
    <cellStyle name="20% - Énfasis3 3 7" xfId="654"/>
    <cellStyle name="20% - Énfasis3 3 8" xfId="655"/>
    <cellStyle name="20% - Énfasis3 3 9" xfId="656"/>
    <cellStyle name="20% - Énfasis3 3_Equipo Centro" xfId="657"/>
    <cellStyle name="20% - Énfasis3 30" xfId="658"/>
    <cellStyle name="20% - Énfasis3 31" xfId="659"/>
    <cellStyle name="20% - Énfasis3 32" xfId="660"/>
    <cellStyle name="20% - Énfasis3 33" xfId="661"/>
    <cellStyle name="20% - Énfasis3 34" xfId="662"/>
    <cellStyle name="20% - Énfasis3 35" xfId="663"/>
    <cellStyle name="20% - Énfasis3 36" xfId="4577"/>
    <cellStyle name="20% - Énfasis3 36 2" xfId="4644"/>
    <cellStyle name="20% - Énfasis3 36 2 2" xfId="4764"/>
    <cellStyle name="20% - Énfasis3 36 2 2 2" xfId="4995"/>
    <cellStyle name="20% - Énfasis3 36 2 2 3" xfId="5227"/>
    <cellStyle name="20% - Énfasis3 36 2 3" xfId="4880"/>
    <cellStyle name="20% - Énfasis3 36 2 4" xfId="5112"/>
    <cellStyle name="20% - Énfasis3 36 3" xfId="4709"/>
    <cellStyle name="20% - Énfasis3 36 3 2" xfId="4940"/>
    <cellStyle name="20% - Énfasis3 36 3 3" xfId="5172"/>
    <cellStyle name="20% - Énfasis3 36 4" xfId="4825"/>
    <cellStyle name="20% - Énfasis3 36 5" xfId="5057"/>
    <cellStyle name="20% - Énfasis3 37" xfId="4598"/>
    <cellStyle name="20% - Énfasis3 37 2" xfId="4656"/>
    <cellStyle name="20% - Énfasis3 37 2 2" xfId="4776"/>
    <cellStyle name="20% - Énfasis3 37 2 2 2" xfId="5007"/>
    <cellStyle name="20% - Énfasis3 37 2 2 3" xfId="5239"/>
    <cellStyle name="20% - Énfasis3 37 2 3" xfId="4892"/>
    <cellStyle name="20% - Énfasis3 37 2 4" xfId="5124"/>
    <cellStyle name="20% - Énfasis3 37 3" xfId="4721"/>
    <cellStyle name="20% - Énfasis3 37 3 2" xfId="4952"/>
    <cellStyle name="20% - Énfasis3 37 3 3" xfId="5184"/>
    <cellStyle name="20% - Énfasis3 37 4" xfId="4837"/>
    <cellStyle name="20% - Énfasis3 37 5" xfId="5069"/>
    <cellStyle name="20% - Énfasis3 38" xfId="561"/>
    <cellStyle name="20% - Énfasis3 4" xfId="664"/>
    <cellStyle name="20% - Énfasis3 4 10" xfId="665"/>
    <cellStyle name="20% - Énfasis3 4 11" xfId="666"/>
    <cellStyle name="20% - Énfasis3 4 12" xfId="667"/>
    <cellStyle name="20% - Énfasis3 4 13" xfId="668"/>
    <cellStyle name="20% - Énfasis3 4 14" xfId="669"/>
    <cellStyle name="20% - Énfasis3 4 15" xfId="670"/>
    <cellStyle name="20% - Énfasis3 4 16" xfId="671"/>
    <cellStyle name="20% - Énfasis3 4 17" xfId="672"/>
    <cellStyle name="20% - Énfasis3 4 18" xfId="673"/>
    <cellStyle name="20% - Énfasis3 4 19" xfId="674"/>
    <cellStyle name="20% - Énfasis3 4 2" xfId="675"/>
    <cellStyle name="20% - Énfasis3 4 20" xfId="676"/>
    <cellStyle name="20% - Énfasis3 4 21" xfId="677"/>
    <cellStyle name="20% - Énfasis3 4 22" xfId="678"/>
    <cellStyle name="20% - Énfasis3 4 23" xfId="679"/>
    <cellStyle name="20% - Énfasis3 4 24" xfId="680"/>
    <cellStyle name="20% - Énfasis3 4 25" xfId="681"/>
    <cellStyle name="20% - Énfasis3 4 26" xfId="682"/>
    <cellStyle name="20% - Énfasis3 4 27" xfId="683"/>
    <cellStyle name="20% - Énfasis3 4 28" xfId="684"/>
    <cellStyle name="20% - Énfasis3 4 29" xfId="685"/>
    <cellStyle name="20% - Énfasis3 4 3" xfId="686"/>
    <cellStyle name="20% - Énfasis3 4 30" xfId="687"/>
    <cellStyle name="20% - Énfasis3 4 31" xfId="688"/>
    <cellStyle name="20% - Énfasis3 4 32" xfId="689"/>
    <cellStyle name="20% - Énfasis3 4 33" xfId="690"/>
    <cellStyle name="20% - Énfasis3 4 34" xfId="691"/>
    <cellStyle name="20% - Énfasis3 4 35" xfId="692"/>
    <cellStyle name="20% - Énfasis3 4 36" xfId="693"/>
    <cellStyle name="20% - Énfasis3 4 37" xfId="694"/>
    <cellStyle name="20% - Énfasis3 4 4" xfId="695"/>
    <cellStyle name="20% - Énfasis3 4 5" xfId="696"/>
    <cellStyle name="20% - Énfasis3 4 6" xfId="697"/>
    <cellStyle name="20% - Énfasis3 4 7" xfId="698"/>
    <cellStyle name="20% - Énfasis3 4 8" xfId="699"/>
    <cellStyle name="20% - Énfasis3 4 9" xfId="700"/>
    <cellStyle name="20% - Énfasis3 4_Equipo Centro" xfId="701"/>
    <cellStyle name="20% - Énfasis3 5" xfId="702"/>
    <cellStyle name="20% - Énfasis3 6" xfId="703"/>
    <cellStyle name="20% - Énfasis3 7" xfId="704"/>
    <cellStyle name="20% - Énfasis3 8" xfId="705"/>
    <cellStyle name="20% - Énfasis3 9" xfId="706"/>
    <cellStyle name="20% - Énfasis4 10" xfId="708"/>
    <cellStyle name="20% - Énfasis4 11" xfId="709"/>
    <cellStyle name="20% - Énfasis4 12" xfId="710"/>
    <cellStyle name="20% - Énfasis4 13" xfId="711"/>
    <cellStyle name="20% - Énfasis4 14" xfId="712"/>
    <cellStyle name="20% - Énfasis4 15" xfId="713"/>
    <cellStyle name="20% - Énfasis4 16" xfId="714"/>
    <cellStyle name="20% - Énfasis4 17" xfId="715"/>
    <cellStyle name="20% - Énfasis4 18" xfId="716"/>
    <cellStyle name="20% - Énfasis4 19" xfId="717"/>
    <cellStyle name="20% - Énfasis4 2" xfId="718"/>
    <cellStyle name="20% - Énfasis4 2 10" xfId="719"/>
    <cellStyle name="20% - Énfasis4 2 11" xfId="720"/>
    <cellStyle name="20% - Énfasis4 2 12" xfId="721"/>
    <cellStyle name="20% - Énfasis4 2 13" xfId="722"/>
    <cellStyle name="20% - Énfasis4 2 14" xfId="723"/>
    <cellStyle name="20% - Énfasis4 2 15" xfId="724"/>
    <cellStyle name="20% - Énfasis4 2 16" xfId="725"/>
    <cellStyle name="20% - Énfasis4 2 17" xfId="726"/>
    <cellStyle name="20% - Énfasis4 2 18" xfId="727"/>
    <cellStyle name="20% - Énfasis4 2 19" xfId="728"/>
    <cellStyle name="20% - Énfasis4 2 2" xfId="729"/>
    <cellStyle name="20% - Énfasis4 2 20" xfId="730"/>
    <cellStyle name="20% - Énfasis4 2 21" xfId="731"/>
    <cellStyle name="20% - Énfasis4 2 22" xfId="732"/>
    <cellStyle name="20% - Énfasis4 2 23" xfId="733"/>
    <cellStyle name="20% - Énfasis4 2 24" xfId="734"/>
    <cellStyle name="20% - Énfasis4 2 25" xfId="735"/>
    <cellStyle name="20% - Énfasis4 2 26" xfId="736"/>
    <cellStyle name="20% - Énfasis4 2 27" xfId="737"/>
    <cellStyle name="20% - Énfasis4 2 28" xfId="738"/>
    <cellStyle name="20% - Énfasis4 2 29" xfId="739"/>
    <cellStyle name="20% - Énfasis4 2 3" xfId="740"/>
    <cellStyle name="20% - Énfasis4 2 30" xfId="741"/>
    <cellStyle name="20% - Énfasis4 2 31" xfId="742"/>
    <cellStyle name="20% - Énfasis4 2 32" xfId="743"/>
    <cellStyle name="20% - Énfasis4 2 33" xfId="744"/>
    <cellStyle name="20% - Énfasis4 2 34" xfId="745"/>
    <cellStyle name="20% - Énfasis4 2 35" xfId="746"/>
    <cellStyle name="20% - Énfasis4 2 36" xfId="747"/>
    <cellStyle name="20% - Énfasis4 2 37" xfId="748"/>
    <cellStyle name="20% - Énfasis4 2 4" xfId="749"/>
    <cellStyle name="20% - Énfasis4 2 5" xfId="750"/>
    <cellStyle name="20% - Énfasis4 2 6" xfId="751"/>
    <cellStyle name="20% - Énfasis4 2 7" xfId="752"/>
    <cellStyle name="20% - Énfasis4 2 8" xfId="753"/>
    <cellStyle name="20% - Énfasis4 2 9" xfId="754"/>
    <cellStyle name="20% - Énfasis4 2_Equipo Centro" xfId="3914"/>
    <cellStyle name="20% - Énfasis4 20" xfId="755"/>
    <cellStyle name="20% - Énfasis4 21" xfId="756"/>
    <cellStyle name="20% - Énfasis4 22" xfId="757"/>
    <cellStyle name="20% - Énfasis4 23" xfId="758"/>
    <cellStyle name="20% - Énfasis4 24" xfId="759"/>
    <cellStyle name="20% - Énfasis4 25" xfId="760"/>
    <cellStyle name="20% - Énfasis4 26" xfId="761"/>
    <cellStyle name="20% - Énfasis4 27" xfId="762"/>
    <cellStyle name="20% - Énfasis4 28" xfId="763"/>
    <cellStyle name="20% - Énfasis4 29" xfId="764"/>
    <cellStyle name="20% - Énfasis4 3" xfId="765"/>
    <cellStyle name="20% - Énfasis4 3 10" xfId="766"/>
    <cellStyle name="20% - Énfasis4 3 11" xfId="767"/>
    <cellStyle name="20% - Énfasis4 3 12" xfId="768"/>
    <cellStyle name="20% - Énfasis4 3 13" xfId="769"/>
    <cellStyle name="20% - Énfasis4 3 14" xfId="770"/>
    <cellStyle name="20% - Énfasis4 3 15" xfId="771"/>
    <cellStyle name="20% - Énfasis4 3 16" xfId="772"/>
    <cellStyle name="20% - Énfasis4 3 17" xfId="773"/>
    <cellStyle name="20% - Énfasis4 3 18" xfId="774"/>
    <cellStyle name="20% - Énfasis4 3 19" xfId="775"/>
    <cellStyle name="20% - Énfasis4 3 2" xfId="776"/>
    <cellStyle name="20% - Énfasis4 3 20" xfId="777"/>
    <cellStyle name="20% - Énfasis4 3 21" xfId="778"/>
    <cellStyle name="20% - Énfasis4 3 22" xfId="779"/>
    <cellStyle name="20% - Énfasis4 3 23" xfId="780"/>
    <cellStyle name="20% - Énfasis4 3 24" xfId="781"/>
    <cellStyle name="20% - Énfasis4 3 25" xfId="782"/>
    <cellStyle name="20% - Énfasis4 3 26" xfId="783"/>
    <cellStyle name="20% - Énfasis4 3 27" xfId="784"/>
    <cellStyle name="20% - Énfasis4 3 28" xfId="785"/>
    <cellStyle name="20% - Énfasis4 3 29" xfId="786"/>
    <cellStyle name="20% - Énfasis4 3 3" xfId="787"/>
    <cellStyle name="20% - Énfasis4 3 30" xfId="788"/>
    <cellStyle name="20% - Énfasis4 3 31" xfId="789"/>
    <cellStyle name="20% - Énfasis4 3 32" xfId="790"/>
    <cellStyle name="20% - Énfasis4 3 33" xfId="791"/>
    <cellStyle name="20% - Énfasis4 3 34" xfId="792"/>
    <cellStyle name="20% - Énfasis4 3 35" xfId="793"/>
    <cellStyle name="20% - Énfasis4 3 36" xfId="794"/>
    <cellStyle name="20% - Énfasis4 3 37" xfId="795"/>
    <cellStyle name="20% - Énfasis4 3 4" xfId="796"/>
    <cellStyle name="20% - Énfasis4 3 5" xfId="797"/>
    <cellStyle name="20% - Énfasis4 3 6" xfId="798"/>
    <cellStyle name="20% - Énfasis4 3 7" xfId="799"/>
    <cellStyle name="20% - Énfasis4 3 8" xfId="800"/>
    <cellStyle name="20% - Énfasis4 3 9" xfId="801"/>
    <cellStyle name="20% - Énfasis4 3_Equipo Centro" xfId="3915"/>
    <cellStyle name="20% - Énfasis4 30" xfId="802"/>
    <cellStyle name="20% - Énfasis4 31" xfId="803"/>
    <cellStyle name="20% - Énfasis4 32" xfId="804"/>
    <cellStyle name="20% - Énfasis4 33" xfId="805"/>
    <cellStyle name="20% - Énfasis4 34" xfId="806"/>
    <cellStyle name="20% - Énfasis4 35" xfId="807"/>
    <cellStyle name="20% - Énfasis4 36" xfId="4581"/>
    <cellStyle name="20% - Énfasis4 36 2" xfId="4646"/>
    <cellStyle name="20% - Énfasis4 36 2 2" xfId="4766"/>
    <cellStyle name="20% - Énfasis4 36 2 2 2" xfId="4997"/>
    <cellStyle name="20% - Énfasis4 36 2 2 3" xfId="5229"/>
    <cellStyle name="20% - Énfasis4 36 2 3" xfId="4882"/>
    <cellStyle name="20% - Énfasis4 36 2 4" xfId="5114"/>
    <cellStyle name="20% - Énfasis4 36 3" xfId="4711"/>
    <cellStyle name="20% - Énfasis4 36 3 2" xfId="4942"/>
    <cellStyle name="20% - Énfasis4 36 3 3" xfId="5174"/>
    <cellStyle name="20% - Énfasis4 36 4" xfId="4827"/>
    <cellStyle name="20% - Énfasis4 36 5" xfId="5059"/>
    <cellStyle name="20% - Énfasis4 37" xfId="4600"/>
    <cellStyle name="20% - Énfasis4 37 2" xfId="4658"/>
    <cellStyle name="20% - Énfasis4 37 2 2" xfId="4778"/>
    <cellStyle name="20% - Énfasis4 37 2 2 2" xfId="5009"/>
    <cellStyle name="20% - Énfasis4 37 2 2 3" xfId="5241"/>
    <cellStyle name="20% - Énfasis4 37 2 3" xfId="4894"/>
    <cellStyle name="20% - Énfasis4 37 2 4" xfId="5126"/>
    <cellStyle name="20% - Énfasis4 37 3" xfId="4723"/>
    <cellStyle name="20% - Énfasis4 37 3 2" xfId="4954"/>
    <cellStyle name="20% - Énfasis4 37 3 3" xfId="5186"/>
    <cellStyle name="20% - Énfasis4 37 4" xfId="4839"/>
    <cellStyle name="20% - Énfasis4 37 5" xfId="5071"/>
    <cellStyle name="20% - Énfasis4 38" xfId="707"/>
    <cellStyle name="20% - Énfasis4 4" xfId="808"/>
    <cellStyle name="20% - Énfasis4 4 10" xfId="809"/>
    <cellStyle name="20% - Énfasis4 4 11" xfId="810"/>
    <cellStyle name="20% - Énfasis4 4 12" xfId="811"/>
    <cellStyle name="20% - Énfasis4 4 13" xfId="812"/>
    <cellStyle name="20% - Énfasis4 4 14" xfId="813"/>
    <cellStyle name="20% - Énfasis4 4 15" xfId="814"/>
    <cellStyle name="20% - Énfasis4 4 16" xfId="815"/>
    <cellStyle name="20% - Énfasis4 4 17" xfId="816"/>
    <cellStyle name="20% - Énfasis4 4 18" xfId="817"/>
    <cellStyle name="20% - Énfasis4 4 19" xfId="818"/>
    <cellStyle name="20% - Énfasis4 4 2" xfId="819"/>
    <cellStyle name="20% - Énfasis4 4 20" xfId="820"/>
    <cellStyle name="20% - Énfasis4 4 21" xfId="821"/>
    <cellStyle name="20% - Énfasis4 4 22" xfId="822"/>
    <cellStyle name="20% - Énfasis4 4 23" xfId="823"/>
    <cellStyle name="20% - Énfasis4 4 24" xfId="824"/>
    <cellStyle name="20% - Énfasis4 4 25" xfId="825"/>
    <cellStyle name="20% - Énfasis4 4 26" xfId="826"/>
    <cellStyle name="20% - Énfasis4 4 27" xfId="827"/>
    <cellStyle name="20% - Énfasis4 4 28" xfId="828"/>
    <cellStyle name="20% - Énfasis4 4 29" xfId="829"/>
    <cellStyle name="20% - Énfasis4 4 3" xfId="830"/>
    <cellStyle name="20% - Énfasis4 4 30" xfId="831"/>
    <cellStyle name="20% - Énfasis4 4 31" xfId="832"/>
    <cellStyle name="20% - Énfasis4 4 32" xfId="833"/>
    <cellStyle name="20% - Énfasis4 4 33" xfId="834"/>
    <cellStyle name="20% - Énfasis4 4 34" xfId="835"/>
    <cellStyle name="20% - Énfasis4 4 35" xfId="836"/>
    <cellStyle name="20% - Énfasis4 4 36" xfId="837"/>
    <cellStyle name="20% - Énfasis4 4 37" xfId="838"/>
    <cellStyle name="20% - Énfasis4 4 4" xfId="839"/>
    <cellStyle name="20% - Énfasis4 4 5" xfId="840"/>
    <cellStyle name="20% - Énfasis4 4 6" xfId="841"/>
    <cellStyle name="20% - Énfasis4 4 7" xfId="842"/>
    <cellStyle name="20% - Énfasis4 4 8" xfId="843"/>
    <cellStyle name="20% - Énfasis4 4 9" xfId="844"/>
    <cellStyle name="20% - Énfasis4 4_Equipo Centro" xfId="3916"/>
    <cellStyle name="20% - Énfasis4 5" xfId="845"/>
    <cellStyle name="20% - Énfasis4 6" xfId="846"/>
    <cellStyle name="20% - Énfasis4 7" xfId="847"/>
    <cellStyle name="20% - Énfasis4 8" xfId="848"/>
    <cellStyle name="20% - Énfasis4 9" xfId="849"/>
    <cellStyle name="20% - Énfasis5 10" xfId="851"/>
    <cellStyle name="20% - Énfasis5 11" xfId="852"/>
    <cellStyle name="20% - Énfasis5 12" xfId="853"/>
    <cellStyle name="20% - Énfasis5 13" xfId="854"/>
    <cellStyle name="20% - Énfasis5 14" xfId="855"/>
    <cellStyle name="20% - Énfasis5 15" xfId="856"/>
    <cellStyle name="20% - Énfasis5 16" xfId="857"/>
    <cellStyle name="20% - Énfasis5 17" xfId="858"/>
    <cellStyle name="20% - Énfasis5 18" xfId="859"/>
    <cellStyle name="20% - Énfasis5 19" xfId="860"/>
    <cellStyle name="20% - Énfasis5 2" xfId="861"/>
    <cellStyle name="20% - Énfasis5 2 10" xfId="862"/>
    <cellStyle name="20% - Énfasis5 2 11" xfId="863"/>
    <cellStyle name="20% - Énfasis5 2 12" xfId="864"/>
    <cellStyle name="20% - Énfasis5 2 13" xfId="865"/>
    <cellStyle name="20% - Énfasis5 2 14" xfId="866"/>
    <cellStyle name="20% - Énfasis5 2 15" xfId="867"/>
    <cellStyle name="20% - Énfasis5 2 16" xfId="868"/>
    <cellStyle name="20% - Énfasis5 2 17" xfId="869"/>
    <cellStyle name="20% - Énfasis5 2 18" xfId="870"/>
    <cellStyle name="20% - Énfasis5 2 19" xfId="871"/>
    <cellStyle name="20% - Énfasis5 2 2" xfId="872"/>
    <cellStyle name="20% - Énfasis5 2 20" xfId="873"/>
    <cellStyle name="20% - Énfasis5 2 21" xfId="874"/>
    <cellStyle name="20% - Énfasis5 2 22" xfId="875"/>
    <cellStyle name="20% - Énfasis5 2 23" xfId="876"/>
    <cellStyle name="20% - Énfasis5 2 24" xfId="877"/>
    <cellStyle name="20% - Énfasis5 2 25" xfId="878"/>
    <cellStyle name="20% - Énfasis5 2 26" xfId="879"/>
    <cellStyle name="20% - Énfasis5 2 27" xfId="880"/>
    <cellStyle name="20% - Énfasis5 2 28" xfId="881"/>
    <cellStyle name="20% - Énfasis5 2 29" xfId="882"/>
    <cellStyle name="20% - Énfasis5 2 3" xfId="883"/>
    <cellStyle name="20% - Énfasis5 2 30" xfId="884"/>
    <cellStyle name="20% - Énfasis5 2 31" xfId="885"/>
    <cellStyle name="20% - Énfasis5 2 32" xfId="886"/>
    <cellStyle name="20% - Énfasis5 2 33" xfId="887"/>
    <cellStyle name="20% - Énfasis5 2 34" xfId="888"/>
    <cellStyle name="20% - Énfasis5 2 35" xfId="889"/>
    <cellStyle name="20% - Énfasis5 2 36" xfId="890"/>
    <cellStyle name="20% - Énfasis5 2 37" xfId="891"/>
    <cellStyle name="20% - Énfasis5 2 4" xfId="892"/>
    <cellStyle name="20% - Énfasis5 2 5" xfId="893"/>
    <cellStyle name="20% - Énfasis5 2 6" xfId="894"/>
    <cellStyle name="20% - Énfasis5 2 7" xfId="895"/>
    <cellStyle name="20% - Énfasis5 2 8" xfId="896"/>
    <cellStyle name="20% - Énfasis5 2 9" xfId="897"/>
    <cellStyle name="20% - Énfasis5 2_Equipo Centro" xfId="3917"/>
    <cellStyle name="20% - Énfasis5 20" xfId="898"/>
    <cellStyle name="20% - Énfasis5 21" xfId="899"/>
    <cellStyle name="20% - Énfasis5 22" xfId="900"/>
    <cellStyle name="20% - Énfasis5 23" xfId="901"/>
    <cellStyle name="20% - Énfasis5 24" xfId="902"/>
    <cellStyle name="20% - Énfasis5 25" xfId="903"/>
    <cellStyle name="20% - Énfasis5 26" xfId="904"/>
    <cellStyle name="20% - Énfasis5 27" xfId="905"/>
    <cellStyle name="20% - Énfasis5 28" xfId="906"/>
    <cellStyle name="20% - Énfasis5 29" xfId="907"/>
    <cellStyle name="20% - Énfasis5 3" xfId="908"/>
    <cellStyle name="20% - Énfasis5 3 10" xfId="909"/>
    <cellStyle name="20% - Énfasis5 3 11" xfId="910"/>
    <cellStyle name="20% - Énfasis5 3 12" xfId="911"/>
    <cellStyle name="20% - Énfasis5 3 13" xfId="912"/>
    <cellStyle name="20% - Énfasis5 3 14" xfId="913"/>
    <cellStyle name="20% - Énfasis5 3 15" xfId="914"/>
    <cellStyle name="20% - Énfasis5 3 16" xfId="915"/>
    <cellStyle name="20% - Énfasis5 3 17" xfId="916"/>
    <cellStyle name="20% - Énfasis5 3 18" xfId="917"/>
    <cellStyle name="20% - Énfasis5 3 19" xfId="918"/>
    <cellStyle name="20% - Énfasis5 3 2" xfId="919"/>
    <cellStyle name="20% - Énfasis5 3 20" xfId="920"/>
    <cellStyle name="20% - Énfasis5 3 21" xfId="921"/>
    <cellStyle name="20% - Énfasis5 3 22" xfId="922"/>
    <cellStyle name="20% - Énfasis5 3 23" xfId="923"/>
    <cellStyle name="20% - Énfasis5 3 24" xfId="924"/>
    <cellStyle name="20% - Énfasis5 3 25" xfId="925"/>
    <cellStyle name="20% - Énfasis5 3 26" xfId="926"/>
    <cellStyle name="20% - Énfasis5 3 27" xfId="927"/>
    <cellStyle name="20% - Énfasis5 3 28" xfId="928"/>
    <cellStyle name="20% - Énfasis5 3 29" xfId="929"/>
    <cellStyle name="20% - Énfasis5 3 3" xfId="930"/>
    <cellStyle name="20% - Énfasis5 3 30" xfId="931"/>
    <cellStyle name="20% - Énfasis5 3 31" xfId="932"/>
    <cellStyle name="20% - Énfasis5 3 32" xfId="933"/>
    <cellStyle name="20% - Énfasis5 3 33" xfId="934"/>
    <cellStyle name="20% - Énfasis5 3 34" xfId="935"/>
    <cellStyle name="20% - Énfasis5 3 35" xfId="936"/>
    <cellStyle name="20% - Énfasis5 3 36" xfId="937"/>
    <cellStyle name="20% - Énfasis5 3 37" xfId="938"/>
    <cellStyle name="20% - Énfasis5 3 4" xfId="939"/>
    <cellStyle name="20% - Énfasis5 3 5" xfId="940"/>
    <cellStyle name="20% - Énfasis5 3 6" xfId="941"/>
    <cellStyle name="20% - Énfasis5 3 7" xfId="942"/>
    <cellStyle name="20% - Énfasis5 3 8" xfId="943"/>
    <cellStyle name="20% - Énfasis5 3 9" xfId="944"/>
    <cellStyle name="20% - Énfasis5 3_Equipo Centro" xfId="3918"/>
    <cellStyle name="20% - Énfasis5 30" xfId="945"/>
    <cellStyle name="20% - Énfasis5 31" xfId="946"/>
    <cellStyle name="20% - Énfasis5 32" xfId="947"/>
    <cellStyle name="20% - Énfasis5 33" xfId="948"/>
    <cellStyle name="20% - Énfasis5 34" xfId="949"/>
    <cellStyle name="20% - Énfasis5 35" xfId="950"/>
    <cellStyle name="20% - Énfasis5 36" xfId="4585"/>
    <cellStyle name="20% - Énfasis5 36 2" xfId="4648"/>
    <cellStyle name="20% - Énfasis5 36 2 2" xfId="4768"/>
    <cellStyle name="20% - Énfasis5 36 2 2 2" xfId="4999"/>
    <cellStyle name="20% - Énfasis5 36 2 2 3" xfId="5231"/>
    <cellStyle name="20% - Énfasis5 36 2 3" xfId="4884"/>
    <cellStyle name="20% - Énfasis5 36 2 4" xfId="5116"/>
    <cellStyle name="20% - Énfasis5 36 3" xfId="4713"/>
    <cellStyle name="20% - Énfasis5 36 3 2" xfId="4944"/>
    <cellStyle name="20% - Énfasis5 36 3 3" xfId="5176"/>
    <cellStyle name="20% - Énfasis5 36 4" xfId="4829"/>
    <cellStyle name="20% - Énfasis5 36 5" xfId="5061"/>
    <cellStyle name="20% - Énfasis5 37" xfId="4602"/>
    <cellStyle name="20% - Énfasis5 37 2" xfId="4660"/>
    <cellStyle name="20% - Énfasis5 37 2 2" xfId="4780"/>
    <cellStyle name="20% - Énfasis5 37 2 2 2" xfId="5011"/>
    <cellStyle name="20% - Énfasis5 37 2 2 3" xfId="5243"/>
    <cellStyle name="20% - Énfasis5 37 2 3" xfId="4896"/>
    <cellStyle name="20% - Énfasis5 37 2 4" xfId="5128"/>
    <cellStyle name="20% - Énfasis5 37 3" xfId="4725"/>
    <cellStyle name="20% - Énfasis5 37 3 2" xfId="4956"/>
    <cellStyle name="20% - Énfasis5 37 3 3" xfId="5188"/>
    <cellStyle name="20% - Énfasis5 37 4" xfId="4841"/>
    <cellStyle name="20% - Énfasis5 37 5" xfId="5073"/>
    <cellStyle name="20% - Énfasis5 38" xfId="850"/>
    <cellStyle name="20% - Énfasis5 4" xfId="951"/>
    <cellStyle name="20% - Énfasis5 4 10" xfId="952"/>
    <cellStyle name="20% - Énfasis5 4 11" xfId="953"/>
    <cellStyle name="20% - Énfasis5 4 12" xfId="954"/>
    <cellStyle name="20% - Énfasis5 4 13" xfId="955"/>
    <cellStyle name="20% - Énfasis5 4 14" xfId="956"/>
    <cellStyle name="20% - Énfasis5 4 15" xfId="957"/>
    <cellStyle name="20% - Énfasis5 4 16" xfId="958"/>
    <cellStyle name="20% - Énfasis5 4 17" xfId="959"/>
    <cellStyle name="20% - Énfasis5 4 18" xfId="960"/>
    <cellStyle name="20% - Énfasis5 4 19" xfId="961"/>
    <cellStyle name="20% - Énfasis5 4 2" xfId="962"/>
    <cellStyle name="20% - Énfasis5 4 20" xfId="963"/>
    <cellStyle name="20% - Énfasis5 4 21" xfId="964"/>
    <cellStyle name="20% - Énfasis5 4 22" xfId="965"/>
    <cellStyle name="20% - Énfasis5 4 23" xfId="966"/>
    <cellStyle name="20% - Énfasis5 4 24" xfId="967"/>
    <cellStyle name="20% - Énfasis5 4 25" xfId="968"/>
    <cellStyle name="20% - Énfasis5 4 26" xfId="969"/>
    <cellStyle name="20% - Énfasis5 4 27" xfId="970"/>
    <cellStyle name="20% - Énfasis5 4 28" xfId="971"/>
    <cellStyle name="20% - Énfasis5 4 29" xfId="972"/>
    <cellStyle name="20% - Énfasis5 4 3" xfId="973"/>
    <cellStyle name="20% - Énfasis5 4 30" xfId="974"/>
    <cellStyle name="20% - Énfasis5 4 31" xfId="975"/>
    <cellStyle name="20% - Énfasis5 4 32" xfId="976"/>
    <cellStyle name="20% - Énfasis5 4 33" xfId="977"/>
    <cellStyle name="20% - Énfasis5 4 34" xfId="978"/>
    <cellStyle name="20% - Énfasis5 4 35" xfId="979"/>
    <cellStyle name="20% - Énfasis5 4 36" xfId="980"/>
    <cellStyle name="20% - Énfasis5 4 37" xfId="981"/>
    <cellStyle name="20% - Énfasis5 4 4" xfId="982"/>
    <cellStyle name="20% - Énfasis5 4 5" xfId="983"/>
    <cellStyle name="20% - Énfasis5 4 6" xfId="984"/>
    <cellStyle name="20% - Énfasis5 4 7" xfId="985"/>
    <cellStyle name="20% - Énfasis5 4 8" xfId="986"/>
    <cellStyle name="20% - Énfasis5 4 9" xfId="987"/>
    <cellStyle name="20% - Énfasis5 4_Equipo Centro" xfId="3919"/>
    <cellStyle name="20% - Énfasis5 5" xfId="988"/>
    <cellStyle name="20% - Énfasis5 6" xfId="989"/>
    <cellStyle name="20% - Énfasis5 7" xfId="990"/>
    <cellStyle name="20% - Énfasis5 8" xfId="991"/>
    <cellStyle name="20% - Énfasis5 9" xfId="992"/>
    <cellStyle name="20% - Énfasis6 10" xfId="994"/>
    <cellStyle name="20% - Énfasis6 11" xfId="995"/>
    <cellStyle name="20% - Énfasis6 12" xfId="996"/>
    <cellStyle name="20% - Énfasis6 13" xfId="997"/>
    <cellStyle name="20% - Énfasis6 14" xfId="998"/>
    <cellStyle name="20% - Énfasis6 15" xfId="999"/>
    <cellStyle name="20% - Énfasis6 16" xfId="1000"/>
    <cellStyle name="20% - Énfasis6 17" xfId="1001"/>
    <cellStyle name="20% - Énfasis6 18" xfId="1002"/>
    <cellStyle name="20% - Énfasis6 19" xfId="1003"/>
    <cellStyle name="20% - Énfasis6 2" xfId="1004"/>
    <cellStyle name="20% - Énfasis6 2 10" xfId="1005"/>
    <cellStyle name="20% - Énfasis6 2 11" xfId="1006"/>
    <cellStyle name="20% - Énfasis6 2 12" xfId="1007"/>
    <cellStyle name="20% - Énfasis6 2 13" xfId="1008"/>
    <cellStyle name="20% - Énfasis6 2 14" xfId="1009"/>
    <cellStyle name="20% - Énfasis6 2 15" xfId="1010"/>
    <cellStyle name="20% - Énfasis6 2 16" xfId="1011"/>
    <cellStyle name="20% - Énfasis6 2 17" xfId="1012"/>
    <cellStyle name="20% - Énfasis6 2 18" xfId="1013"/>
    <cellStyle name="20% - Énfasis6 2 19" xfId="1014"/>
    <cellStyle name="20% - Énfasis6 2 2" xfId="1015"/>
    <cellStyle name="20% - Énfasis6 2 20" xfId="1016"/>
    <cellStyle name="20% - Énfasis6 2 21" xfId="1017"/>
    <cellStyle name="20% - Énfasis6 2 22" xfId="1018"/>
    <cellStyle name="20% - Énfasis6 2 23" xfId="1019"/>
    <cellStyle name="20% - Énfasis6 2 24" xfId="1020"/>
    <cellStyle name="20% - Énfasis6 2 25" xfId="1021"/>
    <cellStyle name="20% - Énfasis6 2 26" xfId="1022"/>
    <cellStyle name="20% - Énfasis6 2 27" xfId="1023"/>
    <cellStyle name="20% - Énfasis6 2 28" xfId="1024"/>
    <cellStyle name="20% - Énfasis6 2 29" xfId="1025"/>
    <cellStyle name="20% - Énfasis6 2 3" xfId="1026"/>
    <cellStyle name="20% - Énfasis6 2 30" xfId="1027"/>
    <cellStyle name="20% - Énfasis6 2 31" xfId="1028"/>
    <cellStyle name="20% - Énfasis6 2 32" xfId="1029"/>
    <cellStyle name="20% - Énfasis6 2 33" xfId="1030"/>
    <cellStyle name="20% - Énfasis6 2 34" xfId="1031"/>
    <cellStyle name="20% - Énfasis6 2 35" xfId="1032"/>
    <cellStyle name="20% - Énfasis6 2 36" xfId="1033"/>
    <cellStyle name="20% - Énfasis6 2 37" xfId="1034"/>
    <cellStyle name="20% - Énfasis6 2 4" xfId="1035"/>
    <cellStyle name="20% - Énfasis6 2 5" xfId="1036"/>
    <cellStyle name="20% - Énfasis6 2 6" xfId="1037"/>
    <cellStyle name="20% - Énfasis6 2 7" xfId="1038"/>
    <cellStyle name="20% - Énfasis6 2 8" xfId="1039"/>
    <cellStyle name="20% - Énfasis6 2 9" xfId="1040"/>
    <cellStyle name="20% - Énfasis6 2_Equipo Centro" xfId="3920"/>
    <cellStyle name="20% - Énfasis6 20" xfId="1041"/>
    <cellStyle name="20% - Énfasis6 21" xfId="1042"/>
    <cellStyle name="20% - Énfasis6 22" xfId="1043"/>
    <cellStyle name="20% - Énfasis6 23" xfId="1044"/>
    <cellStyle name="20% - Énfasis6 24" xfId="1045"/>
    <cellStyle name="20% - Énfasis6 25" xfId="1046"/>
    <cellStyle name="20% - Énfasis6 26" xfId="1047"/>
    <cellStyle name="20% - Énfasis6 27" xfId="1048"/>
    <cellStyle name="20% - Énfasis6 28" xfId="1049"/>
    <cellStyle name="20% - Énfasis6 29" xfId="1050"/>
    <cellStyle name="20% - Énfasis6 3" xfId="1051"/>
    <cellStyle name="20% - Énfasis6 3 10" xfId="1052"/>
    <cellStyle name="20% - Énfasis6 3 11" xfId="1053"/>
    <cellStyle name="20% - Énfasis6 3 12" xfId="1054"/>
    <cellStyle name="20% - Énfasis6 3 13" xfId="1055"/>
    <cellStyle name="20% - Énfasis6 3 14" xfId="1056"/>
    <cellStyle name="20% - Énfasis6 3 15" xfId="1057"/>
    <cellStyle name="20% - Énfasis6 3 16" xfId="1058"/>
    <cellStyle name="20% - Énfasis6 3 17" xfId="1059"/>
    <cellStyle name="20% - Énfasis6 3 18" xfId="1060"/>
    <cellStyle name="20% - Énfasis6 3 19" xfId="1061"/>
    <cellStyle name="20% - Énfasis6 3 2" xfId="1062"/>
    <cellStyle name="20% - Énfasis6 3 20" xfId="1063"/>
    <cellStyle name="20% - Énfasis6 3 21" xfId="1064"/>
    <cellStyle name="20% - Énfasis6 3 22" xfId="1065"/>
    <cellStyle name="20% - Énfasis6 3 23" xfId="1066"/>
    <cellStyle name="20% - Énfasis6 3 24" xfId="1067"/>
    <cellStyle name="20% - Énfasis6 3 25" xfId="1068"/>
    <cellStyle name="20% - Énfasis6 3 26" xfId="1069"/>
    <cellStyle name="20% - Énfasis6 3 27" xfId="1070"/>
    <cellStyle name="20% - Énfasis6 3 28" xfId="1071"/>
    <cellStyle name="20% - Énfasis6 3 29" xfId="1072"/>
    <cellStyle name="20% - Énfasis6 3 3" xfId="1073"/>
    <cellStyle name="20% - Énfasis6 3 30" xfId="1074"/>
    <cellStyle name="20% - Énfasis6 3 31" xfId="1075"/>
    <cellStyle name="20% - Énfasis6 3 32" xfId="1076"/>
    <cellStyle name="20% - Énfasis6 3 33" xfId="1077"/>
    <cellStyle name="20% - Énfasis6 3 34" xfId="1078"/>
    <cellStyle name="20% - Énfasis6 3 35" xfId="1079"/>
    <cellStyle name="20% - Énfasis6 3 36" xfId="1080"/>
    <cellStyle name="20% - Énfasis6 3 37" xfId="1081"/>
    <cellStyle name="20% - Énfasis6 3 4" xfId="1082"/>
    <cellStyle name="20% - Énfasis6 3 5" xfId="1083"/>
    <cellStyle name="20% - Énfasis6 3 6" xfId="1084"/>
    <cellStyle name="20% - Énfasis6 3 7" xfId="1085"/>
    <cellStyle name="20% - Énfasis6 3 8" xfId="1086"/>
    <cellStyle name="20% - Énfasis6 3 9" xfId="1087"/>
    <cellStyle name="20% - Énfasis6 3_Equipo Centro" xfId="3921"/>
    <cellStyle name="20% - Énfasis6 30" xfId="1088"/>
    <cellStyle name="20% - Énfasis6 31" xfId="1089"/>
    <cellStyle name="20% - Énfasis6 32" xfId="1090"/>
    <cellStyle name="20% - Énfasis6 33" xfId="1091"/>
    <cellStyle name="20% - Énfasis6 34" xfId="1092"/>
    <cellStyle name="20% - Énfasis6 35" xfId="1093"/>
    <cellStyle name="20% - Énfasis6 36" xfId="4589"/>
    <cellStyle name="20% - Énfasis6 36 2" xfId="4650"/>
    <cellStyle name="20% - Énfasis6 36 2 2" xfId="4770"/>
    <cellStyle name="20% - Énfasis6 36 2 2 2" xfId="5001"/>
    <cellStyle name="20% - Énfasis6 36 2 2 3" xfId="5233"/>
    <cellStyle name="20% - Énfasis6 36 2 3" xfId="4886"/>
    <cellStyle name="20% - Énfasis6 36 2 4" xfId="5118"/>
    <cellStyle name="20% - Énfasis6 36 3" xfId="4715"/>
    <cellStyle name="20% - Énfasis6 36 3 2" xfId="4946"/>
    <cellStyle name="20% - Énfasis6 36 3 3" xfId="5178"/>
    <cellStyle name="20% - Énfasis6 36 4" xfId="4831"/>
    <cellStyle name="20% - Énfasis6 36 5" xfId="5063"/>
    <cellStyle name="20% - Énfasis6 37" xfId="4604"/>
    <cellStyle name="20% - Énfasis6 37 2" xfId="4662"/>
    <cellStyle name="20% - Énfasis6 37 2 2" xfId="4782"/>
    <cellStyle name="20% - Énfasis6 37 2 2 2" xfId="5013"/>
    <cellStyle name="20% - Énfasis6 37 2 2 3" xfId="5245"/>
    <cellStyle name="20% - Énfasis6 37 2 3" xfId="4898"/>
    <cellStyle name="20% - Énfasis6 37 2 4" xfId="5130"/>
    <cellStyle name="20% - Énfasis6 37 3" xfId="4727"/>
    <cellStyle name="20% - Énfasis6 37 3 2" xfId="4958"/>
    <cellStyle name="20% - Énfasis6 37 3 3" xfId="5190"/>
    <cellStyle name="20% - Énfasis6 37 4" xfId="4843"/>
    <cellStyle name="20% - Énfasis6 37 5" xfId="5075"/>
    <cellStyle name="20% - Énfasis6 38" xfId="993"/>
    <cellStyle name="20% - Énfasis6 4" xfId="1094"/>
    <cellStyle name="20% - Énfasis6 4 10" xfId="1095"/>
    <cellStyle name="20% - Énfasis6 4 11" xfId="1096"/>
    <cellStyle name="20% - Énfasis6 4 12" xfId="1097"/>
    <cellStyle name="20% - Énfasis6 4 13" xfId="1098"/>
    <cellStyle name="20% - Énfasis6 4 14" xfId="1099"/>
    <cellStyle name="20% - Énfasis6 4 15" xfId="1100"/>
    <cellStyle name="20% - Énfasis6 4 16" xfId="1101"/>
    <cellStyle name="20% - Énfasis6 4 17" xfId="1102"/>
    <cellStyle name="20% - Énfasis6 4 18" xfId="1103"/>
    <cellStyle name="20% - Énfasis6 4 19" xfId="1104"/>
    <cellStyle name="20% - Énfasis6 4 2" xfId="1105"/>
    <cellStyle name="20% - Énfasis6 4 20" xfId="1106"/>
    <cellStyle name="20% - Énfasis6 4 21" xfId="1107"/>
    <cellStyle name="20% - Énfasis6 4 22" xfId="1108"/>
    <cellStyle name="20% - Énfasis6 4 23" xfId="1109"/>
    <cellStyle name="20% - Énfasis6 4 24" xfId="1110"/>
    <cellStyle name="20% - Énfasis6 4 25" xfId="1111"/>
    <cellStyle name="20% - Énfasis6 4 26" xfId="1112"/>
    <cellStyle name="20% - Énfasis6 4 27" xfId="1113"/>
    <cellStyle name="20% - Énfasis6 4 28" xfId="1114"/>
    <cellStyle name="20% - Énfasis6 4 29" xfId="1115"/>
    <cellStyle name="20% - Énfasis6 4 3" xfId="1116"/>
    <cellStyle name="20% - Énfasis6 4 30" xfId="1117"/>
    <cellStyle name="20% - Énfasis6 4 31" xfId="1118"/>
    <cellStyle name="20% - Énfasis6 4 32" xfId="1119"/>
    <cellStyle name="20% - Énfasis6 4 33" xfId="1120"/>
    <cellStyle name="20% - Énfasis6 4 34" xfId="1121"/>
    <cellStyle name="20% - Énfasis6 4 35" xfId="1122"/>
    <cellStyle name="20% - Énfasis6 4 36" xfId="1123"/>
    <cellStyle name="20% - Énfasis6 4 37" xfId="1124"/>
    <cellStyle name="20% - Énfasis6 4 4" xfId="1125"/>
    <cellStyle name="20% - Énfasis6 4 5" xfId="1126"/>
    <cellStyle name="20% - Énfasis6 4 6" xfId="1127"/>
    <cellStyle name="20% - Énfasis6 4 7" xfId="1128"/>
    <cellStyle name="20% - Énfasis6 4 8" xfId="1129"/>
    <cellStyle name="20% - Énfasis6 4 9" xfId="1130"/>
    <cellStyle name="20% - Énfasis6 4_Equipo Centro" xfId="3922"/>
    <cellStyle name="20% - Énfasis6 5" xfId="1131"/>
    <cellStyle name="20% - Énfasis6 6" xfId="1132"/>
    <cellStyle name="20% - Énfasis6 7" xfId="1133"/>
    <cellStyle name="20% - Énfasis6 8" xfId="1134"/>
    <cellStyle name="20% - Énfasis6 9" xfId="1135"/>
    <cellStyle name="40% - Accent1" xfId="1136"/>
    <cellStyle name="40% - Accent1 10" xfId="1137"/>
    <cellStyle name="40% - Accent1 11" xfId="1138"/>
    <cellStyle name="40% - Accent1 12" xfId="1139"/>
    <cellStyle name="40% - Accent1 13" xfId="1140"/>
    <cellStyle name="40% - Accent1 14" xfId="1141"/>
    <cellStyle name="40% - Accent1 15" xfId="1142"/>
    <cellStyle name="40% - Accent1 16" xfId="1143"/>
    <cellStyle name="40% - Accent1 17" xfId="1144"/>
    <cellStyle name="40% - Accent1 18" xfId="1145"/>
    <cellStyle name="40% - Accent1 19" xfId="1146"/>
    <cellStyle name="40% - Accent1 2" xfId="1147"/>
    <cellStyle name="40% - Accent1 20" xfId="1148"/>
    <cellStyle name="40% - Accent1 21" xfId="1149"/>
    <cellStyle name="40% - Accent1 22" xfId="1150"/>
    <cellStyle name="40% - Accent1 23" xfId="1151"/>
    <cellStyle name="40% - Accent1 24" xfId="1152"/>
    <cellStyle name="40% - Accent1 25" xfId="1153"/>
    <cellStyle name="40% - Accent1 26" xfId="1154"/>
    <cellStyle name="40% - Accent1 27" xfId="1155"/>
    <cellStyle name="40% - Accent1 28" xfId="1156"/>
    <cellStyle name="40% - Accent1 29" xfId="1157"/>
    <cellStyle name="40% - Accent1 3" xfId="1158"/>
    <cellStyle name="40% - Accent1 30" xfId="1159"/>
    <cellStyle name="40% - Accent1 31" xfId="1160"/>
    <cellStyle name="40% - Accent1 32" xfId="1161"/>
    <cellStyle name="40% - Accent1 33" xfId="1162"/>
    <cellStyle name="40% - Accent1 34" xfId="1163"/>
    <cellStyle name="40% - Accent1 35" xfId="1164"/>
    <cellStyle name="40% - Accent1 36" xfId="1165"/>
    <cellStyle name="40% - Accent1 37" xfId="1166"/>
    <cellStyle name="40% - Accent1 4" xfId="1167"/>
    <cellStyle name="40% - Accent1 5" xfId="1168"/>
    <cellStyle name="40% - Accent1 6" xfId="1169"/>
    <cellStyle name="40% - Accent1 7" xfId="1170"/>
    <cellStyle name="40% - Accent1 8" xfId="1171"/>
    <cellStyle name="40% - Accent1 9" xfId="1172"/>
    <cellStyle name="40% - Accent1_Equipo Centro" xfId="3923"/>
    <cellStyle name="40% - Accent2" xfId="1173"/>
    <cellStyle name="40% - Accent2 10" xfId="1174"/>
    <cellStyle name="40% - Accent2 11" xfId="1175"/>
    <cellStyle name="40% - Accent2 12" xfId="1176"/>
    <cellStyle name="40% - Accent2 13" xfId="1177"/>
    <cellStyle name="40% - Accent2 14" xfId="1178"/>
    <cellStyle name="40% - Accent2 15" xfId="1179"/>
    <cellStyle name="40% - Accent2 16" xfId="1180"/>
    <cellStyle name="40% - Accent2 17" xfId="1181"/>
    <cellStyle name="40% - Accent2 18" xfId="1182"/>
    <cellStyle name="40% - Accent2 19" xfId="1183"/>
    <cellStyle name="40% - Accent2 2" xfId="1184"/>
    <cellStyle name="40% - Accent2 20" xfId="1185"/>
    <cellStyle name="40% - Accent2 21" xfId="1186"/>
    <cellStyle name="40% - Accent2 22" xfId="1187"/>
    <cellStyle name="40% - Accent2 23" xfId="1188"/>
    <cellStyle name="40% - Accent2 24" xfId="1189"/>
    <cellStyle name="40% - Accent2 25" xfId="1190"/>
    <cellStyle name="40% - Accent2 26" xfId="1191"/>
    <cellStyle name="40% - Accent2 27" xfId="1192"/>
    <cellStyle name="40% - Accent2 28" xfId="1193"/>
    <cellStyle name="40% - Accent2 29" xfId="1194"/>
    <cellStyle name="40% - Accent2 3" xfId="1195"/>
    <cellStyle name="40% - Accent2 30" xfId="1196"/>
    <cellStyle name="40% - Accent2 31" xfId="1197"/>
    <cellStyle name="40% - Accent2 32" xfId="1198"/>
    <cellStyle name="40% - Accent2 33" xfId="1199"/>
    <cellStyle name="40% - Accent2 34" xfId="1200"/>
    <cellStyle name="40% - Accent2 35" xfId="1201"/>
    <cellStyle name="40% - Accent2 36" xfId="1202"/>
    <cellStyle name="40% - Accent2 37" xfId="1203"/>
    <cellStyle name="40% - Accent2 4" xfId="1204"/>
    <cellStyle name="40% - Accent2 5" xfId="1205"/>
    <cellStyle name="40% - Accent2 6" xfId="1206"/>
    <cellStyle name="40% - Accent2 7" xfId="1207"/>
    <cellStyle name="40% - Accent2 8" xfId="1208"/>
    <cellStyle name="40% - Accent2 9" xfId="1209"/>
    <cellStyle name="40% - Accent2_Equipo Centro" xfId="3924"/>
    <cellStyle name="40% - Accent3" xfId="1210"/>
    <cellStyle name="40% - Accent3 10" xfId="1211"/>
    <cellStyle name="40% - Accent3 11" xfId="1212"/>
    <cellStyle name="40% - Accent3 12" xfId="1213"/>
    <cellStyle name="40% - Accent3 13" xfId="1214"/>
    <cellStyle name="40% - Accent3 14" xfId="1215"/>
    <cellStyle name="40% - Accent3 15" xfId="1216"/>
    <cellStyle name="40% - Accent3 16" xfId="1217"/>
    <cellStyle name="40% - Accent3 17" xfId="1218"/>
    <cellStyle name="40% - Accent3 18" xfId="1219"/>
    <cellStyle name="40% - Accent3 19" xfId="1220"/>
    <cellStyle name="40% - Accent3 2" xfId="1221"/>
    <cellStyle name="40% - Accent3 20" xfId="1222"/>
    <cellStyle name="40% - Accent3 21" xfId="1223"/>
    <cellStyle name="40% - Accent3 22" xfId="1224"/>
    <cellStyle name="40% - Accent3 23" xfId="1225"/>
    <cellStyle name="40% - Accent3 24" xfId="1226"/>
    <cellStyle name="40% - Accent3 25" xfId="1227"/>
    <cellStyle name="40% - Accent3 26" xfId="1228"/>
    <cellStyle name="40% - Accent3 27" xfId="1229"/>
    <cellStyle name="40% - Accent3 28" xfId="1230"/>
    <cellStyle name="40% - Accent3 29" xfId="1231"/>
    <cellStyle name="40% - Accent3 3" xfId="1232"/>
    <cellStyle name="40% - Accent3 30" xfId="1233"/>
    <cellStyle name="40% - Accent3 31" xfId="1234"/>
    <cellStyle name="40% - Accent3 32" xfId="1235"/>
    <cellStyle name="40% - Accent3 33" xfId="1236"/>
    <cellStyle name="40% - Accent3 34" xfId="1237"/>
    <cellStyle name="40% - Accent3 35" xfId="1238"/>
    <cellStyle name="40% - Accent3 36" xfId="1239"/>
    <cellStyle name="40% - Accent3 37" xfId="1240"/>
    <cellStyle name="40% - Accent3 4" xfId="1241"/>
    <cellStyle name="40% - Accent3 5" xfId="1242"/>
    <cellStyle name="40% - Accent3 6" xfId="1243"/>
    <cellStyle name="40% - Accent3 7" xfId="1244"/>
    <cellStyle name="40% - Accent3 8" xfId="1245"/>
    <cellStyle name="40% - Accent3 9" xfId="1246"/>
    <cellStyle name="40% - Accent3_Equipo Centro" xfId="3925"/>
    <cellStyle name="40% - Accent4" xfId="1247"/>
    <cellStyle name="40% - Accent4 10" xfId="1248"/>
    <cellStyle name="40% - Accent4 11" xfId="1249"/>
    <cellStyle name="40% - Accent4 12" xfId="1250"/>
    <cellStyle name="40% - Accent4 13" xfId="1251"/>
    <cellStyle name="40% - Accent4 14" xfId="1252"/>
    <cellStyle name="40% - Accent4 15" xfId="1253"/>
    <cellStyle name="40% - Accent4 16" xfId="1254"/>
    <cellStyle name="40% - Accent4 17" xfId="1255"/>
    <cellStyle name="40% - Accent4 18" xfId="1256"/>
    <cellStyle name="40% - Accent4 19" xfId="1257"/>
    <cellStyle name="40% - Accent4 2" xfId="1258"/>
    <cellStyle name="40% - Accent4 20" xfId="1259"/>
    <cellStyle name="40% - Accent4 21" xfId="1260"/>
    <cellStyle name="40% - Accent4 22" xfId="1261"/>
    <cellStyle name="40% - Accent4 23" xfId="1262"/>
    <cellStyle name="40% - Accent4 24" xfId="1263"/>
    <cellStyle name="40% - Accent4 25" xfId="1264"/>
    <cellStyle name="40% - Accent4 26" xfId="1265"/>
    <cellStyle name="40% - Accent4 27" xfId="1266"/>
    <cellStyle name="40% - Accent4 28" xfId="1267"/>
    <cellStyle name="40% - Accent4 29" xfId="1268"/>
    <cellStyle name="40% - Accent4 3" xfId="1269"/>
    <cellStyle name="40% - Accent4 30" xfId="1270"/>
    <cellStyle name="40% - Accent4 31" xfId="1271"/>
    <cellStyle name="40% - Accent4 32" xfId="1272"/>
    <cellStyle name="40% - Accent4 33" xfId="1273"/>
    <cellStyle name="40% - Accent4 34" xfId="1274"/>
    <cellStyle name="40% - Accent4 35" xfId="1275"/>
    <cellStyle name="40% - Accent4 36" xfId="1276"/>
    <cellStyle name="40% - Accent4 37" xfId="1277"/>
    <cellStyle name="40% - Accent4 4" xfId="1278"/>
    <cellStyle name="40% - Accent4 5" xfId="1279"/>
    <cellStyle name="40% - Accent4 6" xfId="1280"/>
    <cellStyle name="40% - Accent4 7" xfId="1281"/>
    <cellStyle name="40% - Accent4 8" xfId="1282"/>
    <cellStyle name="40% - Accent4 9" xfId="1283"/>
    <cellStyle name="40% - Accent4_Equipo Centro" xfId="3926"/>
    <cellStyle name="40% - Accent5" xfId="1284"/>
    <cellStyle name="40% - Accent5 10" xfId="1285"/>
    <cellStyle name="40% - Accent5 11" xfId="1286"/>
    <cellStyle name="40% - Accent5 12" xfId="1287"/>
    <cellStyle name="40% - Accent5 13" xfId="1288"/>
    <cellStyle name="40% - Accent5 14" xfId="1289"/>
    <cellStyle name="40% - Accent5 15" xfId="1290"/>
    <cellStyle name="40% - Accent5 16" xfId="1291"/>
    <cellStyle name="40% - Accent5 17" xfId="1292"/>
    <cellStyle name="40% - Accent5 18" xfId="1293"/>
    <cellStyle name="40% - Accent5 19" xfId="1294"/>
    <cellStyle name="40% - Accent5 2" xfId="1295"/>
    <cellStyle name="40% - Accent5 20" xfId="1296"/>
    <cellStyle name="40% - Accent5 21" xfId="1297"/>
    <cellStyle name="40% - Accent5 22" xfId="1298"/>
    <cellStyle name="40% - Accent5 23" xfId="1299"/>
    <cellStyle name="40% - Accent5 24" xfId="1300"/>
    <cellStyle name="40% - Accent5 25" xfId="1301"/>
    <cellStyle name="40% - Accent5 26" xfId="1302"/>
    <cellStyle name="40% - Accent5 27" xfId="1303"/>
    <cellStyle name="40% - Accent5 28" xfId="1304"/>
    <cellStyle name="40% - Accent5 29" xfId="1305"/>
    <cellStyle name="40% - Accent5 3" xfId="1306"/>
    <cellStyle name="40% - Accent5 30" xfId="1307"/>
    <cellStyle name="40% - Accent5 31" xfId="1308"/>
    <cellStyle name="40% - Accent5 32" xfId="1309"/>
    <cellStyle name="40% - Accent5 33" xfId="1310"/>
    <cellStyle name="40% - Accent5 34" xfId="1311"/>
    <cellStyle name="40% - Accent5 35" xfId="1312"/>
    <cellStyle name="40% - Accent5 36" xfId="1313"/>
    <cellStyle name="40% - Accent5 37" xfId="1314"/>
    <cellStyle name="40% - Accent5 4" xfId="1315"/>
    <cellStyle name="40% - Accent5 5" xfId="1316"/>
    <cellStyle name="40% - Accent5 6" xfId="1317"/>
    <cellStyle name="40% - Accent5 7" xfId="1318"/>
    <cellStyle name="40% - Accent5 8" xfId="1319"/>
    <cellStyle name="40% - Accent5 9" xfId="1320"/>
    <cellStyle name="40% - Accent5_Equipo Centro" xfId="3927"/>
    <cellStyle name="40% - Accent6" xfId="1321"/>
    <cellStyle name="40% - Accent6 10" xfId="1322"/>
    <cellStyle name="40% - Accent6 11" xfId="1323"/>
    <cellStyle name="40% - Accent6 12" xfId="1324"/>
    <cellStyle name="40% - Accent6 13" xfId="1325"/>
    <cellStyle name="40% - Accent6 14" xfId="1326"/>
    <cellStyle name="40% - Accent6 15" xfId="1327"/>
    <cellStyle name="40% - Accent6 16" xfId="1328"/>
    <cellStyle name="40% - Accent6 17" xfId="1329"/>
    <cellStyle name="40% - Accent6 18" xfId="1330"/>
    <cellStyle name="40% - Accent6 19" xfId="1331"/>
    <cellStyle name="40% - Accent6 2" xfId="1332"/>
    <cellStyle name="40% - Accent6 20" xfId="1333"/>
    <cellStyle name="40% - Accent6 21" xfId="1334"/>
    <cellStyle name="40% - Accent6 22" xfId="1335"/>
    <cellStyle name="40% - Accent6 23" xfId="1336"/>
    <cellStyle name="40% - Accent6 24" xfId="1337"/>
    <cellStyle name="40% - Accent6 25" xfId="1338"/>
    <cellStyle name="40% - Accent6 26" xfId="1339"/>
    <cellStyle name="40% - Accent6 27" xfId="1340"/>
    <cellStyle name="40% - Accent6 28" xfId="1341"/>
    <cellStyle name="40% - Accent6 29" xfId="1342"/>
    <cellStyle name="40% - Accent6 3" xfId="1343"/>
    <cellStyle name="40% - Accent6 30" xfId="1344"/>
    <cellStyle name="40% - Accent6 31" xfId="1345"/>
    <cellStyle name="40% - Accent6 32" xfId="1346"/>
    <cellStyle name="40% - Accent6 33" xfId="1347"/>
    <cellStyle name="40% - Accent6 34" xfId="1348"/>
    <cellStyle name="40% - Accent6 35" xfId="1349"/>
    <cellStyle name="40% - Accent6 36" xfId="1350"/>
    <cellStyle name="40% - Accent6 37" xfId="1351"/>
    <cellStyle name="40% - Accent6 4" xfId="1352"/>
    <cellStyle name="40% - Accent6 5" xfId="1353"/>
    <cellStyle name="40% - Accent6 6" xfId="1354"/>
    <cellStyle name="40% - Accent6 7" xfId="1355"/>
    <cellStyle name="40% - Accent6 8" xfId="1356"/>
    <cellStyle name="40% - Accent6 9" xfId="1357"/>
    <cellStyle name="40% - Accent6_Equipo Centro" xfId="3928"/>
    <cellStyle name="40% - Énfasis1 10" xfId="1359"/>
    <cellStyle name="40% - Énfasis1 11" xfId="1360"/>
    <cellStyle name="40% - Énfasis1 12" xfId="1361"/>
    <cellStyle name="40% - Énfasis1 13" xfId="1362"/>
    <cellStyle name="40% - Énfasis1 14" xfId="1363"/>
    <cellStyle name="40% - Énfasis1 15" xfId="1364"/>
    <cellStyle name="40% - Énfasis1 16" xfId="1365"/>
    <cellStyle name="40% - Énfasis1 17" xfId="1366"/>
    <cellStyle name="40% - Énfasis1 18" xfId="1367"/>
    <cellStyle name="40% - Énfasis1 19" xfId="1368"/>
    <cellStyle name="40% - Énfasis1 2" xfId="1369"/>
    <cellStyle name="40% - Énfasis1 2 10" xfId="1370"/>
    <cellStyle name="40% - Énfasis1 2 11" xfId="1371"/>
    <cellStyle name="40% - Énfasis1 2 12" xfId="1372"/>
    <cellStyle name="40% - Énfasis1 2 13" xfId="1373"/>
    <cellStyle name="40% - Énfasis1 2 14" xfId="1374"/>
    <cellStyle name="40% - Énfasis1 2 15" xfId="1375"/>
    <cellStyle name="40% - Énfasis1 2 16" xfId="1376"/>
    <cellStyle name="40% - Énfasis1 2 17" xfId="1377"/>
    <cellStyle name="40% - Énfasis1 2 18" xfId="1378"/>
    <cellStyle name="40% - Énfasis1 2 19" xfId="1379"/>
    <cellStyle name="40% - Énfasis1 2 2" xfId="1380"/>
    <cellStyle name="40% - Énfasis1 2 20" xfId="1381"/>
    <cellStyle name="40% - Énfasis1 2 21" xfId="1382"/>
    <cellStyle name="40% - Énfasis1 2 22" xfId="1383"/>
    <cellStyle name="40% - Énfasis1 2 23" xfId="1384"/>
    <cellStyle name="40% - Énfasis1 2 24" xfId="1385"/>
    <cellStyle name="40% - Énfasis1 2 25" xfId="1386"/>
    <cellStyle name="40% - Énfasis1 2 26" xfId="1387"/>
    <cellStyle name="40% - Énfasis1 2 27" xfId="1388"/>
    <cellStyle name="40% - Énfasis1 2 28" xfId="1389"/>
    <cellStyle name="40% - Énfasis1 2 29" xfId="1390"/>
    <cellStyle name="40% - Énfasis1 2 3" xfId="1391"/>
    <cellStyle name="40% - Énfasis1 2 30" xfId="1392"/>
    <cellStyle name="40% - Énfasis1 2 31" xfId="1393"/>
    <cellStyle name="40% - Énfasis1 2 32" xfId="1394"/>
    <cellStyle name="40% - Énfasis1 2 33" xfId="1395"/>
    <cellStyle name="40% - Énfasis1 2 34" xfId="1396"/>
    <cellStyle name="40% - Énfasis1 2 35" xfId="1397"/>
    <cellStyle name="40% - Énfasis1 2 36" xfId="1398"/>
    <cellStyle name="40% - Énfasis1 2 37" xfId="1399"/>
    <cellStyle name="40% - Énfasis1 2 4" xfId="1400"/>
    <cellStyle name="40% - Énfasis1 2 5" xfId="1401"/>
    <cellStyle name="40% - Énfasis1 2 6" xfId="1402"/>
    <cellStyle name="40% - Énfasis1 2 7" xfId="1403"/>
    <cellStyle name="40% - Énfasis1 2 8" xfId="1404"/>
    <cellStyle name="40% - Énfasis1 2 9" xfId="1405"/>
    <cellStyle name="40% - Énfasis1 2_Equipo Centro" xfId="3929"/>
    <cellStyle name="40% - Énfasis1 20" xfId="1406"/>
    <cellStyle name="40% - Énfasis1 21" xfId="1407"/>
    <cellStyle name="40% - Énfasis1 22" xfId="1408"/>
    <cellStyle name="40% - Énfasis1 23" xfId="1409"/>
    <cellStyle name="40% - Énfasis1 24" xfId="1410"/>
    <cellStyle name="40% - Énfasis1 25" xfId="1411"/>
    <cellStyle name="40% - Énfasis1 26" xfId="1412"/>
    <cellStyle name="40% - Énfasis1 27" xfId="1413"/>
    <cellStyle name="40% - Énfasis1 28" xfId="1414"/>
    <cellStyle name="40% - Énfasis1 29" xfId="1415"/>
    <cellStyle name="40% - Énfasis1 3" xfId="1416"/>
    <cellStyle name="40% - Énfasis1 3 10" xfId="1417"/>
    <cellStyle name="40% - Énfasis1 3 11" xfId="1418"/>
    <cellStyle name="40% - Énfasis1 3 12" xfId="1419"/>
    <cellStyle name="40% - Énfasis1 3 13" xfId="1420"/>
    <cellStyle name="40% - Énfasis1 3 14" xfId="1421"/>
    <cellStyle name="40% - Énfasis1 3 15" xfId="1422"/>
    <cellStyle name="40% - Énfasis1 3 16" xfId="1423"/>
    <cellStyle name="40% - Énfasis1 3 17" xfId="1424"/>
    <cellStyle name="40% - Énfasis1 3 18" xfId="1425"/>
    <cellStyle name="40% - Énfasis1 3 19" xfId="1426"/>
    <cellStyle name="40% - Énfasis1 3 2" xfId="1427"/>
    <cellStyle name="40% - Énfasis1 3 20" xfId="1428"/>
    <cellStyle name="40% - Énfasis1 3 21" xfId="1429"/>
    <cellStyle name="40% - Énfasis1 3 22" xfId="1430"/>
    <cellStyle name="40% - Énfasis1 3 23" xfId="1431"/>
    <cellStyle name="40% - Énfasis1 3 24" xfId="1432"/>
    <cellStyle name="40% - Énfasis1 3 25" xfId="1433"/>
    <cellStyle name="40% - Énfasis1 3 26" xfId="1434"/>
    <cellStyle name="40% - Énfasis1 3 27" xfId="1435"/>
    <cellStyle name="40% - Énfasis1 3 28" xfId="1436"/>
    <cellStyle name="40% - Énfasis1 3 29" xfId="1437"/>
    <cellStyle name="40% - Énfasis1 3 3" xfId="1438"/>
    <cellStyle name="40% - Énfasis1 3 30" xfId="1439"/>
    <cellStyle name="40% - Énfasis1 3 31" xfId="1440"/>
    <cellStyle name="40% - Énfasis1 3 32" xfId="1441"/>
    <cellStyle name="40% - Énfasis1 3 33" xfId="1442"/>
    <cellStyle name="40% - Énfasis1 3 34" xfId="1443"/>
    <cellStyle name="40% - Énfasis1 3 35" xfId="1444"/>
    <cellStyle name="40% - Énfasis1 3 36" xfId="1445"/>
    <cellStyle name="40% - Énfasis1 3 37" xfId="1446"/>
    <cellStyle name="40% - Énfasis1 3 4" xfId="1447"/>
    <cellStyle name="40% - Énfasis1 3 5" xfId="1448"/>
    <cellStyle name="40% - Énfasis1 3 6" xfId="1449"/>
    <cellStyle name="40% - Énfasis1 3 7" xfId="1450"/>
    <cellStyle name="40% - Énfasis1 3 8" xfId="1451"/>
    <cellStyle name="40% - Énfasis1 3 9" xfId="1452"/>
    <cellStyle name="40% - Énfasis1 3_Equipo Centro" xfId="3930"/>
    <cellStyle name="40% - Énfasis1 30" xfId="1453"/>
    <cellStyle name="40% - Énfasis1 31" xfId="1454"/>
    <cellStyle name="40% - Énfasis1 32" xfId="1455"/>
    <cellStyle name="40% - Énfasis1 33" xfId="1456"/>
    <cellStyle name="40% - Énfasis1 34" xfId="1457"/>
    <cellStyle name="40% - Énfasis1 35" xfId="1458"/>
    <cellStyle name="40% - Énfasis1 36" xfId="4570"/>
    <cellStyle name="40% - Énfasis1 36 2" xfId="4641"/>
    <cellStyle name="40% - Énfasis1 36 2 2" xfId="4761"/>
    <cellStyle name="40% - Énfasis1 36 2 2 2" xfId="4992"/>
    <cellStyle name="40% - Énfasis1 36 2 2 3" xfId="5224"/>
    <cellStyle name="40% - Énfasis1 36 2 3" xfId="4877"/>
    <cellStyle name="40% - Énfasis1 36 2 4" xfId="5109"/>
    <cellStyle name="40% - Énfasis1 36 3" xfId="4706"/>
    <cellStyle name="40% - Énfasis1 36 3 2" xfId="4937"/>
    <cellStyle name="40% - Énfasis1 36 3 3" xfId="5169"/>
    <cellStyle name="40% - Énfasis1 36 4" xfId="4822"/>
    <cellStyle name="40% - Énfasis1 36 5" xfId="5054"/>
    <cellStyle name="40% - Énfasis1 37" xfId="4595"/>
    <cellStyle name="40% - Énfasis1 37 2" xfId="4653"/>
    <cellStyle name="40% - Énfasis1 37 2 2" xfId="4773"/>
    <cellStyle name="40% - Énfasis1 37 2 2 2" xfId="5004"/>
    <cellStyle name="40% - Énfasis1 37 2 2 3" xfId="5236"/>
    <cellStyle name="40% - Énfasis1 37 2 3" xfId="4889"/>
    <cellStyle name="40% - Énfasis1 37 2 4" xfId="5121"/>
    <cellStyle name="40% - Énfasis1 37 3" xfId="4718"/>
    <cellStyle name="40% - Énfasis1 37 3 2" xfId="4949"/>
    <cellStyle name="40% - Énfasis1 37 3 3" xfId="5181"/>
    <cellStyle name="40% - Énfasis1 37 4" xfId="4834"/>
    <cellStyle name="40% - Énfasis1 37 5" xfId="5066"/>
    <cellStyle name="40% - Énfasis1 38" xfId="1358"/>
    <cellStyle name="40% - Énfasis1 4" xfId="1459"/>
    <cellStyle name="40% - Énfasis1 4 10" xfId="1460"/>
    <cellStyle name="40% - Énfasis1 4 11" xfId="1461"/>
    <cellStyle name="40% - Énfasis1 4 12" xfId="1462"/>
    <cellStyle name="40% - Énfasis1 4 13" xfId="1463"/>
    <cellStyle name="40% - Énfasis1 4 14" xfId="1464"/>
    <cellStyle name="40% - Énfasis1 4 15" xfId="1465"/>
    <cellStyle name="40% - Énfasis1 4 16" xfId="1466"/>
    <cellStyle name="40% - Énfasis1 4 17" xfId="1467"/>
    <cellStyle name="40% - Énfasis1 4 18" xfId="1468"/>
    <cellStyle name="40% - Énfasis1 4 19" xfId="1469"/>
    <cellStyle name="40% - Énfasis1 4 2" xfId="1470"/>
    <cellStyle name="40% - Énfasis1 4 20" xfId="1471"/>
    <cellStyle name="40% - Énfasis1 4 21" xfId="1472"/>
    <cellStyle name="40% - Énfasis1 4 22" xfId="1473"/>
    <cellStyle name="40% - Énfasis1 4 23" xfId="1474"/>
    <cellStyle name="40% - Énfasis1 4 24" xfId="1475"/>
    <cellStyle name="40% - Énfasis1 4 25" xfId="1476"/>
    <cellStyle name="40% - Énfasis1 4 26" xfId="1477"/>
    <cellStyle name="40% - Énfasis1 4 27" xfId="1478"/>
    <cellStyle name="40% - Énfasis1 4 28" xfId="1479"/>
    <cellStyle name="40% - Énfasis1 4 29" xfId="1480"/>
    <cellStyle name="40% - Énfasis1 4 3" xfId="1481"/>
    <cellStyle name="40% - Énfasis1 4 30" xfId="1482"/>
    <cellStyle name="40% - Énfasis1 4 31" xfId="1483"/>
    <cellStyle name="40% - Énfasis1 4 32" xfId="1484"/>
    <cellStyle name="40% - Énfasis1 4 33" xfId="1485"/>
    <cellStyle name="40% - Énfasis1 4 34" xfId="1486"/>
    <cellStyle name="40% - Énfasis1 4 35" xfId="1487"/>
    <cellStyle name="40% - Énfasis1 4 36" xfId="1488"/>
    <cellStyle name="40% - Énfasis1 4 37" xfId="1489"/>
    <cellStyle name="40% - Énfasis1 4 4" xfId="1490"/>
    <cellStyle name="40% - Énfasis1 4 5" xfId="1491"/>
    <cellStyle name="40% - Énfasis1 4 6" xfId="1492"/>
    <cellStyle name="40% - Énfasis1 4 7" xfId="1493"/>
    <cellStyle name="40% - Énfasis1 4 8" xfId="1494"/>
    <cellStyle name="40% - Énfasis1 4 9" xfId="1495"/>
    <cellStyle name="40% - Énfasis1 4_Equipo Centro" xfId="3931"/>
    <cellStyle name="40% - Énfasis1 5" xfId="1496"/>
    <cellStyle name="40% - Énfasis1 6" xfId="1497"/>
    <cellStyle name="40% - Énfasis1 7" xfId="1498"/>
    <cellStyle name="40% - Énfasis1 8" xfId="1499"/>
    <cellStyle name="40% - Énfasis1 9" xfId="1500"/>
    <cellStyle name="40% - Énfasis2 10" xfId="1502"/>
    <cellStyle name="40% - Énfasis2 11" xfId="1503"/>
    <cellStyle name="40% - Énfasis2 12" xfId="1504"/>
    <cellStyle name="40% - Énfasis2 13" xfId="1505"/>
    <cellStyle name="40% - Énfasis2 14" xfId="1506"/>
    <cellStyle name="40% - Énfasis2 15" xfId="1507"/>
    <cellStyle name="40% - Énfasis2 16" xfId="1508"/>
    <cellStyle name="40% - Énfasis2 17" xfId="1509"/>
    <cellStyle name="40% - Énfasis2 18" xfId="1510"/>
    <cellStyle name="40% - Énfasis2 19" xfId="1511"/>
    <cellStyle name="40% - Énfasis2 2" xfId="1512"/>
    <cellStyle name="40% - Énfasis2 2 10" xfId="1513"/>
    <cellStyle name="40% - Énfasis2 2 11" xfId="1514"/>
    <cellStyle name="40% - Énfasis2 2 12" xfId="1515"/>
    <cellStyle name="40% - Énfasis2 2 13" xfId="1516"/>
    <cellStyle name="40% - Énfasis2 2 14" xfId="1517"/>
    <cellStyle name="40% - Énfasis2 2 15" xfId="1518"/>
    <cellStyle name="40% - Énfasis2 2 16" xfId="1519"/>
    <cellStyle name="40% - Énfasis2 2 17" xfId="1520"/>
    <cellStyle name="40% - Énfasis2 2 18" xfId="1521"/>
    <cellStyle name="40% - Énfasis2 2 19" xfId="1522"/>
    <cellStyle name="40% - Énfasis2 2 2" xfId="1523"/>
    <cellStyle name="40% - Énfasis2 2 20" xfId="1524"/>
    <cellStyle name="40% - Énfasis2 2 21" xfId="1525"/>
    <cellStyle name="40% - Énfasis2 2 22" xfId="1526"/>
    <cellStyle name="40% - Énfasis2 2 23" xfId="1527"/>
    <cellStyle name="40% - Énfasis2 2 24" xfId="1528"/>
    <cellStyle name="40% - Énfasis2 2 25" xfId="1529"/>
    <cellStyle name="40% - Énfasis2 2 26" xfId="1530"/>
    <cellStyle name="40% - Énfasis2 2 27" xfId="1531"/>
    <cellStyle name="40% - Énfasis2 2 28" xfId="1532"/>
    <cellStyle name="40% - Énfasis2 2 29" xfId="1533"/>
    <cellStyle name="40% - Énfasis2 2 3" xfId="1534"/>
    <cellStyle name="40% - Énfasis2 2 30" xfId="1535"/>
    <cellStyle name="40% - Énfasis2 2 31" xfId="1536"/>
    <cellStyle name="40% - Énfasis2 2 32" xfId="1537"/>
    <cellStyle name="40% - Énfasis2 2 33" xfId="1538"/>
    <cellStyle name="40% - Énfasis2 2 34" xfId="1539"/>
    <cellStyle name="40% - Énfasis2 2 35" xfId="1540"/>
    <cellStyle name="40% - Énfasis2 2 36" xfId="1541"/>
    <cellStyle name="40% - Énfasis2 2 37" xfId="1542"/>
    <cellStyle name="40% - Énfasis2 2 4" xfId="1543"/>
    <cellStyle name="40% - Énfasis2 2 5" xfId="1544"/>
    <cellStyle name="40% - Énfasis2 2 6" xfId="1545"/>
    <cellStyle name="40% - Énfasis2 2 7" xfId="1546"/>
    <cellStyle name="40% - Énfasis2 2 8" xfId="1547"/>
    <cellStyle name="40% - Énfasis2 2 9" xfId="1548"/>
    <cellStyle name="40% - Énfasis2 2_Equipo Centro" xfId="3932"/>
    <cellStyle name="40% - Énfasis2 20" xfId="1549"/>
    <cellStyle name="40% - Énfasis2 21" xfId="1550"/>
    <cellStyle name="40% - Énfasis2 22" xfId="1551"/>
    <cellStyle name="40% - Énfasis2 23" xfId="1552"/>
    <cellStyle name="40% - Énfasis2 24" xfId="1553"/>
    <cellStyle name="40% - Énfasis2 25" xfId="1554"/>
    <cellStyle name="40% - Énfasis2 26" xfId="1555"/>
    <cellStyle name="40% - Énfasis2 27" xfId="1556"/>
    <cellStyle name="40% - Énfasis2 28" xfId="1557"/>
    <cellStyle name="40% - Énfasis2 29" xfId="1558"/>
    <cellStyle name="40% - Énfasis2 3" xfId="1559"/>
    <cellStyle name="40% - Énfasis2 3 10" xfId="1560"/>
    <cellStyle name="40% - Énfasis2 3 11" xfId="1561"/>
    <cellStyle name="40% - Énfasis2 3 12" xfId="1562"/>
    <cellStyle name="40% - Énfasis2 3 13" xfId="1563"/>
    <cellStyle name="40% - Énfasis2 3 14" xfId="1564"/>
    <cellStyle name="40% - Énfasis2 3 15" xfId="1565"/>
    <cellStyle name="40% - Énfasis2 3 16" xfId="1566"/>
    <cellStyle name="40% - Énfasis2 3 17" xfId="1567"/>
    <cellStyle name="40% - Énfasis2 3 18" xfId="1568"/>
    <cellStyle name="40% - Énfasis2 3 19" xfId="1569"/>
    <cellStyle name="40% - Énfasis2 3 2" xfId="1570"/>
    <cellStyle name="40% - Énfasis2 3 20" xfId="1571"/>
    <cellStyle name="40% - Énfasis2 3 21" xfId="1572"/>
    <cellStyle name="40% - Énfasis2 3 22" xfId="1573"/>
    <cellStyle name="40% - Énfasis2 3 23" xfId="1574"/>
    <cellStyle name="40% - Énfasis2 3 24" xfId="1575"/>
    <cellStyle name="40% - Énfasis2 3 25" xfId="1576"/>
    <cellStyle name="40% - Énfasis2 3 26" xfId="1577"/>
    <cellStyle name="40% - Énfasis2 3 27" xfId="1578"/>
    <cellStyle name="40% - Énfasis2 3 28" xfId="1579"/>
    <cellStyle name="40% - Énfasis2 3 29" xfId="1580"/>
    <cellStyle name="40% - Énfasis2 3 3" xfId="1581"/>
    <cellStyle name="40% - Énfasis2 3 30" xfId="1582"/>
    <cellStyle name="40% - Énfasis2 3 31" xfId="1583"/>
    <cellStyle name="40% - Énfasis2 3 32" xfId="1584"/>
    <cellStyle name="40% - Énfasis2 3 33" xfId="1585"/>
    <cellStyle name="40% - Énfasis2 3 34" xfId="1586"/>
    <cellStyle name="40% - Énfasis2 3 35" xfId="1587"/>
    <cellStyle name="40% - Énfasis2 3 36" xfId="1588"/>
    <cellStyle name="40% - Énfasis2 3 37" xfId="1589"/>
    <cellStyle name="40% - Énfasis2 3 4" xfId="1590"/>
    <cellStyle name="40% - Énfasis2 3 5" xfId="1591"/>
    <cellStyle name="40% - Énfasis2 3 6" xfId="1592"/>
    <cellStyle name="40% - Énfasis2 3 7" xfId="1593"/>
    <cellStyle name="40% - Énfasis2 3 8" xfId="1594"/>
    <cellStyle name="40% - Énfasis2 3 9" xfId="1595"/>
    <cellStyle name="40% - Énfasis2 3_Equipo Centro" xfId="3933"/>
    <cellStyle name="40% - Énfasis2 30" xfId="1596"/>
    <cellStyle name="40% - Énfasis2 31" xfId="1597"/>
    <cellStyle name="40% - Énfasis2 32" xfId="1598"/>
    <cellStyle name="40% - Énfasis2 33" xfId="1599"/>
    <cellStyle name="40% - Énfasis2 34" xfId="1600"/>
    <cellStyle name="40% - Énfasis2 35" xfId="1601"/>
    <cellStyle name="40% - Énfasis2 36" xfId="4574"/>
    <cellStyle name="40% - Énfasis2 36 2" xfId="4643"/>
    <cellStyle name="40% - Énfasis2 36 2 2" xfId="4763"/>
    <cellStyle name="40% - Énfasis2 36 2 2 2" xfId="4994"/>
    <cellStyle name="40% - Énfasis2 36 2 2 3" xfId="5226"/>
    <cellStyle name="40% - Énfasis2 36 2 3" xfId="4879"/>
    <cellStyle name="40% - Énfasis2 36 2 4" xfId="5111"/>
    <cellStyle name="40% - Énfasis2 36 3" xfId="4708"/>
    <cellStyle name="40% - Énfasis2 36 3 2" xfId="4939"/>
    <cellStyle name="40% - Énfasis2 36 3 3" xfId="5171"/>
    <cellStyle name="40% - Énfasis2 36 4" xfId="4824"/>
    <cellStyle name="40% - Énfasis2 36 5" xfId="5056"/>
    <cellStyle name="40% - Énfasis2 37" xfId="4597"/>
    <cellStyle name="40% - Énfasis2 37 2" xfId="4655"/>
    <cellStyle name="40% - Énfasis2 37 2 2" xfId="4775"/>
    <cellStyle name="40% - Énfasis2 37 2 2 2" xfId="5006"/>
    <cellStyle name="40% - Énfasis2 37 2 2 3" xfId="5238"/>
    <cellStyle name="40% - Énfasis2 37 2 3" xfId="4891"/>
    <cellStyle name="40% - Énfasis2 37 2 4" xfId="5123"/>
    <cellStyle name="40% - Énfasis2 37 3" xfId="4720"/>
    <cellStyle name="40% - Énfasis2 37 3 2" xfId="4951"/>
    <cellStyle name="40% - Énfasis2 37 3 3" xfId="5183"/>
    <cellStyle name="40% - Énfasis2 37 4" xfId="4836"/>
    <cellStyle name="40% - Énfasis2 37 5" xfId="5068"/>
    <cellStyle name="40% - Énfasis2 38" xfId="1501"/>
    <cellStyle name="40% - Énfasis2 4" xfId="1602"/>
    <cellStyle name="40% - Énfasis2 4 10" xfId="1603"/>
    <cellStyle name="40% - Énfasis2 4 11" xfId="1604"/>
    <cellStyle name="40% - Énfasis2 4 12" xfId="1605"/>
    <cellStyle name="40% - Énfasis2 4 13" xfId="1606"/>
    <cellStyle name="40% - Énfasis2 4 14" xfId="1607"/>
    <cellStyle name="40% - Énfasis2 4 15" xfId="1608"/>
    <cellStyle name="40% - Énfasis2 4 16" xfId="1609"/>
    <cellStyle name="40% - Énfasis2 4 17" xfId="1610"/>
    <cellStyle name="40% - Énfasis2 4 18" xfId="1611"/>
    <cellStyle name="40% - Énfasis2 4 19" xfId="1612"/>
    <cellStyle name="40% - Énfasis2 4 2" xfId="1613"/>
    <cellStyle name="40% - Énfasis2 4 20" xfId="1614"/>
    <cellStyle name="40% - Énfasis2 4 21" xfId="1615"/>
    <cellStyle name="40% - Énfasis2 4 22" xfId="1616"/>
    <cellStyle name="40% - Énfasis2 4 23" xfId="1617"/>
    <cellStyle name="40% - Énfasis2 4 24" xfId="1618"/>
    <cellStyle name="40% - Énfasis2 4 25" xfId="1619"/>
    <cellStyle name="40% - Énfasis2 4 26" xfId="1620"/>
    <cellStyle name="40% - Énfasis2 4 27" xfId="1621"/>
    <cellStyle name="40% - Énfasis2 4 28" xfId="1622"/>
    <cellStyle name="40% - Énfasis2 4 29" xfId="1623"/>
    <cellStyle name="40% - Énfasis2 4 3" xfId="1624"/>
    <cellStyle name="40% - Énfasis2 4 30" xfId="1625"/>
    <cellStyle name="40% - Énfasis2 4 31" xfId="1626"/>
    <cellStyle name="40% - Énfasis2 4 32" xfId="1627"/>
    <cellStyle name="40% - Énfasis2 4 33" xfId="1628"/>
    <cellStyle name="40% - Énfasis2 4 34" xfId="1629"/>
    <cellStyle name="40% - Énfasis2 4 35" xfId="1630"/>
    <cellStyle name="40% - Énfasis2 4 36" xfId="1631"/>
    <cellStyle name="40% - Énfasis2 4 37" xfId="1632"/>
    <cellStyle name="40% - Énfasis2 4 4" xfId="1633"/>
    <cellStyle name="40% - Énfasis2 4 5" xfId="1634"/>
    <cellStyle name="40% - Énfasis2 4 6" xfId="1635"/>
    <cellStyle name="40% - Énfasis2 4 7" xfId="1636"/>
    <cellStyle name="40% - Énfasis2 4 8" xfId="1637"/>
    <cellStyle name="40% - Énfasis2 4 9" xfId="1638"/>
    <cellStyle name="40% - Énfasis2 4_Equipo Centro" xfId="3934"/>
    <cellStyle name="40% - Énfasis2 5" xfId="1639"/>
    <cellStyle name="40% - Énfasis2 6" xfId="1640"/>
    <cellStyle name="40% - Énfasis2 7" xfId="1641"/>
    <cellStyle name="40% - Énfasis2 8" xfId="1642"/>
    <cellStyle name="40% - Énfasis2 9" xfId="1643"/>
    <cellStyle name="40% - Énfasis3 10" xfId="1645"/>
    <cellStyle name="40% - Énfasis3 11" xfId="1646"/>
    <cellStyle name="40% - Énfasis3 12" xfId="1647"/>
    <cellStyle name="40% - Énfasis3 13" xfId="1648"/>
    <cellStyle name="40% - Énfasis3 14" xfId="1649"/>
    <cellStyle name="40% - Énfasis3 15" xfId="1650"/>
    <cellStyle name="40% - Énfasis3 16" xfId="1651"/>
    <cellStyle name="40% - Énfasis3 17" xfId="1652"/>
    <cellStyle name="40% - Énfasis3 18" xfId="1653"/>
    <cellStyle name="40% - Énfasis3 19" xfId="1654"/>
    <cellStyle name="40% - Énfasis3 2" xfId="1655"/>
    <cellStyle name="40% - Énfasis3 2 10" xfId="1656"/>
    <cellStyle name="40% - Énfasis3 2 11" xfId="1657"/>
    <cellStyle name="40% - Énfasis3 2 12" xfId="1658"/>
    <cellStyle name="40% - Énfasis3 2 13" xfId="1659"/>
    <cellStyle name="40% - Énfasis3 2 14" xfId="1660"/>
    <cellStyle name="40% - Énfasis3 2 15" xfId="1661"/>
    <cellStyle name="40% - Énfasis3 2 16" xfId="1662"/>
    <cellStyle name="40% - Énfasis3 2 17" xfId="1663"/>
    <cellStyle name="40% - Énfasis3 2 18" xfId="1664"/>
    <cellStyle name="40% - Énfasis3 2 19" xfId="1665"/>
    <cellStyle name="40% - Énfasis3 2 2" xfId="1666"/>
    <cellStyle name="40% - Énfasis3 2 20" xfId="1667"/>
    <cellStyle name="40% - Énfasis3 2 21" xfId="1668"/>
    <cellStyle name="40% - Énfasis3 2 22" xfId="1669"/>
    <cellStyle name="40% - Énfasis3 2 23" xfId="1670"/>
    <cellStyle name="40% - Énfasis3 2 24" xfId="1671"/>
    <cellStyle name="40% - Énfasis3 2 25" xfId="1672"/>
    <cellStyle name="40% - Énfasis3 2 26" xfId="1673"/>
    <cellStyle name="40% - Énfasis3 2 27" xfId="1674"/>
    <cellStyle name="40% - Énfasis3 2 28" xfId="1675"/>
    <cellStyle name="40% - Énfasis3 2 29" xfId="1676"/>
    <cellStyle name="40% - Énfasis3 2 3" xfId="1677"/>
    <cellStyle name="40% - Énfasis3 2 30" xfId="1678"/>
    <cellStyle name="40% - Énfasis3 2 31" xfId="1679"/>
    <cellStyle name="40% - Énfasis3 2 32" xfId="1680"/>
    <cellStyle name="40% - Énfasis3 2 33" xfId="1681"/>
    <cellStyle name="40% - Énfasis3 2 34" xfId="1682"/>
    <cellStyle name="40% - Énfasis3 2 35" xfId="1683"/>
    <cellStyle name="40% - Énfasis3 2 36" xfId="1684"/>
    <cellStyle name="40% - Énfasis3 2 37" xfId="1685"/>
    <cellStyle name="40% - Énfasis3 2 4" xfId="1686"/>
    <cellStyle name="40% - Énfasis3 2 5" xfId="1687"/>
    <cellStyle name="40% - Énfasis3 2 6" xfId="1688"/>
    <cellStyle name="40% - Énfasis3 2 7" xfId="1689"/>
    <cellStyle name="40% - Énfasis3 2 8" xfId="1690"/>
    <cellStyle name="40% - Énfasis3 2 9" xfId="1691"/>
    <cellStyle name="40% - Énfasis3 2_Equipo Centro" xfId="3935"/>
    <cellStyle name="40% - Énfasis3 20" xfId="1692"/>
    <cellStyle name="40% - Énfasis3 21" xfId="1693"/>
    <cellStyle name="40% - Énfasis3 22" xfId="1694"/>
    <cellStyle name="40% - Énfasis3 23" xfId="1695"/>
    <cellStyle name="40% - Énfasis3 24" xfId="1696"/>
    <cellStyle name="40% - Énfasis3 25" xfId="1697"/>
    <cellStyle name="40% - Énfasis3 26" xfId="1698"/>
    <cellStyle name="40% - Énfasis3 27" xfId="1699"/>
    <cellStyle name="40% - Énfasis3 28" xfId="1700"/>
    <cellStyle name="40% - Énfasis3 29" xfId="1701"/>
    <cellStyle name="40% - Énfasis3 3" xfId="1702"/>
    <cellStyle name="40% - Énfasis3 3 10" xfId="1703"/>
    <cellStyle name="40% - Énfasis3 3 11" xfId="1704"/>
    <cellStyle name="40% - Énfasis3 3 12" xfId="1705"/>
    <cellStyle name="40% - Énfasis3 3 13" xfId="1706"/>
    <cellStyle name="40% - Énfasis3 3 14" xfId="1707"/>
    <cellStyle name="40% - Énfasis3 3 15" xfId="1708"/>
    <cellStyle name="40% - Énfasis3 3 16" xfId="1709"/>
    <cellStyle name="40% - Énfasis3 3 17" xfId="1710"/>
    <cellStyle name="40% - Énfasis3 3 18" xfId="1711"/>
    <cellStyle name="40% - Énfasis3 3 19" xfId="1712"/>
    <cellStyle name="40% - Énfasis3 3 2" xfId="1713"/>
    <cellStyle name="40% - Énfasis3 3 20" xfId="1714"/>
    <cellStyle name="40% - Énfasis3 3 21" xfId="1715"/>
    <cellStyle name="40% - Énfasis3 3 22" xfId="1716"/>
    <cellStyle name="40% - Énfasis3 3 23" xfId="1717"/>
    <cellStyle name="40% - Énfasis3 3 24" xfId="1718"/>
    <cellStyle name="40% - Énfasis3 3 25" xfId="1719"/>
    <cellStyle name="40% - Énfasis3 3 26" xfId="1720"/>
    <cellStyle name="40% - Énfasis3 3 27" xfId="1721"/>
    <cellStyle name="40% - Énfasis3 3 28" xfId="1722"/>
    <cellStyle name="40% - Énfasis3 3 29" xfId="1723"/>
    <cellStyle name="40% - Énfasis3 3 3" xfId="1724"/>
    <cellStyle name="40% - Énfasis3 3 30" xfId="1725"/>
    <cellStyle name="40% - Énfasis3 3 31" xfId="1726"/>
    <cellStyle name="40% - Énfasis3 3 32" xfId="1727"/>
    <cellStyle name="40% - Énfasis3 3 33" xfId="1728"/>
    <cellStyle name="40% - Énfasis3 3 34" xfId="1729"/>
    <cellStyle name="40% - Énfasis3 3 35" xfId="1730"/>
    <cellStyle name="40% - Énfasis3 3 36" xfId="1731"/>
    <cellStyle name="40% - Énfasis3 3 37" xfId="1732"/>
    <cellStyle name="40% - Énfasis3 3 4" xfId="1733"/>
    <cellStyle name="40% - Énfasis3 3 5" xfId="1734"/>
    <cellStyle name="40% - Énfasis3 3 6" xfId="1735"/>
    <cellStyle name="40% - Énfasis3 3 7" xfId="1736"/>
    <cellStyle name="40% - Énfasis3 3 8" xfId="1737"/>
    <cellStyle name="40% - Énfasis3 3 9" xfId="1738"/>
    <cellStyle name="40% - Énfasis3 3_Equipo Centro" xfId="3936"/>
    <cellStyle name="40% - Énfasis3 30" xfId="1739"/>
    <cellStyle name="40% - Énfasis3 31" xfId="1740"/>
    <cellStyle name="40% - Énfasis3 32" xfId="1741"/>
    <cellStyle name="40% - Énfasis3 33" xfId="1742"/>
    <cellStyle name="40% - Énfasis3 34" xfId="1743"/>
    <cellStyle name="40% - Énfasis3 35" xfId="1744"/>
    <cellStyle name="40% - Énfasis3 36" xfId="4578"/>
    <cellStyle name="40% - Énfasis3 36 2" xfId="4645"/>
    <cellStyle name="40% - Énfasis3 36 2 2" xfId="4765"/>
    <cellStyle name="40% - Énfasis3 36 2 2 2" xfId="4996"/>
    <cellStyle name="40% - Énfasis3 36 2 2 3" xfId="5228"/>
    <cellStyle name="40% - Énfasis3 36 2 3" xfId="4881"/>
    <cellStyle name="40% - Énfasis3 36 2 4" xfId="5113"/>
    <cellStyle name="40% - Énfasis3 36 3" xfId="4710"/>
    <cellStyle name="40% - Énfasis3 36 3 2" xfId="4941"/>
    <cellStyle name="40% - Énfasis3 36 3 3" xfId="5173"/>
    <cellStyle name="40% - Énfasis3 36 4" xfId="4826"/>
    <cellStyle name="40% - Énfasis3 36 5" xfId="5058"/>
    <cellStyle name="40% - Énfasis3 37" xfId="4599"/>
    <cellStyle name="40% - Énfasis3 37 2" xfId="4657"/>
    <cellStyle name="40% - Énfasis3 37 2 2" xfId="4777"/>
    <cellStyle name="40% - Énfasis3 37 2 2 2" xfId="5008"/>
    <cellStyle name="40% - Énfasis3 37 2 2 3" xfId="5240"/>
    <cellStyle name="40% - Énfasis3 37 2 3" xfId="4893"/>
    <cellStyle name="40% - Énfasis3 37 2 4" xfId="5125"/>
    <cellStyle name="40% - Énfasis3 37 3" xfId="4722"/>
    <cellStyle name="40% - Énfasis3 37 3 2" xfId="4953"/>
    <cellStyle name="40% - Énfasis3 37 3 3" xfId="5185"/>
    <cellStyle name="40% - Énfasis3 37 4" xfId="4838"/>
    <cellStyle name="40% - Énfasis3 37 5" xfId="5070"/>
    <cellStyle name="40% - Énfasis3 38" xfId="1644"/>
    <cellStyle name="40% - Énfasis3 4" xfId="1745"/>
    <cellStyle name="40% - Énfasis3 4 10" xfId="1746"/>
    <cellStyle name="40% - Énfasis3 4 11" xfId="1747"/>
    <cellStyle name="40% - Énfasis3 4 12" xfId="1748"/>
    <cellStyle name="40% - Énfasis3 4 13" xfId="1749"/>
    <cellStyle name="40% - Énfasis3 4 14" xfId="1750"/>
    <cellStyle name="40% - Énfasis3 4 15" xfId="1751"/>
    <cellStyle name="40% - Énfasis3 4 16" xfId="1752"/>
    <cellStyle name="40% - Énfasis3 4 17" xfId="1753"/>
    <cellStyle name="40% - Énfasis3 4 18" xfId="1754"/>
    <cellStyle name="40% - Énfasis3 4 19" xfId="1755"/>
    <cellStyle name="40% - Énfasis3 4 2" xfId="1756"/>
    <cellStyle name="40% - Énfasis3 4 20" xfId="1757"/>
    <cellStyle name="40% - Énfasis3 4 21" xfId="1758"/>
    <cellStyle name="40% - Énfasis3 4 22" xfId="1759"/>
    <cellStyle name="40% - Énfasis3 4 23" xfId="1760"/>
    <cellStyle name="40% - Énfasis3 4 24" xfId="1761"/>
    <cellStyle name="40% - Énfasis3 4 25" xfId="1762"/>
    <cellStyle name="40% - Énfasis3 4 26" xfId="1763"/>
    <cellStyle name="40% - Énfasis3 4 27" xfId="1764"/>
    <cellStyle name="40% - Énfasis3 4 28" xfId="1765"/>
    <cellStyle name="40% - Énfasis3 4 29" xfId="1766"/>
    <cellStyle name="40% - Énfasis3 4 3" xfId="1767"/>
    <cellStyle name="40% - Énfasis3 4 30" xfId="1768"/>
    <cellStyle name="40% - Énfasis3 4 31" xfId="1769"/>
    <cellStyle name="40% - Énfasis3 4 32" xfId="1770"/>
    <cellStyle name="40% - Énfasis3 4 33" xfId="1771"/>
    <cellStyle name="40% - Énfasis3 4 34" xfId="1772"/>
    <cellStyle name="40% - Énfasis3 4 35" xfId="1773"/>
    <cellStyle name="40% - Énfasis3 4 36" xfId="1774"/>
    <cellStyle name="40% - Énfasis3 4 37" xfId="1775"/>
    <cellStyle name="40% - Énfasis3 4 4" xfId="1776"/>
    <cellStyle name="40% - Énfasis3 4 5" xfId="1777"/>
    <cellStyle name="40% - Énfasis3 4 6" xfId="1778"/>
    <cellStyle name="40% - Énfasis3 4 7" xfId="1779"/>
    <cellStyle name="40% - Énfasis3 4 8" xfId="1780"/>
    <cellStyle name="40% - Énfasis3 4 9" xfId="1781"/>
    <cellStyle name="40% - Énfasis3 4_Equipo Centro" xfId="3937"/>
    <cellStyle name="40% - Énfasis3 5" xfId="1782"/>
    <cellStyle name="40% - Énfasis3 6" xfId="1783"/>
    <cellStyle name="40% - Énfasis3 7" xfId="1784"/>
    <cellStyle name="40% - Énfasis3 8" xfId="1785"/>
    <cellStyle name="40% - Énfasis3 9" xfId="1786"/>
    <cellStyle name="40% - Énfasis4 10" xfId="1788"/>
    <cellStyle name="40% - Énfasis4 11" xfId="1789"/>
    <cellStyle name="40% - Énfasis4 12" xfId="1790"/>
    <cellStyle name="40% - Énfasis4 13" xfId="1791"/>
    <cellStyle name="40% - Énfasis4 14" xfId="1792"/>
    <cellStyle name="40% - Énfasis4 15" xfId="1793"/>
    <cellStyle name="40% - Énfasis4 16" xfId="1794"/>
    <cellStyle name="40% - Énfasis4 17" xfId="1795"/>
    <cellStyle name="40% - Énfasis4 18" xfId="1796"/>
    <cellStyle name="40% - Énfasis4 19" xfId="1797"/>
    <cellStyle name="40% - Énfasis4 2" xfId="1798"/>
    <cellStyle name="40% - Énfasis4 2 10" xfId="1799"/>
    <cellStyle name="40% - Énfasis4 2 11" xfId="1800"/>
    <cellStyle name="40% - Énfasis4 2 12" xfId="1801"/>
    <cellStyle name="40% - Énfasis4 2 13" xfId="1802"/>
    <cellStyle name="40% - Énfasis4 2 14" xfId="1803"/>
    <cellStyle name="40% - Énfasis4 2 15" xfId="1804"/>
    <cellStyle name="40% - Énfasis4 2 16" xfId="1805"/>
    <cellStyle name="40% - Énfasis4 2 17" xfId="1806"/>
    <cellStyle name="40% - Énfasis4 2 18" xfId="1807"/>
    <cellStyle name="40% - Énfasis4 2 19" xfId="1808"/>
    <cellStyle name="40% - Énfasis4 2 2" xfId="1809"/>
    <cellStyle name="40% - Énfasis4 2 20" xfId="1810"/>
    <cellStyle name="40% - Énfasis4 2 21" xfId="1811"/>
    <cellStyle name="40% - Énfasis4 2 22" xfId="1812"/>
    <cellStyle name="40% - Énfasis4 2 23" xfId="1813"/>
    <cellStyle name="40% - Énfasis4 2 24" xfId="1814"/>
    <cellStyle name="40% - Énfasis4 2 25" xfId="1815"/>
    <cellStyle name="40% - Énfasis4 2 26" xfId="1816"/>
    <cellStyle name="40% - Énfasis4 2 27" xfId="1817"/>
    <cellStyle name="40% - Énfasis4 2 28" xfId="1818"/>
    <cellStyle name="40% - Énfasis4 2 29" xfId="1819"/>
    <cellStyle name="40% - Énfasis4 2 3" xfId="1820"/>
    <cellStyle name="40% - Énfasis4 2 30" xfId="1821"/>
    <cellStyle name="40% - Énfasis4 2 31" xfId="1822"/>
    <cellStyle name="40% - Énfasis4 2 32" xfId="1823"/>
    <cellStyle name="40% - Énfasis4 2 33" xfId="1824"/>
    <cellStyle name="40% - Énfasis4 2 34" xfId="1825"/>
    <cellStyle name="40% - Énfasis4 2 35" xfId="1826"/>
    <cellStyle name="40% - Énfasis4 2 36" xfId="1827"/>
    <cellStyle name="40% - Énfasis4 2 37" xfId="1828"/>
    <cellStyle name="40% - Énfasis4 2 4" xfId="1829"/>
    <cellStyle name="40% - Énfasis4 2 5" xfId="1830"/>
    <cellStyle name="40% - Énfasis4 2 6" xfId="1831"/>
    <cellStyle name="40% - Énfasis4 2 7" xfId="1832"/>
    <cellStyle name="40% - Énfasis4 2 8" xfId="1833"/>
    <cellStyle name="40% - Énfasis4 2 9" xfId="1834"/>
    <cellStyle name="40% - Énfasis4 2_Equipo Centro" xfId="3938"/>
    <cellStyle name="40% - Énfasis4 20" xfId="1835"/>
    <cellStyle name="40% - Énfasis4 21" xfId="1836"/>
    <cellStyle name="40% - Énfasis4 22" xfId="1837"/>
    <cellStyle name="40% - Énfasis4 23" xfId="1838"/>
    <cellStyle name="40% - Énfasis4 24" xfId="1839"/>
    <cellStyle name="40% - Énfasis4 25" xfId="1840"/>
    <cellStyle name="40% - Énfasis4 26" xfId="1841"/>
    <cellStyle name="40% - Énfasis4 27" xfId="1842"/>
    <cellStyle name="40% - Énfasis4 28" xfId="1843"/>
    <cellStyle name="40% - Énfasis4 29" xfId="1844"/>
    <cellStyle name="40% - Énfasis4 3" xfId="1845"/>
    <cellStyle name="40% - Énfasis4 3 10" xfId="1846"/>
    <cellStyle name="40% - Énfasis4 3 11" xfId="1847"/>
    <cellStyle name="40% - Énfasis4 3 12" xfId="1848"/>
    <cellStyle name="40% - Énfasis4 3 13" xfId="1849"/>
    <cellStyle name="40% - Énfasis4 3 14" xfId="1850"/>
    <cellStyle name="40% - Énfasis4 3 15" xfId="1851"/>
    <cellStyle name="40% - Énfasis4 3 16" xfId="1852"/>
    <cellStyle name="40% - Énfasis4 3 17" xfId="1853"/>
    <cellStyle name="40% - Énfasis4 3 18" xfId="1854"/>
    <cellStyle name="40% - Énfasis4 3 19" xfId="1855"/>
    <cellStyle name="40% - Énfasis4 3 2" xfId="1856"/>
    <cellStyle name="40% - Énfasis4 3 20" xfId="1857"/>
    <cellStyle name="40% - Énfasis4 3 21" xfId="1858"/>
    <cellStyle name="40% - Énfasis4 3 22" xfId="1859"/>
    <cellStyle name="40% - Énfasis4 3 23" xfId="1860"/>
    <cellStyle name="40% - Énfasis4 3 24" xfId="1861"/>
    <cellStyle name="40% - Énfasis4 3 25" xfId="1862"/>
    <cellStyle name="40% - Énfasis4 3 26" xfId="1863"/>
    <cellStyle name="40% - Énfasis4 3 27" xfId="1864"/>
    <cellStyle name="40% - Énfasis4 3 28" xfId="1865"/>
    <cellStyle name="40% - Énfasis4 3 29" xfId="1866"/>
    <cellStyle name="40% - Énfasis4 3 3" xfId="1867"/>
    <cellStyle name="40% - Énfasis4 3 30" xfId="1868"/>
    <cellStyle name="40% - Énfasis4 3 31" xfId="1869"/>
    <cellStyle name="40% - Énfasis4 3 32" xfId="1870"/>
    <cellStyle name="40% - Énfasis4 3 33" xfId="1871"/>
    <cellStyle name="40% - Énfasis4 3 34" xfId="1872"/>
    <cellStyle name="40% - Énfasis4 3 35" xfId="1873"/>
    <cellStyle name="40% - Énfasis4 3 36" xfId="1874"/>
    <cellStyle name="40% - Énfasis4 3 37" xfId="1875"/>
    <cellStyle name="40% - Énfasis4 3 4" xfId="1876"/>
    <cellStyle name="40% - Énfasis4 3 5" xfId="1877"/>
    <cellStyle name="40% - Énfasis4 3 6" xfId="1878"/>
    <cellStyle name="40% - Énfasis4 3 7" xfId="1879"/>
    <cellStyle name="40% - Énfasis4 3 8" xfId="1880"/>
    <cellStyle name="40% - Énfasis4 3 9" xfId="1881"/>
    <cellStyle name="40% - Énfasis4 3_Equipo Centro" xfId="3939"/>
    <cellStyle name="40% - Énfasis4 30" xfId="1882"/>
    <cellStyle name="40% - Énfasis4 31" xfId="1883"/>
    <cellStyle name="40% - Énfasis4 32" xfId="1884"/>
    <cellStyle name="40% - Énfasis4 33" xfId="1885"/>
    <cellStyle name="40% - Énfasis4 34" xfId="1886"/>
    <cellStyle name="40% - Énfasis4 35" xfId="1887"/>
    <cellStyle name="40% - Énfasis4 36" xfId="4582"/>
    <cellStyle name="40% - Énfasis4 36 2" xfId="4647"/>
    <cellStyle name="40% - Énfasis4 36 2 2" xfId="4767"/>
    <cellStyle name="40% - Énfasis4 36 2 2 2" xfId="4998"/>
    <cellStyle name="40% - Énfasis4 36 2 2 3" xfId="5230"/>
    <cellStyle name="40% - Énfasis4 36 2 3" xfId="4883"/>
    <cellStyle name="40% - Énfasis4 36 2 4" xfId="5115"/>
    <cellStyle name="40% - Énfasis4 36 3" xfId="4712"/>
    <cellStyle name="40% - Énfasis4 36 3 2" xfId="4943"/>
    <cellStyle name="40% - Énfasis4 36 3 3" xfId="5175"/>
    <cellStyle name="40% - Énfasis4 36 4" xfId="4828"/>
    <cellStyle name="40% - Énfasis4 36 5" xfId="5060"/>
    <cellStyle name="40% - Énfasis4 37" xfId="4601"/>
    <cellStyle name="40% - Énfasis4 37 2" xfId="4659"/>
    <cellStyle name="40% - Énfasis4 37 2 2" xfId="4779"/>
    <cellStyle name="40% - Énfasis4 37 2 2 2" xfId="5010"/>
    <cellStyle name="40% - Énfasis4 37 2 2 3" xfId="5242"/>
    <cellStyle name="40% - Énfasis4 37 2 3" xfId="4895"/>
    <cellStyle name="40% - Énfasis4 37 2 4" xfId="5127"/>
    <cellStyle name="40% - Énfasis4 37 3" xfId="4724"/>
    <cellStyle name="40% - Énfasis4 37 3 2" xfId="4955"/>
    <cellStyle name="40% - Énfasis4 37 3 3" xfId="5187"/>
    <cellStyle name="40% - Énfasis4 37 4" xfId="4840"/>
    <cellStyle name="40% - Énfasis4 37 5" xfId="5072"/>
    <cellStyle name="40% - Énfasis4 38" xfId="1787"/>
    <cellStyle name="40% - Énfasis4 4" xfId="1888"/>
    <cellStyle name="40% - Énfasis4 4 10" xfId="1889"/>
    <cellStyle name="40% - Énfasis4 4 11" xfId="1890"/>
    <cellStyle name="40% - Énfasis4 4 12" xfId="1891"/>
    <cellStyle name="40% - Énfasis4 4 13" xfId="1892"/>
    <cellStyle name="40% - Énfasis4 4 14" xfId="1893"/>
    <cellStyle name="40% - Énfasis4 4 15" xfId="1894"/>
    <cellStyle name="40% - Énfasis4 4 16" xfId="1895"/>
    <cellStyle name="40% - Énfasis4 4 17" xfId="1896"/>
    <cellStyle name="40% - Énfasis4 4 18" xfId="1897"/>
    <cellStyle name="40% - Énfasis4 4 19" xfId="1898"/>
    <cellStyle name="40% - Énfasis4 4 2" xfId="1899"/>
    <cellStyle name="40% - Énfasis4 4 20" xfId="1900"/>
    <cellStyle name="40% - Énfasis4 4 21" xfId="1901"/>
    <cellStyle name="40% - Énfasis4 4 22" xfId="1902"/>
    <cellStyle name="40% - Énfasis4 4 23" xfId="1903"/>
    <cellStyle name="40% - Énfasis4 4 24" xfId="1904"/>
    <cellStyle name="40% - Énfasis4 4 25" xfId="1905"/>
    <cellStyle name="40% - Énfasis4 4 26" xfId="1906"/>
    <cellStyle name="40% - Énfasis4 4 27" xfId="1907"/>
    <cellStyle name="40% - Énfasis4 4 28" xfId="1908"/>
    <cellStyle name="40% - Énfasis4 4 29" xfId="1909"/>
    <cellStyle name="40% - Énfasis4 4 3" xfId="1910"/>
    <cellStyle name="40% - Énfasis4 4 30" xfId="1911"/>
    <cellStyle name="40% - Énfasis4 4 31" xfId="1912"/>
    <cellStyle name="40% - Énfasis4 4 32" xfId="1913"/>
    <cellStyle name="40% - Énfasis4 4 33" xfId="1914"/>
    <cellStyle name="40% - Énfasis4 4 34" xfId="1915"/>
    <cellStyle name="40% - Énfasis4 4 35" xfId="1916"/>
    <cellStyle name="40% - Énfasis4 4 36" xfId="1917"/>
    <cellStyle name="40% - Énfasis4 4 37" xfId="1918"/>
    <cellStyle name="40% - Énfasis4 4 4" xfId="1919"/>
    <cellStyle name="40% - Énfasis4 4 5" xfId="1920"/>
    <cellStyle name="40% - Énfasis4 4 6" xfId="1921"/>
    <cellStyle name="40% - Énfasis4 4 7" xfId="1922"/>
    <cellStyle name="40% - Énfasis4 4 8" xfId="1923"/>
    <cellStyle name="40% - Énfasis4 4 9" xfId="1924"/>
    <cellStyle name="40% - Énfasis4 4_Equipo Centro" xfId="3940"/>
    <cellStyle name="40% - Énfasis4 5" xfId="1925"/>
    <cellStyle name="40% - Énfasis4 6" xfId="1926"/>
    <cellStyle name="40% - Énfasis4 7" xfId="1927"/>
    <cellStyle name="40% - Énfasis4 8" xfId="1928"/>
    <cellStyle name="40% - Énfasis4 9" xfId="1929"/>
    <cellStyle name="40% - Énfasis5 10" xfId="1931"/>
    <cellStyle name="40% - Énfasis5 11" xfId="1932"/>
    <cellStyle name="40% - Énfasis5 12" xfId="1933"/>
    <cellStyle name="40% - Énfasis5 13" xfId="1934"/>
    <cellStyle name="40% - Énfasis5 14" xfId="1935"/>
    <cellStyle name="40% - Énfasis5 15" xfId="1936"/>
    <cellStyle name="40% - Énfasis5 16" xfId="1937"/>
    <cellStyle name="40% - Énfasis5 17" xfId="1938"/>
    <cellStyle name="40% - Énfasis5 18" xfId="1939"/>
    <cellStyle name="40% - Énfasis5 19" xfId="1940"/>
    <cellStyle name="40% - Énfasis5 2" xfId="1941"/>
    <cellStyle name="40% - Énfasis5 2 10" xfId="1942"/>
    <cellStyle name="40% - Énfasis5 2 11" xfId="1943"/>
    <cellStyle name="40% - Énfasis5 2 12" xfId="1944"/>
    <cellStyle name="40% - Énfasis5 2 13" xfId="1945"/>
    <cellStyle name="40% - Énfasis5 2 14" xfId="1946"/>
    <cellStyle name="40% - Énfasis5 2 15" xfId="1947"/>
    <cellStyle name="40% - Énfasis5 2 16" xfId="1948"/>
    <cellStyle name="40% - Énfasis5 2 17" xfId="1949"/>
    <cellStyle name="40% - Énfasis5 2 18" xfId="1950"/>
    <cellStyle name="40% - Énfasis5 2 19" xfId="1951"/>
    <cellStyle name="40% - Énfasis5 2 2" xfId="1952"/>
    <cellStyle name="40% - Énfasis5 2 20" xfId="1953"/>
    <cellStyle name="40% - Énfasis5 2 21" xfId="1954"/>
    <cellStyle name="40% - Énfasis5 2 22" xfId="1955"/>
    <cellStyle name="40% - Énfasis5 2 23" xfId="1956"/>
    <cellStyle name="40% - Énfasis5 2 24" xfId="1957"/>
    <cellStyle name="40% - Énfasis5 2 25" xfId="1958"/>
    <cellStyle name="40% - Énfasis5 2 26" xfId="1959"/>
    <cellStyle name="40% - Énfasis5 2 27" xfId="1960"/>
    <cellStyle name="40% - Énfasis5 2 28" xfId="1961"/>
    <cellStyle name="40% - Énfasis5 2 29" xfId="1962"/>
    <cellStyle name="40% - Énfasis5 2 3" xfId="1963"/>
    <cellStyle name="40% - Énfasis5 2 30" xfId="1964"/>
    <cellStyle name="40% - Énfasis5 2 31" xfId="1965"/>
    <cellStyle name="40% - Énfasis5 2 32" xfId="1966"/>
    <cellStyle name="40% - Énfasis5 2 33" xfId="1967"/>
    <cellStyle name="40% - Énfasis5 2 34" xfId="1968"/>
    <cellStyle name="40% - Énfasis5 2 35" xfId="1969"/>
    <cellStyle name="40% - Énfasis5 2 36" xfId="1970"/>
    <cellStyle name="40% - Énfasis5 2 37" xfId="1971"/>
    <cellStyle name="40% - Énfasis5 2 4" xfId="1972"/>
    <cellStyle name="40% - Énfasis5 2 5" xfId="1973"/>
    <cellStyle name="40% - Énfasis5 2 6" xfId="1974"/>
    <cellStyle name="40% - Énfasis5 2 7" xfId="1975"/>
    <cellStyle name="40% - Énfasis5 2 8" xfId="1976"/>
    <cellStyle name="40% - Énfasis5 2 9" xfId="1977"/>
    <cellStyle name="40% - Énfasis5 2_Equipo Centro" xfId="3941"/>
    <cellStyle name="40% - Énfasis5 20" xfId="1978"/>
    <cellStyle name="40% - Énfasis5 21" xfId="1979"/>
    <cellStyle name="40% - Énfasis5 22" xfId="1980"/>
    <cellStyle name="40% - Énfasis5 23" xfId="1981"/>
    <cellStyle name="40% - Énfasis5 24" xfId="1982"/>
    <cellStyle name="40% - Énfasis5 25" xfId="1983"/>
    <cellStyle name="40% - Énfasis5 26" xfId="1984"/>
    <cellStyle name="40% - Énfasis5 27" xfId="1985"/>
    <cellStyle name="40% - Énfasis5 28" xfId="1986"/>
    <cellStyle name="40% - Énfasis5 29" xfId="1987"/>
    <cellStyle name="40% - Énfasis5 3" xfId="1988"/>
    <cellStyle name="40% - Énfasis5 3 10" xfId="1989"/>
    <cellStyle name="40% - Énfasis5 3 11" xfId="1990"/>
    <cellStyle name="40% - Énfasis5 3 12" xfId="1991"/>
    <cellStyle name="40% - Énfasis5 3 13" xfId="1992"/>
    <cellStyle name="40% - Énfasis5 3 14" xfId="1993"/>
    <cellStyle name="40% - Énfasis5 3 15" xfId="1994"/>
    <cellStyle name="40% - Énfasis5 3 16" xfId="1995"/>
    <cellStyle name="40% - Énfasis5 3 17" xfId="1996"/>
    <cellStyle name="40% - Énfasis5 3 18" xfId="1997"/>
    <cellStyle name="40% - Énfasis5 3 19" xfId="1998"/>
    <cellStyle name="40% - Énfasis5 3 2" xfId="1999"/>
    <cellStyle name="40% - Énfasis5 3 20" xfId="2000"/>
    <cellStyle name="40% - Énfasis5 3 21" xfId="2001"/>
    <cellStyle name="40% - Énfasis5 3 22" xfId="2002"/>
    <cellStyle name="40% - Énfasis5 3 23" xfId="2003"/>
    <cellStyle name="40% - Énfasis5 3 24" xfId="2004"/>
    <cellStyle name="40% - Énfasis5 3 25" xfId="2005"/>
    <cellStyle name="40% - Énfasis5 3 26" xfId="2006"/>
    <cellStyle name="40% - Énfasis5 3 27" xfId="2007"/>
    <cellStyle name="40% - Énfasis5 3 28" xfId="2008"/>
    <cellStyle name="40% - Énfasis5 3 29" xfId="2009"/>
    <cellStyle name="40% - Énfasis5 3 3" xfId="2010"/>
    <cellStyle name="40% - Énfasis5 3 30" xfId="2011"/>
    <cellStyle name="40% - Énfasis5 3 31" xfId="2012"/>
    <cellStyle name="40% - Énfasis5 3 32" xfId="2013"/>
    <cellStyle name="40% - Énfasis5 3 33" xfId="2014"/>
    <cellStyle name="40% - Énfasis5 3 34" xfId="2015"/>
    <cellStyle name="40% - Énfasis5 3 35" xfId="2016"/>
    <cellStyle name="40% - Énfasis5 3 36" xfId="2017"/>
    <cellStyle name="40% - Énfasis5 3 37" xfId="2018"/>
    <cellStyle name="40% - Énfasis5 3 4" xfId="2019"/>
    <cellStyle name="40% - Énfasis5 3 5" xfId="2020"/>
    <cellStyle name="40% - Énfasis5 3 6" xfId="2021"/>
    <cellStyle name="40% - Énfasis5 3 7" xfId="2022"/>
    <cellStyle name="40% - Énfasis5 3 8" xfId="2023"/>
    <cellStyle name="40% - Énfasis5 3 9" xfId="2024"/>
    <cellStyle name="40% - Énfasis5 3_Equipo Centro" xfId="3942"/>
    <cellStyle name="40% - Énfasis5 30" xfId="2025"/>
    <cellStyle name="40% - Énfasis5 31" xfId="2026"/>
    <cellStyle name="40% - Énfasis5 32" xfId="2027"/>
    <cellStyle name="40% - Énfasis5 33" xfId="2028"/>
    <cellStyle name="40% - Énfasis5 34" xfId="2029"/>
    <cellStyle name="40% - Énfasis5 35" xfId="2030"/>
    <cellStyle name="40% - Énfasis5 36" xfId="4586"/>
    <cellStyle name="40% - Énfasis5 36 2" xfId="4649"/>
    <cellStyle name="40% - Énfasis5 36 2 2" xfId="4769"/>
    <cellStyle name="40% - Énfasis5 36 2 2 2" xfId="5000"/>
    <cellStyle name="40% - Énfasis5 36 2 2 3" xfId="5232"/>
    <cellStyle name="40% - Énfasis5 36 2 3" xfId="4885"/>
    <cellStyle name="40% - Énfasis5 36 2 4" xfId="5117"/>
    <cellStyle name="40% - Énfasis5 36 3" xfId="4714"/>
    <cellStyle name="40% - Énfasis5 36 3 2" xfId="4945"/>
    <cellStyle name="40% - Énfasis5 36 3 3" xfId="5177"/>
    <cellStyle name="40% - Énfasis5 36 4" xfId="4830"/>
    <cellStyle name="40% - Énfasis5 36 5" xfId="5062"/>
    <cellStyle name="40% - Énfasis5 37" xfId="4603"/>
    <cellStyle name="40% - Énfasis5 37 2" xfId="4661"/>
    <cellStyle name="40% - Énfasis5 37 2 2" xfId="4781"/>
    <cellStyle name="40% - Énfasis5 37 2 2 2" xfId="5012"/>
    <cellStyle name="40% - Énfasis5 37 2 2 3" xfId="5244"/>
    <cellStyle name="40% - Énfasis5 37 2 3" xfId="4897"/>
    <cellStyle name="40% - Énfasis5 37 2 4" xfId="5129"/>
    <cellStyle name="40% - Énfasis5 37 3" xfId="4726"/>
    <cellStyle name="40% - Énfasis5 37 3 2" xfId="4957"/>
    <cellStyle name="40% - Énfasis5 37 3 3" xfId="5189"/>
    <cellStyle name="40% - Énfasis5 37 4" xfId="4842"/>
    <cellStyle name="40% - Énfasis5 37 5" xfId="5074"/>
    <cellStyle name="40% - Énfasis5 38" xfId="1930"/>
    <cellStyle name="40% - Énfasis5 4" xfId="2031"/>
    <cellStyle name="40% - Énfasis5 4 10" xfId="2032"/>
    <cellStyle name="40% - Énfasis5 4 11" xfId="2033"/>
    <cellStyle name="40% - Énfasis5 4 12" xfId="2034"/>
    <cellStyle name="40% - Énfasis5 4 13" xfId="2035"/>
    <cellStyle name="40% - Énfasis5 4 14" xfId="2036"/>
    <cellStyle name="40% - Énfasis5 4 15" xfId="2037"/>
    <cellStyle name="40% - Énfasis5 4 16" xfId="2038"/>
    <cellStyle name="40% - Énfasis5 4 17" xfId="2039"/>
    <cellStyle name="40% - Énfasis5 4 18" xfId="2040"/>
    <cellStyle name="40% - Énfasis5 4 19" xfId="2041"/>
    <cellStyle name="40% - Énfasis5 4 2" xfId="2042"/>
    <cellStyle name="40% - Énfasis5 4 20" xfId="2043"/>
    <cellStyle name="40% - Énfasis5 4 21" xfId="2044"/>
    <cellStyle name="40% - Énfasis5 4 22" xfId="2045"/>
    <cellStyle name="40% - Énfasis5 4 23" xfId="2046"/>
    <cellStyle name="40% - Énfasis5 4 24" xfId="2047"/>
    <cellStyle name="40% - Énfasis5 4 25" xfId="2048"/>
    <cellStyle name="40% - Énfasis5 4 26" xfId="2049"/>
    <cellStyle name="40% - Énfasis5 4 27" xfId="2050"/>
    <cellStyle name="40% - Énfasis5 4 28" xfId="2051"/>
    <cellStyle name="40% - Énfasis5 4 29" xfId="2052"/>
    <cellStyle name="40% - Énfasis5 4 3" xfId="2053"/>
    <cellStyle name="40% - Énfasis5 4 30" xfId="2054"/>
    <cellStyle name="40% - Énfasis5 4 31" xfId="2055"/>
    <cellStyle name="40% - Énfasis5 4 32" xfId="2056"/>
    <cellStyle name="40% - Énfasis5 4 33" xfId="2057"/>
    <cellStyle name="40% - Énfasis5 4 34" xfId="2058"/>
    <cellStyle name="40% - Énfasis5 4 35" xfId="2059"/>
    <cellStyle name="40% - Énfasis5 4 36" xfId="2060"/>
    <cellStyle name="40% - Énfasis5 4 37" xfId="2061"/>
    <cellStyle name="40% - Énfasis5 4 4" xfId="2062"/>
    <cellStyle name="40% - Énfasis5 4 5" xfId="2063"/>
    <cellStyle name="40% - Énfasis5 4 6" xfId="2064"/>
    <cellStyle name="40% - Énfasis5 4 7" xfId="2065"/>
    <cellStyle name="40% - Énfasis5 4 8" xfId="2066"/>
    <cellStyle name="40% - Énfasis5 4 9" xfId="2067"/>
    <cellStyle name="40% - Énfasis5 4_Equipo Centro" xfId="3943"/>
    <cellStyle name="40% - Énfasis5 5" xfId="2068"/>
    <cellStyle name="40% - Énfasis5 6" xfId="2069"/>
    <cellStyle name="40% - Énfasis5 7" xfId="2070"/>
    <cellStyle name="40% - Énfasis5 8" xfId="2071"/>
    <cellStyle name="40% - Énfasis5 9" xfId="2072"/>
    <cellStyle name="40% - Énfasis6 10" xfId="2074"/>
    <cellStyle name="40% - Énfasis6 11" xfId="2075"/>
    <cellStyle name="40% - Énfasis6 12" xfId="2076"/>
    <cellStyle name="40% - Énfasis6 13" xfId="2077"/>
    <cellStyle name="40% - Énfasis6 14" xfId="2078"/>
    <cellStyle name="40% - Énfasis6 15" xfId="2079"/>
    <cellStyle name="40% - Énfasis6 16" xfId="2080"/>
    <cellStyle name="40% - Énfasis6 17" xfId="2081"/>
    <cellStyle name="40% - Énfasis6 18" xfId="2082"/>
    <cellStyle name="40% - Énfasis6 19" xfId="2083"/>
    <cellStyle name="40% - Énfasis6 2" xfId="2084"/>
    <cellStyle name="40% - Énfasis6 2 10" xfId="2085"/>
    <cellStyle name="40% - Énfasis6 2 11" xfId="2086"/>
    <cellStyle name="40% - Énfasis6 2 12" xfId="2087"/>
    <cellStyle name="40% - Énfasis6 2 13" xfId="2088"/>
    <cellStyle name="40% - Énfasis6 2 14" xfId="2089"/>
    <cellStyle name="40% - Énfasis6 2 15" xfId="2090"/>
    <cellStyle name="40% - Énfasis6 2 16" xfId="2091"/>
    <cellStyle name="40% - Énfasis6 2 17" xfId="2092"/>
    <cellStyle name="40% - Énfasis6 2 18" xfId="2093"/>
    <cellStyle name="40% - Énfasis6 2 19" xfId="2094"/>
    <cellStyle name="40% - Énfasis6 2 2" xfId="2095"/>
    <cellStyle name="40% - Énfasis6 2 20" xfId="2096"/>
    <cellStyle name="40% - Énfasis6 2 21" xfId="2097"/>
    <cellStyle name="40% - Énfasis6 2 22" xfId="2098"/>
    <cellStyle name="40% - Énfasis6 2 23" xfId="2099"/>
    <cellStyle name="40% - Énfasis6 2 24" xfId="2100"/>
    <cellStyle name="40% - Énfasis6 2 25" xfId="2101"/>
    <cellStyle name="40% - Énfasis6 2 26" xfId="2102"/>
    <cellStyle name="40% - Énfasis6 2 27" xfId="2103"/>
    <cellStyle name="40% - Énfasis6 2 28" xfId="2104"/>
    <cellStyle name="40% - Énfasis6 2 29" xfId="2105"/>
    <cellStyle name="40% - Énfasis6 2 3" xfId="2106"/>
    <cellStyle name="40% - Énfasis6 2 30" xfId="2107"/>
    <cellStyle name="40% - Énfasis6 2 31" xfId="2108"/>
    <cellStyle name="40% - Énfasis6 2 32" xfId="2109"/>
    <cellStyle name="40% - Énfasis6 2 33" xfId="2110"/>
    <cellStyle name="40% - Énfasis6 2 34" xfId="2111"/>
    <cellStyle name="40% - Énfasis6 2 35" xfId="2112"/>
    <cellStyle name="40% - Énfasis6 2 36" xfId="2113"/>
    <cellStyle name="40% - Énfasis6 2 37" xfId="2114"/>
    <cellStyle name="40% - Énfasis6 2 4" xfId="2115"/>
    <cellStyle name="40% - Énfasis6 2 5" xfId="2116"/>
    <cellStyle name="40% - Énfasis6 2 6" xfId="2117"/>
    <cellStyle name="40% - Énfasis6 2 7" xfId="2118"/>
    <cellStyle name="40% - Énfasis6 2 8" xfId="2119"/>
    <cellStyle name="40% - Énfasis6 2 9" xfId="2120"/>
    <cellStyle name="40% - Énfasis6 20" xfId="2121"/>
    <cellStyle name="40% - Énfasis6 21" xfId="2122"/>
    <cellStyle name="40% - Énfasis6 22" xfId="2123"/>
    <cellStyle name="40% - Énfasis6 23" xfId="2124"/>
    <cellStyle name="40% - Énfasis6 24" xfId="2125"/>
    <cellStyle name="40% - Énfasis6 25" xfId="2126"/>
    <cellStyle name="40% - Énfasis6 26" xfId="2127"/>
    <cellStyle name="40% - Énfasis6 27" xfId="2128"/>
    <cellStyle name="40% - Énfasis6 28" xfId="2129"/>
    <cellStyle name="40% - Énfasis6 29" xfId="2130"/>
    <cellStyle name="40% - Énfasis6 3" xfId="2131"/>
    <cellStyle name="40% - Énfasis6 3 10" xfId="2132"/>
    <cellStyle name="40% - Énfasis6 3 11" xfId="2133"/>
    <cellStyle name="40% - Énfasis6 3 12" xfId="2134"/>
    <cellStyle name="40% - Énfasis6 3 13" xfId="2135"/>
    <cellStyle name="40% - Énfasis6 3 14" xfId="2136"/>
    <cellStyle name="40% - Énfasis6 3 15" xfId="2137"/>
    <cellStyle name="40% - Énfasis6 3 16" xfId="2138"/>
    <cellStyle name="40% - Énfasis6 3 17" xfId="2139"/>
    <cellStyle name="40% - Énfasis6 3 18" xfId="2140"/>
    <cellStyle name="40% - Énfasis6 3 19" xfId="2141"/>
    <cellStyle name="40% - Énfasis6 3 2" xfId="2142"/>
    <cellStyle name="40% - Énfasis6 3 20" xfId="2143"/>
    <cellStyle name="40% - Énfasis6 3 21" xfId="2144"/>
    <cellStyle name="40% - Énfasis6 3 22" xfId="2145"/>
    <cellStyle name="40% - Énfasis6 3 23" xfId="2146"/>
    <cellStyle name="40% - Énfasis6 3 24" xfId="2147"/>
    <cellStyle name="40% - Énfasis6 3 25" xfId="2148"/>
    <cellStyle name="40% - Énfasis6 3 26" xfId="2149"/>
    <cellStyle name="40% - Énfasis6 3 27" xfId="2150"/>
    <cellStyle name="40% - Énfasis6 3 28" xfId="2151"/>
    <cellStyle name="40% - Énfasis6 3 29" xfId="2152"/>
    <cellStyle name="40% - Énfasis6 3 3" xfId="2153"/>
    <cellStyle name="40% - Énfasis6 3 30" xfId="2154"/>
    <cellStyle name="40% - Énfasis6 3 31" xfId="2155"/>
    <cellStyle name="40% - Énfasis6 3 32" xfId="2156"/>
    <cellStyle name="40% - Énfasis6 3 33" xfId="2157"/>
    <cellStyle name="40% - Énfasis6 3 34" xfId="2158"/>
    <cellStyle name="40% - Énfasis6 3 35" xfId="2159"/>
    <cellStyle name="40% - Énfasis6 3 36" xfId="2160"/>
    <cellStyle name="40% - Énfasis6 3 37" xfId="2161"/>
    <cellStyle name="40% - Énfasis6 3 4" xfId="2162"/>
    <cellStyle name="40% - Énfasis6 3 5" xfId="2163"/>
    <cellStyle name="40% - Énfasis6 3 6" xfId="2164"/>
    <cellStyle name="40% - Énfasis6 3 7" xfId="2165"/>
    <cellStyle name="40% - Énfasis6 3 8" xfId="2166"/>
    <cellStyle name="40% - Énfasis6 3 9" xfId="2167"/>
    <cellStyle name="40% - Énfasis6 30" xfId="2168"/>
    <cellStyle name="40% - Énfasis6 31" xfId="2169"/>
    <cellStyle name="40% - Énfasis6 32" xfId="2170"/>
    <cellStyle name="40% - Énfasis6 33" xfId="2171"/>
    <cellStyle name="40% - Énfasis6 34" xfId="2172"/>
    <cellStyle name="40% - Énfasis6 35" xfId="2173"/>
    <cellStyle name="40% - Énfasis6 36" xfId="4590"/>
    <cellStyle name="40% - Énfasis6 36 2" xfId="4651"/>
    <cellStyle name="40% - Énfasis6 36 2 2" xfId="4771"/>
    <cellStyle name="40% - Énfasis6 36 2 2 2" xfId="5002"/>
    <cellStyle name="40% - Énfasis6 36 2 2 3" xfId="5234"/>
    <cellStyle name="40% - Énfasis6 36 2 3" xfId="4887"/>
    <cellStyle name="40% - Énfasis6 36 2 4" xfId="5119"/>
    <cellStyle name="40% - Énfasis6 36 3" xfId="4716"/>
    <cellStyle name="40% - Énfasis6 36 3 2" xfId="4947"/>
    <cellStyle name="40% - Énfasis6 36 3 3" xfId="5179"/>
    <cellStyle name="40% - Énfasis6 36 4" xfId="4832"/>
    <cellStyle name="40% - Énfasis6 36 5" xfId="5064"/>
    <cellStyle name="40% - Énfasis6 37" xfId="2073"/>
    <cellStyle name="40% - Énfasis6 4" xfId="2174"/>
    <cellStyle name="40% - Énfasis6 4 10" xfId="2175"/>
    <cellStyle name="40% - Énfasis6 4 11" xfId="2176"/>
    <cellStyle name="40% - Énfasis6 4 12" xfId="2177"/>
    <cellStyle name="40% - Énfasis6 4 13" xfId="2178"/>
    <cellStyle name="40% - Énfasis6 4 14" xfId="2179"/>
    <cellStyle name="40% - Énfasis6 4 15" xfId="2180"/>
    <cellStyle name="40% - Énfasis6 4 16" xfId="2181"/>
    <cellStyle name="40% - Énfasis6 4 17" xfId="2182"/>
    <cellStyle name="40% - Énfasis6 4 18" xfId="2183"/>
    <cellStyle name="40% - Énfasis6 4 19" xfId="2184"/>
    <cellStyle name="40% - Énfasis6 4 2" xfId="2185"/>
    <cellStyle name="40% - Énfasis6 4 20" xfId="2186"/>
    <cellStyle name="40% - Énfasis6 4 21" xfId="2187"/>
    <cellStyle name="40% - Énfasis6 4 22" xfId="2188"/>
    <cellStyle name="40% - Énfasis6 4 23" xfId="2189"/>
    <cellStyle name="40% - Énfasis6 4 24" xfId="2190"/>
    <cellStyle name="40% - Énfasis6 4 25" xfId="2191"/>
    <cellStyle name="40% - Énfasis6 4 26" xfId="2192"/>
    <cellStyle name="40% - Énfasis6 4 27" xfId="2193"/>
    <cellStyle name="40% - Énfasis6 4 28" xfId="2194"/>
    <cellStyle name="40% - Énfasis6 4 29" xfId="2195"/>
    <cellStyle name="40% - Énfasis6 4 3" xfId="2196"/>
    <cellStyle name="40% - Énfasis6 4 30" xfId="2197"/>
    <cellStyle name="40% - Énfasis6 4 31" xfId="2198"/>
    <cellStyle name="40% - Énfasis6 4 32" xfId="2199"/>
    <cellStyle name="40% - Énfasis6 4 33" xfId="2200"/>
    <cellStyle name="40% - Énfasis6 4 34" xfId="2201"/>
    <cellStyle name="40% - Énfasis6 4 35" xfId="2202"/>
    <cellStyle name="40% - Énfasis6 4 36" xfId="2203"/>
    <cellStyle name="40% - Énfasis6 4 37" xfId="2204"/>
    <cellStyle name="40% - Énfasis6 4 4" xfId="2205"/>
    <cellStyle name="40% - Énfasis6 4 5" xfId="2206"/>
    <cellStyle name="40% - Énfasis6 4 6" xfId="2207"/>
    <cellStyle name="40% - Énfasis6 4 7" xfId="2208"/>
    <cellStyle name="40% - Énfasis6 4 8" xfId="2209"/>
    <cellStyle name="40% - Énfasis6 4 9" xfId="2210"/>
    <cellStyle name="40% - Énfasis6 5" xfId="2211"/>
    <cellStyle name="40% - Énfasis6 6" xfId="2212"/>
    <cellStyle name="40% - Énfasis6 7" xfId="2213"/>
    <cellStyle name="40% - Énfasis6 8" xfId="2214"/>
    <cellStyle name="40% - Énfasis6 9" xfId="2215"/>
    <cellStyle name="60% - Accent1" xfId="2216"/>
    <cellStyle name="60% - Accent2" xfId="2217"/>
    <cellStyle name="60% - Accent3" xfId="2218"/>
    <cellStyle name="60% - Accent4" xfId="2219"/>
    <cellStyle name="60% - Accent5" xfId="2220"/>
    <cellStyle name="60% - Accent6" xfId="2221"/>
    <cellStyle name="60% - Énfasis1 10" xfId="2223"/>
    <cellStyle name="60% - Énfasis1 11" xfId="2224"/>
    <cellStyle name="60% - Énfasis1 12" xfId="2225"/>
    <cellStyle name="60% - Énfasis1 13" xfId="2226"/>
    <cellStyle name="60% - Énfasis1 14" xfId="2227"/>
    <cellStyle name="60% - Énfasis1 15" xfId="2228"/>
    <cellStyle name="60% - Énfasis1 16" xfId="2229"/>
    <cellStyle name="60% - Énfasis1 17" xfId="2230"/>
    <cellStyle name="60% - Énfasis1 18" xfId="2231"/>
    <cellStyle name="60% - Énfasis1 19" xfId="2232"/>
    <cellStyle name="60% - Énfasis1 2" xfId="2233"/>
    <cellStyle name="60% - Énfasis1 2 2" xfId="2234"/>
    <cellStyle name="60% - Énfasis1 2 3" xfId="2235"/>
    <cellStyle name="60% - Énfasis1 2 4" xfId="2236"/>
    <cellStyle name="60% - Énfasis1 2 5" xfId="2237"/>
    <cellStyle name="60% - Énfasis1 2 6" xfId="2238"/>
    <cellStyle name="60% - Énfasis1 20" xfId="2239"/>
    <cellStyle name="60% - Énfasis1 21" xfId="2240"/>
    <cellStyle name="60% - Énfasis1 22" xfId="2241"/>
    <cellStyle name="60% - Énfasis1 23" xfId="2242"/>
    <cellStyle name="60% - Énfasis1 24" xfId="2243"/>
    <cellStyle name="60% - Énfasis1 25" xfId="2244"/>
    <cellStyle name="60% - Énfasis1 26" xfId="2245"/>
    <cellStyle name="60% - Énfasis1 27" xfId="2246"/>
    <cellStyle name="60% - Énfasis1 28" xfId="2247"/>
    <cellStyle name="60% - Énfasis1 29" xfId="2248"/>
    <cellStyle name="60% - Énfasis1 3" xfId="2249"/>
    <cellStyle name="60% - Énfasis1 30" xfId="2250"/>
    <cellStyle name="60% - Énfasis1 31" xfId="2251"/>
    <cellStyle name="60% - Énfasis1 32" xfId="2252"/>
    <cellStyle name="60% - Énfasis1 33" xfId="2253"/>
    <cellStyle name="60% - Énfasis1 34" xfId="2254"/>
    <cellStyle name="60% - Énfasis1 35" xfId="2255"/>
    <cellStyle name="60% - Énfasis1 36" xfId="4571"/>
    <cellStyle name="60% - Énfasis1 37" xfId="2222"/>
    <cellStyle name="60% - Énfasis1 4" xfId="2256"/>
    <cellStyle name="60% - Énfasis1 5" xfId="2257"/>
    <cellStyle name="60% - Énfasis1 6" xfId="2258"/>
    <cellStyle name="60% - Énfasis1 7" xfId="2259"/>
    <cellStyle name="60% - Énfasis1 8" xfId="2260"/>
    <cellStyle name="60% - Énfasis1 9" xfId="2261"/>
    <cellStyle name="60% - Énfasis2 10" xfId="2263"/>
    <cellStyle name="60% - Énfasis2 11" xfId="2264"/>
    <cellStyle name="60% - Énfasis2 12" xfId="2265"/>
    <cellStyle name="60% - Énfasis2 13" xfId="2266"/>
    <cellStyle name="60% - Énfasis2 14" xfId="2267"/>
    <cellStyle name="60% - Énfasis2 15" xfId="2268"/>
    <cellStyle name="60% - Énfasis2 16" xfId="2269"/>
    <cellStyle name="60% - Énfasis2 17" xfId="2270"/>
    <cellStyle name="60% - Énfasis2 18" xfId="2271"/>
    <cellStyle name="60% - Énfasis2 19" xfId="2272"/>
    <cellStyle name="60% - Énfasis2 2" xfId="2273"/>
    <cellStyle name="60% - Énfasis2 2 2" xfId="2274"/>
    <cellStyle name="60% - Énfasis2 2 3" xfId="2275"/>
    <cellStyle name="60% - Énfasis2 2 4" xfId="2276"/>
    <cellStyle name="60% - Énfasis2 2 5" xfId="2277"/>
    <cellStyle name="60% - Énfasis2 2 6" xfId="2278"/>
    <cellStyle name="60% - Énfasis2 20" xfId="2279"/>
    <cellStyle name="60% - Énfasis2 21" xfId="2280"/>
    <cellStyle name="60% - Énfasis2 22" xfId="2281"/>
    <cellStyle name="60% - Énfasis2 23" xfId="2282"/>
    <cellStyle name="60% - Énfasis2 24" xfId="2283"/>
    <cellStyle name="60% - Énfasis2 25" xfId="2284"/>
    <cellStyle name="60% - Énfasis2 26" xfId="2285"/>
    <cellStyle name="60% - Énfasis2 27" xfId="2286"/>
    <cellStyle name="60% - Énfasis2 28" xfId="2287"/>
    <cellStyle name="60% - Énfasis2 29" xfId="2288"/>
    <cellStyle name="60% - Énfasis2 3" xfId="2289"/>
    <cellStyle name="60% - Énfasis2 30" xfId="2290"/>
    <cellStyle name="60% - Énfasis2 31" xfId="2291"/>
    <cellStyle name="60% - Énfasis2 32" xfId="2292"/>
    <cellStyle name="60% - Énfasis2 33" xfId="2293"/>
    <cellStyle name="60% - Énfasis2 34" xfId="2294"/>
    <cellStyle name="60% - Énfasis2 35" xfId="2295"/>
    <cellStyle name="60% - Énfasis2 36" xfId="4575"/>
    <cellStyle name="60% - Énfasis2 37" xfId="2262"/>
    <cellStyle name="60% - Énfasis2 4" xfId="2296"/>
    <cellStyle name="60% - Énfasis2 5" xfId="2297"/>
    <cellStyle name="60% - Énfasis2 6" xfId="2298"/>
    <cellStyle name="60% - Énfasis2 7" xfId="2299"/>
    <cellStyle name="60% - Énfasis2 8" xfId="2300"/>
    <cellStyle name="60% - Énfasis2 9" xfId="2301"/>
    <cellStyle name="60% - Énfasis3 10" xfId="2303"/>
    <cellStyle name="60% - Énfasis3 11" xfId="2304"/>
    <cellStyle name="60% - Énfasis3 12" xfId="2305"/>
    <cellStyle name="60% - Énfasis3 13" xfId="2306"/>
    <cellStyle name="60% - Énfasis3 14" xfId="2307"/>
    <cellStyle name="60% - Énfasis3 15" xfId="2308"/>
    <cellStyle name="60% - Énfasis3 16" xfId="2309"/>
    <cellStyle name="60% - Énfasis3 17" xfId="2310"/>
    <cellStyle name="60% - Énfasis3 18" xfId="2311"/>
    <cellStyle name="60% - Énfasis3 19" xfId="2312"/>
    <cellStyle name="60% - Énfasis3 2" xfId="2313"/>
    <cellStyle name="60% - Énfasis3 2 2" xfId="2314"/>
    <cellStyle name="60% - Énfasis3 2 3" xfId="2315"/>
    <cellStyle name="60% - Énfasis3 2 4" xfId="2316"/>
    <cellStyle name="60% - Énfasis3 2 5" xfId="2317"/>
    <cellStyle name="60% - Énfasis3 2 6" xfId="2318"/>
    <cellStyle name="60% - Énfasis3 20" xfId="2319"/>
    <cellStyle name="60% - Énfasis3 21" xfId="2320"/>
    <cellStyle name="60% - Énfasis3 22" xfId="2321"/>
    <cellStyle name="60% - Énfasis3 23" xfId="2322"/>
    <cellStyle name="60% - Énfasis3 24" xfId="2323"/>
    <cellStyle name="60% - Énfasis3 25" xfId="2324"/>
    <cellStyle name="60% - Énfasis3 26" xfId="2325"/>
    <cellStyle name="60% - Énfasis3 27" xfId="2326"/>
    <cellStyle name="60% - Énfasis3 28" xfId="2327"/>
    <cellStyle name="60% - Énfasis3 29" xfId="2328"/>
    <cellStyle name="60% - Énfasis3 3" xfId="2329"/>
    <cellStyle name="60% - Énfasis3 30" xfId="2330"/>
    <cellStyle name="60% - Énfasis3 31" xfId="2331"/>
    <cellStyle name="60% - Énfasis3 32" xfId="2332"/>
    <cellStyle name="60% - Énfasis3 33" xfId="2333"/>
    <cellStyle name="60% - Énfasis3 34" xfId="2334"/>
    <cellStyle name="60% - Énfasis3 35" xfId="2335"/>
    <cellStyle name="60% - Énfasis3 36" xfId="4579"/>
    <cellStyle name="60% - Énfasis3 37" xfId="2302"/>
    <cellStyle name="60% - Énfasis3 4" xfId="2336"/>
    <cellStyle name="60% - Énfasis3 5" xfId="2337"/>
    <cellStyle name="60% - Énfasis3 6" xfId="2338"/>
    <cellStyle name="60% - Énfasis3 7" xfId="2339"/>
    <cellStyle name="60% - Énfasis3 8" xfId="2340"/>
    <cellStyle name="60% - Énfasis3 9" xfId="2341"/>
    <cellStyle name="60% - Énfasis4 10" xfId="2343"/>
    <cellStyle name="60% - Énfasis4 11" xfId="2344"/>
    <cellStyle name="60% - Énfasis4 12" xfId="2345"/>
    <cellStyle name="60% - Énfasis4 13" xfId="2346"/>
    <cellStyle name="60% - Énfasis4 14" xfId="2347"/>
    <cellStyle name="60% - Énfasis4 15" xfId="2348"/>
    <cellStyle name="60% - Énfasis4 16" xfId="2349"/>
    <cellStyle name="60% - Énfasis4 17" xfId="2350"/>
    <cellStyle name="60% - Énfasis4 18" xfId="2351"/>
    <cellStyle name="60% - Énfasis4 19" xfId="2352"/>
    <cellStyle name="60% - Énfasis4 2" xfId="2353"/>
    <cellStyle name="60% - Énfasis4 2 2" xfId="2354"/>
    <cellStyle name="60% - Énfasis4 2 3" xfId="2355"/>
    <cellStyle name="60% - Énfasis4 2 4" xfId="2356"/>
    <cellStyle name="60% - Énfasis4 2 5" xfId="2357"/>
    <cellStyle name="60% - Énfasis4 2 6" xfId="2358"/>
    <cellStyle name="60% - Énfasis4 20" xfId="2359"/>
    <cellStyle name="60% - Énfasis4 21" xfId="2360"/>
    <cellStyle name="60% - Énfasis4 22" xfId="2361"/>
    <cellStyle name="60% - Énfasis4 23" xfId="2362"/>
    <cellStyle name="60% - Énfasis4 24" xfId="2363"/>
    <cellStyle name="60% - Énfasis4 25" xfId="2364"/>
    <cellStyle name="60% - Énfasis4 26" xfId="2365"/>
    <cellStyle name="60% - Énfasis4 27" xfId="2366"/>
    <cellStyle name="60% - Énfasis4 28" xfId="2367"/>
    <cellStyle name="60% - Énfasis4 29" xfId="2368"/>
    <cellStyle name="60% - Énfasis4 3" xfId="2369"/>
    <cellStyle name="60% - Énfasis4 30" xfId="2370"/>
    <cellStyle name="60% - Énfasis4 31" xfId="2371"/>
    <cellStyle name="60% - Énfasis4 32" xfId="2372"/>
    <cellStyle name="60% - Énfasis4 33" xfId="2373"/>
    <cellStyle name="60% - Énfasis4 34" xfId="2374"/>
    <cellStyle name="60% - Énfasis4 35" xfId="2375"/>
    <cellStyle name="60% - Énfasis4 36" xfId="4583"/>
    <cellStyle name="60% - Énfasis4 37" xfId="2342"/>
    <cellStyle name="60% - Énfasis4 4" xfId="2376"/>
    <cellStyle name="60% - Énfasis4 5" xfId="2377"/>
    <cellStyle name="60% - Énfasis4 6" xfId="2378"/>
    <cellStyle name="60% - Énfasis4 7" xfId="2379"/>
    <cellStyle name="60% - Énfasis4 8" xfId="2380"/>
    <cellStyle name="60% - Énfasis4 9" xfId="2381"/>
    <cellStyle name="60% - Énfasis5 10" xfId="2383"/>
    <cellStyle name="60% - Énfasis5 11" xfId="2384"/>
    <cellStyle name="60% - Énfasis5 12" xfId="2385"/>
    <cellStyle name="60% - Énfasis5 13" xfId="2386"/>
    <cellStyle name="60% - Énfasis5 14" xfId="2387"/>
    <cellStyle name="60% - Énfasis5 15" xfId="2388"/>
    <cellStyle name="60% - Énfasis5 16" xfId="2389"/>
    <cellStyle name="60% - Énfasis5 17" xfId="2390"/>
    <cellStyle name="60% - Énfasis5 18" xfId="2391"/>
    <cellStyle name="60% - Énfasis5 19" xfId="2392"/>
    <cellStyle name="60% - Énfasis5 2" xfId="2393"/>
    <cellStyle name="60% - Énfasis5 2 2" xfId="2394"/>
    <cellStyle name="60% - Énfasis5 2 3" xfId="2395"/>
    <cellStyle name="60% - Énfasis5 2 4" xfId="2396"/>
    <cellStyle name="60% - Énfasis5 2 5" xfId="2397"/>
    <cellStyle name="60% - Énfasis5 2 6" xfId="2398"/>
    <cellStyle name="60% - Énfasis5 20" xfId="2399"/>
    <cellStyle name="60% - Énfasis5 21" xfId="2400"/>
    <cellStyle name="60% - Énfasis5 22" xfId="2401"/>
    <cellStyle name="60% - Énfasis5 23" xfId="2402"/>
    <cellStyle name="60% - Énfasis5 24" xfId="2403"/>
    <cellStyle name="60% - Énfasis5 25" xfId="2404"/>
    <cellStyle name="60% - Énfasis5 26" xfId="2405"/>
    <cellStyle name="60% - Énfasis5 27" xfId="2406"/>
    <cellStyle name="60% - Énfasis5 28" xfId="2407"/>
    <cellStyle name="60% - Énfasis5 29" xfId="2408"/>
    <cellStyle name="60% - Énfasis5 3" xfId="2409"/>
    <cellStyle name="60% - Énfasis5 30" xfId="2410"/>
    <cellStyle name="60% - Énfasis5 31" xfId="2411"/>
    <cellStyle name="60% - Énfasis5 32" xfId="2412"/>
    <cellStyle name="60% - Énfasis5 33" xfId="2413"/>
    <cellStyle name="60% - Énfasis5 34" xfId="2414"/>
    <cellStyle name="60% - Énfasis5 35" xfId="2415"/>
    <cellStyle name="60% - Énfasis5 36" xfId="4587"/>
    <cellStyle name="60% - Énfasis5 37" xfId="2382"/>
    <cellStyle name="60% - Énfasis5 4" xfId="2416"/>
    <cellStyle name="60% - Énfasis5 5" xfId="2417"/>
    <cellStyle name="60% - Énfasis5 6" xfId="2418"/>
    <cellStyle name="60% - Énfasis5 7" xfId="2419"/>
    <cellStyle name="60% - Énfasis5 8" xfId="2420"/>
    <cellStyle name="60% - Énfasis5 9" xfId="2421"/>
    <cellStyle name="60% - Énfasis6 10" xfId="2423"/>
    <cellStyle name="60% - Énfasis6 11" xfId="2424"/>
    <cellStyle name="60% - Énfasis6 12" xfId="2425"/>
    <cellStyle name="60% - Énfasis6 13" xfId="2426"/>
    <cellStyle name="60% - Énfasis6 14" xfId="2427"/>
    <cellStyle name="60% - Énfasis6 15" xfId="2428"/>
    <cellStyle name="60% - Énfasis6 16" xfId="2429"/>
    <cellStyle name="60% - Énfasis6 17" xfId="2430"/>
    <cellStyle name="60% - Énfasis6 18" xfId="2431"/>
    <cellStyle name="60% - Énfasis6 19" xfId="2432"/>
    <cellStyle name="60% - Énfasis6 2" xfId="2433"/>
    <cellStyle name="60% - Énfasis6 2 2" xfId="2434"/>
    <cellStyle name="60% - Énfasis6 2 3" xfId="2435"/>
    <cellStyle name="60% - Énfasis6 2 4" xfId="2436"/>
    <cellStyle name="60% - Énfasis6 2 5" xfId="2437"/>
    <cellStyle name="60% - Énfasis6 2 6" xfId="2438"/>
    <cellStyle name="60% - Énfasis6 20" xfId="2439"/>
    <cellStyle name="60% - Énfasis6 21" xfId="2440"/>
    <cellStyle name="60% - Énfasis6 22" xfId="2441"/>
    <cellStyle name="60% - Énfasis6 23" xfId="2442"/>
    <cellStyle name="60% - Énfasis6 24" xfId="2443"/>
    <cellStyle name="60% - Énfasis6 25" xfId="2444"/>
    <cellStyle name="60% - Énfasis6 26" xfId="2445"/>
    <cellStyle name="60% - Énfasis6 27" xfId="2446"/>
    <cellStyle name="60% - Énfasis6 28" xfId="2447"/>
    <cellStyle name="60% - Énfasis6 29" xfId="2448"/>
    <cellStyle name="60% - Énfasis6 3" xfId="2449"/>
    <cellStyle name="60% - Énfasis6 30" xfId="2450"/>
    <cellStyle name="60% - Énfasis6 31" xfId="2451"/>
    <cellStyle name="60% - Énfasis6 32" xfId="2452"/>
    <cellStyle name="60% - Énfasis6 33" xfId="2453"/>
    <cellStyle name="60% - Énfasis6 34" xfId="2454"/>
    <cellStyle name="60% - Énfasis6 35" xfId="2455"/>
    <cellStyle name="60% - Énfasis6 36" xfId="4591"/>
    <cellStyle name="60% - Énfasis6 37" xfId="2422"/>
    <cellStyle name="60% - Énfasis6 4" xfId="2456"/>
    <cellStyle name="60% - Énfasis6 5" xfId="2457"/>
    <cellStyle name="60% - Énfasis6 6" xfId="2458"/>
    <cellStyle name="60% - Énfasis6 7" xfId="2459"/>
    <cellStyle name="60% - Énfasis6 8" xfId="2460"/>
    <cellStyle name="60% - Énfasis6 9" xfId="2461"/>
    <cellStyle name="Accent1" xfId="2462"/>
    <cellStyle name="Accent2" xfId="2463"/>
    <cellStyle name="Accent3" xfId="2464"/>
    <cellStyle name="Accent4" xfId="2465"/>
    <cellStyle name="Accent5" xfId="2466"/>
    <cellStyle name="Accent6" xfId="2467"/>
    <cellStyle name="Bad" xfId="2468"/>
    <cellStyle name="Buena 10" xfId="2470"/>
    <cellStyle name="Buena 11" xfId="2471"/>
    <cellStyle name="Buena 12" xfId="2472"/>
    <cellStyle name="Buena 13" xfId="2473"/>
    <cellStyle name="Buena 14" xfId="2474"/>
    <cellStyle name="Buena 15" xfId="2475"/>
    <cellStyle name="Buena 16" xfId="2476"/>
    <cellStyle name="Buena 17" xfId="2477"/>
    <cellStyle name="Buena 18" xfId="2478"/>
    <cellStyle name="Buena 19" xfId="2479"/>
    <cellStyle name="Buena 2" xfId="2480"/>
    <cellStyle name="Buena 2 2" xfId="2481"/>
    <cellStyle name="Buena 2 3" xfId="2482"/>
    <cellStyle name="Buena 2 4" xfId="2483"/>
    <cellStyle name="Buena 2 5" xfId="2484"/>
    <cellStyle name="Buena 2 6" xfId="2485"/>
    <cellStyle name="Buena 20" xfId="2486"/>
    <cellStyle name="Buena 21" xfId="2487"/>
    <cellStyle name="Buena 22" xfId="2488"/>
    <cellStyle name="Buena 23" xfId="2489"/>
    <cellStyle name="Buena 24" xfId="2490"/>
    <cellStyle name="Buena 25" xfId="2491"/>
    <cellStyle name="Buena 26" xfId="2492"/>
    <cellStyle name="Buena 27" xfId="2493"/>
    <cellStyle name="Buena 28" xfId="2494"/>
    <cellStyle name="Buena 29" xfId="2495"/>
    <cellStyle name="Buena 3" xfId="2496"/>
    <cellStyle name="Buena 30" xfId="2497"/>
    <cellStyle name="Buena 31" xfId="2498"/>
    <cellStyle name="Buena 32" xfId="2499"/>
    <cellStyle name="Buena 33" xfId="2500"/>
    <cellStyle name="Buena 34" xfId="2501"/>
    <cellStyle name="Buena 35" xfId="2502"/>
    <cellStyle name="Buena 36" xfId="4556"/>
    <cellStyle name="Buena 37" xfId="2469"/>
    <cellStyle name="Buena 4" xfId="2503"/>
    <cellStyle name="Buena 5" xfId="2504"/>
    <cellStyle name="Buena 6" xfId="2505"/>
    <cellStyle name="Buena 7" xfId="2506"/>
    <cellStyle name="Buena 8" xfId="2507"/>
    <cellStyle name="Buena 9" xfId="2508"/>
    <cellStyle name="Calculation" xfId="2509"/>
    <cellStyle name="Cálculo 10" xfId="2511"/>
    <cellStyle name="Cálculo 11" xfId="2512"/>
    <cellStyle name="Cálculo 12" xfId="2513"/>
    <cellStyle name="Cálculo 13" xfId="2514"/>
    <cellStyle name="Cálculo 14" xfId="2515"/>
    <cellStyle name="Cálculo 15" xfId="2516"/>
    <cellStyle name="Cálculo 16" xfId="2517"/>
    <cellStyle name="Cálculo 17" xfId="2518"/>
    <cellStyle name="Cálculo 18" xfId="2519"/>
    <cellStyle name="Cálculo 19" xfId="2520"/>
    <cellStyle name="Cálculo 2" xfId="2521"/>
    <cellStyle name="Cálculo 2 2" xfId="2522"/>
    <cellStyle name="Cálculo 2 3" xfId="2523"/>
    <cellStyle name="Cálculo 2 4" xfId="2524"/>
    <cellStyle name="Cálculo 2 5" xfId="2525"/>
    <cellStyle name="Cálculo 2 6" xfId="2526"/>
    <cellStyle name="Cálculo 20" xfId="2527"/>
    <cellStyle name="Cálculo 21" xfId="2528"/>
    <cellStyle name="Cálculo 22" xfId="2529"/>
    <cellStyle name="Cálculo 23" xfId="2530"/>
    <cellStyle name="Cálculo 24" xfId="2531"/>
    <cellStyle name="Cálculo 25" xfId="2532"/>
    <cellStyle name="Cálculo 26" xfId="2533"/>
    <cellStyle name="Cálculo 27" xfId="2534"/>
    <cellStyle name="Cálculo 28" xfId="2535"/>
    <cellStyle name="Cálculo 29" xfId="2536"/>
    <cellStyle name="Cálculo 3" xfId="2537"/>
    <cellStyle name="Cálculo 30" xfId="2538"/>
    <cellStyle name="Cálculo 31" xfId="2539"/>
    <cellStyle name="Cálculo 32" xfId="2540"/>
    <cellStyle name="Cálculo 33" xfId="2541"/>
    <cellStyle name="Cálculo 34" xfId="2542"/>
    <cellStyle name="Cálculo 35" xfId="2543"/>
    <cellStyle name="Cálculo 36" xfId="4561"/>
    <cellStyle name="Cálculo 37" xfId="2510"/>
    <cellStyle name="Cálculo 4" xfId="2544"/>
    <cellStyle name="Cálculo 5" xfId="2545"/>
    <cellStyle name="Cálculo 6" xfId="2546"/>
    <cellStyle name="Cálculo 7" xfId="2547"/>
    <cellStyle name="Cálculo 8" xfId="2548"/>
    <cellStyle name="Cálculo 9" xfId="2549"/>
    <cellStyle name="Celda de comprobación 10" xfId="2551"/>
    <cellStyle name="Celda de comprobación 11" xfId="2552"/>
    <cellStyle name="Celda de comprobación 12" xfId="2553"/>
    <cellStyle name="Celda de comprobación 13" xfId="2554"/>
    <cellStyle name="Celda de comprobación 14" xfId="2555"/>
    <cellStyle name="Celda de comprobación 15" xfId="2556"/>
    <cellStyle name="Celda de comprobación 16" xfId="2557"/>
    <cellStyle name="Celda de comprobación 17" xfId="2558"/>
    <cellStyle name="Celda de comprobación 18" xfId="2559"/>
    <cellStyle name="Celda de comprobación 19" xfId="2560"/>
    <cellStyle name="Celda de comprobación 2" xfId="2561"/>
    <cellStyle name="Celda de comprobación 2 2" xfId="2562"/>
    <cellStyle name="Celda de comprobación 2 3" xfId="2563"/>
    <cellStyle name="Celda de comprobación 2 4" xfId="2564"/>
    <cellStyle name="Celda de comprobación 2 5" xfId="2565"/>
    <cellStyle name="Celda de comprobación 2 6" xfId="2566"/>
    <cellStyle name="Celda de comprobación 20" xfId="2567"/>
    <cellStyle name="Celda de comprobación 21" xfId="2568"/>
    <cellStyle name="Celda de comprobación 22" xfId="2569"/>
    <cellStyle name="Celda de comprobación 23" xfId="2570"/>
    <cellStyle name="Celda de comprobación 24" xfId="2571"/>
    <cellStyle name="Celda de comprobación 25" xfId="2572"/>
    <cellStyle name="Celda de comprobación 26" xfId="2573"/>
    <cellStyle name="Celda de comprobación 27" xfId="2574"/>
    <cellStyle name="Celda de comprobación 28" xfId="2575"/>
    <cellStyle name="Celda de comprobación 29" xfId="2576"/>
    <cellStyle name="Celda de comprobación 3" xfId="2577"/>
    <cellStyle name="Celda de comprobación 30" xfId="2578"/>
    <cellStyle name="Celda de comprobación 31" xfId="2579"/>
    <cellStyle name="Celda de comprobación 32" xfId="2580"/>
    <cellStyle name="Celda de comprobación 33" xfId="2581"/>
    <cellStyle name="Celda de comprobación 34" xfId="2582"/>
    <cellStyle name="Celda de comprobación 35" xfId="2583"/>
    <cellStyle name="Celda de comprobación 36" xfId="4563"/>
    <cellStyle name="Celda de comprobación 37" xfId="2550"/>
    <cellStyle name="Celda de comprobación 4" xfId="2584"/>
    <cellStyle name="Celda de comprobación 5" xfId="2585"/>
    <cellStyle name="Celda de comprobación 6" xfId="2586"/>
    <cellStyle name="Celda de comprobación 7" xfId="2587"/>
    <cellStyle name="Celda de comprobación 8" xfId="2588"/>
    <cellStyle name="Celda de comprobación 9" xfId="2589"/>
    <cellStyle name="Celda vinculada 10" xfId="2591"/>
    <cellStyle name="Celda vinculada 11" xfId="2592"/>
    <cellStyle name="Celda vinculada 12" xfId="2593"/>
    <cellStyle name="Celda vinculada 13" xfId="2594"/>
    <cellStyle name="Celda vinculada 14" xfId="2595"/>
    <cellStyle name="Celda vinculada 15" xfId="2596"/>
    <cellStyle name="Celda vinculada 16" xfId="2597"/>
    <cellStyle name="Celda vinculada 17" xfId="2598"/>
    <cellStyle name="Celda vinculada 18" xfId="2599"/>
    <cellStyle name="Celda vinculada 19" xfId="2600"/>
    <cellStyle name="Celda vinculada 2" xfId="2601"/>
    <cellStyle name="Celda vinculada 2 2" xfId="2602"/>
    <cellStyle name="Celda vinculada 2 3" xfId="2603"/>
    <cellStyle name="Celda vinculada 2 4" xfId="2604"/>
    <cellStyle name="Celda vinculada 2 5" xfId="2605"/>
    <cellStyle name="Celda vinculada 2 6" xfId="2606"/>
    <cellStyle name="Celda vinculada 20" xfId="2607"/>
    <cellStyle name="Celda vinculada 21" xfId="2608"/>
    <cellStyle name="Celda vinculada 22" xfId="2609"/>
    <cellStyle name="Celda vinculada 23" xfId="2610"/>
    <cellStyle name="Celda vinculada 24" xfId="2611"/>
    <cellStyle name="Celda vinculada 25" xfId="2612"/>
    <cellStyle name="Celda vinculada 26" xfId="2613"/>
    <cellStyle name="Celda vinculada 27" xfId="2614"/>
    <cellStyle name="Celda vinculada 28" xfId="2615"/>
    <cellStyle name="Celda vinculada 29" xfId="2616"/>
    <cellStyle name="Celda vinculada 3" xfId="2617"/>
    <cellStyle name="Celda vinculada 30" xfId="2618"/>
    <cellStyle name="Celda vinculada 31" xfId="2619"/>
    <cellStyle name="Celda vinculada 32" xfId="2620"/>
    <cellStyle name="Celda vinculada 33" xfId="2621"/>
    <cellStyle name="Celda vinculada 34" xfId="2622"/>
    <cellStyle name="Celda vinculada 35" xfId="2623"/>
    <cellStyle name="Celda vinculada 36" xfId="4562"/>
    <cellStyle name="Celda vinculada 37" xfId="2590"/>
    <cellStyle name="Celda vinculada 4" xfId="2624"/>
    <cellStyle name="Celda vinculada 5" xfId="2625"/>
    <cellStyle name="Celda vinculada 6" xfId="2626"/>
    <cellStyle name="Celda vinculada 7" xfId="2627"/>
    <cellStyle name="Celda vinculada 8" xfId="2628"/>
    <cellStyle name="Celda vinculada 9" xfId="2629"/>
    <cellStyle name="Check Cell" xfId="2630"/>
    <cellStyle name="Encabezado 4 10" xfId="2632"/>
    <cellStyle name="Encabezado 4 11" xfId="2633"/>
    <cellStyle name="Encabezado 4 12" xfId="2634"/>
    <cellStyle name="Encabezado 4 13" xfId="2635"/>
    <cellStyle name="Encabezado 4 14" xfId="2636"/>
    <cellStyle name="Encabezado 4 15" xfId="2637"/>
    <cellStyle name="Encabezado 4 16" xfId="2638"/>
    <cellStyle name="Encabezado 4 17" xfId="2639"/>
    <cellStyle name="Encabezado 4 18" xfId="2640"/>
    <cellStyle name="Encabezado 4 19" xfId="2641"/>
    <cellStyle name="Encabezado 4 2" xfId="2642"/>
    <cellStyle name="Encabezado 4 2 2" xfId="2643"/>
    <cellStyle name="Encabezado 4 2 3" xfId="2644"/>
    <cellStyle name="Encabezado 4 2 4" xfId="2645"/>
    <cellStyle name="Encabezado 4 2 5" xfId="2646"/>
    <cellStyle name="Encabezado 4 2 6" xfId="2647"/>
    <cellStyle name="Encabezado 4 20" xfId="2648"/>
    <cellStyle name="Encabezado 4 21" xfId="2649"/>
    <cellStyle name="Encabezado 4 22" xfId="2650"/>
    <cellStyle name="Encabezado 4 23" xfId="2651"/>
    <cellStyle name="Encabezado 4 24" xfId="2652"/>
    <cellStyle name="Encabezado 4 25" xfId="2653"/>
    <cellStyle name="Encabezado 4 26" xfId="2654"/>
    <cellStyle name="Encabezado 4 27" xfId="2655"/>
    <cellStyle name="Encabezado 4 28" xfId="2656"/>
    <cellStyle name="Encabezado 4 29" xfId="2657"/>
    <cellStyle name="Encabezado 4 3" xfId="2658"/>
    <cellStyle name="Encabezado 4 30" xfId="2659"/>
    <cellStyle name="Encabezado 4 31" xfId="2660"/>
    <cellStyle name="Encabezado 4 32" xfId="2661"/>
    <cellStyle name="Encabezado 4 33" xfId="2662"/>
    <cellStyle name="Encabezado 4 34" xfId="4555"/>
    <cellStyle name="Encabezado 4 35" xfId="2631"/>
    <cellStyle name="Encabezado 4 4" xfId="2663"/>
    <cellStyle name="Encabezado 4 5" xfId="2664"/>
    <cellStyle name="Encabezado 4 6" xfId="2665"/>
    <cellStyle name="Encabezado 4 7" xfId="2666"/>
    <cellStyle name="Encabezado 4 8" xfId="2667"/>
    <cellStyle name="Encabezado 4 9" xfId="2668"/>
    <cellStyle name="Énfasis1 10" xfId="2670"/>
    <cellStyle name="Énfasis1 11" xfId="2671"/>
    <cellStyle name="Énfasis1 12" xfId="2672"/>
    <cellStyle name="Énfasis1 13" xfId="2673"/>
    <cellStyle name="Énfasis1 14" xfId="2674"/>
    <cellStyle name="Énfasis1 15" xfId="2675"/>
    <cellStyle name="Énfasis1 16" xfId="2676"/>
    <cellStyle name="Énfasis1 17" xfId="2677"/>
    <cellStyle name="Énfasis1 18" xfId="2678"/>
    <cellStyle name="Énfasis1 19" xfId="2679"/>
    <cellStyle name="Énfasis1 2" xfId="2680"/>
    <cellStyle name="Énfasis1 2 2" xfId="2681"/>
    <cellStyle name="Énfasis1 2 3" xfId="2682"/>
    <cellStyle name="Énfasis1 2 4" xfId="2683"/>
    <cellStyle name="Énfasis1 2 5" xfId="2684"/>
    <cellStyle name="Énfasis1 2 6" xfId="2685"/>
    <cellStyle name="Énfasis1 20" xfId="2686"/>
    <cellStyle name="Énfasis1 21" xfId="2687"/>
    <cellStyle name="Énfasis1 22" xfId="2688"/>
    <cellStyle name="Énfasis1 23" xfId="2689"/>
    <cellStyle name="Énfasis1 24" xfId="2690"/>
    <cellStyle name="Énfasis1 25" xfId="2691"/>
    <cellStyle name="Énfasis1 26" xfId="2692"/>
    <cellStyle name="Énfasis1 27" xfId="2693"/>
    <cellStyle name="Énfasis1 28" xfId="2694"/>
    <cellStyle name="Énfasis1 29" xfId="2695"/>
    <cellStyle name="Énfasis1 3" xfId="2696"/>
    <cellStyle name="Énfasis1 30" xfId="2697"/>
    <cellStyle name="Énfasis1 31" xfId="2698"/>
    <cellStyle name="Énfasis1 32" xfId="2699"/>
    <cellStyle name="Énfasis1 33" xfId="2700"/>
    <cellStyle name="Énfasis1 34" xfId="2701"/>
    <cellStyle name="Énfasis1 35" xfId="2702"/>
    <cellStyle name="Énfasis1 36" xfId="4568"/>
    <cellStyle name="Énfasis1 37" xfId="2669"/>
    <cellStyle name="Énfasis1 4" xfId="2703"/>
    <cellStyle name="Énfasis1 5" xfId="2704"/>
    <cellStyle name="Énfasis1 6" xfId="2705"/>
    <cellStyle name="Énfasis1 7" xfId="2706"/>
    <cellStyle name="Énfasis1 8" xfId="2707"/>
    <cellStyle name="Énfasis1 9" xfId="2708"/>
    <cellStyle name="Énfasis2 10" xfId="2710"/>
    <cellStyle name="Énfasis2 11" xfId="2711"/>
    <cellStyle name="Énfasis2 12" xfId="2712"/>
    <cellStyle name="Énfasis2 13" xfId="2713"/>
    <cellStyle name="Énfasis2 14" xfId="2714"/>
    <cellStyle name="Énfasis2 15" xfId="2715"/>
    <cellStyle name="Énfasis2 16" xfId="2716"/>
    <cellStyle name="Énfasis2 17" xfId="2717"/>
    <cellStyle name="Énfasis2 18" xfId="2718"/>
    <cellStyle name="Énfasis2 19" xfId="2719"/>
    <cellStyle name="Énfasis2 2" xfId="2720"/>
    <cellStyle name="Énfasis2 2 2" xfId="2721"/>
    <cellStyle name="Énfasis2 2 3" xfId="2722"/>
    <cellStyle name="Énfasis2 2 4" xfId="2723"/>
    <cellStyle name="Énfasis2 2 5" xfId="2724"/>
    <cellStyle name="Énfasis2 2 6" xfId="2725"/>
    <cellStyle name="Énfasis2 20" xfId="2726"/>
    <cellStyle name="Énfasis2 21" xfId="2727"/>
    <cellStyle name="Énfasis2 22" xfId="2728"/>
    <cellStyle name="Énfasis2 23" xfId="2729"/>
    <cellStyle name="Énfasis2 24" xfId="2730"/>
    <cellStyle name="Énfasis2 25" xfId="2731"/>
    <cellStyle name="Énfasis2 26" xfId="2732"/>
    <cellStyle name="Énfasis2 27" xfId="2733"/>
    <cellStyle name="Énfasis2 28" xfId="2734"/>
    <cellStyle name="Énfasis2 29" xfId="2735"/>
    <cellStyle name="Énfasis2 3" xfId="2736"/>
    <cellStyle name="Énfasis2 30" xfId="2737"/>
    <cellStyle name="Énfasis2 31" xfId="2738"/>
    <cellStyle name="Énfasis2 32" xfId="2739"/>
    <cellStyle name="Énfasis2 33" xfId="2740"/>
    <cellStyle name="Énfasis2 34" xfId="2741"/>
    <cellStyle name="Énfasis2 35" xfId="2742"/>
    <cellStyle name="Énfasis2 36" xfId="4572"/>
    <cellStyle name="Énfasis2 37" xfId="2709"/>
    <cellStyle name="Énfasis2 4" xfId="2743"/>
    <cellStyle name="Énfasis2 5" xfId="2744"/>
    <cellStyle name="Énfasis2 6" xfId="2745"/>
    <cellStyle name="Énfasis2 7" xfId="2746"/>
    <cellStyle name="Énfasis2 8" xfId="2747"/>
    <cellStyle name="Énfasis2 9" xfId="2748"/>
    <cellStyle name="Énfasis3 10" xfId="2750"/>
    <cellStyle name="Énfasis3 11" xfId="2751"/>
    <cellStyle name="Énfasis3 12" xfId="2752"/>
    <cellStyle name="Énfasis3 13" xfId="2753"/>
    <cellStyle name="Énfasis3 14" xfId="2754"/>
    <cellStyle name="Énfasis3 15" xfId="2755"/>
    <cellStyle name="Énfasis3 16" xfId="2756"/>
    <cellStyle name="Énfasis3 17" xfId="2757"/>
    <cellStyle name="Énfasis3 18" xfId="2758"/>
    <cellStyle name="Énfasis3 19" xfId="2759"/>
    <cellStyle name="Énfasis3 2" xfId="2760"/>
    <cellStyle name="Énfasis3 2 2" xfId="2761"/>
    <cellStyle name="Énfasis3 2 3" xfId="2762"/>
    <cellStyle name="Énfasis3 2 4" xfId="2763"/>
    <cellStyle name="Énfasis3 2 5" xfId="2764"/>
    <cellStyle name="Énfasis3 2 6" xfId="2765"/>
    <cellStyle name="Énfasis3 20" xfId="2766"/>
    <cellStyle name="Énfasis3 21" xfId="2767"/>
    <cellStyle name="Énfasis3 22" xfId="2768"/>
    <cellStyle name="Énfasis3 23" xfId="2769"/>
    <cellStyle name="Énfasis3 24" xfId="2770"/>
    <cellStyle name="Énfasis3 25" xfId="2771"/>
    <cellStyle name="Énfasis3 26" xfId="2772"/>
    <cellStyle name="Énfasis3 27" xfId="2773"/>
    <cellStyle name="Énfasis3 28" xfId="2774"/>
    <cellStyle name="Énfasis3 29" xfId="2775"/>
    <cellStyle name="Énfasis3 3" xfId="2776"/>
    <cellStyle name="Énfasis3 30" xfId="2777"/>
    <cellStyle name="Énfasis3 31" xfId="2778"/>
    <cellStyle name="Énfasis3 32" xfId="2779"/>
    <cellStyle name="Énfasis3 33" xfId="2780"/>
    <cellStyle name="Énfasis3 34" xfId="2781"/>
    <cellStyle name="Énfasis3 35" xfId="2782"/>
    <cellStyle name="Énfasis3 36" xfId="4576"/>
    <cellStyle name="Énfasis3 37" xfId="2749"/>
    <cellStyle name="Énfasis3 4" xfId="2783"/>
    <cellStyle name="Énfasis3 5" xfId="2784"/>
    <cellStyle name="Énfasis3 6" xfId="2785"/>
    <cellStyle name="Énfasis3 7" xfId="2786"/>
    <cellStyle name="Énfasis3 8" xfId="2787"/>
    <cellStyle name="Énfasis3 9" xfId="2788"/>
    <cellStyle name="Énfasis4 10" xfId="2790"/>
    <cellStyle name="Énfasis4 11" xfId="2791"/>
    <cellStyle name="Énfasis4 12" xfId="2792"/>
    <cellStyle name="Énfasis4 13" xfId="2793"/>
    <cellStyle name="Énfasis4 14" xfId="2794"/>
    <cellStyle name="Énfasis4 15" xfId="2795"/>
    <cellStyle name="Énfasis4 16" xfId="2796"/>
    <cellStyle name="Énfasis4 17" xfId="2797"/>
    <cellStyle name="Énfasis4 18" xfId="2798"/>
    <cellStyle name="Énfasis4 19" xfId="2799"/>
    <cellStyle name="Énfasis4 2" xfId="2800"/>
    <cellStyle name="Énfasis4 2 2" xfId="2801"/>
    <cellStyle name="Énfasis4 2 3" xfId="2802"/>
    <cellStyle name="Énfasis4 2 4" xfId="2803"/>
    <cellStyle name="Énfasis4 2 5" xfId="2804"/>
    <cellStyle name="Énfasis4 2 6" xfId="2805"/>
    <cellStyle name="Énfasis4 20" xfId="2806"/>
    <cellStyle name="Énfasis4 21" xfId="2807"/>
    <cellStyle name="Énfasis4 22" xfId="2808"/>
    <cellStyle name="Énfasis4 23" xfId="2809"/>
    <cellStyle name="Énfasis4 24" xfId="2810"/>
    <cellStyle name="Énfasis4 25" xfId="2811"/>
    <cellStyle name="Énfasis4 26" xfId="2812"/>
    <cellStyle name="Énfasis4 27" xfId="2813"/>
    <cellStyle name="Énfasis4 28" xfId="2814"/>
    <cellStyle name="Énfasis4 29" xfId="2815"/>
    <cellStyle name="Énfasis4 3" xfId="2816"/>
    <cellStyle name="Énfasis4 30" xfId="2817"/>
    <cellStyle name="Énfasis4 31" xfId="2818"/>
    <cellStyle name="Énfasis4 32" xfId="2819"/>
    <cellStyle name="Énfasis4 33" xfId="2820"/>
    <cellStyle name="Énfasis4 34" xfId="2821"/>
    <cellStyle name="Énfasis4 35" xfId="2822"/>
    <cellStyle name="Énfasis4 36" xfId="4580"/>
    <cellStyle name="Énfasis4 37" xfId="2789"/>
    <cellStyle name="Énfasis4 4" xfId="2823"/>
    <cellStyle name="Énfasis4 5" xfId="2824"/>
    <cellStyle name="Énfasis4 6" xfId="2825"/>
    <cellStyle name="Énfasis4 7" xfId="2826"/>
    <cellStyle name="Énfasis4 8" xfId="2827"/>
    <cellStyle name="Énfasis4 9" xfId="2828"/>
    <cellStyle name="Énfasis5 10" xfId="2830"/>
    <cellStyle name="Énfasis5 11" xfId="2831"/>
    <cellStyle name="Énfasis5 12" xfId="2832"/>
    <cellStyle name="Énfasis5 13" xfId="2833"/>
    <cellStyle name="Énfasis5 14" xfId="2834"/>
    <cellStyle name="Énfasis5 15" xfId="2835"/>
    <cellStyle name="Énfasis5 16" xfId="2836"/>
    <cellStyle name="Énfasis5 17" xfId="2837"/>
    <cellStyle name="Énfasis5 18" xfId="2838"/>
    <cellStyle name="Énfasis5 19" xfId="2839"/>
    <cellStyle name="Énfasis5 2" xfId="2840"/>
    <cellStyle name="Énfasis5 2 2" xfId="2841"/>
    <cellStyle name="Énfasis5 2 3" xfId="2842"/>
    <cellStyle name="Énfasis5 2 4" xfId="2843"/>
    <cellStyle name="Énfasis5 2 5" xfId="2844"/>
    <cellStyle name="Énfasis5 2 6" xfId="2845"/>
    <cellStyle name="Énfasis5 20" xfId="2846"/>
    <cellStyle name="Énfasis5 21" xfId="2847"/>
    <cellStyle name="Énfasis5 22" xfId="2848"/>
    <cellStyle name="Énfasis5 23" xfId="2849"/>
    <cellStyle name="Énfasis5 24" xfId="2850"/>
    <cellStyle name="Énfasis5 25" xfId="2851"/>
    <cellStyle name="Énfasis5 26" xfId="2852"/>
    <cellStyle name="Énfasis5 27" xfId="2853"/>
    <cellStyle name="Énfasis5 28" xfId="2854"/>
    <cellStyle name="Énfasis5 29" xfId="2855"/>
    <cellStyle name="Énfasis5 3" xfId="2856"/>
    <cellStyle name="Énfasis5 30" xfId="2857"/>
    <cellStyle name="Énfasis5 31" xfId="2858"/>
    <cellStyle name="Énfasis5 32" xfId="2859"/>
    <cellStyle name="Énfasis5 33" xfId="2860"/>
    <cellStyle name="Énfasis5 34" xfId="2861"/>
    <cellStyle name="Énfasis5 35" xfId="2862"/>
    <cellStyle name="Énfasis5 36" xfId="4584"/>
    <cellStyle name="Énfasis5 37" xfId="2829"/>
    <cellStyle name="Énfasis5 4" xfId="2863"/>
    <cellStyle name="Énfasis5 5" xfId="2864"/>
    <cellStyle name="Énfasis5 6" xfId="2865"/>
    <cellStyle name="Énfasis5 7" xfId="2866"/>
    <cellStyle name="Énfasis5 8" xfId="2867"/>
    <cellStyle name="Énfasis5 9" xfId="2868"/>
    <cellStyle name="Énfasis6 10" xfId="2870"/>
    <cellStyle name="Énfasis6 11" xfId="2871"/>
    <cellStyle name="Énfasis6 12" xfId="2872"/>
    <cellStyle name="Énfasis6 13" xfId="2873"/>
    <cellStyle name="Énfasis6 14" xfId="2874"/>
    <cellStyle name="Énfasis6 15" xfId="2875"/>
    <cellStyle name="Énfasis6 16" xfId="2876"/>
    <cellStyle name="Énfasis6 17" xfId="2877"/>
    <cellStyle name="Énfasis6 18" xfId="2878"/>
    <cellStyle name="Énfasis6 19" xfId="2879"/>
    <cellStyle name="Énfasis6 2" xfId="2880"/>
    <cellStyle name="Énfasis6 2 2" xfId="2881"/>
    <cellStyle name="Énfasis6 2 3" xfId="2882"/>
    <cellStyle name="Énfasis6 2 4" xfId="2883"/>
    <cellStyle name="Énfasis6 2 5" xfId="2884"/>
    <cellStyle name="Énfasis6 2 6" xfId="2885"/>
    <cellStyle name="Énfasis6 20" xfId="2886"/>
    <cellStyle name="Énfasis6 21" xfId="2887"/>
    <cellStyle name="Énfasis6 22" xfId="2888"/>
    <cellStyle name="Énfasis6 23" xfId="2889"/>
    <cellStyle name="Énfasis6 24" xfId="2890"/>
    <cellStyle name="Énfasis6 25" xfId="2891"/>
    <cellStyle name="Énfasis6 26" xfId="2892"/>
    <cellStyle name="Énfasis6 27" xfId="2893"/>
    <cellStyle name="Énfasis6 28" xfId="2894"/>
    <cellStyle name="Énfasis6 29" xfId="2895"/>
    <cellStyle name="Énfasis6 3" xfId="2896"/>
    <cellStyle name="Énfasis6 30" xfId="2897"/>
    <cellStyle name="Énfasis6 31" xfId="2898"/>
    <cellStyle name="Énfasis6 32" xfId="2899"/>
    <cellStyle name="Énfasis6 33" xfId="2900"/>
    <cellStyle name="Énfasis6 34" xfId="2901"/>
    <cellStyle name="Énfasis6 35" xfId="2902"/>
    <cellStyle name="Énfasis6 36" xfId="4588"/>
    <cellStyle name="Énfasis6 37" xfId="2869"/>
    <cellStyle name="Énfasis6 4" xfId="2903"/>
    <cellStyle name="Énfasis6 5" xfId="2904"/>
    <cellStyle name="Énfasis6 6" xfId="2905"/>
    <cellStyle name="Énfasis6 7" xfId="2906"/>
    <cellStyle name="Énfasis6 8" xfId="2907"/>
    <cellStyle name="Énfasis6 9" xfId="2908"/>
    <cellStyle name="Entrada 10" xfId="2910"/>
    <cellStyle name="Entrada 11" xfId="2911"/>
    <cellStyle name="Entrada 12" xfId="2912"/>
    <cellStyle name="Entrada 13" xfId="2913"/>
    <cellStyle name="Entrada 14" xfId="2914"/>
    <cellStyle name="Entrada 15" xfId="2915"/>
    <cellStyle name="Entrada 16" xfId="2916"/>
    <cellStyle name="Entrada 17" xfId="2917"/>
    <cellStyle name="Entrada 18" xfId="2918"/>
    <cellStyle name="Entrada 19" xfId="2919"/>
    <cellStyle name="Entrada 2" xfId="2920"/>
    <cellStyle name="Entrada 2 2" xfId="2921"/>
    <cellStyle name="Entrada 2 3" xfId="2922"/>
    <cellStyle name="Entrada 2 4" xfId="2923"/>
    <cellStyle name="Entrada 2 5" xfId="2924"/>
    <cellStyle name="Entrada 2 6" xfId="2925"/>
    <cellStyle name="Entrada 20" xfId="2926"/>
    <cellStyle name="Entrada 21" xfId="2927"/>
    <cellStyle name="Entrada 22" xfId="2928"/>
    <cellStyle name="Entrada 23" xfId="2929"/>
    <cellStyle name="Entrada 24" xfId="2930"/>
    <cellStyle name="Entrada 25" xfId="2931"/>
    <cellStyle name="Entrada 26" xfId="2932"/>
    <cellStyle name="Entrada 27" xfId="2933"/>
    <cellStyle name="Entrada 28" xfId="2934"/>
    <cellStyle name="Entrada 29" xfId="2935"/>
    <cellStyle name="Entrada 3" xfId="2936"/>
    <cellStyle name="Entrada 30" xfId="2937"/>
    <cellStyle name="Entrada 31" xfId="2938"/>
    <cellStyle name="Entrada 32" xfId="2939"/>
    <cellStyle name="Entrada 33" xfId="2940"/>
    <cellStyle name="Entrada 34" xfId="2941"/>
    <cellStyle name="Entrada 35" xfId="2942"/>
    <cellStyle name="Entrada 36" xfId="4559"/>
    <cellStyle name="Entrada 37" xfId="2909"/>
    <cellStyle name="Entrada 4" xfId="2943"/>
    <cellStyle name="Entrada 5" xfId="2944"/>
    <cellStyle name="Entrada 6" xfId="2945"/>
    <cellStyle name="Entrada 7" xfId="2946"/>
    <cellStyle name="Entrada 8" xfId="2947"/>
    <cellStyle name="Entrada 9" xfId="2948"/>
    <cellStyle name="Explanatory Text" xfId="2949"/>
    <cellStyle name="Good" xfId="2950"/>
    <cellStyle name="Heading 1" xfId="2951"/>
    <cellStyle name="Heading 2" xfId="2952"/>
    <cellStyle name="Heading 3" xfId="2953"/>
    <cellStyle name="Heading 4" xfId="2954"/>
    <cellStyle name="Hipervínculo" xfId="4592" builtinId="8" customBuiltin="1"/>
    <cellStyle name="Hipervínculo 2" xfId="2955"/>
    <cellStyle name="Hipervínculo visitado" xfId="4593" builtinId="9" customBuiltin="1"/>
    <cellStyle name="Incorrecto 10" xfId="2957"/>
    <cellStyle name="Incorrecto 11" xfId="2958"/>
    <cellStyle name="Incorrecto 12" xfId="2959"/>
    <cellStyle name="Incorrecto 13" xfId="2960"/>
    <cellStyle name="Incorrecto 14" xfId="2961"/>
    <cellStyle name="Incorrecto 15" xfId="2962"/>
    <cellStyle name="Incorrecto 16" xfId="2963"/>
    <cellStyle name="Incorrecto 17" xfId="2964"/>
    <cellStyle name="Incorrecto 18" xfId="2965"/>
    <cellStyle name="Incorrecto 19" xfId="2966"/>
    <cellStyle name="Incorrecto 2" xfId="2967"/>
    <cellStyle name="Incorrecto 2 2" xfId="2968"/>
    <cellStyle name="Incorrecto 2 3" xfId="2969"/>
    <cellStyle name="Incorrecto 2 4" xfId="2970"/>
    <cellStyle name="Incorrecto 2 5" xfId="2971"/>
    <cellStyle name="Incorrecto 2 6" xfId="2972"/>
    <cellStyle name="Incorrecto 20" xfId="2973"/>
    <cellStyle name="Incorrecto 21" xfId="2974"/>
    <cellStyle name="Incorrecto 22" xfId="2975"/>
    <cellStyle name="Incorrecto 23" xfId="2976"/>
    <cellStyle name="Incorrecto 24" xfId="2977"/>
    <cellStyle name="Incorrecto 25" xfId="2978"/>
    <cellStyle name="Incorrecto 26" xfId="2979"/>
    <cellStyle name="Incorrecto 27" xfId="2980"/>
    <cellStyle name="Incorrecto 28" xfId="2981"/>
    <cellStyle name="Incorrecto 29" xfId="2982"/>
    <cellStyle name="Incorrecto 3" xfId="2983"/>
    <cellStyle name="Incorrecto 30" xfId="2984"/>
    <cellStyle name="Incorrecto 31" xfId="2985"/>
    <cellStyle name="Incorrecto 32" xfId="2986"/>
    <cellStyle name="Incorrecto 33" xfId="2987"/>
    <cellStyle name="Incorrecto 34" xfId="2988"/>
    <cellStyle name="Incorrecto 35" xfId="2989"/>
    <cellStyle name="Incorrecto 36" xfId="4557"/>
    <cellStyle name="Incorrecto 37" xfId="2956"/>
    <cellStyle name="Incorrecto 4" xfId="2990"/>
    <cellStyle name="Incorrecto 5" xfId="2991"/>
    <cellStyle name="Incorrecto 6" xfId="2992"/>
    <cellStyle name="Incorrecto 7" xfId="2993"/>
    <cellStyle name="Incorrecto 8" xfId="2994"/>
    <cellStyle name="Incorrecto 9" xfId="2995"/>
    <cellStyle name="Input" xfId="2996"/>
    <cellStyle name="Linked Cell" xfId="2997"/>
    <cellStyle name="Millares" xfId="24" builtinId="3"/>
    <cellStyle name="Millares 2" xfId="4144"/>
    <cellStyle name="Millares 2 2" xfId="4541"/>
    <cellStyle name="Millares 2 2 2" xfId="4629"/>
    <cellStyle name="Millares 2 2 2 2" xfId="4749"/>
    <cellStyle name="Millares 2 2 2 2 2" xfId="4980"/>
    <cellStyle name="Millares 2 2 2 2 3" xfId="5212"/>
    <cellStyle name="Millares 2 2 2 3" xfId="4865"/>
    <cellStyle name="Millares 2 2 2 4" xfId="5097"/>
    <cellStyle name="Millares 2 2 3" xfId="4671"/>
    <cellStyle name="Millares 2 2 3 2" xfId="6033"/>
    <cellStyle name="Millares 2 2 3 2 2" xfId="6041"/>
    <cellStyle name="Millares 2 2 3 2 3" xfId="6054"/>
    <cellStyle name="Millares 2 2 3 3" xfId="6040"/>
    <cellStyle name="Millares 2 2 3 4" xfId="6050"/>
    <cellStyle name="Millares 2 2 4" xfId="4694"/>
    <cellStyle name="Millares 2 2 4 2" xfId="4925"/>
    <cellStyle name="Millares 2 2 4 3" xfId="5157"/>
    <cellStyle name="Millares 2 2 5" xfId="4810"/>
    <cellStyle name="Millares 2 2 6" xfId="5042"/>
    <cellStyle name="Millares 2 3" xfId="4615"/>
    <cellStyle name="Millares 2 3 2" xfId="4610"/>
    <cellStyle name="Millares 2 3 2 2" xfId="6031"/>
    <cellStyle name="Millares 2 3 2 2 2" xfId="6043"/>
    <cellStyle name="Millares 2 3 2 2 3" xfId="6052"/>
    <cellStyle name="Millares 2 3 2 3" xfId="6042"/>
    <cellStyle name="Millares 2 3 2 4" xfId="6048"/>
    <cellStyle name="Millares 2 3 3" xfId="4735"/>
    <cellStyle name="Millares 2 3 3 2" xfId="4966"/>
    <cellStyle name="Millares 2 3 3 3" xfId="5198"/>
    <cellStyle name="Millares 2 3 4" xfId="4851"/>
    <cellStyle name="Millares 2 3 5" xfId="5083"/>
    <cellStyle name="Millares 2 4" xfId="4680"/>
    <cellStyle name="Millares 2 4 2" xfId="4911"/>
    <cellStyle name="Millares 2 4 3" xfId="5143"/>
    <cellStyle name="Millares 2 5" xfId="4796"/>
    <cellStyle name="Millares 2 6" xfId="5028"/>
    <cellStyle name="Millares 3" xfId="4148"/>
    <cellStyle name="Millares 3 2" xfId="4619"/>
    <cellStyle name="Millares 3 2 2" xfId="4739"/>
    <cellStyle name="Millares 3 2 2 2" xfId="4970"/>
    <cellStyle name="Millares 3 2 2 3" xfId="5202"/>
    <cellStyle name="Millares 3 2 3" xfId="4855"/>
    <cellStyle name="Millares 3 2 4" xfId="5087"/>
    <cellStyle name="Millares 3 3" xfId="4684"/>
    <cellStyle name="Millares 3 3 2" xfId="4915"/>
    <cellStyle name="Millares 3 3 3" xfId="5147"/>
    <cellStyle name="Millares 3 4" xfId="4800"/>
    <cellStyle name="Millares 3 5" xfId="5032"/>
    <cellStyle name="Millares 4" xfId="4151"/>
    <cellStyle name="Millares 4 2" xfId="4622"/>
    <cellStyle name="Millares 4 2 2" xfId="4742"/>
    <cellStyle name="Millares 4 2 2 2" xfId="4973"/>
    <cellStyle name="Millares 4 2 2 3" xfId="5205"/>
    <cellStyle name="Millares 4 2 3" xfId="4858"/>
    <cellStyle name="Millares 4 2 4" xfId="5090"/>
    <cellStyle name="Millares 4 3" xfId="4687"/>
    <cellStyle name="Millares 4 3 2" xfId="4918"/>
    <cellStyle name="Millares 4 3 3" xfId="5150"/>
    <cellStyle name="Millares 4 4" xfId="4803"/>
    <cellStyle name="Millares 4 5" xfId="5035"/>
    <cellStyle name="Millares 5" xfId="4547"/>
    <cellStyle name="Millares 5 2" xfId="4635"/>
    <cellStyle name="Millares 5 2 2" xfId="4755"/>
    <cellStyle name="Millares 5 2 2 2" xfId="4986"/>
    <cellStyle name="Millares 5 2 2 3" xfId="5218"/>
    <cellStyle name="Millares 5 2 3" xfId="4871"/>
    <cellStyle name="Millares 5 2 4" xfId="5103"/>
    <cellStyle name="Millares 5 3" xfId="4700"/>
    <cellStyle name="Millares 5 3 2" xfId="4931"/>
    <cellStyle name="Millares 5 3 3" xfId="5163"/>
    <cellStyle name="Millares 5 4" xfId="4816"/>
    <cellStyle name="Millares 5 5" xfId="5048"/>
    <cellStyle name="Millares 6" xfId="6039"/>
    <cellStyle name="Neutral 10" xfId="2999"/>
    <cellStyle name="Neutral 11" xfId="3000"/>
    <cellStyle name="Neutral 12" xfId="3001"/>
    <cellStyle name="Neutral 13" xfId="3002"/>
    <cellStyle name="Neutral 14" xfId="3003"/>
    <cellStyle name="Neutral 15" xfId="3004"/>
    <cellStyle name="Neutral 16" xfId="3005"/>
    <cellStyle name="Neutral 17" xfId="3006"/>
    <cellStyle name="Neutral 18" xfId="3007"/>
    <cellStyle name="Neutral 19" xfId="3008"/>
    <cellStyle name="Neutral 2" xfId="3009"/>
    <cellStyle name="Neutral 2 2" xfId="3010"/>
    <cellStyle name="Neutral 2 3" xfId="3011"/>
    <cellStyle name="Neutral 2 4" xfId="3012"/>
    <cellStyle name="Neutral 2 5" xfId="3013"/>
    <cellStyle name="Neutral 2 6" xfId="3014"/>
    <cellStyle name="Neutral 20" xfId="3015"/>
    <cellStyle name="Neutral 21" xfId="3016"/>
    <cellStyle name="Neutral 22" xfId="3017"/>
    <cellStyle name="Neutral 23" xfId="3018"/>
    <cellStyle name="Neutral 24" xfId="3019"/>
    <cellStyle name="Neutral 25" xfId="3020"/>
    <cellStyle name="Neutral 26" xfId="3021"/>
    <cellStyle name="Neutral 27" xfId="3022"/>
    <cellStyle name="Neutral 28" xfId="3023"/>
    <cellStyle name="Neutral 29" xfId="3024"/>
    <cellStyle name="Neutral 3" xfId="3025"/>
    <cellStyle name="Neutral 30" xfId="3026"/>
    <cellStyle name="Neutral 31" xfId="3027"/>
    <cellStyle name="Neutral 32" xfId="3028"/>
    <cellStyle name="Neutral 33" xfId="3029"/>
    <cellStyle name="Neutral 34" xfId="3030"/>
    <cellStyle name="Neutral 35" xfId="3031"/>
    <cellStyle name="Neutral 36" xfId="4558"/>
    <cellStyle name="Neutral 37" xfId="2998"/>
    <cellStyle name="Neutral 4" xfId="3032"/>
    <cellStyle name="Neutral 5" xfId="3033"/>
    <cellStyle name="Neutral 6" xfId="3034"/>
    <cellStyle name="Neutral 7" xfId="3035"/>
    <cellStyle name="Neutral 8" xfId="3036"/>
    <cellStyle name="Neutral 9" xfId="3037"/>
    <cellStyle name="Normal" xfId="0" builtinId="0"/>
    <cellStyle name="Normal 10" xfId="1"/>
    <cellStyle name="Normal 10 2" xfId="4044"/>
    <cellStyle name="Normal 10 3" xfId="3944"/>
    <cellStyle name="Normal 10 4" xfId="3038"/>
    <cellStyle name="Normal 100" xfId="3039"/>
    <cellStyle name="Normal 100 2" xfId="4045"/>
    <cellStyle name="Normal 100 3" xfId="3945"/>
    <cellStyle name="Normal 101" xfId="3040"/>
    <cellStyle name="Normal 101 2" xfId="4046"/>
    <cellStyle name="Normal 101 3" xfId="3946"/>
    <cellStyle name="Normal 102" xfId="4141"/>
    <cellStyle name="Normal 102 2" xfId="4147"/>
    <cellStyle name="Normal 102 2 2" xfId="4154"/>
    <cellStyle name="Normal 102 2 2 2" xfId="4625"/>
    <cellStyle name="Normal 102 2 2 2 2" xfId="4745"/>
    <cellStyle name="Normal 102 2 2 2 2 2" xfId="4976"/>
    <cellStyle name="Normal 102 2 2 2 2 3" xfId="5208"/>
    <cellStyle name="Normal 102 2 2 2 3" xfId="4861"/>
    <cellStyle name="Normal 102 2 2 2 4" xfId="5093"/>
    <cellStyle name="Normal 102 2 2 3" xfId="4690"/>
    <cellStyle name="Normal 102 2 2 3 2" xfId="4921"/>
    <cellStyle name="Normal 102 2 2 3 3" xfId="5153"/>
    <cellStyle name="Normal 102 2 2 4" xfId="4806"/>
    <cellStyle name="Normal 102 2 2 5" xfId="5038"/>
    <cellStyle name="Normal 102 2 3" xfId="4545"/>
    <cellStyle name="Normal 102 2 3 2" xfId="4633"/>
    <cellStyle name="Normal 102 2 3 2 2" xfId="4753"/>
    <cellStyle name="Normal 102 2 3 2 2 2" xfId="4984"/>
    <cellStyle name="Normal 102 2 3 2 2 3" xfId="5216"/>
    <cellStyle name="Normal 102 2 3 2 3" xfId="4869"/>
    <cellStyle name="Normal 102 2 3 2 4" xfId="5101"/>
    <cellStyle name="Normal 102 2 3 3" xfId="4698"/>
    <cellStyle name="Normal 102 2 3 3 2" xfId="4929"/>
    <cellStyle name="Normal 102 2 3 3 3" xfId="5161"/>
    <cellStyle name="Normal 102 2 3 4" xfId="4814"/>
    <cellStyle name="Normal 102 2 3 5" xfId="5046"/>
    <cellStyle name="Normal 102 2 4" xfId="4618"/>
    <cellStyle name="Normal 102 2 4 2" xfId="4738"/>
    <cellStyle name="Normal 102 2 4 2 2" xfId="4969"/>
    <cellStyle name="Normal 102 2 4 2 3" xfId="5201"/>
    <cellStyle name="Normal 102 2 4 3" xfId="4854"/>
    <cellStyle name="Normal 102 2 4 4" xfId="5086"/>
    <cellStyle name="Normal 102 2 5" xfId="4683"/>
    <cellStyle name="Normal 102 2 5 2" xfId="4914"/>
    <cellStyle name="Normal 102 2 5 3" xfId="5146"/>
    <cellStyle name="Normal 102 2 6" xfId="4799"/>
    <cellStyle name="Normal 102 2 7" xfId="5031"/>
    <cellStyle name="Normal 102 3" xfId="4153"/>
    <cellStyle name="Normal 102 3 2" xfId="4544"/>
    <cellStyle name="Normal 102 3 2 2" xfId="4632"/>
    <cellStyle name="Normal 102 3 2 2 2" xfId="4752"/>
    <cellStyle name="Normal 102 3 2 2 2 2" xfId="4983"/>
    <cellStyle name="Normal 102 3 2 2 2 3" xfId="5215"/>
    <cellStyle name="Normal 102 3 2 2 3" xfId="4868"/>
    <cellStyle name="Normal 102 3 2 2 4" xfId="5100"/>
    <cellStyle name="Normal 102 3 2 3" xfId="4697"/>
    <cellStyle name="Normal 102 3 2 3 2" xfId="4928"/>
    <cellStyle name="Normal 102 3 2 3 3" xfId="5160"/>
    <cellStyle name="Normal 102 3 2 4" xfId="4813"/>
    <cellStyle name="Normal 102 3 2 5" xfId="5045"/>
    <cellStyle name="Normal 102 3 3" xfId="4624"/>
    <cellStyle name="Normal 102 3 3 2" xfId="4744"/>
    <cellStyle name="Normal 102 3 3 2 2" xfId="4975"/>
    <cellStyle name="Normal 102 3 3 2 3" xfId="5207"/>
    <cellStyle name="Normal 102 3 3 3" xfId="4860"/>
    <cellStyle name="Normal 102 3 3 4" xfId="5092"/>
    <cellStyle name="Normal 102 3 4" xfId="4689"/>
    <cellStyle name="Normal 102 3 4 2" xfId="4920"/>
    <cellStyle name="Normal 102 3 4 3" xfId="5152"/>
    <cellStyle name="Normal 102 3 5" xfId="4805"/>
    <cellStyle name="Normal 102 3 6" xfId="5037"/>
    <cellStyle name="Normal 102 4" xfId="4539"/>
    <cellStyle name="Normal 102 4 2" xfId="4627"/>
    <cellStyle name="Normal 102 4 2 2" xfId="4747"/>
    <cellStyle name="Normal 102 4 2 2 2" xfId="4978"/>
    <cellStyle name="Normal 102 4 2 2 3" xfId="5210"/>
    <cellStyle name="Normal 102 4 2 3" xfId="4863"/>
    <cellStyle name="Normal 102 4 2 4" xfId="5095"/>
    <cellStyle name="Normal 102 4 3" xfId="4692"/>
    <cellStyle name="Normal 102 4 3 2" xfId="4923"/>
    <cellStyle name="Normal 102 4 3 3" xfId="5155"/>
    <cellStyle name="Normal 102 4 4" xfId="4808"/>
    <cellStyle name="Normal 102 4 5" xfId="5040"/>
    <cellStyle name="Normal 102 5" xfId="4613"/>
    <cellStyle name="Normal 102 5 2" xfId="4733"/>
    <cellStyle name="Normal 102 5 2 2" xfId="4964"/>
    <cellStyle name="Normal 102 5 2 3" xfId="5196"/>
    <cellStyle name="Normal 102 5 3" xfId="4849"/>
    <cellStyle name="Normal 102 5 4" xfId="5081"/>
    <cellStyle name="Normal 102 6" xfId="4678"/>
    <cellStyle name="Normal 102 6 2" xfId="4909"/>
    <cellStyle name="Normal 102 6 3" xfId="5141"/>
    <cellStyle name="Normal 102 7" xfId="4794"/>
    <cellStyle name="Normal 102 8" xfId="5026"/>
    <cellStyle name="Normal 103" xfId="4042"/>
    <cellStyle name="Normal 103 2" xfId="4538"/>
    <cellStyle name="Normal 103 2 2" xfId="6030"/>
    <cellStyle name="Normal 103 3" xfId="5644"/>
    <cellStyle name="Normal 104" xfId="3911"/>
    <cellStyle name="Normal 104 2" xfId="4537"/>
    <cellStyle name="Normal 104 2 2" xfId="4626"/>
    <cellStyle name="Normal 104 2 2 2" xfId="4746"/>
    <cellStyle name="Normal 104 2 2 2 2" xfId="4977"/>
    <cellStyle name="Normal 104 2 2 2 3" xfId="5209"/>
    <cellStyle name="Normal 104 2 2 3" xfId="4862"/>
    <cellStyle name="Normal 104 2 2 4" xfId="5094"/>
    <cellStyle name="Normal 104 2 3" xfId="4691"/>
    <cellStyle name="Normal 104 2 3 2" xfId="4922"/>
    <cellStyle name="Normal 104 2 3 3" xfId="5154"/>
    <cellStyle name="Normal 104 2 4" xfId="4807"/>
    <cellStyle name="Normal 104 2 5" xfId="5039"/>
    <cellStyle name="Normal 104 3" xfId="4612"/>
    <cellStyle name="Normal 104 3 2" xfId="4732"/>
    <cellStyle name="Normal 104 3 2 2" xfId="4963"/>
    <cellStyle name="Normal 104 3 2 3" xfId="5195"/>
    <cellStyle name="Normal 104 3 3" xfId="4848"/>
    <cellStyle name="Normal 104 3 4" xfId="5080"/>
    <cellStyle name="Normal 104 4" xfId="4677"/>
    <cellStyle name="Normal 104 4 2" xfId="4908"/>
    <cellStyle name="Normal 104 4 3" xfId="5140"/>
    <cellStyle name="Normal 104 5" xfId="4793"/>
    <cellStyle name="Normal 104 6" xfId="5025"/>
    <cellStyle name="Normal 105" xfId="4143"/>
    <cellStyle name="Normal 105 2" xfId="4540"/>
    <cellStyle name="Normal 105 2 2" xfId="4628"/>
    <cellStyle name="Normal 105 2 2 2" xfId="4748"/>
    <cellStyle name="Normal 105 2 2 2 2" xfId="4979"/>
    <cellStyle name="Normal 105 2 2 2 3" xfId="5211"/>
    <cellStyle name="Normal 105 2 2 3" xfId="4864"/>
    <cellStyle name="Normal 105 2 2 4" xfId="5096"/>
    <cellStyle name="Normal 105 2 3" xfId="4693"/>
    <cellStyle name="Normal 105 2 3 2" xfId="4924"/>
    <cellStyle name="Normal 105 2 3 3" xfId="5156"/>
    <cellStyle name="Normal 105 2 4" xfId="4809"/>
    <cellStyle name="Normal 105 2 5" xfId="5041"/>
    <cellStyle name="Normal 105 3" xfId="4614"/>
    <cellStyle name="Normal 105 3 2" xfId="4734"/>
    <cellStyle name="Normal 105 3 2 2" xfId="4965"/>
    <cellStyle name="Normal 105 3 2 3" xfId="5197"/>
    <cellStyle name="Normal 105 3 3" xfId="4850"/>
    <cellStyle name="Normal 105 3 4" xfId="5082"/>
    <cellStyle name="Normal 105 4" xfId="4679"/>
    <cellStyle name="Normal 105 4 2" xfId="4910"/>
    <cellStyle name="Normal 105 4 3" xfId="5142"/>
    <cellStyle name="Normal 105 5" xfId="4795"/>
    <cellStyle name="Normal 105 6" xfId="5027"/>
    <cellStyle name="Normal 106" xfId="4146"/>
    <cellStyle name="Normal 106 2" xfId="4543"/>
    <cellStyle name="Normal 106 2 2" xfId="4631"/>
    <cellStyle name="Normal 106 2 2 2" xfId="4751"/>
    <cellStyle name="Normal 106 2 2 2 2" xfId="4982"/>
    <cellStyle name="Normal 106 2 2 2 3" xfId="5214"/>
    <cellStyle name="Normal 106 2 2 3" xfId="4867"/>
    <cellStyle name="Normal 106 2 2 4" xfId="5099"/>
    <cellStyle name="Normal 106 2 3" xfId="4696"/>
    <cellStyle name="Normal 106 2 3 2" xfId="4927"/>
    <cellStyle name="Normal 106 2 3 3" xfId="5159"/>
    <cellStyle name="Normal 106 2 4" xfId="4812"/>
    <cellStyle name="Normal 106 2 5" xfId="5044"/>
    <cellStyle name="Normal 106 3" xfId="4617"/>
    <cellStyle name="Normal 106 3 2" xfId="4737"/>
    <cellStyle name="Normal 106 3 2 2" xfId="4968"/>
    <cellStyle name="Normal 106 3 2 3" xfId="5200"/>
    <cellStyle name="Normal 106 3 3" xfId="4853"/>
    <cellStyle name="Normal 106 3 4" xfId="5085"/>
    <cellStyle name="Normal 106 4" xfId="4682"/>
    <cellStyle name="Normal 106 4 2" xfId="4913"/>
    <cellStyle name="Normal 106 4 3" xfId="5145"/>
    <cellStyle name="Normal 106 5" xfId="4798"/>
    <cellStyle name="Normal 106 6" xfId="5030"/>
    <cellStyle name="Normal 107" xfId="4150"/>
    <cellStyle name="Normal 107 2" xfId="4621"/>
    <cellStyle name="Normal 107 2 2" xfId="4741"/>
    <cellStyle name="Normal 107 2 2 2" xfId="4972"/>
    <cellStyle name="Normal 107 2 2 3" xfId="5204"/>
    <cellStyle name="Normal 107 2 3" xfId="4857"/>
    <cellStyle name="Normal 107 2 4" xfId="5089"/>
    <cellStyle name="Normal 107 3" xfId="4686"/>
    <cellStyle name="Normal 107 3 2" xfId="4917"/>
    <cellStyle name="Normal 107 3 3" xfId="5149"/>
    <cellStyle name="Normal 107 4" xfId="4802"/>
    <cellStyle name="Normal 107 5" xfId="5034"/>
    <cellStyle name="Normal 108" xfId="4546"/>
    <cellStyle name="Normal 108 2" xfId="4634"/>
    <cellStyle name="Normal 108 2 2" xfId="4754"/>
    <cellStyle name="Normal 108 2 2 2" xfId="4985"/>
    <cellStyle name="Normal 108 2 2 3" xfId="5217"/>
    <cellStyle name="Normal 108 2 3" xfId="4870"/>
    <cellStyle name="Normal 108 2 4" xfId="5102"/>
    <cellStyle name="Normal 108 3" xfId="4699"/>
    <cellStyle name="Normal 108 3 2" xfId="4930"/>
    <cellStyle name="Normal 108 3 3" xfId="5162"/>
    <cellStyle name="Normal 108 4" xfId="4815"/>
    <cellStyle name="Normal 108 5" xfId="5047"/>
    <cellStyle name="Normal 109" xfId="4549"/>
    <cellStyle name="Normal 109 2" xfId="4637"/>
    <cellStyle name="Normal 109 2 2" xfId="4757"/>
    <cellStyle name="Normal 109 2 2 2" xfId="4988"/>
    <cellStyle name="Normal 109 2 2 3" xfId="5220"/>
    <cellStyle name="Normal 109 2 3" xfId="4873"/>
    <cellStyle name="Normal 109 2 4" xfId="5105"/>
    <cellStyle name="Normal 109 3" xfId="4702"/>
    <cellStyle name="Normal 109 3 2" xfId="4933"/>
    <cellStyle name="Normal 109 3 3" xfId="5165"/>
    <cellStyle name="Normal 109 4" xfId="4818"/>
    <cellStyle name="Normal 109 5" xfId="5050"/>
    <cellStyle name="Normal 11" xfId="2"/>
    <cellStyle name="Normal 11 2" xfId="4047"/>
    <cellStyle name="Normal 11 3" xfId="3947"/>
    <cellStyle name="Normal 11 4" xfId="3041"/>
    <cellStyle name="Normal 110" xfId="4550"/>
    <cellStyle name="Normal 110 2" xfId="4638"/>
    <cellStyle name="Normal 110 2 2" xfId="4758"/>
    <cellStyle name="Normal 110 2 2 2" xfId="4989"/>
    <cellStyle name="Normal 110 2 2 3" xfId="5221"/>
    <cellStyle name="Normal 110 2 3" xfId="4874"/>
    <cellStyle name="Normal 110 2 4" xfId="5106"/>
    <cellStyle name="Normal 110 3" xfId="4703"/>
    <cellStyle name="Normal 110 3 2" xfId="4934"/>
    <cellStyle name="Normal 110 3 3" xfId="5166"/>
    <cellStyle name="Normal 110 4" xfId="4819"/>
    <cellStyle name="Normal 110 5" xfId="5051"/>
    <cellStyle name="Normal 111" xfId="4605"/>
    <cellStyle name="Normal 111 2" xfId="4663"/>
    <cellStyle name="Normal 111 2 2" xfId="4783"/>
    <cellStyle name="Normal 111 2 2 2" xfId="5014"/>
    <cellStyle name="Normal 111 2 2 3" xfId="5246"/>
    <cellStyle name="Normal 111 2 3" xfId="4899"/>
    <cellStyle name="Normal 111 2 4" xfId="5131"/>
    <cellStyle name="Normal 111 3" xfId="4728"/>
    <cellStyle name="Normal 111 3 2" xfId="4959"/>
    <cellStyle name="Normal 111 3 3" xfId="5191"/>
    <cellStyle name="Normal 111 4" xfId="4844"/>
    <cellStyle name="Normal 111 5" xfId="5076"/>
    <cellStyle name="Normal 112" xfId="4607"/>
    <cellStyle name="Normal 112 2" xfId="4665"/>
    <cellStyle name="Normal 112 2 2" xfId="4785"/>
    <cellStyle name="Normal 112 2 2 2" xfId="5016"/>
    <cellStyle name="Normal 112 2 2 3" xfId="5248"/>
    <cellStyle name="Normal 112 2 3" xfId="4901"/>
    <cellStyle name="Normal 112 2 4" xfId="5133"/>
    <cellStyle name="Normal 112 3" xfId="4673"/>
    <cellStyle name="Normal 112 3 2" xfId="4789"/>
    <cellStyle name="Normal 112 3 2 2" xfId="5020"/>
    <cellStyle name="Normal 112 3 2 3" xfId="5252"/>
    <cellStyle name="Normal 112 3 3" xfId="4905"/>
    <cellStyle name="Normal 112 3 4" xfId="5137"/>
    <cellStyle name="Normal 112 4" xfId="4730"/>
    <cellStyle name="Normal 112 4 2" xfId="4961"/>
    <cellStyle name="Normal 112 4 3" xfId="5193"/>
    <cellStyle name="Normal 112 5" xfId="4846"/>
    <cellStyle name="Normal 112 6" xfId="5078"/>
    <cellStyle name="Normal 113" xfId="4675"/>
    <cellStyle name="Normal 113 2" xfId="4791"/>
    <cellStyle name="Normal 113 2 2" xfId="5021"/>
    <cellStyle name="Normal 113 2 3" xfId="5253"/>
    <cellStyle name="Normal 113 3" xfId="4906"/>
    <cellStyle name="Normal 113 4" xfId="5138"/>
    <cellStyle name="Normal 114" xfId="5023"/>
    <cellStyle name="Normal 114 2" xfId="5255"/>
    <cellStyle name="Normal 115" xfId="5257"/>
    <cellStyle name="Normal 116" xfId="28"/>
    <cellStyle name="Normal 12" xfId="3"/>
    <cellStyle name="Normal 12 2" xfId="4048"/>
    <cellStyle name="Normal 12 3" xfId="3948"/>
    <cellStyle name="Normal 12 4" xfId="3042"/>
    <cellStyle name="Normal 122" xfId="4611"/>
    <cellStyle name="Normal 13" xfId="16"/>
    <cellStyle name="Normal 13 2" xfId="4049"/>
    <cellStyle name="Normal 13 3" xfId="3949"/>
    <cellStyle name="Normal 13 4" xfId="3043"/>
    <cellStyle name="Normal 14" xfId="26"/>
    <cellStyle name="Normal 14 2" xfId="4050"/>
    <cellStyle name="Normal 14 3" xfId="3950"/>
    <cellStyle name="Normal 14 4" xfId="3044"/>
    <cellStyle name="Normal 15" xfId="3045"/>
    <cellStyle name="Normal 15 2" xfId="4051"/>
    <cellStyle name="Normal 15 3" xfId="3951"/>
    <cellStyle name="Normal 16" xfId="3046"/>
    <cellStyle name="Normal 16 2" xfId="4052"/>
    <cellStyle name="Normal 16 3" xfId="3952"/>
    <cellStyle name="Normal 17" xfId="3047"/>
    <cellStyle name="Normal 17 2" xfId="4053"/>
    <cellStyle name="Normal 17 3" xfId="3953"/>
    <cellStyle name="Normal 18" xfId="3048"/>
    <cellStyle name="Normal 18 2" xfId="4054"/>
    <cellStyle name="Normal 18 3" xfId="3954"/>
    <cellStyle name="Normal 19" xfId="3049"/>
    <cellStyle name="Normal 19 2" xfId="4055"/>
    <cellStyle name="Normal 19 3" xfId="3955"/>
    <cellStyle name="Normal 2" xfId="4"/>
    <cellStyle name="Normal 2 10" xfId="3051"/>
    <cellStyle name="Normal 2 10 10" xfId="3052"/>
    <cellStyle name="Normal 2 10 10 2" xfId="4157"/>
    <cellStyle name="Normal 2 10 10 2 2" xfId="5650"/>
    <cellStyle name="Normal 2 10 10 3" xfId="5261"/>
    <cellStyle name="Normal 2 10 11" xfId="3053"/>
    <cellStyle name="Normal 2 10 11 2" xfId="4158"/>
    <cellStyle name="Normal 2 10 11 2 2" xfId="5651"/>
    <cellStyle name="Normal 2 10 11 3" xfId="5262"/>
    <cellStyle name="Normal 2 10 12" xfId="3054"/>
    <cellStyle name="Normal 2 10 12 2" xfId="4159"/>
    <cellStyle name="Normal 2 10 12 2 2" xfId="5652"/>
    <cellStyle name="Normal 2 10 12 3" xfId="5263"/>
    <cellStyle name="Normal 2 10 13" xfId="3055"/>
    <cellStyle name="Normal 2 10 13 2" xfId="4160"/>
    <cellStyle name="Normal 2 10 13 2 2" xfId="5653"/>
    <cellStyle name="Normal 2 10 13 3" xfId="5264"/>
    <cellStyle name="Normal 2 10 14" xfId="3056"/>
    <cellStyle name="Normal 2 10 14 2" xfId="4161"/>
    <cellStyle name="Normal 2 10 14 2 2" xfId="5654"/>
    <cellStyle name="Normal 2 10 14 3" xfId="5265"/>
    <cellStyle name="Normal 2 10 15" xfId="3057"/>
    <cellStyle name="Normal 2 10 15 2" xfId="4162"/>
    <cellStyle name="Normal 2 10 15 2 2" xfId="5655"/>
    <cellStyle name="Normal 2 10 15 3" xfId="5266"/>
    <cellStyle name="Normal 2 10 16" xfId="3058"/>
    <cellStyle name="Normal 2 10 16 2" xfId="4163"/>
    <cellStyle name="Normal 2 10 16 2 2" xfId="5656"/>
    <cellStyle name="Normal 2 10 16 3" xfId="5267"/>
    <cellStyle name="Normal 2 10 17" xfId="3059"/>
    <cellStyle name="Normal 2 10 17 2" xfId="4164"/>
    <cellStyle name="Normal 2 10 17 2 2" xfId="5657"/>
    <cellStyle name="Normal 2 10 17 3" xfId="5268"/>
    <cellStyle name="Normal 2 10 18" xfId="3060"/>
    <cellStyle name="Normal 2 10 18 2" xfId="4165"/>
    <cellStyle name="Normal 2 10 18 2 2" xfId="5658"/>
    <cellStyle name="Normal 2 10 18 3" xfId="5269"/>
    <cellStyle name="Normal 2 10 19" xfId="3061"/>
    <cellStyle name="Normal 2 10 19 2" xfId="4166"/>
    <cellStyle name="Normal 2 10 19 2 2" xfId="5659"/>
    <cellStyle name="Normal 2 10 19 3" xfId="5270"/>
    <cellStyle name="Normal 2 10 2" xfId="3062"/>
    <cellStyle name="Normal 2 10 2 2" xfId="4167"/>
    <cellStyle name="Normal 2 10 2 2 2" xfId="5660"/>
    <cellStyle name="Normal 2 10 2 3" xfId="5271"/>
    <cellStyle name="Normal 2 10 20" xfId="3063"/>
    <cellStyle name="Normal 2 10 20 2" xfId="4168"/>
    <cellStyle name="Normal 2 10 20 2 2" xfId="5661"/>
    <cellStyle name="Normal 2 10 20 3" xfId="5272"/>
    <cellStyle name="Normal 2 10 21" xfId="3064"/>
    <cellStyle name="Normal 2 10 21 2" xfId="4169"/>
    <cellStyle name="Normal 2 10 21 2 2" xfId="5662"/>
    <cellStyle name="Normal 2 10 21 3" xfId="5273"/>
    <cellStyle name="Normal 2 10 22" xfId="3065"/>
    <cellStyle name="Normal 2 10 22 2" xfId="4170"/>
    <cellStyle name="Normal 2 10 22 2 2" xfId="5663"/>
    <cellStyle name="Normal 2 10 22 3" xfId="5274"/>
    <cellStyle name="Normal 2 10 23" xfId="3066"/>
    <cellStyle name="Normal 2 10 23 2" xfId="4171"/>
    <cellStyle name="Normal 2 10 23 2 2" xfId="5664"/>
    <cellStyle name="Normal 2 10 23 3" xfId="5275"/>
    <cellStyle name="Normal 2 10 24" xfId="3067"/>
    <cellStyle name="Normal 2 10 24 2" xfId="4172"/>
    <cellStyle name="Normal 2 10 24 2 2" xfId="5665"/>
    <cellStyle name="Normal 2 10 24 3" xfId="5276"/>
    <cellStyle name="Normal 2 10 25" xfId="3068"/>
    <cellStyle name="Normal 2 10 25 2" xfId="4173"/>
    <cellStyle name="Normal 2 10 25 2 2" xfId="5666"/>
    <cellStyle name="Normal 2 10 25 3" xfId="5277"/>
    <cellStyle name="Normal 2 10 26" xfId="3069"/>
    <cellStyle name="Normal 2 10 26 2" xfId="4174"/>
    <cellStyle name="Normal 2 10 26 2 2" xfId="5667"/>
    <cellStyle name="Normal 2 10 26 3" xfId="5278"/>
    <cellStyle name="Normal 2 10 27" xfId="4156"/>
    <cellStyle name="Normal 2 10 27 2" xfId="5649"/>
    <cellStyle name="Normal 2 10 28" xfId="5260"/>
    <cellStyle name="Normal 2 10 3" xfId="3070"/>
    <cellStyle name="Normal 2 10 3 2" xfId="4175"/>
    <cellStyle name="Normal 2 10 3 2 2" xfId="5668"/>
    <cellStyle name="Normal 2 10 3 3" xfId="5279"/>
    <cellStyle name="Normal 2 10 4" xfId="3071"/>
    <cellStyle name="Normal 2 10 4 2" xfId="4176"/>
    <cellStyle name="Normal 2 10 4 2 2" xfId="5669"/>
    <cellStyle name="Normal 2 10 4 3" xfId="5280"/>
    <cellStyle name="Normal 2 10 5" xfId="3072"/>
    <cellStyle name="Normal 2 10 5 2" xfId="4177"/>
    <cellStyle name="Normal 2 10 5 2 2" xfId="5670"/>
    <cellStyle name="Normal 2 10 5 3" xfId="5281"/>
    <cellStyle name="Normal 2 10 6" xfId="3073"/>
    <cellStyle name="Normal 2 10 6 2" xfId="4178"/>
    <cellStyle name="Normal 2 10 6 2 2" xfId="5671"/>
    <cellStyle name="Normal 2 10 6 3" xfId="5282"/>
    <cellStyle name="Normal 2 10 7" xfId="3074"/>
    <cellStyle name="Normal 2 10 7 2" xfId="4179"/>
    <cellStyle name="Normal 2 10 7 2 2" xfId="5672"/>
    <cellStyle name="Normal 2 10 7 3" xfId="5283"/>
    <cellStyle name="Normal 2 10 8" xfId="3075"/>
    <cellStyle name="Normal 2 10 8 2" xfId="4180"/>
    <cellStyle name="Normal 2 10 8 2 2" xfId="5673"/>
    <cellStyle name="Normal 2 10 8 3" xfId="5284"/>
    <cellStyle name="Normal 2 10 9" xfId="3076"/>
    <cellStyle name="Normal 2 10 9 2" xfId="4181"/>
    <cellStyle name="Normal 2 10 9 2 2" xfId="5674"/>
    <cellStyle name="Normal 2 10 9 3" xfId="5285"/>
    <cellStyle name="Normal 2 11" xfId="3077"/>
    <cellStyle name="Normal 2 11 10" xfId="3078"/>
    <cellStyle name="Normal 2 11 10 2" xfId="4183"/>
    <cellStyle name="Normal 2 11 10 2 2" xfId="5676"/>
    <cellStyle name="Normal 2 11 10 3" xfId="5287"/>
    <cellStyle name="Normal 2 11 11" xfId="3079"/>
    <cellStyle name="Normal 2 11 11 2" xfId="4184"/>
    <cellStyle name="Normal 2 11 11 2 2" xfId="5677"/>
    <cellStyle name="Normal 2 11 11 3" xfId="5288"/>
    <cellStyle name="Normal 2 11 12" xfId="3080"/>
    <cellStyle name="Normal 2 11 12 2" xfId="4185"/>
    <cellStyle name="Normal 2 11 12 2 2" xfId="5678"/>
    <cellStyle name="Normal 2 11 12 3" xfId="5289"/>
    <cellStyle name="Normal 2 11 13" xfId="3081"/>
    <cellStyle name="Normal 2 11 13 2" xfId="4186"/>
    <cellStyle name="Normal 2 11 13 2 2" xfId="5679"/>
    <cellStyle name="Normal 2 11 13 3" xfId="5290"/>
    <cellStyle name="Normal 2 11 14" xfId="3082"/>
    <cellStyle name="Normal 2 11 14 2" xfId="4187"/>
    <cellStyle name="Normal 2 11 14 2 2" xfId="5680"/>
    <cellStyle name="Normal 2 11 14 3" xfId="5291"/>
    <cellStyle name="Normal 2 11 15" xfId="3083"/>
    <cellStyle name="Normal 2 11 15 2" xfId="4188"/>
    <cellStyle name="Normal 2 11 15 2 2" xfId="5681"/>
    <cellStyle name="Normal 2 11 15 3" xfId="5292"/>
    <cellStyle name="Normal 2 11 16" xfId="3084"/>
    <cellStyle name="Normal 2 11 16 2" xfId="4189"/>
    <cellStyle name="Normal 2 11 16 2 2" xfId="5682"/>
    <cellStyle name="Normal 2 11 16 3" xfId="5293"/>
    <cellStyle name="Normal 2 11 17" xfId="3085"/>
    <cellStyle name="Normal 2 11 17 2" xfId="4190"/>
    <cellStyle name="Normal 2 11 17 2 2" xfId="5683"/>
    <cellStyle name="Normal 2 11 17 3" xfId="5294"/>
    <cellStyle name="Normal 2 11 18" xfId="3086"/>
    <cellStyle name="Normal 2 11 18 2" xfId="4191"/>
    <cellStyle name="Normal 2 11 18 2 2" xfId="5684"/>
    <cellStyle name="Normal 2 11 18 3" xfId="5295"/>
    <cellStyle name="Normal 2 11 19" xfId="3087"/>
    <cellStyle name="Normal 2 11 19 2" xfId="4192"/>
    <cellStyle name="Normal 2 11 19 2 2" xfId="5685"/>
    <cellStyle name="Normal 2 11 19 3" xfId="5296"/>
    <cellStyle name="Normal 2 11 2" xfId="3088"/>
    <cellStyle name="Normal 2 11 2 2" xfId="4193"/>
    <cellStyle name="Normal 2 11 2 2 2" xfId="5686"/>
    <cellStyle name="Normal 2 11 2 3" xfId="5297"/>
    <cellStyle name="Normal 2 11 20" xfId="3089"/>
    <cellStyle name="Normal 2 11 20 2" xfId="4194"/>
    <cellStyle name="Normal 2 11 20 2 2" xfId="5687"/>
    <cellStyle name="Normal 2 11 20 3" xfId="5298"/>
    <cellStyle name="Normal 2 11 21" xfId="3090"/>
    <cellStyle name="Normal 2 11 21 2" xfId="4195"/>
    <cellStyle name="Normal 2 11 21 2 2" xfId="5688"/>
    <cellStyle name="Normal 2 11 21 3" xfId="5299"/>
    <cellStyle name="Normal 2 11 22" xfId="3091"/>
    <cellStyle name="Normal 2 11 22 2" xfId="4196"/>
    <cellStyle name="Normal 2 11 22 2 2" xfId="5689"/>
    <cellStyle name="Normal 2 11 22 3" xfId="5300"/>
    <cellStyle name="Normal 2 11 23" xfId="3092"/>
    <cellStyle name="Normal 2 11 23 2" xfId="4197"/>
    <cellStyle name="Normal 2 11 23 2 2" xfId="5690"/>
    <cellStyle name="Normal 2 11 23 3" xfId="5301"/>
    <cellStyle name="Normal 2 11 24" xfId="3093"/>
    <cellStyle name="Normal 2 11 24 2" xfId="4198"/>
    <cellStyle name="Normal 2 11 24 2 2" xfId="5691"/>
    <cellStyle name="Normal 2 11 24 3" xfId="5302"/>
    <cellStyle name="Normal 2 11 25" xfId="3094"/>
    <cellStyle name="Normal 2 11 25 2" xfId="4199"/>
    <cellStyle name="Normal 2 11 25 2 2" xfId="5692"/>
    <cellStyle name="Normal 2 11 25 3" xfId="5303"/>
    <cellStyle name="Normal 2 11 26" xfId="3095"/>
    <cellStyle name="Normal 2 11 26 2" xfId="4200"/>
    <cellStyle name="Normal 2 11 26 2 2" xfId="5693"/>
    <cellStyle name="Normal 2 11 26 3" xfId="5304"/>
    <cellStyle name="Normal 2 11 27" xfId="4182"/>
    <cellStyle name="Normal 2 11 27 2" xfId="5675"/>
    <cellStyle name="Normal 2 11 28" xfId="5286"/>
    <cellStyle name="Normal 2 11 3" xfId="3096"/>
    <cellStyle name="Normal 2 11 3 2" xfId="4201"/>
    <cellStyle name="Normal 2 11 3 2 2" xfId="5694"/>
    <cellStyle name="Normal 2 11 3 3" xfId="5305"/>
    <cellStyle name="Normal 2 11 4" xfId="3097"/>
    <cellStyle name="Normal 2 11 4 2" xfId="4202"/>
    <cellStyle name="Normal 2 11 4 2 2" xfId="5695"/>
    <cellStyle name="Normal 2 11 4 3" xfId="5306"/>
    <cellStyle name="Normal 2 11 5" xfId="3098"/>
    <cellStyle name="Normal 2 11 5 2" xfId="4203"/>
    <cellStyle name="Normal 2 11 5 2 2" xfId="5696"/>
    <cellStyle name="Normal 2 11 5 3" xfId="5307"/>
    <cellStyle name="Normal 2 11 6" xfId="3099"/>
    <cellStyle name="Normal 2 11 6 2" xfId="4204"/>
    <cellStyle name="Normal 2 11 6 2 2" xfId="5697"/>
    <cellStyle name="Normal 2 11 6 3" xfId="5308"/>
    <cellStyle name="Normal 2 11 7" xfId="3100"/>
    <cellStyle name="Normal 2 11 7 2" xfId="4205"/>
    <cellStyle name="Normal 2 11 7 2 2" xfId="5698"/>
    <cellStyle name="Normal 2 11 7 3" xfId="5309"/>
    <cellStyle name="Normal 2 11 8" xfId="3101"/>
    <cellStyle name="Normal 2 11 8 2" xfId="4206"/>
    <cellStyle name="Normal 2 11 8 2 2" xfId="5699"/>
    <cellStyle name="Normal 2 11 8 3" xfId="5310"/>
    <cellStyle name="Normal 2 11 9" xfId="3102"/>
    <cellStyle name="Normal 2 11 9 2" xfId="4207"/>
    <cellStyle name="Normal 2 11 9 2 2" xfId="5700"/>
    <cellStyle name="Normal 2 11 9 3" xfId="5311"/>
    <cellStyle name="Normal 2 12" xfId="3103"/>
    <cellStyle name="Normal 2 12 10" xfId="3104"/>
    <cellStyle name="Normal 2 12 10 2" xfId="4209"/>
    <cellStyle name="Normal 2 12 10 2 2" xfId="5702"/>
    <cellStyle name="Normal 2 12 10 3" xfId="5313"/>
    <cellStyle name="Normal 2 12 11" xfId="3105"/>
    <cellStyle name="Normal 2 12 11 2" xfId="4210"/>
    <cellStyle name="Normal 2 12 11 2 2" xfId="5703"/>
    <cellStyle name="Normal 2 12 11 3" xfId="5314"/>
    <cellStyle name="Normal 2 12 12" xfId="3106"/>
    <cellStyle name="Normal 2 12 12 2" xfId="4211"/>
    <cellStyle name="Normal 2 12 12 2 2" xfId="5704"/>
    <cellStyle name="Normal 2 12 12 3" xfId="5315"/>
    <cellStyle name="Normal 2 12 13" xfId="3107"/>
    <cellStyle name="Normal 2 12 13 2" xfId="4212"/>
    <cellStyle name="Normal 2 12 13 2 2" xfId="5705"/>
    <cellStyle name="Normal 2 12 13 3" xfId="5316"/>
    <cellStyle name="Normal 2 12 14" xfId="3108"/>
    <cellStyle name="Normal 2 12 14 2" xfId="4213"/>
    <cellStyle name="Normal 2 12 14 2 2" xfId="5706"/>
    <cellStyle name="Normal 2 12 14 3" xfId="5317"/>
    <cellStyle name="Normal 2 12 15" xfId="3109"/>
    <cellStyle name="Normal 2 12 15 2" xfId="4214"/>
    <cellStyle name="Normal 2 12 15 2 2" xfId="5707"/>
    <cellStyle name="Normal 2 12 15 3" xfId="5318"/>
    <cellStyle name="Normal 2 12 16" xfId="3110"/>
    <cellStyle name="Normal 2 12 16 2" xfId="4215"/>
    <cellStyle name="Normal 2 12 16 2 2" xfId="5708"/>
    <cellStyle name="Normal 2 12 16 3" xfId="5319"/>
    <cellStyle name="Normal 2 12 17" xfId="3111"/>
    <cellStyle name="Normal 2 12 17 2" xfId="4216"/>
    <cellStyle name="Normal 2 12 17 2 2" xfId="5709"/>
    <cellStyle name="Normal 2 12 17 3" xfId="5320"/>
    <cellStyle name="Normal 2 12 18" xfId="3112"/>
    <cellStyle name="Normal 2 12 18 2" xfId="4217"/>
    <cellStyle name="Normal 2 12 18 2 2" xfId="5710"/>
    <cellStyle name="Normal 2 12 18 3" xfId="5321"/>
    <cellStyle name="Normal 2 12 19" xfId="3113"/>
    <cellStyle name="Normal 2 12 19 2" xfId="4218"/>
    <cellStyle name="Normal 2 12 19 2 2" xfId="5711"/>
    <cellStyle name="Normal 2 12 19 3" xfId="5322"/>
    <cellStyle name="Normal 2 12 2" xfId="3114"/>
    <cellStyle name="Normal 2 12 2 2" xfId="4219"/>
    <cellStyle name="Normal 2 12 2 2 2" xfId="5712"/>
    <cellStyle name="Normal 2 12 2 3" xfId="5323"/>
    <cellStyle name="Normal 2 12 20" xfId="3115"/>
    <cellStyle name="Normal 2 12 20 2" xfId="4220"/>
    <cellStyle name="Normal 2 12 20 2 2" xfId="5713"/>
    <cellStyle name="Normal 2 12 20 3" xfId="5324"/>
    <cellStyle name="Normal 2 12 21" xfId="3116"/>
    <cellStyle name="Normal 2 12 21 2" xfId="4221"/>
    <cellStyle name="Normal 2 12 21 2 2" xfId="5714"/>
    <cellStyle name="Normal 2 12 21 3" xfId="5325"/>
    <cellStyle name="Normal 2 12 22" xfId="3117"/>
    <cellStyle name="Normal 2 12 22 2" xfId="4222"/>
    <cellStyle name="Normal 2 12 22 2 2" xfId="5715"/>
    <cellStyle name="Normal 2 12 22 3" xfId="5326"/>
    <cellStyle name="Normal 2 12 23" xfId="3118"/>
    <cellStyle name="Normal 2 12 23 2" xfId="4223"/>
    <cellStyle name="Normal 2 12 23 2 2" xfId="5716"/>
    <cellStyle name="Normal 2 12 23 3" xfId="5327"/>
    <cellStyle name="Normal 2 12 24" xfId="3119"/>
    <cellStyle name="Normal 2 12 24 2" xfId="4224"/>
    <cellStyle name="Normal 2 12 24 2 2" xfId="5717"/>
    <cellStyle name="Normal 2 12 24 3" xfId="5328"/>
    <cellStyle name="Normal 2 12 25" xfId="3120"/>
    <cellStyle name="Normal 2 12 25 2" xfId="4225"/>
    <cellStyle name="Normal 2 12 25 2 2" xfId="5718"/>
    <cellStyle name="Normal 2 12 25 3" xfId="5329"/>
    <cellStyle name="Normal 2 12 26" xfId="3121"/>
    <cellStyle name="Normal 2 12 26 2" xfId="4226"/>
    <cellStyle name="Normal 2 12 26 2 2" xfId="5719"/>
    <cellStyle name="Normal 2 12 26 3" xfId="5330"/>
    <cellStyle name="Normal 2 12 27" xfId="4208"/>
    <cellStyle name="Normal 2 12 27 2" xfId="5701"/>
    <cellStyle name="Normal 2 12 28" xfId="5312"/>
    <cellStyle name="Normal 2 12 3" xfId="3122"/>
    <cellStyle name="Normal 2 12 3 2" xfId="4227"/>
    <cellStyle name="Normal 2 12 3 2 2" xfId="5720"/>
    <cellStyle name="Normal 2 12 3 3" xfId="5331"/>
    <cellStyle name="Normal 2 12 4" xfId="3123"/>
    <cellStyle name="Normal 2 12 4 2" xfId="4228"/>
    <cellStyle name="Normal 2 12 4 2 2" xfId="5721"/>
    <cellStyle name="Normal 2 12 4 3" xfId="5332"/>
    <cellStyle name="Normal 2 12 5" xfId="3124"/>
    <cellStyle name="Normal 2 12 5 2" xfId="4229"/>
    <cellStyle name="Normal 2 12 5 2 2" xfId="5722"/>
    <cellStyle name="Normal 2 12 5 3" xfId="5333"/>
    <cellStyle name="Normal 2 12 6" xfId="3125"/>
    <cellStyle name="Normal 2 12 6 2" xfId="4230"/>
    <cellStyle name="Normal 2 12 6 2 2" xfId="5723"/>
    <cellStyle name="Normal 2 12 6 3" xfId="5334"/>
    <cellStyle name="Normal 2 12 7" xfId="3126"/>
    <cellStyle name="Normal 2 12 7 2" xfId="4231"/>
    <cellStyle name="Normal 2 12 7 2 2" xfId="5724"/>
    <cellStyle name="Normal 2 12 7 3" xfId="5335"/>
    <cellStyle name="Normal 2 12 8" xfId="3127"/>
    <cellStyle name="Normal 2 12 8 2" xfId="4232"/>
    <cellStyle name="Normal 2 12 8 2 2" xfId="5725"/>
    <cellStyle name="Normal 2 12 8 3" xfId="5336"/>
    <cellStyle name="Normal 2 12 9" xfId="3128"/>
    <cellStyle name="Normal 2 12 9 2" xfId="4233"/>
    <cellStyle name="Normal 2 12 9 2 2" xfId="5726"/>
    <cellStyle name="Normal 2 12 9 3" xfId="5337"/>
    <cellStyle name="Normal 2 13" xfId="3129"/>
    <cellStyle name="Normal 2 13 10" xfId="3130"/>
    <cellStyle name="Normal 2 13 10 2" xfId="4235"/>
    <cellStyle name="Normal 2 13 10 2 2" xfId="5728"/>
    <cellStyle name="Normal 2 13 10 3" xfId="5339"/>
    <cellStyle name="Normal 2 13 11" xfId="3131"/>
    <cellStyle name="Normal 2 13 11 2" xfId="4236"/>
    <cellStyle name="Normal 2 13 11 2 2" xfId="5729"/>
    <cellStyle name="Normal 2 13 11 3" xfId="5340"/>
    <cellStyle name="Normal 2 13 12" xfId="3132"/>
    <cellStyle name="Normal 2 13 12 2" xfId="4237"/>
    <cellStyle name="Normal 2 13 12 2 2" xfId="5730"/>
    <cellStyle name="Normal 2 13 12 3" xfId="5341"/>
    <cellStyle name="Normal 2 13 13" xfId="3133"/>
    <cellStyle name="Normal 2 13 13 2" xfId="4238"/>
    <cellStyle name="Normal 2 13 13 2 2" xfId="5731"/>
    <cellStyle name="Normal 2 13 13 3" xfId="5342"/>
    <cellStyle name="Normal 2 13 14" xfId="3134"/>
    <cellStyle name="Normal 2 13 14 2" xfId="4239"/>
    <cellStyle name="Normal 2 13 14 2 2" xfId="5732"/>
    <cellStyle name="Normal 2 13 14 3" xfId="5343"/>
    <cellStyle name="Normal 2 13 15" xfId="3135"/>
    <cellStyle name="Normal 2 13 15 2" xfId="4240"/>
    <cellStyle name="Normal 2 13 15 2 2" xfId="5733"/>
    <cellStyle name="Normal 2 13 15 3" xfId="5344"/>
    <cellStyle name="Normal 2 13 16" xfId="3136"/>
    <cellStyle name="Normal 2 13 16 2" xfId="4241"/>
    <cellStyle name="Normal 2 13 16 2 2" xfId="5734"/>
    <cellStyle name="Normal 2 13 16 3" xfId="5345"/>
    <cellStyle name="Normal 2 13 17" xfId="3137"/>
    <cellStyle name="Normal 2 13 17 2" xfId="4242"/>
    <cellStyle name="Normal 2 13 17 2 2" xfId="5735"/>
    <cellStyle name="Normal 2 13 17 3" xfId="5346"/>
    <cellStyle name="Normal 2 13 18" xfId="3138"/>
    <cellStyle name="Normal 2 13 18 2" xfId="4243"/>
    <cellStyle name="Normal 2 13 18 2 2" xfId="5736"/>
    <cellStyle name="Normal 2 13 18 3" xfId="5347"/>
    <cellStyle name="Normal 2 13 19" xfId="3139"/>
    <cellStyle name="Normal 2 13 19 2" xfId="4244"/>
    <cellStyle name="Normal 2 13 19 2 2" xfId="5737"/>
    <cellStyle name="Normal 2 13 19 3" xfId="5348"/>
    <cellStyle name="Normal 2 13 2" xfId="3140"/>
    <cellStyle name="Normal 2 13 2 2" xfId="4245"/>
    <cellStyle name="Normal 2 13 2 2 2" xfId="5738"/>
    <cellStyle name="Normal 2 13 2 3" xfId="5349"/>
    <cellStyle name="Normal 2 13 20" xfId="3141"/>
    <cellStyle name="Normal 2 13 20 2" xfId="4246"/>
    <cellStyle name="Normal 2 13 20 2 2" xfId="5739"/>
    <cellStyle name="Normal 2 13 20 3" xfId="5350"/>
    <cellStyle name="Normal 2 13 21" xfId="3142"/>
    <cellStyle name="Normal 2 13 21 2" xfId="4247"/>
    <cellStyle name="Normal 2 13 21 2 2" xfId="5740"/>
    <cellStyle name="Normal 2 13 21 3" xfId="5351"/>
    <cellStyle name="Normal 2 13 22" xfId="3143"/>
    <cellStyle name="Normal 2 13 22 2" xfId="4248"/>
    <cellStyle name="Normal 2 13 22 2 2" xfId="5741"/>
    <cellStyle name="Normal 2 13 22 3" xfId="5352"/>
    <cellStyle name="Normal 2 13 23" xfId="3144"/>
    <cellStyle name="Normal 2 13 23 2" xfId="4249"/>
    <cellStyle name="Normal 2 13 23 2 2" xfId="5742"/>
    <cellStyle name="Normal 2 13 23 3" xfId="5353"/>
    <cellStyle name="Normal 2 13 24" xfId="3145"/>
    <cellStyle name="Normal 2 13 24 2" xfId="4250"/>
    <cellStyle name="Normal 2 13 24 2 2" xfId="5743"/>
    <cellStyle name="Normal 2 13 24 3" xfId="5354"/>
    <cellStyle name="Normal 2 13 25" xfId="3146"/>
    <cellStyle name="Normal 2 13 25 2" xfId="4251"/>
    <cellStyle name="Normal 2 13 25 2 2" xfId="5744"/>
    <cellStyle name="Normal 2 13 25 3" xfId="5355"/>
    <cellStyle name="Normal 2 13 26" xfId="3147"/>
    <cellStyle name="Normal 2 13 26 2" xfId="4252"/>
    <cellStyle name="Normal 2 13 26 2 2" xfId="5745"/>
    <cellStyle name="Normal 2 13 26 3" xfId="5356"/>
    <cellStyle name="Normal 2 13 27" xfId="4234"/>
    <cellStyle name="Normal 2 13 27 2" xfId="5727"/>
    <cellStyle name="Normal 2 13 28" xfId="5338"/>
    <cellStyle name="Normal 2 13 3" xfId="3148"/>
    <cellStyle name="Normal 2 13 3 2" xfId="4253"/>
    <cellStyle name="Normal 2 13 3 2 2" xfId="5746"/>
    <cellStyle name="Normal 2 13 3 3" xfId="5357"/>
    <cellStyle name="Normal 2 13 4" xfId="3149"/>
    <cellStyle name="Normal 2 13 4 2" xfId="4254"/>
    <cellStyle name="Normal 2 13 4 2 2" xfId="5747"/>
    <cellStyle name="Normal 2 13 4 3" xfId="5358"/>
    <cellStyle name="Normal 2 13 5" xfId="3150"/>
    <cellStyle name="Normal 2 13 5 2" xfId="4255"/>
    <cellStyle name="Normal 2 13 5 2 2" xfId="5748"/>
    <cellStyle name="Normal 2 13 5 3" xfId="5359"/>
    <cellStyle name="Normal 2 13 6" xfId="3151"/>
    <cellStyle name="Normal 2 13 6 2" xfId="4256"/>
    <cellStyle name="Normal 2 13 6 2 2" xfId="5749"/>
    <cellStyle name="Normal 2 13 6 3" xfId="5360"/>
    <cellStyle name="Normal 2 13 7" xfId="3152"/>
    <cellStyle name="Normal 2 13 7 2" xfId="4257"/>
    <cellStyle name="Normal 2 13 7 2 2" xfId="5750"/>
    <cellStyle name="Normal 2 13 7 3" xfId="5361"/>
    <cellStyle name="Normal 2 13 8" xfId="3153"/>
    <cellStyle name="Normal 2 13 8 2" xfId="4258"/>
    <cellStyle name="Normal 2 13 8 2 2" xfId="5751"/>
    <cellStyle name="Normal 2 13 8 3" xfId="5362"/>
    <cellStyle name="Normal 2 13 9" xfId="3154"/>
    <cellStyle name="Normal 2 13 9 2" xfId="4259"/>
    <cellStyle name="Normal 2 13 9 2 2" xfId="5752"/>
    <cellStyle name="Normal 2 13 9 3" xfId="5363"/>
    <cellStyle name="Normal 2 14" xfId="3155"/>
    <cellStyle name="Normal 2 14 10" xfId="3156"/>
    <cellStyle name="Normal 2 14 10 2" xfId="4261"/>
    <cellStyle name="Normal 2 14 10 2 2" xfId="5754"/>
    <cellStyle name="Normal 2 14 10 3" xfId="5365"/>
    <cellStyle name="Normal 2 14 11" xfId="3157"/>
    <cellStyle name="Normal 2 14 11 2" xfId="4262"/>
    <cellStyle name="Normal 2 14 11 2 2" xfId="5755"/>
    <cellStyle name="Normal 2 14 11 3" xfId="5366"/>
    <cellStyle name="Normal 2 14 12" xfId="3158"/>
    <cellStyle name="Normal 2 14 12 2" xfId="4263"/>
    <cellStyle name="Normal 2 14 12 2 2" xfId="5756"/>
    <cellStyle name="Normal 2 14 12 3" xfId="5367"/>
    <cellStyle name="Normal 2 14 13" xfId="3159"/>
    <cellStyle name="Normal 2 14 13 2" xfId="4264"/>
    <cellStyle name="Normal 2 14 13 2 2" xfId="5757"/>
    <cellStyle name="Normal 2 14 13 3" xfId="5368"/>
    <cellStyle name="Normal 2 14 14" xfId="3160"/>
    <cellStyle name="Normal 2 14 14 2" xfId="4265"/>
    <cellStyle name="Normal 2 14 14 2 2" xfId="5758"/>
    <cellStyle name="Normal 2 14 14 3" xfId="5369"/>
    <cellStyle name="Normal 2 14 15" xfId="3161"/>
    <cellStyle name="Normal 2 14 15 2" xfId="4266"/>
    <cellStyle name="Normal 2 14 15 2 2" xfId="5759"/>
    <cellStyle name="Normal 2 14 15 3" xfId="5370"/>
    <cellStyle name="Normal 2 14 16" xfId="3162"/>
    <cellStyle name="Normal 2 14 16 2" xfId="4267"/>
    <cellStyle name="Normal 2 14 16 2 2" xfId="5760"/>
    <cellStyle name="Normal 2 14 16 3" xfId="5371"/>
    <cellStyle name="Normal 2 14 17" xfId="3163"/>
    <cellStyle name="Normal 2 14 17 2" xfId="4268"/>
    <cellStyle name="Normal 2 14 17 2 2" xfId="5761"/>
    <cellStyle name="Normal 2 14 17 3" xfId="5372"/>
    <cellStyle name="Normal 2 14 18" xfId="3164"/>
    <cellStyle name="Normal 2 14 18 2" xfId="4269"/>
    <cellStyle name="Normal 2 14 18 2 2" xfId="5762"/>
    <cellStyle name="Normal 2 14 18 3" xfId="5373"/>
    <cellStyle name="Normal 2 14 19" xfId="3165"/>
    <cellStyle name="Normal 2 14 19 2" xfId="4270"/>
    <cellStyle name="Normal 2 14 19 2 2" xfId="5763"/>
    <cellStyle name="Normal 2 14 19 3" xfId="5374"/>
    <cellStyle name="Normal 2 14 2" xfId="3166"/>
    <cellStyle name="Normal 2 14 2 2" xfId="4271"/>
    <cellStyle name="Normal 2 14 2 2 2" xfId="5764"/>
    <cellStyle name="Normal 2 14 2 3" xfId="5375"/>
    <cellStyle name="Normal 2 14 20" xfId="3167"/>
    <cellStyle name="Normal 2 14 20 2" xfId="4272"/>
    <cellStyle name="Normal 2 14 20 2 2" xfId="5765"/>
    <cellStyle name="Normal 2 14 20 3" xfId="5376"/>
    <cellStyle name="Normal 2 14 21" xfId="3168"/>
    <cellStyle name="Normal 2 14 21 2" xfId="4273"/>
    <cellStyle name="Normal 2 14 21 2 2" xfId="5766"/>
    <cellStyle name="Normal 2 14 21 3" xfId="5377"/>
    <cellStyle name="Normal 2 14 22" xfId="3169"/>
    <cellStyle name="Normal 2 14 22 2" xfId="4274"/>
    <cellStyle name="Normal 2 14 22 2 2" xfId="5767"/>
    <cellStyle name="Normal 2 14 22 3" xfId="5378"/>
    <cellStyle name="Normal 2 14 23" xfId="3170"/>
    <cellStyle name="Normal 2 14 23 2" xfId="4275"/>
    <cellStyle name="Normal 2 14 23 2 2" xfId="5768"/>
    <cellStyle name="Normal 2 14 23 3" xfId="5379"/>
    <cellStyle name="Normal 2 14 24" xfId="3171"/>
    <cellStyle name="Normal 2 14 24 2" xfId="4276"/>
    <cellStyle name="Normal 2 14 24 2 2" xfId="5769"/>
    <cellStyle name="Normal 2 14 24 3" xfId="5380"/>
    <cellStyle name="Normal 2 14 25" xfId="3172"/>
    <cellStyle name="Normal 2 14 25 2" xfId="4277"/>
    <cellStyle name="Normal 2 14 25 2 2" xfId="5770"/>
    <cellStyle name="Normal 2 14 25 3" xfId="5381"/>
    <cellStyle name="Normal 2 14 26" xfId="3173"/>
    <cellStyle name="Normal 2 14 26 2" xfId="4278"/>
    <cellStyle name="Normal 2 14 26 2 2" xfId="5771"/>
    <cellStyle name="Normal 2 14 26 3" xfId="5382"/>
    <cellStyle name="Normal 2 14 27" xfId="4260"/>
    <cellStyle name="Normal 2 14 27 2" xfId="5753"/>
    <cellStyle name="Normal 2 14 28" xfId="5364"/>
    <cellStyle name="Normal 2 14 3" xfId="3174"/>
    <cellStyle name="Normal 2 14 3 2" xfId="4279"/>
    <cellStyle name="Normal 2 14 3 2 2" xfId="5772"/>
    <cellStyle name="Normal 2 14 3 3" xfId="5383"/>
    <cellStyle name="Normal 2 14 4" xfId="3175"/>
    <cellStyle name="Normal 2 14 4 2" xfId="4280"/>
    <cellStyle name="Normal 2 14 4 2 2" xfId="5773"/>
    <cellStyle name="Normal 2 14 4 3" xfId="5384"/>
    <cellStyle name="Normal 2 14 5" xfId="3176"/>
    <cellStyle name="Normal 2 14 5 2" xfId="4281"/>
    <cellStyle name="Normal 2 14 5 2 2" xfId="5774"/>
    <cellStyle name="Normal 2 14 5 3" xfId="5385"/>
    <cellStyle name="Normal 2 14 6" xfId="3177"/>
    <cellStyle name="Normal 2 14 6 2" xfId="4282"/>
    <cellStyle name="Normal 2 14 6 2 2" xfId="5775"/>
    <cellStyle name="Normal 2 14 6 3" xfId="5386"/>
    <cellStyle name="Normal 2 14 7" xfId="3178"/>
    <cellStyle name="Normal 2 14 7 2" xfId="4283"/>
    <cellStyle name="Normal 2 14 7 2 2" xfId="5776"/>
    <cellStyle name="Normal 2 14 7 3" xfId="5387"/>
    <cellStyle name="Normal 2 14 8" xfId="3179"/>
    <cellStyle name="Normal 2 14 8 2" xfId="4284"/>
    <cellStyle name="Normal 2 14 8 2 2" xfId="5777"/>
    <cellStyle name="Normal 2 14 8 3" xfId="5388"/>
    <cellStyle name="Normal 2 14 9" xfId="3180"/>
    <cellStyle name="Normal 2 14 9 2" xfId="4285"/>
    <cellStyle name="Normal 2 14 9 2 2" xfId="5778"/>
    <cellStyle name="Normal 2 14 9 3" xfId="5389"/>
    <cellStyle name="Normal 2 15" xfId="3181"/>
    <cellStyle name="Normal 2 15 10" xfId="3182"/>
    <cellStyle name="Normal 2 15 10 2" xfId="4287"/>
    <cellStyle name="Normal 2 15 10 2 2" xfId="5780"/>
    <cellStyle name="Normal 2 15 10 3" xfId="5391"/>
    <cellStyle name="Normal 2 15 11" xfId="3183"/>
    <cellStyle name="Normal 2 15 11 2" xfId="4288"/>
    <cellStyle name="Normal 2 15 11 2 2" xfId="5781"/>
    <cellStyle name="Normal 2 15 11 3" xfId="5392"/>
    <cellStyle name="Normal 2 15 12" xfId="3184"/>
    <cellStyle name="Normal 2 15 12 2" xfId="4289"/>
    <cellStyle name="Normal 2 15 12 2 2" xfId="5782"/>
    <cellStyle name="Normal 2 15 12 3" xfId="5393"/>
    <cellStyle name="Normal 2 15 13" xfId="3185"/>
    <cellStyle name="Normal 2 15 13 2" xfId="4290"/>
    <cellStyle name="Normal 2 15 13 2 2" xfId="5783"/>
    <cellStyle name="Normal 2 15 13 3" xfId="5394"/>
    <cellStyle name="Normal 2 15 14" xfId="3186"/>
    <cellStyle name="Normal 2 15 14 2" xfId="4291"/>
    <cellStyle name="Normal 2 15 14 2 2" xfId="5784"/>
    <cellStyle name="Normal 2 15 14 3" xfId="5395"/>
    <cellStyle name="Normal 2 15 15" xfId="3187"/>
    <cellStyle name="Normal 2 15 15 2" xfId="4292"/>
    <cellStyle name="Normal 2 15 15 2 2" xfId="5785"/>
    <cellStyle name="Normal 2 15 15 3" xfId="5396"/>
    <cellStyle name="Normal 2 15 16" xfId="3188"/>
    <cellStyle name="Normal 2 15 16 2" xfId="4293"/>
    <cellStyle name="Normal 2 15 16 2 2" xfId="5786"/>
    <cellStyle name="Normal 2 15 16 3" xfId="5397"/>
    <cellStyle name="Normal 2 15 17" xfId="3189"/>
    <cellStyle name="Normal 2 15 17 2" xfId="4294"/>
    <cellStyle name="Normal 2 15 17 2 2" xfId="5787"/>
    <cellStyle name="Normal 2 15 17 3" xfId="5398"/>
    <cellStyle name="Normal 2 15 18" xfId="3190"/>
    <cellStyle name="Normal 2 15 18 2" xfId="4295"/>
    <cellStyle name="Normal 2 15 18 2 2" xfId="5788"/>
    <cellStyle name="Normal 2 15 18 3" xfId="5399"/>
    <cellStyle name="Normal 2 15 19" xfId="3191"/>
    <cellStyle name="Normal 2 15 19 2" xfId="4296"/>
    <cellStyle name="Normal 2 15 19 2 2" xfId="5789"/>
    <cellStyle name="Normal 2 15 19 3" xfId="5400"/>
    <cellStyle name="Normal 2 15 2" xfId="3192"/>
    <cellStyle name="Normal 2 15 2 2" xfId="4297"/>
    <cellStyle name="Normal 2 15 2 2 2" xfId="5790"/>
    <cellStyle name="Normal 2 15 2 3" xfId="5401"/>
    <cellStyle name="Normal 2 15 20" xfId="3193"/>
    <cellStyle name="Normal 2 15 20 2" xfId="4298"/>
    <cellStyle name="Normal 2 15 20 2 2" xfId="5791"/>
    <cellStyle name="Normal 2 15 20 3" xfId="5402"/>
    <cellStyle name="Normal 2 15 21" xfId="3194"/>
    <cellStyle name="Normal 2 15 21 2" xfId="4299"/>
    <cellStyle name="Normal 2 15 21 2 2" xfId="5792"/>
    <cellStyle name="Normal 2 15 21 3" xfId="5403"/>
    <cellStyle name="Normal 2 15 22" xfId="3195"/>
    <cellStyle name="Normal 2 15 22 2" xfId="4300"/>
    <cellStyle name="Normal 2 15 22 2 2" xfId="5793"/>
    <cellStyle name="Normal 2 15 22 3" xfId="5404"/>
    <cellStyle name="Normal 2 15 23" xfId="3196"/>
    <cellStyle name="Normal 2 15 23 2" xfId="4301"/>
    <cellStyle name="Normal 2 15 23 2 2" xfId="5794"/>
    <cellStyle name="Normal 2 15 23 3" xfId="5405"/>
    <cellStyle name="Normal 2 15 24" xfId="3197"/>
    <cellStyle name="Normal 2 15 24 2" xfId="4302"/>
    <cellStyle name="Normal 2 15 24 2 2" xfId="5795"/>
    <cellStyle name="Normal 2 15 24 3" xfId="5406"/>
    <cellStyle name="Normal 2 15 25" xfId="3198"/>
    <cellStyle name="Normal 2 15 25 2" xfId="4303"/>
    <cellStyle name="Normal 2 15 25 2 2" xfId="5796"/>
    <cellStyle name="Normal 2 15 25 3" xfId="5407"/>
    <cellStyle name="Normal 2 15 26" xfId="3199"/>
    <cellStyle name="Normal 2 15 26 2" xfId="4304"/>
    <cellStyle name="Normal 2 15 26 2 2" xfId="5797"/>
    <cellStyle name="Normal 2 15 26 3" xfId="5408"/>
    <cellStyle name="Normal 2 15 27" xfId="4286"/>
    <cellStyle name="Normal 2 15 27 2" xfId="5779"/>
    <cellStyle name="Normal 2 15 28" xfId="5390"/>
    <cellStyle name="Normal 2 15 3" xfId="3200"/>
    <cellStyle name="Normal 2 15 3 2" xfId="4305"/>
    <cellStyle name="Normal 2 15 3 2 2" xfId="5798"/>
    <cellStyle name="Normal 2 15 3 3" xfId="5409"/>
    <cellStyle name="Normal 2 15 4" xfId="3201"/>
    <cellStyle name="Normal 2 15 4 2" xfId="4306"/>
    <cellStyle name="Normal 2 15 4 2 2" xfId="5799"/>
    <cellStyle name="Normal 2 15 4 3" xfId="5410"/>
    <cellStyle name="Normal 2 15 5" xfId="3202"/>
    <cellStyle name="Normal 2 15 5 2" xfId="4307"/>
    <cellStyle name="Normal 2 15 5 2 2" xfId="5800"/>
    <cellStyle name="Normal 2 15 5 3" xfId="5411"/>
    <cellStyle name="Normal 2 15 6" xfId="3203"/>
    <cellStyle name="Normal 2 15 6 2" xfId="4308"/>
    <cellStyle name="Normal 2 15 6 2 2" xfId="5801"/>
    <cellStyle name="Normal 2 15 6 3" xfId="5412"/>
    <cellStyle name="Normal 2 15 7" xfId="3204"/>
    <cellStyle name="Normal 2 15 7 2" xfId="4309"/>
    <cellStyle name="Normal 2 15 7 2 2" xfId="5802"/>
    <cellStyle name="Normal 2 15 7 3" xfId="5413"/>
    <cellStyle name="Normal 2 15 8" xfId="3205"/>
    <cellStyle name="Normal 2 15 8 2" xfId="4310"/>
    <cellStyle name="Normal 2 15 8 2 2" xfId="5803"/>
    <cellStyle name="Normal 2 15 8 3" xfId="5414"/>
    <cellStyle name="Normal 2 15 9" xfId="3206"/>
    <cellStyle name="Normal 2 15 9 2" xfId="4311"/>
    <cellStyle name="Normal 2 15 9 2 2" xfId="5804"/>
    <cellStyle name="Normal 2 15 9 3" xfId="5415"/>
    <cellStyle name="Normal 2 16" xfId="3207"/>
    <cellStyle name="Normal 2 16 2" xfId="3208"/>
    <cellStyle name="Normal 2 16 2 2" xfId="3209"/>
    <cellStyle name="Normal 2 16 2 2 2" xfId="4314"/>
    <cellStyle name="Normal 2 16 2 2 2 2" xfId="5807"/>
    <cellStyle name="Normal 2 16 2 2 3" xfId="5418"/>
    <cellStyle name="Normal 2 16 2 3" xfId="4313"/>
    <cellStyle name="Normal 2 16 2 3 2" xfId="5806"/>
    <cellStyle name="Normal 2 16 2 4" xfId="5417"/>
    <cellStyle name="Normal 2 16 3" xfId="4312"/>
    <cellStyle name="Normal 2 16 3 2" xfId="5805"/>
    <cellStyle name="Normal 2 16 4" xfId="5416"/>
    <cellStyle name="Normal 2 17" xfId="3210"/>
    <cellStyle name="Normal 2 17 2" xfId="4315"/>
    <cellStyle name="Normal 2 17 2 2" xfId="5808"/>
    <cellStyle name="Normal 2 17 3" xfId="5419"/>
    <cellStyle name="Normal 2 18" xfId="3211"/>
    <cellStyle name="Normal 2 18 2" xfId="4316"/>
    <cellStyle name="Normal 2 18 2 2" xfId="5809"/>
    <cellStyle name="Normal 2 18 3" xfId="5420"/>
    <cellStyle name="Normal 2 19" xfId="3212"/>
    <cellStyle name="Normal 2 19 2" xfId="4317"/>
    <cellStyle name="Normal 2 19 2 2" xfId="5810"/>
    <cellStyle name="Normal 2 19 3" xfId="5421"/>
    <cellStyle name="Normal 2 2" xfId="5"/>
    <cellStyle name="Normal 2 2 2" xfId="4318"/>
    <cellStyle name="Normal 2 2 2 2" xfId="5811"/>
    <cellStyle name="Normal 2 2 3" xfId="5422"/>
    <cellStyle name="Normal 2 2 4" xfId="3213"/>
    <cellStyle name="Normal 2 20" xfId="3214"/>
    <cellStyle name="Normal 2 20 2" xfId="4319"/>
    <cellStyle name="Normal 2 20 2 2" xfId="5812"/>
    <cellStyle name="Normal 2 20 3" xfId="5423"/>
    <cellStyle name="Normal 2 21" xfId="3215"/>
    <cellStyle name="Normal 2 21 2" xfId="4320"/>
    <cellStyle name="Normal 2 21 2 2" xfId="5813"/>
    <cellStyle name="Normal 2 21 3" xfId="5424"/>
    <cellStyle name="Normal 2 22" xfId="3216"/>
    <cellStyle name="Normal 2 22 2" xfId="4321"/>
    <cellStyle name="Normal 2 22 2 2" xfId="5814"/>
    <cellStyle name="Normal 2 22 3" xfId="5425"/>
    <cellStyle name="Normal 2 23" xfId="3217"/>
    <cellStyle name="Normal 2 23 2" xfId="4322"/>
    <cellStyle name="Normal 2 23 2 2" xfId="5815"/>
    <cellStyle name="Normal 2 23 3" xfId="5426"/>
    <cellStyle name="Normal 2 24" xfId="3218"/>
    <cellStyle name="Normal 2 24 2" xfId="3219"/>
    <cellStyle name="Normal 2 24 2 2" xfId="4324"/>
    <cellStyle name="Normal 2 24 2 2 2" xfId="5817"/>
    <cellStyle name="Normal 2 24 2 3" xfId="5428"/>
    <cellStyle name="Normal 2 24 3" xfId="4323"/>
    <cellStyle name="Normal 2 24 3 2" xfId="5816"/>
    <cellStyle name="Normal 2 24 4" xfId="5427"/>
    <cellStyle name="Normal 2 25" xfId="3220"/>
    <cellStyle name="Normal 2 25 2" xfId="3221"/>
    <cellStyle name="Normal 2 25 2 2" xfId="4326"/>
    <cellStyle name="Normal 2 25 2 2 2" xfId="5819"/>
    <cellStyle name="Normal 2 25 2 3" xfId="5430"/>
    <cellStyle name="Normal 2 25 3" xfId="4325"/>
    <cellStyle name="Normal 2 25 3 2" xfId="5818"/>
    <cellStyle name="Normal 2 25 4" xfId="5429"/>
    <cellStyle name="Normal 2 26" xfId="3222"/>
    <cellStyle name="Normal 2 26 2" xfId="3223"/>
    <cellStyle name="Normal 2 26 2 2" xfId="3224"/>
    <cellStyle name="Normal 2 26 2 2 2" xfId="3225"/>
    <cellStyle name="Normal 2 26 2 2 2 2" xfId="4330"/>
    <cellStyle name="Normal 2 26 2 2 2 2 2" xfId="5823"/>
    <cellStyle name="Normal 2 26 2 2 2 3" xfId="5434"/>
    <cellStyle name="Normal 2 26 2 2 3" xfId="4329"/>
    <cellStyle name="Normal 2 26 2 2 3 2" xfId="5822"/>
    <cellStyle name="Normal 2 26 2 2 4" xfId="5433"/>
    <cellStyle name="Normal 2 26 2 3" xfId="4328"/>
    <cellStyle name="Normal 2 26 2 3 2" xfId="5821"/>
    <cellStyle name="Normal 2 26 2 4" xfId="5432"/>
    <cellStyle name="Normal 2 26 3" xfId="3226"/>
    <cellStyle name="Normal 2 26 3 2" xfId="3227"/>
    <cellStyle name="Normal 2 26 3 2 2" xfId="4332"/>
    <cellStyle name="Normal 2 26 3 2 2 2" xfId="5825"/>
    <cellStyle name="Normal 2 26 3 2 3" xfId="5436"/>
    <cellStyle name="Normal 2 26 3 3" xfId="4331"/>
    <cellStyle name="Normal 2 26 3 3 2" xfId="5824"/>
    <cellStyle name="Normal 2 26 3 4" xfId="5435"/>
    <cellStyle name="Normal 2 26 4" xfId="3228"/>
    <cellStyle name="Normal 2 26 4 2" xfId="4333"/>
    <cellStyle name="Normal 2 26 4 2 2" xfId="5826"/>
    <cellStyle name="Normal 2 26 4 3" xfId="5437"/>
    <cellStyle name="Normal 2 26 5" xfId="4327"/>
    <cellStyle name="Normal 2 26 5 2" xfId="5820"/>
    <cellStyle name="Normal 2 26 6" xfId="5431"/>
    <cellStyle name="Normal 2 27" xfId="3229"/>
    <cellStyle name="Normal 2 27 2" xfId="3230"/>
    <cellStyle name="Normal 2 27 2 2" xfId="4335"/>
    <cellStyle name="Normal 2 27 2 2 2" xfId="5828"/>
    <cellStyle name="Normal 2 27 2 3" xfId="5439"/>
    <cellStyle name="Normal 2 27 3" xfId="3231"/>
    <cellStyle name="Normal 2 27 3 2" xfId="4336"/>
    <cellStyle name="Normal 2 27 3 2 2" xfId="5829"/>
    <cellStyle name="Normal 2 27 3 3" xfId="5440"/>
    <cellStyle name="Normal 2 27 4" xfId="4334"/>
    <cellStyle name="Normal 2 27 4 2" xfId="5827"/>
    <cellStyle name="Normal 2 27 5" xfId="5438"/>
    <cellStyle name="Normal 2 28" xfId="3232"/>
    <cellStyle name="Normal 2 28 2" xfId="3233"/>
    <cellStyle name="Normal 2 28 2 2" xfId="4338"/>
    <cellStyle name="Normal 2 28 2 2 2" xfId="5831"/>
    <cellStyle name="Normal 2 28 2 3" xfId="5442"/>
    <cellStyle name="Normal 2 28 3" xfId="4337"/>
    <cellStyle name="Normal 2 28 3 2" xfId="5830"/>
    <cellStyle name="Normal 2 28 4" xfId="5441"/>
    <cellStyle name="Normal 2 29" xfId="3234"/>
    <cellStyle name="Normal 2 29 2" xfId="3235"/>
    <cellStyle name="Normal 2 29 2 2" xfId="4340"/>
    <cellStyle name="Normal 2 29 2 2 2" xfId="5833"/>
    <cellStyle name="Normal 2 29 2 3" xfId="5444"/>
    <cellStyle name="Normal 2 29 3" xfId="4339"/>
    <cellStyle name="Normal 2 29 3 2" xfId="5832"/>
    <cellStyle name="Normal 2 29 4" xfId="5443"/>
    <cellStyle name="Normal 2 3" xfId="3236"/>
    <cellStyle name="Normal 2 3 2" xfId="4341"/>
    <cellStyle name="Normal 2 3 2 2" xfId="5834"/>
    <cellStyle name="Normal 2 3 3" xfId="5445"/>
    <cellStyle name="Normal 2 30" xfId="3237"/>
    <cellStyle name="Normal 2 30 2" xfId="3238"/>
    <cellStyle name="Normal 2 30 2 2" xfId="4343"/>
    <cellStyle name="Normal 2 30 2 2 2" xfId="5836"/>
    <cellStyle name="Normal 2 30 2 3" xfId="5447"/>
    <cellStyle name="Normal 2 30 3" xfId="4342"/>
    <cellStyle name="Normal 2 30 3 2" xfId="5835"/>
    <cellStyle name="Normal 2 30 4" xfId="5446"/>
    <cellStyle name="Normal 2 31" xfId="3239"/>
    <cellStyle name="Normal 2 31 2" xfId="3240"/>
    <cellStyle name="Normal 2 31 2 2" xfId="4345"/>
    <cellStyle name="Normal 2 31 2 2 2" xfId="5838"/>
    <cellStyle name="Normal 2 31 2 3" xfId="5449"/>
    <cellStyle name="Normal 2 31 3" xfId="4344"/>
    <cellStyle name="Normal 2 31 3 2" xfId="5837"/>
    <cellStyle name="Normal 2 31 4" xfId="5448"/>
    <cellStyle name="Normal 2 32" xfId="3241"/>
    <cellStyle name="Normal 2 32 2" xfId="3242"/>
    <cellStyle name="Normal 2 32 2 2" xfId="4347"/>
    <cellStyle name="Normal 2 32 2 2 2" xfId="5840"/>
    <cellStyle name="Normal 2 32 2 3" xfId="5451"/>
    <cellStyle name="Normal 2 32 3" xfId="4346"/>
    <cellStyle name="Normal 2 32 3 2" xfId="5839"/>
    <cellStyle name="Normal 2 32 4" xfId="5450"/>
    <cellStyle name="Normal 2 33" xfId="3243"/>
    <cellStyle name="Normal 2 33 2" xfId="3244"/>
    <cellStyle name="Normal 2 33 2 2" xfId="4349"/>
    <cellStyle name="Normal 2 33 2 2 2" xfId="5842"/>
    <cellStyle name="Normal 2 33 2 3" xfId="5453"/>
    <cellStyle name="Normal 2 33 3" xfId="4348"/>
    <cellStyle name="Normal 2 33 3 2" xfId="5841"/>
    <cellStyle name="Normal 2 33 4" xfId="5452"/>
    <cellStyle name="Normal 2 34" xfId="3245"/>
    <cellStyle name="Normal 2 34 2" xfId="3246"/>
    <cellStyle name="Normal 2 34 2 2" xfId="4351"/>
    <cellStyle name="Normal 2 34 2 2 2" xfId="5844"/>
    <cellStyle name="Normal 2 34 2 3" xfId="5455"/>
    <cellStyle name="Normal 2 34 3" xfId="4350"/>
    <cellStyle name="Normal 2 34 3 2" xfId="5843"/>
    <cellStyle name="Normal 2 34 4" xfId="5454"/>
    <cellStyle name="Normal 2 35" xfId="3247"/>
    <cellStyle name="Normal 2 35 2" xfId="3248"/>
    <cellStyle name="Normal 2 35 2 2" xfId="4353"/>
    <cellStyle name="Normal 2 35 2 2 2" xfId="5846"/>
    <cellStyle name="Normal 2 35 2 3" xfId="5457"/>
    <cellStyle name="Normal 2 35 3" xfId="4352"/>
    <cellStyle name="Normal 2 35 3 2" xfId="5845"/>
    <cellStyle name="Normal 2 35 4" xfId="5456"/>
    <cellStyle name="Normal 2 36" xfId="3249"/>
    <cellStyle name="Normal 2 36 2" xfId="3250"/>
    <cellStyle name="Normal 2 36 2 2" xfId="4355"/>
    <cellStyle name="Normal 2 36 2 2 2" xfId="5848"/>
    <cellStyle name="Normal 2 36 2 3" xfId="5459"/>
    <cellStyle name="Normal 2 36 3" xfId="3251"/>
    <cellStyle name="Normal 2 36 3 2" xfId="4356"/>
    <cellStyle name="Normal 2 36 3 2 2" xfId="5849"/>
    <cellStyle name="Normal 2 36 3 3" xfId="5460"/>
    <cellStyle name="Normal 2 36 4" xfId="3252"/>
    <cellStyle name="Normal 2 36 4 2" xfId="4357"/>
    <cellStyle name="Normal 2 36 4 2 2" xfId="5850"/>
    <cellStyle name="Normal 2 36 4 3" xfId="5461"/>
    <cellStyle name="Normal 2 36 5" xfId="3253"/>
    <cellStyle name="Normal 2 36 5 2" xfId="4358"/>
    <cellStyle name="Normal 2 36 5 2 2" xfId="5851"/>
    <cellStyle name="Normal 2 36 5 3" xfId="5462"/>
    <cellStyle name="Normal 2 36 6" xfId="4354"/>
    <cellStyle name="Normal 2 36 6 2" xfId="5847"/>
    <cellStyle name="Normal 2 36 7" xfId="5458"/>
    <cellStyle name="Normal 2 37" xfId="3254"/>
    <cellStyle name="Normal 2 37 2" xfId="3255"/>
    <cellStyle name="Normal 2 37 2 2" xfId="4360"/>
    <cellStyle name="Normal 2 37 2 2 2" xfId="5853"/>
    <cellStyle name="Normal 2 37 2 3" xfId="5464"/>
    <cellStyle name="Normal 2 37 3" xfId="4359"/>
    <cellStyle name="Normal 2 37 3 2" xfId="5852"/>
    <cellStyle name="Normal 2 37 4" xfId="5463"/>
    <cellStyle name="Normal 2 38" xfId="3256"/>
    <cellStyle name="Normal 2 38 2" xfId="3257"/>
    <cellStyle name="Normal 2 38 2 2" xfId="4362"/>
    <cellStyle name="Normal 2 38 2 2 2" xfId="5855"/>
    <cellStyle name="Normal 2 38 2 3" xfId="5466"/>
    <cellStyle name="Normal 2 38 3" xfId="4361"/>
    <cellStyle name="Normal 2 38 3 2" xfId="5854"/>
    <cellStyle name="Normal 2 38 4" xfId="5465"/>
    <cellStyle name="Normal 2 39" xfId="5259"/>
    <cellStyle name="Normal 2 4" xfId="3258"/>
    <cellStyle name="Normal 2 4 2" xfId="4363"/>
    <cellStyle name="Normal 2 4 2 2" xfId="5856"/>
    <cellStyle name="Normal 2 4 3" xfId="5467"/>
    <cellStyle name="Normal 2 40" xfId="3050"/>
    <cellStyle name="Normal 2 41" xfId="6038"/>
    <cellStyle name="Normal 2 5" xfId="3259"/>
    <cellStyle name="Normal 2 5 10" xfId="3260"/>
    <cellStyle name="Normal 2 5 10 2" xfId="4365"/>
    <cellStyle name="Normal 2 5 10 2 2" xfId="5858"/>
    <cellStyle name="Normal 2 5 10 3" xfId="5469"/>
    <cellStyle name="Normal 2 5 11" xfId="3261"/>
    <cellStyle name="Normal 2 5 11 2" xfId="4366"/>
    <cellStyle name="Normal 2 5 11 2 2" xfId="5859"/>
    <cellStyle name="Normal 2 5 11 3" xfId="5470"/>
    <cellStyle name="Normal 2 5 12" xfId="3262"/>
    <cellStyle name="Normal 2 5 12 2" xfId="4367"/>
    <cellStyle name="Normal 2 5 12 2 2" xfId="5860"/>
    <cellStyle name="Normal 2 5 12 3" xfId="5471"/>
    <cellStyle name="Normal 2 5 13" xfId="3263"/>
    <cellStyle name="Normal 2 5 13 2" xfId="4368"/>
    <cellStyle name="Normal 2 5 13 2 2" xfId="5861"/>
    <cellStyle name="Normal 2 5 13 3" xfId="5472"/>
    <cellStyle name="Normal 2 5 14" xfId="3264"/>
    <cellStyle name="Normal 2 5 14 2" xfId="4369"/>
    <cellStyle name="Normal 2 5 14 2 2" xfId="5862"/>
    <cellStyle name="Normal 2 5 14 3" xfId="5473"/>
    <cellStyle name="Normal 2 5 15" xfId="3265"/>
    <cellStyle name="Normal 2 5 15 2" xfId="4370"/>
    <cellStyle name="Normal 2 5 15 2 2" xfId="5863"/>
    <cellStyle name="Normal 2 5 15 3" xfId="5474"/>
    <cellStyle name="Normal 2 5 16" xfId="3266"/>
    <cellStyle name="Normal 2 5 16 2" xfId="4371"/>
    <cellStyle name="Normal 2 5 16 2 2" xfId="5864"/>
    <cellStyle name="Normal 2 5 16 3" xfId="5475"/>
    <cellStyle name="Normal 2 5 17" xfId="3267"/>
    <cellStyle name="Normal 2 5 17 2" xfId="4372"/>
    <cellStyle name="Normal 2 5 17 2 2" xfId="5865"/>
    <cellStyle name="Normal 2 5 17 3" xfId="5476"/>
    <cellStyle name="Normal 2 5 18" xfId="3268"/>
    <cellStyle name="Normal 2 5 18 2" xfId="4373"/>
    <cellStyle name="Normal 2 5 18 2 2" xfId="5866"/>
    <cellStyle name="Normal 2 5 18 3" xfId="5477"/>
    <cellStyle name="Normal 2 5 19" xfId="3269"/>
    <cellStyle name="Normal 2 5 19 2" xfId="4374"/>
    <cellStyle name="Normal 2 5 19 2 2" xfId="5867"/>
    <cellStyle name="Normal 2 5 19 3" xfId="5478"/>
    <cellStyle name="Normal 2 5 2" xfId="3270"/>
    <cellStyle name="Normal 2 5 2 2" xfId="4375"/>
    <cellStyle name="Normal 2 5 2 2 2" xfId="5868"/>
    <cellStyle name="Normal 2 5 2 3" xfId="5479"/>
    <cellStyle name="Normal 2 5 20" xfId="3271"/>
    <cellStyle name="Normal 2 5 20 2" xfId="4376"/>
    <cellStyle name="Normal 2 5 20 2 2" xfId="5869"/>
    <cellStyle name="Normal 2 5 20 3" xfId="5480"/>
    <cellStyle name="Normal 2 5 21" xfId="3272"/>
    <cellStyle name="Normal 2 5 21 2" xfId="4377"/>
    <cellStyle name="Normal 2 5 21 2 2" xfId="5870"/>
    <cellStyle name="Normal 2 5 21 3" xfId="5481"/>
    <cellStyle name="Normal 2 5 22" xfId="3273"/>
    <cellStyle name="Normal 2 5 22 2" xfId="4378"/>
    <cellStyle name="Normal 2 5 22 2 2" xfId="5871"/>
    <cellStyle name="Normal 2 5 22 3" xfId="5482"/>
    <cellStyle name="Normal 2 5 23" xfId="3274"/>
    <cellStyle name="Normal 2 5 23 2" xfId="4379"/>
    <cellStyle name="Normal 2 5 23 2 2" xfId="5872"/>
    <cellStyle name="Normal 2 5 23 3" xfId="5483"/>
    <cellStyle name="Normal 2 5 24" xfId="3275"/>
    <cellStyle name="Normal 2 5 24 2" xfId="4380"/>
    <cellStyle name="Normal 2 5 24 2 2" xfId="5873"/>
    <cellStyle name="Normal 2 5 24 3" xfId="5484"/>
    <cellStyle name="Normal 2 5 25" xfId="3276"/>
    <cellStyle name="Normal 2 5 25 2" xfId="4381"/>
    <cellStyle name="Normal 2 5 25 2 2" xfId="5874"/>
    <cellStyle name="Normal 2 5 25 3" xfId="5485"/>
    <cellStyle name="Normal 2 5 26" xfId="3277"/>
    <cellStyle name="Normal 2 5 26 2" xfId="4382"/>
    <cellStyle name="Normal 2 5 26 2 2" xfId="5875"/>
    <cellStyle name="Normal 2 5 26 3" xfId="5486"/>
    <cellStyle name="Normal 2 5 27" xfId="4364"/>
    <cellStyle name="Normal 2 5 27 2" xfId="5857"/>
    <cellStyle name="Normal 2 5 28" xfId="5468"/>
    <cellStyle name="Normal 2 5 3" xfId="3278"/>
    <cellStyle name="Normal 2 5 3 2" xfId="4383"/>
    <cellStyle name="Normal 2 5 3 2 2" xfId="5876"/>
    <cellStyle name="Normal 2 5 3 3" xfId="5487"/>
    <cellStyle name="Normal 2 5 4" xfId="3279"/>
    <cellStyle name="Normal 2 5 4 2" xfId="4384"/>
    <cellStyle name="Normal 2 5 4 2 2" xfId="5877"/>
    <cellStyle name="Normal 2 5 4 3" xfId="5488"/>
    <cellStyle name="Normal 2 5 5" xfId="3280"/>
    <cellStyle name="Normal 2 5 5 2" xfId="4385"/>
    <cellStyle name="Normal 2 5 5 2 2" xfId="5878"/>
    <cellStyle name="Normal 2 5 5 3" xfId="5489"/>
    <cellStyle name="Normal 2 5 6" xfId="3281"/>
    <cellStyle name="Normal 2 5 6 2" xfId="4386"/>
    <cellStyle name="Normal 2 5 6 2 2" xfId="5879"/>
    <cellStyle name="Normal 2 5 6 3" xfId="5490"/>
    <cellStyle name="Normal 2 5 7" xfId="3282"/>
    <cellStyle name="Normal 2 5 7 2" xfId="4387"/>
    <cellStyle name="Normal 2 5 7 2 2" xfId="5880"/>
    <cellStyle name="Normal 2 5 7 3" xfId="5491"/>
    <cellStyle name="Normal 2 5 8" xfId="3283"/>
    <cellStyle name="Normal 2 5 8 2" xfId="4388"/>
    <cellStyle name="Normal 2 5 8 2 2" xfId="5881"/>
    <cellStyle name="Normal 2 5 8 3" xfId="5492"/>
    <cellStyle name="Normal 2 5 9" xfId="3284"/>
    <cellStyle name="Normal 2 5 9 2" xfId="4389"/>
    <cellStyle name="Normal 2 5 9 2 2" xfId="5882"/>
    <cellStyle name="Normal 2 5 9 3" xfId="5493"/>
    <cellStyle name="Normal 2 6" xfId="3285"/>
    <cellStyle name="Normal 2 6 10" xfId="3286"/>
    <cellStyle name="Normal 2 6 10 2" xfId="4391"/>
    <cellStyle name="Normal 2 6 10 2 2" xfId="5884"/>
    <cellStyle name="Normal 2 6 10 3" xfId="5495"/>
    <cellStyle name="Normal 2 6 11" xfId="3287"/>
    <cellStyle name="Normal 2 6 11 2" xfId="4392"/>
    <cellStyle name="Normal 2 6 11 2 2" xfId="5885"/>
    <cellStyle name="Normal 2 6 11 3" xfId="5496"/>
    <cellStyle name="Normal 2 6 12" xfId="3288"/>
    <cellStyle name="Normal 2 6 12 2" xfId="4393"/>
    <cellStyle name="Normal 2 6 12 2 2" xfId="5886"/>
    <cellStyle name="Normal 2 6 12 3" xfId="5497"/>
    <cellStyle name="Normal 2 6 13" xfId="3289"/>
    <cellStyle name="Normal 2 6 13 2" xfId="4394"/>
    <cellStyle name="Normal 2 6 13 2 2" xfId="5887"/>
    <cellStyle name="Normal 2 6 13 3" xfId="5498"/>
    <cellStyle name="Normal 2 6 14" xfId="3290"/>
    <cellStyle name="Normal 2 6 14 2" xfId="4395"/>
    <cellStyle name="Normal 2 6 14 2 2" xfId="5888"/>
    <cellStyle name="Normal 2 6 14 3" xfId="5499"/>
    <cellStyle name="Normal 2 6 15" xfId="3291"/>
    <cellStyle name="Normal 2 6 15 2" xfId="4396"/>
    <cellStyle name="Normal 2 6 15 2 2" xfId="5889"/>
    <cellStyle name="Normal 2 6 15 3" xfId="5500"/>
    <cellStyle name="Normal 2 6 16" xfId="3292"/>
    <cellStyle name="Normal 2 6 16 2" xfId="4397"/>
    <cellStyle name="Normal 2 6 16 2 2" xfId="5890"/>
    <cellStyle name="Normal 2 6 16 3" xfId="5501"/>
    <cellStyle name="Normal 2 6 17" xfId="3293"/>
    <cellStyle name="Normal 2 6 17 2" xfId="4398"/>
    <cellStyle name="Normal 2 6 17 2 2" xfId="5891"/>
    <cellStyle name="Normal 2 6 17 3" xfId="5502"/>
    <cellStyle name="Normal 2 6 18" xfId="3294"/>
    <cellStyle name="Normal 2 6 18 2" xfId="4399"/>
    <cellStyle name="Normal 2 6 18 2 2" xfId="5892"/>
    <cellStyle name="Normal 2 6 18 3" xfId="5503"/>
    <cellStyle name="Normal 2 6 19" xfId="3295"/>
    <cellStyle name="Normal 2 6 19 2" xfId="4400"/>
    <cellStyle name="Normal 2 6 19 2 2" xfId="5893"/>
    <cellStyle name="Normal 2 6 19 3" xfId="5504"/>
    <cellStyle name="Normal 2 6 2" xfId="3296"/>
    <cellStyle name="Normal 2 6 2 2" xfId="4401"/>
    <cellStyle name="Normal 2 6 2 2 2" xfId="5894"/>
    <cellStyle name="Normal 2 6 2 3" xfId="5505"/>
    <cellStyle name="Normal 2 6 20" xfId="3297"/>
    <cellStyle name="Normal 2 6 20 2" xfId="4402"/>
    <cellStyle name="Normal 2 6 20 2 2" xfId="5895"/>
    <cellStyle name="Normal 2 6 20 3" xfId="5506"/>
    <cellStyle name="Normal 2 6 21" xfId="3298"/>
    <cellStyle name="Normal 2 6 21 2" xfId="4403"/>
    <cellStyle name="Normal 2 6 21 2 2" xfId="5896"/>
    <cellStyle name="Normal 2 6 21 3" xfId="5507"/>
    <cellStyle name="Normal 2 6 22" xfId="3299"/>
    <cellStyle name="Normal 2 6 22 2" xfId="4404"/>
    <cellStyle name="Normal 2 6 22 2 2" xfId="5897"/>
    <cellStyle name="Normal 2 6 22 3" xfId="5508"/>
    <cellStyle name="Normal 2 6 23" xfId="3300"/>
    <cellStyle name="Normal 2 6 23 2" xfId="4405"/>
    <cellStyle name="Normal 2 6 23 2 2" xfId="5898"/>
    <cellStyle name="Normal 2 6 23 3" xfId="5509"/>
    <cellStyle name="Normal 2 6 24" xfId="3301"/>
    <cellStyle name="Normal 2 6 24 2" xfId="4406"/>
    <cellStyle name="Normal 2 6 24 2 2" xfId="5899"/>
    <cellStyle name="Normal 2 6 24 3" xfId="5510"/>
    <cellStyle name="Normal 2 6 25" xfId="3302"/>
    <cellStyle name="Normal 2 6 25 2" xfId="4407"/>
    <cellStyle name="Normal 2 6 25 2 2" xfId="5900"/>
    <cellStyle name="Normal 2 6 25 3" xfId="5511"/>
    <cellStyle name="Normal 2 6 26" xfId="3303"/>
    <cellStyle name="Normal 2 6 26 2" xfId="4408"/>
    <cellStyle name="Normal 2 6 26 2 2" xfId="5901"/>
    <cellStyle name="Normal 2 6 26 3" xfId="5512"/>
    <cellStyle name="Normal 2 6 27" xfId="4390"/>
    <cellStyle name="Normal 2 6 27 2" xfId="5883"/>
    <cellStyle name="Normal 2 6 28" xfId="5494"/>
    <cellStyle name="Normal 2 6 3" xfId="3304"/>
    <cellStyle name="Normal 2 6 3 2" xfId="4409"/>
    <cellStyle name="Normal 2 6 3 2 2" xfId="5902"/>
    <cellStyle name="Normal 2 6 3 3" xfId="5513"/>
    <cellStyle name="Normal 2 6 4" xfId="3305"/>
    <cellStyle name="Normal 2 6 4 2" xfId="4410"/>
    <cellStyle name="Normal 2 6 4 2 2" xfId="5903"/>
    <cellStyle name="Normal 2 6 4 3" xfId="5514"/>
    <cellStyle name="Normal 2 6 5" xfId="3306"/>
    <cellStyle name="Normal 2 6 5 2" xfId="4411"/>
    <cellStyle name="Normal 2 6 5 2 2" xfId="5904"/>
    <cellStyle name="Normal 2 6 5 3" xfId="5515"/>
    <cellStyle name="Normal 2 6 6" xfId="3307"/>
    <cellStyle name="Normal 2 6 6 2" xfId="4412"/>
    <cellStyle name="Normal 2 6 6 2 2" xfId="5905"/>
    <cellStyle name="Normal 2 6 6 3" xfId="5516"/>
    <cellStyle name="Normal 2 6 7" xfId="3308"/>
    <cellStyle name="Normal 2 6 7 2" xfId="4413"/>
    <cellStyle name="Normal 2 6 7 2 2" xfId="5906"/>
    <cellStyle name="Normal 2 6 7 3" xfId="5517"/>
    <cellStyle name="Normal 2 6 8" xfId="3309"/>
    <cellStyle name="Normal 2 6 8 2" xfId="4414"/>
    <cellStyle name="Normal 2 6 8 2 2" xfId="5907"/>
    <cellStyle name="Normal 2 6 8 3" xfId="5518"/>
    <cellStyle name="Normal 2 6 9" xfId="3310"/>
    <cellStyle name="Normal 2 6 9 2" xfId="4415"/>
    <cellStyle name="Normal 2 6 9 2 2" xfId="5908"/>
    <cellStyle name="Normal 2 6 9 3" xfId="5519"/>
    <cellStyle name="Normal 2 7" xfId="3311"/>
    <cellStyle name="Normal 2 7 10" xfId="3312"/>
    <cellStyle name="Normal 2 7 10 2" xfId="4417"/>
    <cellStyle name="Normal 2 7 10 2 2" xfId="5910"/>
    <cellStyle name="Normal 2 7 10 3" xfId="5521"/>
    <cellStyle name="Normal 2 7 11" xfId="3313"/>
    <cellStyle name="Normal 2 7 11 2" xfId="4418"/>
    <cellStyle name="Normal 2 7 11 2 2" xfId="5911"/>
    <cellStyle name="Normal 2 7 11 3" xfId="5522"/>
    <cellStyle name="Normal 2 7 12" xfId="3314"/>
    <cellStyle name="Normal 2 7 12 2" xfId="4419"/>
    <cellStyle name="Normal 2 7 12 2 2" xfId="5912"/>
    <cellStyle name="Normal 2 7 12 3" xfId="5523"/>
    <cellStyle name="Normal 2 7 13" xfId="3315"/>
    <cellStyle name="Normal 2 7 13 2" xfId="4420"/>
    <cellStyle name="Normal 2 7 13 2 2" xfId="5913"/>
    <cellStyle name="Normal 2 7 13 3" xfId="5524"/>
    <cellStyle name="Normal 2 7 14" xfId="3316"/>
    <cellStyle name="Normal 2 7 14 2" xfId="4421"/>
    <cellStyle name="Normal 2 7 14 2 2" xfId="5914"/>
    <cellStyle name="Normal 2 7 14 3" xfId="5525"/>
    <cellStyle name="Normal 2 7 15" xfId="3317"/>
    <cellStyle name="Normal 2 7 15 2" xfId="4422"/>
    <cellStyle name="Normal 2 7 15 2 2" xfId="5915"/>
    <cellStyle name="Normal 2 7 15 3" xfId="5526"/>
    <cellStyle name="Normal 2 7 16" xfId="3318"/>
    <cellStyle name="Normal 2 7 16 2" xfId="4423"/>
    <cellStyle name="Normal 2 7 16 2 2" xfId="5916"/>
    <cellStyle name="Normal 2 7 16 3" xfId="5527"/>
    <cellStyle name="Normal 2 7 17" xfId="3319"/>
    <cellStyle name="Normal 2 7 17 2" xfId="4424"/>
    <cellStyle name="Normal 2 7 17 2 2" xfId="5917"/>
    <cellStyle name="Normal 2 7 17 3" xfId="5528"/>
    <cellStyle name="Normal 2 7 18" xfId="3320"/>
    <cellStyle name="Normal 2 7 18 2" xfId="4425"/>
    <cellStyle name="Normal 2 7 18 2 2" xfId="5918"/>
    <cellStyle name="Normal 2 7 18 3" xfId="5529"/>
    <cellStyle name="Normal 2 7 19" xfId="3321"/>
    <cellStyle name="Normal 2 7 19 2" xfId="4426"/>
    <cellStyle name="Normal 2 7 19 2 2" xfId="5919"/>
    <cellStyle name="Normal 2 7 19 3" xfId="5530"/>
    <cellStyle name="Normal 2 7 2" xfId="3322"/>
    <cellStyle name="Normal 2 7 2 2" xfId="4427"/>
    <cellStyle name="Normal 2 7 2 2 2" xfId="5920"/>
    <cellStyle name="Normal 2 7 2 3" xfId="5531"/>
    <cellStyle name="Normal 2 7 20" xfId="3323"/>
    <cellStyle name="Normal 2 7 20 2" xfId="4428"/>
    <cellStyle name="Normal 2 7 20 2 2" xfId="5921"/>
    <cellStyle name="Normal 2 7 20 3" xfId="5532"/>
    <cellStyle name="Normal 2 7 21" xfId="3324"/>
    <cellStyle name="Normal 2 7 21 2" xfId="4429"/>
    <cellStyle name="Normal 2 7 21 2 2" xfId="5922"/>
    <cellStyle name="Normal 2 7 21 3" xfId="5533"/>
    <cellStyle name="Normal 2 7 22" xfId="3325"/>
    <cellStyle name="Normal 2 7 22 2" xfId="4430"/>
    <cellStyle name="Normal 2 7 22 2 2" xfId="5923"/>
    <cellStyle name="Normal 2 7 22 3" xfId="5534"/>
    <cellStyle name="Normal 2 7 23" xfId="3326"/>
    <cellStyle name="Normal 2 7 23 2" xfId="4431"/>
    <cellStyle name="Normal 2 7 23 2 2" xfId="5924"/>
    <cellStyle name="Normal 2 7 23 3" xfId="5535"/>
    <cellStyle name="Normal 2 7 24" xfId="3327"/>
    <cellStyle name="Normal 2 7 24 2" xfId="4432"/>
    <cellStyle name="Normal 2 7 24 2 2" xfId="5925"/>
    <cellStyle name="Normal 2 7 24 3" xfId="5536"/>
    <cellStyle name="Normal 2 7 25" xfId="3328"/>
    <cellStyle name="Normal 2 7 25 2" xfId="4433"/>
    <cellStyle name="Normal 2 7 25 2 2" xfId="5926"/>
    <cellStyle name="Normal 2 7 25 3" xfId="5537"/>
    <cellStyle name="Normal 2 7 26" xfId="3329"/>
    <cellStyle name="Normal 2 7 26 2" xfId="4434"/>
    <cellStyle name="Normal 2 7 26 2 2" xfId="5927"/>
    <cellStyle name="Normal 2 7 26 3" xfId="5538"/>
    <cellStyle name="Normal 2 7 27" xfId="4416"/>
    <cellStyle name="Normal 2 7 27 2" xfId="5909"/>
    <cellStyle name="Normal 2 7 28" xfId="5520"/>
    <cellStyle name="Normal 2 7 3" xfId="3330"/>
    <cellStyle name="Normal 2 7 3 2" xfId="4435"/>
    <cellStyle name="Normal 2 7 3 2 2" xfId="5928"/>
    <cellStyle name="Normal 2 7 3 3" xfId="5539"/>
    <cellStyle name="Normal 2 7 4" xfId="3331"/>
    <cellStyle name="Normal 2 7 4 2" xfId="4436"/>
    <cellStyle name="Normal 2 7 4 2 2" xfId="5929"/>
    <cellStyle name="Normal 2 7 4 3" xfId="5540"/>
    <cellStyle name="Normal 2 7 5" xfId="3332"/>
    <cellStyle name="Normal 2 7 5 2" xfId="4437"/>
    <cellStyle name="Normal 2 7 5 2 2" xfId="5930"/>
    <cellStyle name="Normal 2 7 5 3" xfId="5541"/>
    <cellStyle name="Normal 2 7 6" xfId="3333"/>
    <cellStyle name="Normal 2 7 6 2" xfId="4438"/>
    <cellStyle name="Normal 2 7 6 2 2" xfId="5931"/>
    <cellStyle name="Normal 2 7 6 3" xfId="5542"/>
    <cellStyle name="Normal 2 7 7" xfId="3334"/>
    <cellStyle name="Normal 2 7 7 2" xfId="4439"/>
    <cellStyle name="Normal 2 7 7 2 2" xfId="5932"/>
    <cellStyle name="Normal 2 7 7 3" xfId="5543"/>
    <cellStyle name="Normal 2 7 8" xfId="3335"/>
    <cellStyle name="Normal 2 7 8 2" xfId="4440"/>
    <cellStyle name="Normal 2 7 8 2 2" xfId="5933"/>
    <cellStyle name="Normal 2 7 8 3" xfId="5544"/>
    <cellStyle name="Normal 2 7 9" xfId="3336"/>
    <cellStyle name="Normal 2 7 9 2" xfId="4441"/>
    <cellStyle name="Normal 2 7 9 2 2" xfId="5934"/>
    <cellStyle name="Normal 2 7 9 3" xfId="5545"/>
    <cellStyle name="Normal 2 8" xfId="3337"/>
    <cellStyle name="Normal 2 8 10" xfId="3338"/>
    <cellStyle name="Normal 2 8 10 2" xfId="4443"/>
    <cellStyle name="Normal 2 8 10 2 2" xfId="5936"/>
    <cellStyle name="Normal 2 8 10 3" xfId="5547"/>
    <cellStyle name="Normal 2 8 11" xfId="3339"/>
    <cellStyle name="Normal 2 8 11 2" xfId="4444"/>
    <cellStyle name="Normal 2 8 11 2 2" xfId="5937"/>
    <cellStyle name="Normal 2 8 11 3" xfId="5548"/>
    <cellStyle name="Normal 2 8 12" xfId="3340"/>
    <cellStyle name="Normal 2 8 12 2" xfId="4445"/>
    <cellStyle name="Normal 2 8 12 2 2" xfId="5938"/>
    <cellStyle name="Normal 2 8 12 3" xfId="5549"/>
    <cellStyle name="Normal 2 8 13" xfId="3341"/>
    <cellStyle name="Normal 2 8 13 2" xfId="4446"/>
    <cellStyle name="Normal 2 8 13 2 2" xfId="5939"/>
    <cellStyle name="Normal 2 8 13 3" xfId="5550"/>
    <cellStyle name="Normal 2 8 14" xfId="3342"/>
    <cellStyle name="Normal 2 8 14 2" xfId="4447"/>
    <cellStyle name="Normal 2 8 14 2 2" xfId="5940"/>
    <cellStyle name="Normal 2 8 14 3" xfId="5551"/>
    <cellStyle name="Normal 2 8 15" xfId="3343"/>
    <cellStyle name="Normal 2 8 15 2" xfId="4448"/>
    <cellStyle name="Normal 2 8 15 2 2" xfId="5941"/>
    <cellStyle name="Normal 2 8 15 3" xfId="5552"/>
    <cellStyle name="Normal 2 8 16" xfId="3344"/>
    <cellStyle name="Normal 2 8 16 2" xfId="4449"/>
    <cellStyle name="Normal 2 8 16 2 2" xfId="5942"/>
    <cellStyle name="Normal 2 8 16 3" xfId="5553"/>
    <cellStyle name="Normal 2 8 17" xfId="3345"/>
    <cellStyle name="Normal 2 8 17 2" xfId="4450"/>
    <cellStyle name="Normal 2 8 17 2 2" xfId="5943"/>
    <cellStyle name="Normal 2 8 17 3" xfId="5554"/>
    <cellStyle name="Normal 2 8 18" xfId="3346"/>
    <cellStyle name="Normal 2 8 18 2" xfId="4451"/>
    <cellStyle name="Normal 2 8 18 2 2" xfId="5944"/>
    <cellStyle name="Normal 2 8 18 3" xfId="5555"/>
    <cellStyle name="Normal 2 8 19" xfId="3347"/>
    <cellStyle name="Normal 2 8 19 2" xfId="4452"/>
    <cellStyle name="Normal 2 8 19 2 2" xfId="5945"/>
    <cellStyle name="Normal 2 8 19 3" xfId="5556"/>
    <cellStyle name="Normal 2 8 2" xfId="3348"/>
    <cellStyle name="Normal 2 8 2 2" xfId="4453"/>
    <cellStyle name="Normal 2 8 2 2 2" xfId="5946"/>
    <cellStyle name="Normal 2 8 2 3" xfId="5557"/>
    <cellStyle name="Normal 2 8 20" xfId="3349"/>
    <cellStyle name="Normal 2 8 20 2" xfId="4454"/>
    <cellStyle name="Normal 2 8 20 2 2" xfId="5947"/>
    <cellStyle name="Normal 2 8 20 3" xfId="5558"/>
    <cellStyle name="Normal 2 8 21" xfId="3350"/>
    <cellStyle name="Normal 2 8 21 2" xfId="4455"/>
    <cellStyle name="Normal 2 8 21 2 2" xfId="5948"/>
    <cellStyle name="Normal 2 8 21 3" xfId="5559"/>
    <cellStyle name="Normal 2 8 22" xfId="3351"/>
    <cellStyle name="Normal 2 8 22 2" xfId="4456"/>
    <cellStyle name="Normal 2 8 22 2 2" xfId="5949"/>
    <cellStyle name="Normal 2 8 22 3" xfId="5560"/>
    <cellStyle name="Normal 2 8 23" xfId="3352"/>
    <cellStyle name="Normal 2 8 23 2" xfId="4457"/>
    <cellStyle name="Normal 2 8 23 2 2" xfId="5950"/>
    <cellStyle name="Normal 2 8 23 3" xfId="5561"/>
    <cellStyle name="Normal 2 8 24" xfId="3353"/>
    <cellStyle name="Normal 2 8 24 2" xfId="4458"/>
    <cellStyle name="Normal 2 8 24 2 2" xfId="5951"/>
    <cellStyle name="Normal 2 8 24 3" xfId="5562"/>
    <cellStyle name="Normal 2 8 25" xfId="3354"/>
    <cellStyle name="Normal 2 8 25 2" xfId="4459"/>
    <cellStyle name="Normal 2 8 25 2 2" xfId="5952"/>
    <cellStyle name="Normal 2 8 25 3" xfId="5563"/>
    <cellStyle name="Normal 2 8 26" xfId="3355"/>
    <cellStyle name="Normal 2 8 26 2" xfId="4460"/>
    <cellStyle name="Normal 2 8 26 2 2" xfId="5953"/>
    <cellStyle name="Normal 2 8 26 3" xfId="5564"/>
    <cellStyle name="Normal 2 8 27" xfId="4442"/>
    <cellStyle name="Normal 2 8 27 2" xfId="5935"/>
    <cellStyle name="Normal 2 8 28" xfId="5546"/>
    <cellStyle name="Normal 2 8 3" xfId="3356"/>
    <cellStyle name="Normal 2 8 3 2" xfId="4461"/>
    <cellStyle name="Normal 2 8 3 2 2" xfId="5954"/>
    <cellStyle name="Normal 2 8 3 3" xfId="5565"/>
    <cellStyle name="Normal 2 8 4" xfId="3357"/>
    <cellStyle name="Normal 2 8 4 2" xfId="4462"/>
    <cellStyle name="Normal 2 8 4 2 2" xfId="5955"/>
    <cellStyle name="Normal 2 8 4 3" xfId="5566"/>
    <cellStyle name="Normal 2 8 5" xfId="3358"/>
    <cellStyle name="Normal 2 8 5 2" xfId="4463"/>
    <cellStyle name="Normal 2 8 5 2 2" xfId="5956"/>
    <cellStyle name="Normal 2 8 5 3" xfId="5567"/>
    <cellStyle name="Normal 2 8 6" xfId="3359"/>
    <cellStyle name="Normal 2 8 6 2" xfId="4464"/>
    <cellStyle name="Normal 2 8 6 2 2" xfId="5957"/>
    <cellStyle name="Normal 2 8 6 3" xfId="5568"/>
    <cellStyle name="Normal 2 8 7" xfId="3360"/>
    <cellStyle name="Normal 2 8 7 2" xfId="4465"/>
    <cellStyle name="Normal 2 8 7 2 2" xfId="5958"/>
    <cellStyle name="Normal 2 8 7 3" xfId="5569"/>
    <cellStyle name="Normal 2 8 8" xfId="3361"/>
    <cellStyle name="Normal 2 8 8 2" xfId="4466"/>
    <cellStyle name="Normal 2 8 8 2 2" xfId="5959"/>
    <cellStyle name="Normal 2 8 8 3" xfId="5570"/>
    <cellStyle name="Normal 2 8 9" xfId="3362"/>
    <cellStyle name="Normal 2 8 9 2" xfId="4467"/>
    <cellStyle name="Normal 2 8 9 2 2" xfId="5960"/>
    <cellStyle name="Normal 2 8 9 3" xfId="5571"/>
    <cellStyle name="Normal 2 9" xfId="3363"/>
    <cellStyle name="Normal 2 9 10" xfId="3364"/>
    <cellStyle name="Normal 2 9 10 2" xfId="4469"/>
    <cellStyle name="Normal 2 9 10 2 2" xfId="5962"/>
    <cellStyle name="Normal 2 9 10 3" xfId="5573"/>
    <cellStyle name="Normal 2 9 11" xfId="3365"/>
    <cellStyle name="Normal 2 9 11 2" xfId="4470"/>
    <cellStyle name="Normal 2 9 11 2 2" xfId="5963"/>
    <cellStyle name="Normal 2 9 11 3" xfId="5574"/>
    <cellStyle name="Normal 2 9 12" xfId="3366"/>
    <cellStyle name="Normal 2 9 12 2" xfId="4471"/>
    <cellStyle name="Normal 2 9 12 2 2" xfId="5964"/>
    <cellStyle name="Normal 2 9 12 3" xfId="5575"/>
    <cellStyle name="Normal 2 9 13" xfId="3367"/>
    <cellStyle name="Normal 2 9 13 2" xfId="4472"/>
    <cellStyle name="Normal 2 9 13 2 2" xfId="5965"/>
    <cellStyle name="Normal 2 9 13 3" xfId="5576"/>
    <cellStyle name="Normal 2 9 14" xfId="3368"/>
    <cellStyle name="Normal 2 9 14 2" xfId="4473"/>
    <cellStyle name="Normal 2 9 14 2 2" xfId="5966"/>
    <cellStyle name="Normal 2 9 14 3" xfId="5577"/>
    <cellStyle name="Normal 2 9 15" xfId="3369"/>
    <cellStyle name="Normal 2 9 15 2" xfId="4474"/>
    <cellStyle name="Normal 2 9 15 2 2" xfId="5967"/>
    <cellStyle name="Normal 2 9 15 3" xfId="5578"/>
    <cellStyle name="Normal 2 9 16" xfId="3370"/>
    <cellStyle name="Normal 2 9 16 2" xfId="4475"/>
    <cellStyle name="Normal 2 9 16 2 2" xfId="5968"/>
    <cellStyle name="Normal 2 9 16 3" xfId="5579"/>
    <cellStyle name="Normal 2 9 17" xfId="3371"/>
    <cellStyle name="Normal 2 9 17 2" xfId="4476"/>
    <cellStyle name="Normal 2 9 17 2 2" xfId="5969"/>
    <cellStyle name="Normal 2 9 17 3" xfId="5580"/>
    <cellStyle name="Normal 2 9 18" xfId="3372"/>
    <cellStyle name="Normal 2 9 18 2" xfId="4477"/>
    <cellStyle name="Normal 2 9 18 2 2" xfId="5970"/>
    <cellStyle name="Normal 2 9 18 3" xfId="5581"/>
    <cellStyle name="Normal 2 9 19" xfId="3373"/>
    <cellStyle name="Normal 2 9 19 2" xfId="4478"/>
    <cellStyle name="Normal 2 9 19 2 2" xfId="5971"/>
    <cellStyle name="Normal 2 9 19 3" xfId="5582"/>
    <cellStyle name="Normal 2 9 2" xfId="3374"/>
    <cellStyle name="Normal 2 9 2 2" xfId="4479"/>
    <cellStyle name="Normal 2 9 2 2 2" xfId="5972"/>
    <cellStyle name="Normal 2 9 2 3" xfId="5583"/>
    <cellStyle name="Normal 2 9 20" xfId="3375"/>
    <cellStyle name="Normal 2 9 20 2" xfId="4480"/>
    <cellStyle name="Normal 2 9 20 2 2" xfId="5973"/>
    <cellStyle name="Normal 2 9 20 3" xfId="5584"/>
    <cellStyle name="Normal 2 9 21" xfId="3376"/>
    <cellStyle name="Normal 2 9 21 2" xfId="4481"/>
    <cellStyle name="Normal 2 9 21 2 2" xfId="5974"/>
    <cellStyle name="Normal 2 9 21 3" xfId="5585"/>
    <cellStyle name="Normal 2 9 22" xfId="3377"/>
    <cellStyle name="Normal 2 9 22 2" xfId="4482"/>
    <cellStyle name="Normal 2 9 22 2 2" xfId="5975"/>
    <cellStyle name="Normal 2 9 22 3" xfId="5586"/>
    <cellStyle name="Normal 2 9 23" xfId="3378"/>
    <cellStyle name="Normal 2 9 23 2" xfId="4483"/>
    <cellStyle name="Normal 2 9 23 2 2" xfId="5976"/>
    <cellStyle name="Normal 2 9 23 3" xfId="5587"/>
    <cellStyle name="Normal 2 9 24" xfId="3379"/>
    <cellStyle name="Normal 2 9 24 2" xfId="4484"/>
    <cellStyle name="Normal 2 9 24 2 2" xfId="5977"/>
    <cellStyle name="Normal 2 9 24 3" xfId="5588"/>
    <cellStyle name="Normal 2 9 25" xfId="3380"/>
    <cellStyle name="Normal 2 9 25 2" xfId="4485"/>
    <cellStyle name="Normal 2 9 25 2 2" xfId="5978"/>
    <cellStyle name="Normal 2 9 25 3" xfId="5589"/>
    <cellStyle name="Normal 2 9 26" xfId="3381"/>
    <cellStyle name="Normal 2 9 26 2" xfId="4486"/>
    <cellStyle name="Normal 2 9 26 2 2" xfId="5979"/>
    <cellStyle name="Normal 2 9 26 3" xfId="5590"/>
    <cellStyle name="Normal 2 9 27" xfId="4468"/>
    <cellStyle name="Normal 2 9 27 2" xfId="5961"/>
    <cellStyle name="Normal 2 9 28" xfId="5572"/>
    <cellStyle name="Normal 2 9 3" xfId="3382"/>
    <cellStyle name="Normal 2 9 3 2" xfId="4487"/>
    <cellStyle name="Normal 2 9 3 2 2" xfId="5980"/>
    <cellStyle name="Normal 2 9 3 3" xfId="5591"/>
    <cellStyle name="Normal 2 9 4" xfId="3383"/>
    <cellStyle name="Normal 2 9 4 2" xfId="4488"/>
    <cellStyle name="Normal 2 9 4 2 2" xfId="5981"/>
    <cellStyle name="Normal 2 9 4 3" xfId="5592"/>
    <cellStyle name="Normal 2 9 5" xfId="3384"/>
    <cellStyle name="Normal 2 9 5 2" xfId="4489"/>
    <cellStyle name="Normal 2 9 5 2 2" xfId="5982"/>
    <cellStyle name="Normal 2 9 5 3" xfId="5593"/>
    <cellStyle name="Normal 2 9 6" xfId="3385"/>
    <cellStyle name="Normal 2 9 6 2" xfId="4490"/>
    <cellStyle name="Normal 2 9 6 2 2" xfId="5983"/>
    <cellStyle name="Normal 2 9 6 3" xfId="5594"/>
    <cellStyle name="Normal 2 9 7" xfId="3386"/>
    <cellStyle name="Normal 2 9 7 2" xfId="4491"/>
    <cellStyle name="Normal 2 9 7 2 2" xfId="5984"/>
    <cellStyle name="Normal 2 9 7 3" xfId="5595"/>
    <cellStyle name="Normal 2 9 8" xfId="3387"/>
    <cellStyle name="Normal 2 9 8 2" xfId="4492"/>
    <cellStyle name="Normal 2 9 8 2 2" xfId="5985"/>
    <cellStyle name="Normal 2 9 8 3" xfId="5596"/>
    <cellStyle name="Normal 2 9 9" xfId="3388"/>
    <cellStyle name="Normal 2 9 9 2" xfId="4493"/>
    <cellStyle name="Normal 2 9 9 2 2" xfId="5986"/>
    <cellStyle name="Normal 2 9 9 3" xfId="5597"/>
    <cellStyle name="Normal 2_Hoja1" xfId="3956"/>
    <cellStyle name="Normal 20" xfId="3389"/>
    <cellStyle name="Normal 20 2" xfId="4056"/>
    <cellStyle name="Normal 20 3" xfId="3957"/>
    <cellStyle name="Normal 21" xfId="3390"/>
    <cellStyle name="Normal 21 2" xfId="4057"/>
    <cellStyle name="Normal 21 3" xfId="3958"/>
    <cellStyle name="Normal 22" xfId="3391"/>
    <cellStyle name="Normal 22 2" xfId="4058"/>
    <cellStyle name="Normal 22 3" xfId="3959"/>
    <cellStyle name="Normal 23" xfId="3392"/>
    <cellStyle name="Normal 23 2" xfId="4059"/>
    <cellStyle name="Normal 23 3" xfId="3960"/>
    <cellStyle name="Normal 24" xfId="3393"/>
    <cellStyle name="Normal 24 2" xfId="4060"/>
    <cellStyle name="Normal 24 3" xfId="3961"/>
    <cellStyle name="Normal 25" xfId="3394"/>
    <cellStyle name="Normal 25 2" xfId="4061"/>
    <cellStyle name="Normal 25 3" xfId="3962"/>
    <cellStyle name="Normal 26" xfId="3395"/>
    <cellStyle name="Normal 26 2" xfId="4062"/>
    <cellStyle name="Normal 26 3" xfId="3963"/>
    <cellStyle name="Normal 27" xfId="3396"/>
    <cellStyle name="Normal 27 2" xfId="4063"/>
    <cellStyle name="Normal 27 3" xfId="3964"/>
    <cellStyle name="Normal 28" xfId="3397"/>
    <cellStyle name="Normal 28 2" xfId="4064"/>
    <cellStyle name="Normal 28 3" xfId="3965"/>
    <cellStyle name="Normal 29" xfId="3398"/>
    <cellStyle name="Normal 29 2" xfId="4065"/>
    <cellStyle name="Normal 29 3" xfId="3966"/>
    <cellStyle name="Normal 3" xfId="6"/>
    <cellStyle name="Normal 3 10" xfId="4667"/>
    <cellStyle name="Normal 3 10 2" xfId="4787"/>
    <cellStyle name="Normal 3 10 2 2" xfId="5018"/>
    <cellStyle name="Normal 3 10 2 3" xfId="5250"/>
    <cellStyle name="Normal 3 10 3" xfId="4903"/>
    <cellStyle name="Normal 3 10 4" xfId="5135"/>
    <cellStyle name="Normal 3 2" xfId="17"/>
    <cellStyle name="Normal 3 2 2" xfId="5647"/>
    <cellStyle name="Normal 3 3" xfId="18"/>
    <cellStyle name="Normal 3 3 2" xfId="4609"/>
    <cellStyle name="Normal 3 4" xfId="5598"/>
    <cellStyle name="Normal 3_VOICE_REPORT_CITTA_CAMPAIGN_FY1011_ver12" xfId="19"/>
    <cellStyle name="Normal 30" xfId="3399"/>
    <cellStyle name="Normal 30 2" xfId="4066"/>
    <cellStyle name="Normal 30 3" xfId="3967"/>
    <cellStyle name="Normal 31" xfId="3400"/>
    <cellStyle name="Normal 31 2" xfId="4067"/>
    <cellStyle name="Normal 31 3" xfId="3968"/>
    <cellStyle name="Normal 32" xfId="3401"/>
    <cellStyle name="Normal 32 2" xfId="4068"/>
    <cellStyle name="Normal 32 3" xfId="3969"/>
    <cellStyle name="Normal 33" xfId="3402"/>
    <cellStyle name="Normal 33 2" xfId="4069"/>
    <cellStyle name="Normal 33 3" xfId="3970"/>
    <cellStyle name="Normal 34" xfId="3403"/>
    <cellStyle name="Normal 34 2" xfId="4070"/>
    <cellStyle name="Normal 34 3" xfId="3971"/>
    <cellStyle name="Normal 35" xfId="3404"/>
    <cellStyle name="Normal 35 2" xfId="4071"/>
    <cellStyle name="Normal 35 3" xfId="3972"/>
    <cellStyle name="Normal 36" xfId="3405"/>
    <cellStyle name="Normal 36 2" xfId="4072"/>
    <cellStyle name="Normal 36 3" xfId="3973"/>
    <cellStyle name="Normal 37" xfId="3406"/>
    <cellStyle name="Normal 37 2" xfId="4073"/>
    <cellStyle name="Normal 37 3" xfId="3974"/>
    <cellStyle name="Normal 38" xfId="3407"/>
    <cellStyle name="Normal 38 2" xfId="4074"/>
    <cellStyle name="Normal 38 3" xfId="3975"/>
    <cellStyle name="Normal 39" xfId="3408"/>
    <cellStyle name="Normal 39 2" xfId="4075"/>
    <cellStyle name="Normal 39 3" xfId="3976"/>
    <cellStyle name="Normal 4" xfId="7"/>
    <cellStyle name="Normal 4 2" xfId="4142"/>
    <cellStyle name="Normal 4 2 2" xfId="4494"/>
    <cellStyle name="Normal 4 2 2 2" xfId="5987"/>
    <cellStyle name="Normal 4 2 3" xfId="5646"/>
    <cellStyle name="Normal 4 3" xfId="4043"/>
    <cellStyle name="Normal 4 3 2" xfId="5645"/>
    <cellStyle name="Normal 4 4" xfId="3912"/>
    <cellStyle name="Normal 4 4 2" xfId="5643"/>
    <cellStyle name="Normal 4 5" xfId="4668"/>
    <cellStyle name="Normal 4 5 2" xfId="4788"/>
    <cellStyle name="Normal 4 5 2 2" xfId="5019"/>
    <cellStyle name="Normal 4 5 2 3" xfId="5251"/>
    <cellStyle name="Normal 4 5 3" xfId="4904"/>
    <cellStyle name="Normal 4 5 4" xfId="5136"/>
    <cellStyle name="Normal 4 6" xfId="5599"/>
    <cellStyle name="Normal 4 7" xfId="3409"/>
    <cellStyle name="Normal 40" xfId="3410"/>
    <cellStyle name="Normal 40 2" xfId="4076"/>
    <cellStyle name="Normal 40 3" xfId="3977"/>
    <cellStyle name="Normal 41" xfId="3411"/>
    <cellStyle name="Normal 41 2" xfId="4077"/>
    <cellStyle name="Normal 41 3" xfId="3978"/>
    <cellStyle name="Normal 42" xfId="3412"/>
    <cellStyle name="Normal 42 2" xfId="4078"/>
    <cellStyle name="Normal 42 3" xfId="3979"/>
    <cellStyle name="Normal 43" xfId="3413"/>
    <cellStyle name="Normal 43 2" xfId="4079"/>
    <cellStyle name="Normal 43 3" xfId="3980"/>
    <cellStyle name="Normal 44" xfId="3414"/>
    <cellStyle name="Normal 44 2" xfId="4080"/>
    <cellStyle name="Normal 44 3" xfId="3981"/>
    <cellStyle name="Normal 45" xfId="3415"/>
    <cellStyle name="Normal 45 2" xfId="4081"/>
    <cellStyle name="Normal 45 3" xfId="3982"/>
    <cellStyle name="Normal 46" xfId="3416"/>
    <cellStyle name="Normal 46 2" xfId="4082"/>
    <cellStyle name="Normal 46 3" xfId="3983"/>
    <cellStyle name="Normal 47" xfId="3417"/>
    <cellStyle name="Normal 47 2" xfId="4083"/>
    <cellStyle name="Normal 47 3" xfId="3984"/>
    <cellStyle name="Normal 48" xfId="3418"/>
    <cellStyle name="Normal 48 2" xfId="4084"/>
    <cellStyle name="Normal 48 3" xfId="3985"/>
    <cellStyle name="Normal 49" xfId="3419"/>
    <cellStyle name="Normal 49 2" xfId="4085"/>
    <cellStyle name="Normal 49 3" xfId="3986"/>
    <cellStyle name="Normal 5" xfId="8"/>
    <cellStyle name="Normal 5 10" xfId="3421"/>
    <cellStyle name="Normal 5 10 2" xfId="3422"/>
    <cellStyle name="Normal 5 10 2 2" xfId="4496"/>
    <cellStyle name="Normal 5 10 2 2 2" xfId="5989"/>
    <cellStyle name="Normal 5 10 2 3" xfId="5601"/>
    <cellStyle name="Normal 5 10 3" xfId="4495"/>
    <cellStyle name="Normal 5 10 3 2" xfId="5988"/>
    <cellStyle name="Normal 5 10 4" xfId="5600"/>
    <cellStyle name="Normal 5 11" xfId="3423"/>
    <cellStyle name="Normal 5 11 2" xfId="3424"/>
    <cellStyle name="Normal 5 11 2 2" xfId="4498"/>
    <cellStyle name="Normal 5 11 2 2 2" xfId="5991"/>
    <cellStyle name="Normal 5 11 2 3" xfId="5603"/>
    <cellStyle name="Normal 5 11 3" xfId="4497"/>
    <cellStyle name="Normal 5 11 3 2" xfId="5990"/>
    <cellStyle name="Normal 5 11 4" xfId="5602"/>
    <cellStyle name="Normal 5 12" xfId="3425"/>
    <cellStyle name="Normal 5 12 2" xfId="3426"/>
    <cellStyle name="Normal 5 12 2 2" xfId="4500"/>
    <cellStyle name="Normal 5 12 2 2 2" xfId="5993"/>
    <cellStyle name="Normal 5 12 2 3" xfId="5605"/>
    <cellStyle name="Normal 5 12 3" xfId="4499"/>
    <cellStyle name="Normal 5 12 3 2" xfId="5992"/>
    <cellStyle name="Normal 5 12 4" xfId="5604"/>
    <cellStyle name="Normal 5 13" xfId="4086"/>
    <cellStyle name="Normal 5 14" xfId="3987"/>
    <cellStyle name="Normal 5 15" xfId="4669"/>
    <cellStyle name="Normal 5 16" xfId="3420"/>
    <cellStyle name="Normal 5 2" xfId="27"/>
    <cellStyle name="Normal 5 2 2" xfId="3427"/>
    <cellStyle name="Normal 5 2 2 2" xfId="4155"/>
    <cellStyle name="Normal 5 2 2 2 2" xfId="5648"/>
    <cellStyle name="Normal 5 2 2 3" xfId="5607"/>
    <cellStyle name="Normal 5 2 3" xfId="4501"/>
    <cellStyle name="Normal 5 2 3 2" xfId="5994"/>
    <cellStyle name="Normal 5 2 4" xfId="5606"/>
    <cellStyle name="Normal 5 3" xfId="3428"/>
    <cellStyle name="Normal 5 3 2" xfId="3429"/>
    <cellStyle name="Normal 5 3 2 2" xfId="4503"/>
    <cellStyle name="Normal 5 3 2 2 2" xfId="5996"/>
    <cellStyle name="Normal 5 3 2 3" xfId="5609"/>
    <cellStyle name="Normal 5 3 3" xfId="4502"/>
    <cellStyle name="Normal 5 3 3 2" xfId="5995"/>
    <cellStyle name="Normal 5 3 4" xfId="5608"/>
    <cellStyle name="Normal 5 4" xfId="3430"/>
    <cellStyle name="Normal 5 4 2" xfId="3431"/>
    <cellStyle name="Normal 5 4 2 2" xfId="4505"/>
    <cellStyle name="Normal 5 4 2 2 2" xfId="5998"/>
    <cellStyle name="Normal 5 4 2 3" xfId="5611"/>
    <cellStyle name="Normal 5 4 3" xfId="4504"/>
    <cellStyle name="Normal 5 4 3 2" xfId="5997"/>
    <cellStyle name="Normal 5 4 4" xfId="5610"/>
    <cellStyle name="Normal 5 5" xfId="3432"/>
    <cellStyle name="Normal 5 5 2" xfId="3433"/>
    <cellStyle name="Normal 5 5 2 2" xfId="4507"/>
    <cellStyle name="Normal 5 5 2 2 2" xfId="6000"/>
    <cellStyle name="Normal 5 5 2 3" xfId="5613"/>
    <cellStyle name="Normal 5 5 3" xfId="4506"/>
    <cellStyle name="Normal 5 5 3 2" xfId="5999"/>
    <cellStyle name="Normal 5 5 4" xfId="5612"/>
    <cellStyle name="Normal 5 6" xfId="3434"/>
    <cellStyle name="Normal 5 6 2" xfId="3435"/>
    <cellStyle name="Normal 5 6 2 2" xfId="4509"/>
    <cellStyle name="Normal 5 6 2 2 2" xfId="6002"/>
    <cellStyle name="Normal 5 6 2 3" xfId="5615"/>
    <cellStyle name="Normal 5 6 3" xfId="4508"/>
    <cellStyle name="Normal 5 6 3 2" xfId="6001"/>
    <cellStyle name="Normal 5 6 4" xfId="5614"/>
    <cellStyle name="Normal 5 7" xfId="3436"/>
    <cellStyle name="Normal 5 7 2" xfId="3437"/>
    <cellStyle name="Normal 5 7 2 2" xfId="4511"/>
    <cellStyle name="Normal 5 7 2 2 2" xfId="6004"/>
    <cellStyle name="Normal 5 7 2 3" xfId="5617"/>
    <cellStyle name="Normal 5 7 3" xfId="4510"/>
    <cellStyle name="Normal 5 7 3 2" xfId="6003"/>
    <cellStyle name="Normal 5 7 4" xfId="5616"/>
    <cellStyle name="Normal 5 8" xfId="3438"/>
    <cellStyle name="Normal 5 8 2" xfId="3439"/>
    <cellStyle name="Normal 5 8 2 2" xfId="4513"/>
    <cellStyle name="Normal 5 8 2 2 2" xfId="6006"/>
    <cellStyle name="Normal 5 8 2 3" xfId="5619"/>
    <cellStyle name="Normal 5 8 3" xfId="4512"/>
    <cellStyle name="Normal 5 8 3 2" xfId="6005"/>
    <cellStyle name="Normal 5 8 4" xfId="5618"/>
    <cellStyle name="Normal 5 9" xfId="3440"/>
    <cellStyle name="Normal 5 9 2" xfId="3441"/>
    <cellStyle name="Normal 5 9 2 2" xfId="4515"/>
    <cellStyle name="Normal 5 9 2 2 2" xfId="6008"/>
    <cellStyle name="Normal 5 9 2 3" xfId="5621"/>
    <cellStyle name="Normal 5 9 3" xfId="4514"/>
    <cellStyle name="Normal 5 9 3 2" xfId="6007"/>
    <cellStyle name="Normal 5 9 4" xfId="5620"/>
    <cellStyle name="Normal 50" xfId="3442"/>
    <cellStyle name="Normal 50 2" xfId="4087"/>
    <cellStyle name="Normal 50 3" xfId="3988"/>
    <cellStyle name="Normal 51" xfId="3443"/>
    <cellStyle name="Normal 51 2" xfId="4088"/>
    <cellStyle name="Normal 51 3" xfId="3989"/>
    <cellStyle name="Normal 52" xfId="3444"/>
    <cellStyle name="Normal 52 2" xfId="4089"/>
    <cellStyle name="Normal 52 3" xfId="3990"/>
    <cellStyle name="Normal 53" xfId="3445"/>
    <cellStyle name="Normal 53 2" xfId="4090"/>
    <cellStyle name="Normal 53 3" xfId="3991"/>
    <cellStyle name="Normal 54" xfId="3446"/>
    <cellStyle name="Normal 54 2" xfId="4091"/>
    <cellStyle name="Normal 54 3" xfId="3992"/>
    <cellStyle name="Normal 55" xfId="3447"/>
    <cellStyle name="Normal 55 2" xfId="4092"/>
    <cellStyle name="Normal 55 3" xfId="3993"/>
    <cellStyle name="Normal 56" xfId="3448"/>
    <cellStyle name="Normal 56 2" xfId="4093"/>
    <cellStyle name="Normal 56 3" xfId="3994"/>
    <cellStyle name="Normal 57" xfId="3449"/>
    <cellStyle name="Normal 57 2" xfId="4094"/>
    <cellStyle name="Normal 57 3" xfId="3995"/>
    <cellStyle name="Normal 58" xfId="3450"/>
    <cellStyle name="Normal 58 2" xfId="4095"/>
    <cellStyle name="Normal 58 3" xfId="3996"/>
    <cellStyle name="Normal 59" xfId="3451"/>
    <cellStyle name="Normal 59 2" xfId="4096"/>
    <cellStyle name="Normal 59 3" xfId="3997"/>
    <cellStyle name="Normal 6" xfId="9"/>
    <cellStyle name="Normal 6 2" xfId="3453"/>
    <cellStyle name="Normal 6 2 2" xfId="3454"/>
    <cellStyle name="Normal 6 2 2 2" xfId="4517"/>
    <cellStyle name="Normal 6 2 2 2 2" xfId="6010"/>
    <cellStyle name="Normal 6 2 2 3" xfId="5623"/>
    <cellStyle name="Normal 6 2 3" xfId="4516"/>
    <cellStyle name="Normal 6 2 3 2" xfId="6009"/>
    <cellStyle name="Normal 6 2 4" xfId="5622"/>
    <cellStyle name="Normal 6 3" xfId="3455"/>
    <cellStyle name="Normal 6 3 2" xfId="3456"/>
    <cellStyle name="Normal 6 3 2 2" xfId="4519"/>
    <cellStyle name="Normal 6 3 2 2 2" xfId="6012"/>
    <cellStyle name="Normal 6 3 2 3" xfId="5625"/>
    <cellStyle name="Normal 6 3 3" xfId="4518"/>
    <cellStyle name="Normal 6 3 3 2" xfId="6011"/>
    <cellStyle name="Normal 6 3 4" xfId="5624"/>
    <cellStyle name="Normal 6 4" xfId="3457"/>
    <cellStyle name="Normal 6 4 2" xfId="3458"/>
    <cellStyle name="Normal 6 4 2 2" xfId="4521"/>
    <cellStyle name="Normal 6 4 2 2 2" xfId="6014"/>
    <cellStyle name="Normal 6 4 2 3" xfId="5627"/>
    <cellStyle name="Normal 6 4 3" xfId="4520"/>
    <cellStyle name="Normal 6 4 3 2" xfId="6013"/>
    <cellStyle name="Normal 6 4 4" xfId="5626"/>
    <cellStyle name="Normal 6 5" xfId="3459"/>
    <cellStyle name="Normal 6 5 2" xfId="3460"/>
    <cellStyle name="Normal 6 5 2 2" xfId="4523"/>
    <cellStyle name="Normal 6 5 2 2 2" xfId="6016"/>
    <cellStyle name="Normal 6 5 2 3" xfId="5629"/>
    <cellStyle name="Normal 6 5 3" xfId="4522"/>
    <cellStyle name="Normal 6 5 3 2" xfId="6015"/>
    <cellStyle name="Normal 6 5 4" xfId="5628"/>
    <cellStyle name="Normal 6 6" xfId="3461"/>
    <cellStyle name="Normal 6 6 2" xfId="3462"/>
    <cellStyle name="Normal 6 6 2 2" xfId="4525"/>
    <cellStyle name="Normal 6 6 2 2 2" xfId="6018"/>
    <cellStyle name="Normal 6 6 2 3" xfId="5631"/>
    <cellStyle name="Normal 6 6 3" xfId="4524"/>
    <cellStyle name="Normal 6 6 3 2" xfId="6017"/>
    <cellStyle name="Normal 6 6 4" xfId="5630"/>
    <cellStyle name="Normal 6 7" xfId="4097"/>
    <cellStyle name="Normal 6 8" xfId="3998"/>
    <cellStyle name="Normal 6 9" xfId="3452"/>
    <cellStyle name="Normal 60" xfId="3463"/>
    <cellStyle name="Normal 60 2" xfId="4098"/>
    <cellStyle name="Normal 60 3" xfId="3999"/>
    <cellStyle name="Normal 61" xfId="3464"/>
    <cellStyle name="Normal 61 2" xfId="4099"/>
    <cellStyle name="Normal 61 3" xfId="4000"/>
    <cellStyle name="Normal 62" xfId="3465"/>
    <cellStyle name="Normal 62 2" xfId="4100"/>
    <cellStyle name="Normal 62 3" xfId="4001"/>
    <cellStyle name="Normal 63" xfId="3466"/>
    <cellStyle name="Normal 63 2" xfId="4101"/>
    <cellStyle name="Normal 63 3" xfId="4002"/>
    <cellStyle name="Normal 64" xfId="3467"/>
    <cellStyle name="Normal 64 2" xfId="4102"/>
    <cellStyle name="Normal 64 3" xfId="4003"/>
    <cellStyle name="Normal 65" xfId="3468"/>
    <cellStyle name="Normal 65 2" xfId="4103"/>
    <cellStyle name="Normal 65 3" xfId="4004"/>
    <cellStyle name="Normal 66" xfId="3469"/>
    <cellStyle name="Normal 66 2" xfId="4104"/>
    <cellStyle name="Normal 66 3" xfId="4005"/>
    <cellStyle name="Normal 67" xfId="3470"/>
    <cellStyle name="Normal 67 2" xfId="4105"/>
    <cellStyle name="Normal 67 3" xfId="4006"/>
    <cellStyle name="Normal 68" xfId="3471"/>
    <cellStyle name="Normal 68 2" xfId="4106"/>
    <cellStyle name="Normal 68 3" xfId="4007"/>
    <cellStyle name="Normal 69" xfId="3472"/>
    <cellStyle name="Normal 69 2" xfId="4107"/>
    <cellStyle name="Normal 69 3" xfId="4008"/>
    <cellStyle name="Normal 7" xfId="10"/>
    <cellStyle name="Normal 7 2" xfId="3474"/>
    <cellStyle name="Normal 7 2 2" xfId="3475"/>
    <cellStyle name="Normal 7 2 2 2" xfId="4527"/>
    <cellStyle name="Normal 7 2 2 2 2" xfId="6020"/>
    <cellStyle name="Normal 7 2 2 3" xfId="5633"/>
    <cellStyle name="Normal 7 2 3" xfId="4526"/>
    <cellStyle name="Normal 7 2 3 2" xfId="6019"/>
    <cellStyle name="Normal 7 2 4" xfId="5632"/>
    <cellStyle name="Normal 7 3" xfId="3476"/>
    <cellStyle name="Normal 7 3 2" xfId="3477"/>
    <cellStyle name="Normal 7 3 2 2" xfId="4529"/>
    <cellStyle name="Normal 7 3 2 2 2" xfId="6022"/>
    <cellStyle name="Normal 7 3 2 3" xfId="5635"/>
    <cellStyle name="Normal 7 3 3" xfId="4528"/>
    <cellStyle name="Normal 7 3 3 2" xfId="6021"/>
    <cellStyle name="Normal 7 3 4" xfId="5634"/>
    <cellStyle name="Normal 7 4" xfId="4108"/>
    <cellStyle name="Normal 7 5" xfId="4009"/>
    <cellStyle name="Normal 7 6" xfId="3473"/>
    <cellStyle name="Normal 70" xfId="3478"/>
    <cellStyle name="Normal 70 2" xfId="4109"/>
    <cellStyle name="Normal 70 3" xfId="4010"/>
    <cellStyle name="Normal 71" xfId="3479"/>
    <cellStyle name="Normal 71 2" xfId="4110"/>
    <cellStyle name="Normal 71 3" xfId="4011"/>
    <cellStyle name="Normal 72" xfId="3480"/>
    <cellStyle name="Normal 72 2" xfId="4111"/>
    <cellStyle name="Normal 72 3" xfId="4012"/>
    <cellStyle name="Normal 73" xfId="3481"/>
    <cellStyle name="Normal 73 2" xfId="4112"/>
    <cellStyle name="Normal 73 3" xfId="4013"/>
    <cellStyle name="Normal 74" xfId="3482"/>
    <cellStyle name="Normal 74 2" xfId="4113"/>
    <cellStyle name="Normal 74 3" xfId="4014"/>
    <cellStyle name="Normal 75" xfId="3483"/>
    <cellStyle name="Normal 75 2" xfId="4114"/>
    <cellStyle name="Normal 75 3" xfId="4015"/>
    <cellStyle name="Normal 76" xfId="3484"/>
    <cellStyle name="Normal 76 2" xfId="4115"/>
    <cellStyle name="Normal 76 3" xfId="4016"/>
    <cellStyle name="Normal 77" xfId="3485"/>
    <cellStyle name="Normal 77 2" xfId="4116"/>
    <cellStyle name="Normal 77 3" xfId="4017"/>
    <cellStyle name="Normal 78" xfId="3486"/>
    <cellStyle name="Normal 78 2" xfId="4117"/>
    <cellStyle name="Normal 78 3" xfId="4018"/>
    <cellStyle name="Normal 79" xfId="3487"/>
    <cellStyle name="Normal 79 2" xfId="4118"/>
    <cellStyle name="Normal 79 3" xfId="4019"/>
    <cellStyle name="Normal 8" xfId="11"/>
    <cellStyle name="Normal 8 2" xfId="3489"/>
    <cellStyle name="Normal 8 2 2" xfId="3490"/>
    <cellStyle name="Normal 8 2 2 2" xfId="4531"/>
    <cellStyle name="Normal 8 2 2 2 2" xfId="6024"/>
    <cellStyle name="Normal 8 2 2 3" xfId="5637"/>
    <cellStyle name="Normal 8 2 3" xfId="4530"/>
    <cellStyle name="Normal 8 2 3 2" xfId="6023"/>
    <cellStyle name="Normal 8 2 4" xfId="5636"/>
    <cellStyle name="Normal 8 3" xfId="3491"/>
    <cellStyle name="Normal 8 3 2" xfId="3492"/>
    <cellStyle name="Normal 8 3 2 2" xfId="4533"/>
    <cellStyle name="Normal 8 3 2 2 2" xfId="6026"/>
    <cellStyle name="Normal 8 3 2 3" xfId="5639"/>
    <cellStyle name="Normal 8 3 3" xfId="4532"/>
    <cellStyle name="Normal 8 3 3 2" xfId="6025"/>
    <cellStyle name="Normal 8 3 4" xfId="5638"/>
    <cellStyle name="Normal 8 4" xfId="4119"/>
    <cellStyle name="Normal 8 5" xfId="4020"/>
    <cellStyle name="Normal 8 6" xfId="3488"/>
    <cellStyle name="Normal 80" xfId="3493"/>
    <cellStyle name="Normal 80 2" xfId="4120"/>
    <cellStyle name="Normal 80 3" xfId="4021"/>
    <cellStyle name="Normal 81" xfId="3494"/>
    <cellStyle name="Normal 81 2" xfId="4121"/>
    <cellStyle name="Normal 81 3" xfId="4022"/>
    <cellStyle name="Normal 82" xfId="3495"/>
    <cellStyle name="Normal 82 2" xfId="4122"/>
    <cellStyle name="Normal 82 3" xfId="4023"/>
    <cellStyle name="Normal 83" xfId="3496"/>
    <cellStyle name="Normal 83 2" xfId="4123"/>
    <cellStyle name="Normal 83 3" xfId="4024"/>
    <cellStyle name="Normal 84" xfId="3497"/>
    <cellStyle name="Normal 84 2" xfId="4124"/>
    <cellStyle name="Normal 84 3" xfId="4025"/>
    <cellStyle name="Normal 85" xfId="3498"/>
    <cellStyle name="Normal 85 2" xfId="4125"/>
    <cellStyle name="Normal 85 3" xfId="4026"/>
    <cellStyle name="Normal 86" xfId="3499"/>
    <cellStyle name="Normal 86 2" xfId="4126"/>
    <cellStyle name="Normal 86 3" xfId="4027"/>
    <cellStyle name="Normal 87" xfId="3500"/>
    <cellStyle name="Normal 87 2" xfId="4127"/>
    <cellStyle name="Normal 87 3" xfId="4028"/>
    <cellStyle name="Normal 88" xfId="3501"/>
    <cellStyle name="Normal 88 2" xfId="4128"/>
    <cellStyle name="Normal 88 3" xfId="4029"/>
    <cellStyle name="Normal 89" xfId="3502"/>
    <cellStyle name="Normal 89 2" xfId="4129"/>
    <cellStyle name="Normal 89 3" xfId="4030"/>
    <cellStyle name="Normal 9" xfId="12"/>
    <cellStyle name="Normal 9 2" xfId="3504"/>
    <cellStyle name="Normal 9 2 2" xfId="4534"/>
    <cellStyle name="Normal 9 2 2 2" xfId="6027"/>
    <cellStyle name="Normal 9 2 3" xfId="5640"/>
    <cellStyle name="Normal 9 3" xfId="3505"/>
    <cellStyle name="Normal 9 3 2" xfId="3506"/>
    <cellStyle name="Normal 9 3 2 2" xfId="4536"/>
    <cellStyle name="Normal 9 3 2 2 2" xfId="6029"/>
    <cellStyle name="Normal 9 3 2 3" xfId="5642"/>
    <cellStyle name="Normal 9 3 3" xfId="4535"/>
    <cellStyle name="Normal 9 3 3 2" xfId="6028"/>
    <cellStyle name="Normal 9 3 4" xfId="5641"/>
    <cellStyle name="Normal 9 4" xfId="4130"/>
    <cellStyle name="Normal 9 5" xfId="4031"/>
    <cellStyle name="Normal 9 6" xfId="3503"/>
    <cellStyle name="Normal 90" xfId="3507"/>
    <cellStyle name="Normal 90 2" xfId="4131"/>
    <cellStyle name="Normal 90 3" xfId="4032"/>
    <cellStyle name="Normal 91" xfId="3508"/>
    <cellStyle name="Normal 91 2" xfId="4132"/>
    <cellStyle name="Normal 91 3" xfId="4033"/>
    <cellStyle name="Normal 92" xfId="3509"/>
    <cellStyle name="Normal 92 2" xfId="4133"/>
    <cellStyle name="Normal 92 3" xfId="4034"/>
    <cellStyle name="Normal 93" xfId="3510"/>
    <cellStyle name="Normal 93 2" xfId="4134"/>
    <cellStyle name="Normal 93 3" xfId="4035"/>
    <cellStyle name="Normal 94" xfId="3511"/>
    <cellStyle name="Normal 94 2" xfId="4135"/>
    <cellStyle name="Normal 94 3" xfId="4036"/>
    <cellStyle name="Normal 95" xfId="3512"/>
    <cellStyle name="Normal 95 2" xfId="4136"/>
    <cellStyle name="Normal 95 3" xfId="4037"/>
    <cellStyle name="Normal 96" xfId="3513"/>
    <cellStyle name="Normal 96 2" xfId="4137"/>
    <cellStyle name="Normal 96 3" xfId="4038"/>
    <cellStyle name="Normal 97" xfId="3514"/>
    <cellStyle name="Normal 97 2" xfId="4138"/>
    <cellStyle name="Normal 97 3" xfId="4039"/>
    <cellStyle name="Normal 98" xfId="3515"/>
    <cellStyle name="Normal 98 2" xfId="4139"/>
    <cellStyle name="Normal 98 3" xfId="4040"/>
    <cellStyle name="Normal 99" xfId="3516"/>
    <cellStyle name="Normal 99 2" xfId="4140"/>
    <cellStyle name="Normal 99 3" xfId="4041"/>
    <cellStyle name="Normale 2" xfId="6056"/>
    <cellStyle name="Normale 3" xfId="6057"/>
    <cellStyle name="Notas 10" xfId="3518"/>
    <cellStyle name="Notas 11" xfId="3519"/>
    <cellStyle name="Notas 12" xfId="3520"/>
    <cellStyle name="Notas 13" xfId="3521"/>
    <cellStyle name="Notas 14" xfId="3522"/>
    <cellStyle name="Notas 15" xfId="3523"/>
    <cellStyle name="Notas 16" xfId="3524"/>
    <cellStyle name="Notas 17" xfId="3525"/>
    <cellStyle name="Notas 18" xfId="3526"/>
    <cellStyle name="Notas 19" xfId="3527"/>
    <cellStyle name="Notas 2" xfId="3528"/>
    <cellStyle name="Notas 2 2" xfId="3529"/>
    <cellStyle name="Notas 2 3" xfId="3530"/>
    <cellStyle name="Notas 2 4" xfId="3531"/>
    <cellStyle name="Notas 2 5" xfId="3532"/>
    <cellStyle name="Notas 2 6" xfId="3533"/>
    <cellStyle name="Notas 20" xfId="3534"/>
    <cellStyle name="Notas 21" xfId="3535"/>
    <cellStyle name="Notas 22" xfId="3536"/>
    <cellStyle name="Notas 23" xfId="3537"/>
    <cellStyle name="Notas 24" xfId="3538"/>
    <cellStyle name="Notas 25" xfId="3539"/>
    <cellStyle name="Notas 26" xfId="3540"/>
    <cellStyle name="Notas 27" xfId="3541"/>
    <cellStyle name="Notas 28" xfId="3542"/>
    <cellStyle name="Notas 29" xfId="3543"/>
    <cellStyle name="Notas 3" xfId="3544"/>
    <cellStyle name="Notas 30" xfId="3545"/>
    <cellStyle name="Notas 31" xfId="3546"/>
    <cellStyle name="Notas 32" xfId="3547"/>
    <cellStyle name="Notas 33" xfId="3548"/>
    <cellStyle name="Notas 34" xfId="3549"/>
    <cellStyle name="Notas 35" xfId="3550"/>
    <cellStyle name="Notas 36" xfId="4565"/>
    <cellStyle name="Notas 36 2" xfId="4639"/>
    <cellStyle name="Notas 36 2 2" xfId="4759"/>
    <cellStyle name="Notas 36 2 2 2" xfId="4990"/>
    <cellStyle name="Notas 36 2 2 3" xfId="5222"/>
    <cellStyle name="Notas 36 2 3" xfId="4875"/>
    <cellStyle name="Notas 36 2 4" xfId="5107"/>
    <cellStyle name="Notas 36 3" xfId="4704"/>
    <cellStyle name="Notas 36 3 2" xfId="4935"/>
    <cellStyle name="Notas 36 3 3" xfId="5167"/>
    <cellStyle name="Notas 36 4" xfId="4820"/>
    <cellStyle name="Notas 36 5" xfId="5052"/>
    <cellStyle name="Notas 37" xfId="3517"/>
    <cellStyle name="Notas 4" xfId="3551"/>
    <cellStyle name="Notas 5" xfId="3552"/>
    <cellStyle name="Notas 6" xfId="3553"/>
    <cellStyle name="Notas 7" xfId="3554"/>
    <cellStyle name="Notas 8" xfId="3555"/>
    <cellStyle name="Notas 9" xfId="3556"/>
    <cellStyle name="Note" xfId="3557"/>
    <cellStyle name="Note 10" xfId="3558"/>
    <cellStyle name="Note 11" xfId="3559"/>
    <cellStyle name="Note 12" xfId="3560"/>
    <cellStyle name="Note 13" xfId="3561"/>
    <cellStyle name="Note 14" xfId="3562"/>
    <cellStyle name="Note 15" xfId="3563"/>
    <cellStyle name="Note 16" xfId="3564"/>
    <cellStyle name="Note 17" xfId="3565"/>
    <cellStyle name="Note 18" xfId="3566"/>
    <cellStyle name="Note 19" xfId="3567"/>
    <cellStyle name="Note 2" xfId="3568"/>
    <cellStyle name="Note 20" xfId="3569"/>
    <cellStyle name="Note 21" xfId="3570"/>
    <cellStyle name="Note 22" xfId="3571"/>
    <cellStyle name="Note 23" xfId="3572"/>
    <cellStyle name="Note 24" xfId="3573"/>
    <cellStyle name="Note 25" xfId="3574"/>
    <cellStyle name="Note 26" xfId="3575"/>
    <cellStyle name="Note 27" xfId="3576"/>
    <cellStyle name="Note 28" xfId="3577"/>
    <cellStyle name="Note 29" xfId="3578"/>
    <cellStyle name="Note 3" xfId="3579"/>
    <cellStyle name="Note 30" xfId="3580"/>
    <cellStyle name="Note 31" xfId="3581"/>
    <cellStyle name="Note 32" xfId="3582"/>
    <cellStyle name="Note 33" xfId="3583"/>
    <cellStyle name="Note 34" xfId="3584"/>
    <cellStyle name="Note 35" xfId="3585"/>
    <cellStyle name="Note 36" xfId="3586"/>
    <cellStyle name="Note 37" xfId="3587"/>
    <cellStyle name="Note 4" xfId="3588"/>
    <cellStyle name="Note 5" xfId="3589"/>
    <cellStyle name="Note 6" xfId="3590"/>
    <cellStyle name="Note 7" xfId="3591"/>
    <cellStyle name="Note 8" xfId="3592"/>
    <cellStyle name="Note 9" xfId="3593"/>
    <cellStyle name="Output" xfId="3594"/>
    <cellStyle name="Percent 2" xfId="20"/>
    <cellStyle name="Percent 2 2" xfId="21"/>
    <cellStyle name="Percent 3" xfId="22"/>
    <cellStyle name="Percent 4" xfId="23"/>
    <cellStyle name="Porcentaje" xfId="25" builtinId="5"/>
    <cellStyle name="Porcentaje 10" xfId="5024"/>
    <cellStyle name="Porcentaje 10 2" xfId="5256"/>
    <cellStyle name="Porcentaje 11" xfId="5258"/>
    <cellStyle name="Porcentaje 12" xfId="4674"/>
    <cellStyle name="Porcentaje 12 2" xfId="6037"/>
    <cellStyle name="Porcentaje 13" xfId="6035"/>
    <cellStyle name="Porcentaje 2" xfId="4145"/>
    <cellStyle name="Porcentaje 2 2" xfId="4542"/>
    <cellStyle name="Porcentaje 2 2 2" xfId="4630"/>
    <cellStyle name="Porcentaje 2 2 2 2" xfId="4750"/>
    <cellStyle name="Porcentaje 2 2 2 2 2" xfId="4981"/>
    <cellStyle name="Porcentaje 2 2 2 2 3" xfId="5213"/>
    <cellStyle name="Porcentaje 2 2 2 3" xfId="4866"/>
    <cellStyle name="Porcentaje 2 2 2 4" xfId="5098"/>
    <cellStyle name="Porcentaje 2 2 3" xfId="4695"/>
    <cellStyle name="Porcentaje 2 2 3 2" xfId="4926"/>
    <cellStyle name="Porcentaje 2 2 3 3" xfId="5158"/>
    <cellStyle name="Porcentaje 2 2 4" xfId="4811"/>
    <cellStyle name="Porcentaje 2 2 5" xfId="5043"/>
    <cellStyle name="Porcentaje 2 3" xfId="4616"/>
    <cellStyle name="Porcentaje 2 3 2" xfId="4736"/>
    <cellStyle name="Porcentaje 2 3 2 2" xfId="4967"/>
    <cellStyle name="Porcentaje 2 3 2 3" xfId="5199"/>
    <cellStyle name="Porcentaje 2 3 3" xfId="4852"/>
    <cellStyle name="Porcentaje 2 3 4" xfId="5084"/>
    <cellStyle name="Porcentaje 2 4" xfId="4681"/>
    <cellStyle name="Porcentaje 2 4 2" xfId="4912"/>
    <cellStyle name="Porcentaje 2 4 3" xfId="5144"/>
    <cellStyle name="Porcentaje 2 5" xfId="4797"/>
    <cellStyle name="Porcentaje 2 6" xfId="5029"/>
    <cellStyle name="Porcentaje 3" xfId="4149"/>
    <cellStyle name="Porcentaje 3 2" xfId="4620"/>
    <cellStyle name="Porcentaje 3 2 2" xfId="4740"/>
    <cellStyle name="Porcentaje 3 2 2 2" xfId="4971"/>
    <cellStyle name="Porcentaje 3 2 2 3" xfId="5203"/>
    <cellStyle name="Porcentaje 3 2 3" xfId="4856"/>
    <cellStyle name="Porcentaje 3 2 4" xfId="5088"/>
    <cellStyle name="Porcentaje 3 3" xfId="4685"/>
    <cellStyle name="Porcentaje 3 3 2" xfId="4916"/>
    <cellStyle name="Porcentaje 3 3 3" xfId="5148"/>
    <cellStyle name="Porcentaje 3 4" xfId="4801"/>
    <cellStyle name="Porcentaje 3 5" xfId="5033"/>
    <cellStyle name="Porcentaje 4" xfId="4152"/>
    <cellStyle name="Porcentaje 4 2" xfId="4623"/>
    <cellStyle name="Porcentaje 4 2 2" xfId="4743"/>
    <cellStyle name="Porcentaje 4 2 2 2" xfId="4974"/>
    <cellStyle name="Porcentaje 4 2 2 3" xfId="5206"/>
    <cellStyle name="Porcentaje 4 2 3" xfId="4859"/>
    <cellStyle name="Porcentaje 4 2 4" xfId="5091"/>
    <cellStyle name="Porcentaje 4 3" xfId="4688"/>
    <cellStyle name="Porcentaje 4 3 2" xfId="4919"/>
    <cellStyle name="Porcentaje 4 3 3" xfId="5151"/>
    <cellStyle name="Porcentaje 4 4" xfId="4804"/>
    <cellStyle name="Porcentaje 4 5" xfId="5036"/>
    <cellStyle name="Porcentaje 5" xfId="4548"/>
    <cellStyle name="Porcentaje 5 2" xfId="4636"/>
    <cellStyle name="Porcentaje 5 2 2" xfId="4756"/>
    <cellStyle name="Porcentaje 5 2 2 2" xfId="4987"/>
    <cellStyle name="Porcentaje 5 2 2 3" xfId="5219"/>
    <cellStyle name="Porcentaje 5 2 3" xfId="4872"/>
    <cellStyle name="Porcentaje 5 2 4" xfId="5104"/>
    <cellStyle name="Porcentaje 5 3" xfId="4701"/>
    <cellStyle name="Porcentaje 5 3 2" xfId="4932"/>
    <cellStyle name="Porcentaje 5 3 3" xfId="5164"/>
    <cellStyle name="Porcentaje 5 4" xfId="4817"/>
    <cellStyle name="Porcentaje 5 5" xfId="5049"/>
    <cellStyle name="Porcentaje 6" xfId="4606"/>
    <cellStyle name="Porcentaje 6 2" xfId="4664"/>
    <cellStyle name="Porcentaje 6 2 2" xfId="4784"/>
    <cellStyle name="Porcentaje 6 2 2 2" xfId="5015"/>
    <cellStyle name="Porcentaje 6 2 2 3" xfId="5247"/>
    <cellStyle name="Porcentaje 6 2 3" xfId="4900"/>
    <cellStyle name="Porcentaje 6 2 4" xfId="5132"/>
    <cellStyle name="Porcentaje 6 3" xfId="4729"/>
    <cellStyle name="Porcentaje 6 3 2" xfId="4960"/>
    <cellStyle name="Porcentaje 6 3 3" xfId="5192"/>
    <cellStyle name="Porcentaje 6 4" xfId="4845"/>
    <cellStyle name="Porcentaje 6 5" xfId="5077"/>
    <cellStyle name="Porcentaje 7" xfId="4608"/>
    <cellStyle name="Porcentaje 7 2" xfId="4666"/>
    <cellStyle name="Porcentaje 7 2 2" xfId="4786"/>
    <cellStyle name="Porcentaje 7 2 2 2" xfId="5017"/>
    <cellStyle name="Porcentaje 7 2 2 3" xfId="5249"/>
    <cellStyle name="Porcentaje 7 2 3" xfId="4902"/>
    <cellStyle name="Porcentaje 7 2 4" xfId="5134"/>
    <cellStyle name="Porcentaje 7 3" xfId="4731"/>
    <cellStyle name="Porcentaje 7 3 2" xfId="4962"/>
    <cellStyle name="Porcentaje 7 3 3" xfId="5194"/>
    <cellStyle name="Porcentaje 7 4" xfId="4847"/>
    <cellStyle name="Porcentaje 7 5" xfId="5079"/>
    <cellStyle name="Porcentaje 8" xfId="4676"/>
    <cellStyle name="Porcentaje 8 2" xfId="4792"/>
    <cellStyle name="Porcentaje 8 2 2" xfId="5022"/>
    <cellStyle name="Porcentaje 8 2 3" xfId="5254"/>
    <cellStyle name="Porcentaje 8 3" xfId="4907"/>
    <cellStyle name="Porcentaje 8 4" xfId="5139"/>
    <cellStyle name="Porcentaje 9" xfId="4790"/>
    <cellStyle name="Porcentaje 9 2" xfId="6036"/>
    <cellStyle name="Salida 10" xfId="3596"/>
    <cellStyle name="Salida 11" xfId="3597"/>
    <cellStyle name="Salida 12" xfId="3598"/>
    <cellStyle name="Salida 13" xfId="3599"/>
    <cellStyle name="Salida 14" xfId="3600"/>
    <cellStyle name="Salida 15" xfId="3601"/>
    <cellStyle name="Salida 16" xfId="3602"/>
    <cellStyle name="Salida 17" xfId="3603"/>
    <cellStyle name="Salida 18" xfId="3604"/>
    <cellStyle name="Salida 19" xfId="3605"/>
    <cellStyle name="Salida 2" xfId="3606"/>
    <cellStyle name="Salida 2 2" xfId="3607"/>
    <cellStyle name="Salida 2 3" xfId="3608"/>
    <cellStyle name="Salida 2 4" xfId="3609"/>
    <cellStyle name="Salida 2 5" xfId="3610"/>
    <cellStyle name="Salida 2 6" xfId="3611"/>
    <cellStyle name="Salida 20" xfId="3612"/>
    <cellStyle name="Salida 21" xfId="3613"/>
    <cellStyle name="Salida 22" xfId="3614"/>
    <cellStyle name="Salida 23" xfId="3615"/>
    <cellStyle name="Salida 24" xfId="3616"/>
    <cellStyle name="Salida 25" xfId="3617"/>
    <cellStyle name="Salida 26" xfId="3618"/>
    <cellStyle name="Salida 27" xfId="3619"/>
    <cellStyle name="Salida 28" xfId="3620"/>
    <cellStyle name="Salida 29" xfId="3621"/>
    <cellStyle name="Salida 3" xfId="3622"/>
    <cellStyle name="Salida 30" xfId="3623"/>
    <cellStyle name="Salida 31" xfId="3624"/>
    <cellStyle name="Salida 32" xfId="3625"/>
    <cellStyle name="Salida 33" xfId="3626"/>
    <cellStyle name="Salida 34" xfId="3627"/>
    <cellStyle name="Salida 35" xfId="3628"/>
    <cellStyle name="Salida 36" xfId="4560"/>
    <cellStyle name="Salida 37" xfId="3595"/>
    <cellStyle name="Salida 4" xfId="3629"/>
    <cellStyle name="Salida 5" xfId="3630"/>
    <cellStyle name="Salida 6" xfId="3631"/>
    <cellStyle name="Salida 7" xfId="3632"/>
    <cellStyle name="Salida 8" xfId="3633"/>
    <cellStyle name="Salida 9" xfId="3634"/>
    <cellStyle name="Standard 2" xfId="13"/>
    <cellStyle name="Standard 2 2" xfId="14"/>
    <cellStyle name="Standard 3" xfId="15"/>
    <cellStyle name="TableStyleLight1" xfId="4670"/>
    <cellStyle name="TableStyleLight1 2" xfId="4672"/>
    <cellStyle name="TableStyleLight1 2 2" xfId="6034"/>
    <cellStyle name="TableStyleLight1 2 2 2" xfId="6046"/>
    <cellStyle name="TableStyleLight1 2 2 3" xfId="6055"/>
    <cellStyle name="TableStyleLight1 2 3" xfId="6045"/>
    <cellStyle name="TableStyleLight1 2 4" xfId="6051"/>
    <cellStyle name="TableStyleLight1 3" xfId="6032"/>
    <cellStyle name="TableStyleLight1 3 2" xfId="6047"/>
    <cellStyle name="TableStyleLight1 3 3" xfId="6053"/>
    <cellStyle name="TableStyleLight1 4" xfId="6044"/>
    <cellStyle name="TableStyleLight1 5" xfId="6049"/>
    <cellStyle name="Texto de advertencia 10" xfId="3636"/>
    <cellStyle name="Texto de advertencia 11" xfId="3637"/>
    <cellStyle name="Texto de advertencia 12" xfId="3638"/>
    <cellStyle name="Texto de advertencia 13" xfId="3639"/>
    <cellStyle name="Texto de advertencia 14" xfId="3640"/>
    <cellStyle name="Texto de advertencia 15" xfId="3641"/>
    <cellStyle name="Texto de advertencia 16" xfId="3642"/>
    <cellStyle name="Texto de advertencia 17" xfId="3643"/>
    <cellStyle name="Texto de advertencia 18" xfId="3644"/>
    <cellStyle name="Texto de advertencia 19" xfId="3645"/>
    <cellStyle name="Texto de advertencia 2" xfId="3646"/>
    <cellStyle name="Texto de advertencia 2 2" xfId="3647"/>
    <cellStyle name="Texto de advertencia 2 3" xfId="3648"/>
    <cellStyle name="Texto de advertencia 2 4" xfId="3649"/>
    <cellStyle name="Texto de advertencia 2 5" xfId="3650"/>
    <cellStyle name="Texto de advertencia 2 6" xfId="3651"/>
    <cellStyle name="Texto de advertencia 20" xfId="3652"/>
    <cellStyle name="Texto de advertencia 21" xfId="3653"/>
    <cellStyle name="Texto de advertencia 22" xfId="3654"/>
    <cellStyle name="Texto de advertencia 23" xfId="3655"/>
    <cellStyle name="Texto de advertencia 24" xfId="3656"/>
    <cellStyle name="Texto de advertencia 25" xfId="3657"/>
    <cellStyle name="Texto de advertencia 26" xfId="3658"/>
    <cellStyle name="Texto de advertencia 27" xfId="3659"/>
    <cellStyle name="Texto de advertencia 28" xfId="3660"/>
    <cellStyle name="Texto de advertencia 29" xfId="3661"/>
    <cellStyle name="Texto de advertencia 3" xfId="3662"/>
    <cellStyle name="Texto de advertencia 30" xfId="3663"/>
    <cellStyle name="Texto de advertencia 31" xfId="3664"/>
    <cellStyle name="Texto de advertencia 32" xfId="3665"/>
    <cellStyle name="Texto de advertencia 33" xfId="3666"/>
    <cellStyle name="Texto de advertencia 34" xfId="3667"/>
    <cellStyle name="Texto de advertencia 35" xfId="3668"/>
    <cellStyle name="Texto de advertencia 36" xfId="4564"/>
    <cellStyle name="Texto de advertencia 37" xfId="3635"/>
    <cellStyle name="Texto de advertencia 4" xfId="3669"/>
    <cellStyle name="Texto de advertencia 5" xfId="3670"/>
    <cellStyle name="Texto de advertencia 6" xfId="3671"/>
    <cellStyle name="Texto de advertencia 7" xfId="3672"/>
    <cellStyle name="Texto de advertencia 8" xfId="3673"/>
    <cellStyle name="Texto de advertencia 9" xfId="3674"/>
    <cellStyle name="Texto explicativo 10" xfId="3676"/>
    <cellStyle name="Texto explicativo 11" xfId="3677"/>
    <cellStyle name="Texto explicativo 12" xfId="3678"/>
    <cellStyle name="Texto explicativo 13" xfId="3679"/>
    <cellStyle name="Texto explicativo 14" xfId="3680"/>
    <cellStyle name="Texto explicativo 15" xfId="3681"/>
    <cellStyle name="Texto explicativo 16" xfId="3682"/>
    <cellStyle name="Texto explicativo 17" xfId="3683"/>
    <cellStyle name="Texto explicativo 18" xfId="3684"/>
    <cellStyle name="Texto explicativo 19" xfId="3685"/>
    <cellStyle name="Texto explicativo 2" xfId="3686"/>
    <cellStyle name="Texto explicativo 2 2" xfId="3687"/>
    <cellStyle name="Texto explicativo 2 3" xfId="3688"/>
    <cellStyle name="Texto explicativo 2 4" xfId="3689"/>
    <cellStyle name="Texto explicativo 2 5" xfId="3690"/>
    <cellStyle name="Texto explicativo 2 6" xfId="3691"/>
    <cellStyle name="Texto explicativo 20" xfId="3692"/>
    <cellStyle name="Texto explicativo 21" xfId="3693"/>
    <cellStyle name="Texto explicativo 22" xfId="3694"/>
    <cellStyle name="Texto explicativo 23" xfId="3695"/>
    <cellStyle name="Texto explicativo 24" xfId="3696"/>
    <cellStyle name="Texto explicativo 25" xfId="3697"/>
    <cellStyle name="Texto explicativo 26" xfId="3698"/>
    <cellStyle name="Texto explicativo 27" xfId="3699"/>
    <cellStyle name="Texto explicativo 28" xfId="3700"/>
    <cellStyle name="Texto explicativo 29" xfId="3701"/>
    <cellStyle name="Texto explicativo 3" xfId="3702"/>
    <cellStyle name="Texto explicativo 30" xfId="3703"/>
    <cellStyle name="Texto explicativo 31" xfId="3704"/>
    <cellStyle name="Texto explicativo 32" xfId="3705"/>
    <cellStyle name="Texto explicativo 33" xfId="3706"/>
    <cellStyle name="Texto explicativo 34" xfId="3707"/>
    <cellStyle name="Texto explicativo 35" xfId="3708"/>
    <cellStyle name="Texto explicativo 36" xfId="4566"/>
    <cellStyle name="Texto explicativo 37" xfId="3675"/>
    <cellStyle name="Texto explicativo 4" xfId="3709"/>
    <cellStyle name="Texto explicativo 5" xfId="3710"/>
    <cellStyle name="Texto explicativo 6" xfId="3711"/>
    <cellStyle name="Texto explicativo 7" xfId="3712"/>
    <cellStyle name="Texto explicativo 8" xfId="3713"/>
    <cellStyle name="Texto explicativo 9" xfId="3714"/>
    <cellStyle name="Title" xfId="3715"/>
    <cellStyle name="Título 1 10" xfId="3718"/>
    <cellStyle name="Título 1 11" xfId="3719"/>
    <cellStyle name="Título 1 12" xfId="3720"/>
    <cellStyle name="Título 1 13" xfId="3721"/>
    <cellStyle name="Título 1 14" xfId="3722"/>
    <cellStyle name="Título 1 15" xfId="3723"/>
    <cellStyle name="Título 1 16" xfId="3724"/>
    <cellStyle name="Título 1 17" xfId="3725"/>
    <cellStyle name="Título 1 18" xfId="3726"/>
    <cellStyle name="Título 1 19" xfId="3727"/>
    <cellStyle name="Título 1 2" xfId="3728"/>
    <cellStyle name="Título 1 2 2" xfId="3729"/>
    <cellStyle name="Título 1 2 3" xfId="3730"/>
    <cellStyle name="Título 1 2 4" xfId="3731"/>
    <cellStyle name="Título 1 2 5" xfId="3732"/>
    <cellStyle name="Título 1 2 6" xfId="3733"/>
    <cellStyle name="Título 1 20" xfId="3734"/>
    <cellStyle name="Título 1 21" xfId="3735"/>
    <cellStyle name="Título 1 22" xfId="3736"/>
    <cellStyle name="Título 1 23" xfId="3737"/>
    <cellStyle name="Título 1 24" xfId="3738"/>
    <cellStyle name="Título 1 25" xfId="3739"/>
    <cellStyle name="Título 1 26" xfId="3740"/>
    <cellStyle name="Título 1 27" xfId="3741"/>
    <cellStyle name="Título 1 28" xfId="3742"/>
    <cellStyle name="Título 1 29" xfId="3743"/>
    <cellStyle name="Título 1 3" xfId="3744"/>
    <cellStyle name="Título 1 30" xfId="3745"/>
    <cellStyle name="Título 1 31" xfId="3746"/>
    <cellStyle name="Título 1 32" xfId="3747"/>
    <cellStyle name="Título 1 33" xfId="3748"/>
    <cellStyle name="Título 1 34" xfId="4552"/>
    <cellStyle name="Título 1 35" xfId="3717"/>
    <cellStyle name="Título 1 4" xfId="3749"/>
    <cellStyle name="Título 1 5" xfId="3750"/>
    <cellStyle name="Título 1 6" xfId="3751"/>
    <cellStyle name="Título 1 7" xfId="3752"/>
    <cellStyle name="Título 1 8" xfId="3753"/>
    <cellStyle name="Título 1 9" xfId="3754"/>
    <cellStyle name="Título 10" xfId="3755"/>
    <cellStyle name="Título 11" xfId="3756"/>
    <cellStyle name="Título 12" xfId="3757"/>
    <cellStyle name="Título 13" xfId="3758"/>
    <cellStyle name="Título 14" xfId="3759"/>
    <cellStyle name="Título 15" xfId="3760"/>
    <cellStyle name="Título 16" xfId="3761"/>
    <cellStyle name="Título 17" xfId="3762"/>
    <cellStyle name="Título 18" xfId="3763"/>
    <cellStyle name="Título 19" xfId="3764"/>
    <cellStyle name="Título 2 10" xfId="3766"/>
    <cellStyle name="Título 2 11" xfId="3767"/>
    <cellStyle name="Título 2 12" xfId="3768"/>
    <cellStyle name="Título 2 13" xfId="3769"/>
    <cellStyle name="Título 2 14" xfId="3770"/>
    <cellStyle name="Título 2 15" xfId="3771"/>
    <cellStyle name="Título 2 16" xfId="3772"/>
    <cellStyle name="Título 2 17" xfId="3773"/>
    <cellStyle name="Título 2 18" xfId="3774"/>
    <cellStyle name="Título 2 19" xfId="3775"/>
    <cellStyle name="Título 2 2" xfId="3776"/>
    <cellStyle name="Título 2 2 2" xfId="3777"/>
    <cellStyle name="Título 2 2 3" xfId="3778"/>
    <cellStyle name="Título 2 2 4" xfId="3779"/>
    <cellStyle name="Título 2 2 5" xfId="3780"/>
    <cellStyle name="Título 2 2 6" xfId="3781"/>
    <cellStyle name="Título 2 20" xfId="3782"/>
    <cellStyle name="Título 2 21" xfId="3783"/>
    <cellStyle name="Título 2 22" xfId="3784"/>
    <cellStyle name="Título 2 23" xfId="3785"/>
    <cellStyle name="Título 2 24" xfId="3786"/>
    <cellStyle name="Título 2 25" xfId="3787"/>
    <cellStyle name="Título 2 26" xfId="3788"/>
    <cellStyle name="Título 2 27" xfId="3789"/>
    <cellStyle name="Título 2 28" xfId="3790"/>
    <cellStyle name="Título 2 29" xfId="3791"/>
    <cellStyle name="Título 2 3" xfId="3792"/>
    <cellStyle name="Título 2 30" xfId="3793"/>
    <cellStyle name="Título 2 31" xfId="3794"/>
    <cellStyle name="Título 2 32" xfId="3795"/>
    <cellStyle name="Título 2 33" xfId="3796"/>
    <cellStyle name="Título 2 34" xfId="3797"/>
    <cellStyle name="Título 2 35" xfId="3798"/>
    <cellStyle name="Título 2 36" xfId="4553"/>
    <cellStyle name="Título 2 37" xfId="3765"/>
    <cellStyle name="Título 2 4" xfId="3799"/>
    <cellStyle name="Título 2 5" xfId="3800"/>
    <cellStyle name="Título 2 6" xfId="3801"/>
    <cellStyle name="Título 2 7" xfId="3802"/>
    <cellStyle name="Título 2 8" xfId="3803"/>
    <cellStyle name="Título 2 9" xfId="3804"/>
    <cellStyle name="Título 20" xfId="3805"/>
    <cellStyle name="Título 21" xfId="3806"/>
    <cellStyle name="Título 22" xfId="3807"/>
    <cellStyle name="Título 23" xfId="3808"/>
    <cellStyle name="Título 24" xfId="3809"/>
    <cellStyle name="Título 25" xfId="3810"/>
    <cellStyle name="Título 26" xfId="3811"/>
    <cellStyle name="Título 27" xfId="3812"/>
    <cellStyle name="Título 28" xfId="3813"/>
    <cellStyle name="Título 29" xfId="3814"/>
    <cellStyle name="Título 3 10" xfId="3816"/>
    <cellStyle name="Título 3 11" xfId="3817"/>
    <cellStyle name="Título 3 12" xfId="3818"/>
    <cellStyle name="Título 3 13" xfId="3819"/>
    <cellStyle name="Título 3 14" xfId="3820"/>
    <cellStyle name="Título 3 15" xfId="3821"/>
    <cellStyle name="Título 3 16" xfId="3822"/>
    <cellStyle name="Título 3 17" xfId="3823"/>
    <cellStyle name="Título 3 18" xfId="3824"/>
    <cellStyle name="Título 3 19" xfId="3825"/>
    <cellStyle name="Título 3 2" xfId="3826"/>
    <cellStyle name="Título 3 2 2" xfId="3827"/>
    <cellStyle name="Título 3 2 3" xfId="3828"/>
    <cellStyle name="Título 3 2 4" xfId="3829"/>
    <cellStyle name="Título 3 2 5" xfId="3830"/>
    <cellStyle name="Título 3 2 6" xfId="3831"/>
    <cellStyle name="Título 3 20" xfId="3832"/>
    <cellStyle name="Título 3 21" xfId="3833"/>
    <cellStyle name="Título 3 22" xfId="3834"/>
    <cellStyle name="Título 3 23" xfId="3835"/>
    <cellStyle name="Título 3 24" xfId="3836"/>
    <cellStyle name="Título 3 25" xfId="3837"/>
    <cellStyle name="Título 3 26" xfId="3838"/>
    <cellStyle name="Título 3 27" xfId="3839"/>
    <cellStyle name="Título 3 28" xfId="3840"/>
    <cellStyle name="Título 3 29" xfId="3841"/>
    <cellStyle name="Título 3 3" xfId="3842"/>
    <cellStyle name="Título 3 30" xfId="3843"/>
    <cellStyle name="Título 3 31" xfId="3844"/>
    <cellStyle name="Título 3 32" xfId="3845"/>
    <cellStyle name="Título 3 33" xfId="3846"/>
    <cellStyle name="Título 3 34" xfId="4554"/>
    <cellStyle name="Título 3 35" xfId="3815"/>
    <cellStyle name="Título 3 4" xfId="3847"/>
    <cellStyle name="Título 3 5" xfId="3848"/>
    <cellStyle name="Título 3 6" xfId="3849"/>
    <cellStyle name="Título 3 7" xfId="3850"/>
    <cellStyle name="Título 3 8" xfId="3851"/>
    <cellStyle name="Título 3 9" xfId="3852"/>
    <cellStyle name="Título 30" xfId="3853"/>
    <cellStyle name="Título 31" xfId="3854"/>
    <cellStyle name="Título 32" xfId="3855"/>
    <cellStyle name="Título 33" xfId="3856"/>
    <cellStyle name="Título 34" xfId="3857"/>
    <cellStyle name="Título 35" xfId="3858"/>
    <cellStyle name="Título 36" xfId="4551"/>
    <cellStyle name="Título 37" xfId="3716"/>
    <cellStyle name="Título 4" xfId="3859"/>
    <cellStyle name="Título 4 2" xfId="3860"/>
    <cellStyle name="Título 4 3" xfId="3861"/>
    <cellStyle name="Título 4 4" xfId="3862"/>
    <cellStyle name="Título 4 5" xfId="3863"/>
    <cellStyle name="Título 4 6" xfId="3864"/>
    <cellStyle name="Título 5" xfId="3865"/>
    <cellStyle name="Título 6" xfId="3866"/>
    <cellStyle name="Título 7" xfId="3867"/>
    <cellStyle name="Título 8" xfId="3868"/>
    <cellStyle name="Título 9" xfId="3869"/>
    <cellStyle name="Total 10" xfId="3871"/>
    <cellStyle name="Total 11" xfId="3872"/>
    <cellStyle name="Total 12" xfId="3873"/>
    <cellStyle name="Total 13" xfId="3874"/>
    <cellStyle name="Total 14" xfId="3875"/>
    <cellStyle name="Total 15" xfId="3876"/>
    <cellStyle name="Total 16" xfId="3877"/>
    <cellStyle name="Total 17" xfId="3878"/>
    <cellStyle name="Total 18" xfId="3879"/>
    <cellStyle name="Total 19" xfId="3880"/>
    <cellStyle name="Total 2" xfId="3881"/>
    <cellStyle name="Total 2 2" xfId="3882"/>
    <cellStyle name="Total 2 3" xfId="3883"/>
    <cellStyle name="Total 2 4" xfId="3884"/>
    <cellStyle name="Total 2 5" xfId="3885"/>
    <cellStyle name="Total 2 6" xfId="3886"/>
    <cellStyle name="Total 20" xfId="3887"/>
    <cellStyle name="Total 21" xfId="3888"/>
    <cellStyle name="Total 22" xfId="3889"/>
    <cellStyle name="Total 23" xfId="3890"/>
    <cellStyle name="Total 24" xfId="3891"/>
    <cellStyle name="Total 25" xfId="3892"/>
    <cellStyle name="Total 26" xfId="3893"/>
    <cellStyle name="Total 27" xfId="3894"/>
    <cellStyle name="Total 28" xfId="3895"/>
    <cellStyle name="Total 29" xfId="3896"/>
    <cellStyle name="Total 3" xfId="3897"/>
    <cellStyle name="Total 30" xfId="3898"/>
    <cellStyle name="Total 31" xfId="3899"/>
    <cellStyle name="Total 32" xfId="3900"/>
    <cellStyle name="Total 33" xfId="3901"/>
    <cellStyle name="Total 34" xfId="3902"/>
    <cellStyle name="Total 35" xfId="3903"/>
    <cellStyle name="Total 36" xfId="4567"/>
    <cellStyle name="Total 37" xfId="3870"/>
    <cellStyle name="Total 4" xfId="3904"/>
    <cellStyle name="Total 5" xfId="3905"/>
    <cellStyle name="Total 6" xfId="3906"/>
    <cellStyle name="Total 7" xfId="3907"/>
    <cellStyle name="Total 8" xfId="3908"/>
    <cellStyle name="Total 9" xfId="3909"/>
    <cellStyle name="Warning Text" xfId="3910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H7"/>
  <sheetViews>
    <sheetView tabSelected="1" workbookViewId="0">
      <selection activeCell="H2" sqref="H2"/>
    </sheetView>
  </sheetViews>
  <sheetFormatPr baseColWidth="10" defaultRowHeight="15"/>
  <cols>
    <col min="2" max="2" width="38.140625" bestFit="1" customWidth="1"/>
    <col min="3" max="3" width="32.7109375" bestFit="1" customWidth="1"/>
    <col min="5" max="5" width="12.42578125" bestFit="1" customWidth="1"/>
    <col min="6" max="6" width="17.42578125" customWidth="1"/>
    <col min="7" max="7" width="16.140625" bestFit="1" customWidth="1"/>
    <col min="8" max="8" width="32" bestFit="1" customWidth="1"/>
  </cols>
  <sheetData>
    <row r="1" spans="1:8">
      <c r="A1" s="115" t="s">
        <v>68</v>
      </c>
      <c r="B1" s="115" t="s">
        <v>69</v>
      </c>
      <c r="C1" s="115" t="s">
        <v>0</v>
      </c>
      <c r="D1" s="115" t="s">
        <v>1</v>
      </c>
      <c r="E1" s="115" t="s">
        <v>29</v>
      </c>
      <c r="F1" t="s">
        <v>73</v>
      </c>
      <c r="G1" t="s">
        <v>75</v>
      </c>
      <c r="H1" s="154" t="s">
        <v>115</v>
      </c>
    </row>
    <row r="2" spans="1:8">
      <c r="A2" s="115">
        <v>26</v>
      </c>
      <c r="B2" s="115" t="s">
        <v>105</v>
      </c>
      <c r="C2" s="115" t="s">
        <v>70</v>
      </c>
      <c r="D2" s="115" t="s">
        <v>106</v>
      </c>
      <c r="E2" s="115" t="s">
        <v>28</v>
      </c>
      <c r="F2" s="154" t="s">
        <v>112</v>
      </c>
      <c r="G2" s="115" t="s">
        <v>76</v>
      </c>
      <c r="H2" t="s">
        <v>114</v>
      </c>
    </row>
    <row r="3" spans="1:8">
      <c r="A3" s="115">
        <v>27</v>
      </c>
      <c r="B3" s="115" t="s">
        <v>107</v>
      </c>
      <c r="C3" s="115" t="s">
        <v>70</v>
      </c>
      <c r="D3" s="115" t="s">
        <v>106</v>
      </c>
      <c r="E3" s="115" t="s">
        <v>28</v>
      </c>
      <c r="F3" s="154" t="s">
        <v>112</v>
      </c>
      <c r="G3" s="115" t="s">
        <v>76</v>
      </c>
      <c r="H3" t="s">
        <v>116</v>
      </c>
    </row>
    <row r="4" spans="1:8">
      <c r="A4" s="116">
        <v>28</v>
      </c>
      <c r="B4" s="115" t="s">
        <v>108</v>
      </c>
      <c r="C4" s="115" t="s">
        <v>72</v>
      </c>
      <c r="D4" s="115" t="s">
        <v>106</v>
      </c>
      <c r="E4" s="115" t="s">
        <v>28</v>
      </c>
      <c r="F4" s="154" t="s">
        <v>74</v>
      </c>
      <c r="G4" s="154" t="s">
        <v>72</v>
      </c>
      <c r="H4" t="s">
        <v>119</v>
      </c>
    </row>
    <row r="5" spans="1:8">
      <c r="A5" s="116">
        <v>29</v>
      </c>
      <c r="B5" s="115" t="s">
        <v>109</v>
      </c>
      <c r="C5" s="115" t="s">
        <v>72</v>
      </c>
      <c r="D5" s="115" t="s">
        <v>106</v>
      </c>
      <c r="E5" s="115" t="s">
        <v>28</v>
      </c>
      <c r="F5" s="154" t="s">
        <v>74</v>
      </c>
      <c r="G5" s="154" t="s">
        <v>72</v>
      </c>
      <c r="H5" t="s">
        <v>120</v>
      </c>
    </row>
    <row r="6" spans="1:8">
      <c r="A6" s="116">
        <v>30</v>
      </c>
      <c r="B6" s="115" t="s">
        <v>110</v>
      </c>
      <c r="C6" s="115" t="s">
        <v>71</v>
      </c>
      <c r="D6" s="115" t="s">
        <v>106</v>
      </c>
      <c r="E6" s="115" t="s">
        <v>28</v>
      </c>
      <c r="F6" s="154" t="s">
        <v>112</v>
      </c>
      <c r="G6" s="115" t="s">
        <v>76</v>
      </c>
      <c r="H6" t="s">
        <v>117</v>
      </c>
    </row>
    <row r="7" spans="1:8">
      <c r="A7" s="116">
        <v>31</v>
      </c>
      <c r="B7" s="115" t="s">
        <v>113</v>
      </c>
      <c r="C7" s="115" t="s">
        <v>71</v>
      </c>
      <c r="D7" s="154" t="s">
        <v>106</v>
      </c>
      <c r="E7" s="115" t="s">
        <v>28</v>
      </c>
      <c r="F7" s="154" t="s">
        <v>112</v>
      </c>
      <c r="G7" s="115" t="s">
        <v>76</v>
      </c>
      <c r="H7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7" tint="0.39997558519241921"/>
  </sheetPr>
  <dimension ref="B1:R33"/>
  <sheetViews>
    <sheetView showGridLines="0" zoomScale="80" zoomScaleNormal="80" workbookViewId="0">
      <selection activeCell="F41" sqref="F41"/>
    </sheetView>
  </sheetViews>
  <sheetFormatPr baseColWidth="10" defaultColWidth="9.140625" defaultRowHeight="15"/>
  <cols>
    <col min="1" max="1" width="1.42578125" customWidth="1"/>
    <col min="2" max="2" width="38" customWidth="1"/>
    <col min="3" max="3" width="15.140625" customWidth="1"/>
    <col min="4" max="4" width="13.7109375" bestFit="1" customWidth="1"/>
    <col min="5" max="5" width="12.28515625" bestFit="1" customWidth="1"/>
    <col min="6" max="6" width="18.7109375" customWidth="1"/>
    <col min="7" max="7" width="16.28515625" bestFit="1" customWidth="1"/>
    <col min="8" max="8" width="13" bestFit="1" customWidth="1"/>
    <col min="9" max="10" width="13" customWidth="1"/>
    <col min="11" max="11" width="2.140625" customWidth="1"/>
    <col min="12" max="13" width="6.5703125" customWidth="1"/>
    <col min="14" max="14" width="8.42578125" bestFit="1" customWidth="1"/>
    <col min="15" max="15" width="13.7109375" bestFit="1" customWidth="1"/>
    <col min="16" max="16" width="12.28515625" bestFit="1" customWidth="1"/>
    <col min="17" max="17" width="16.28515625" bestFit="1" customWidth="1"/>
    <col min="18" max="18" width="12" bestFit="1" customWidth="1"/>
    <col min="24" max="25" width="9.140625" customWidth="1"/>
  </cols>
  <sheetData>
    <row r="1" spans="2:18" ht="5.25" customHeight="1" thickBot="1"/>
    <row r="2" spans="2:18" ht="36.75" thickBot="1">
      <c r="B2" s="196" t="s">
        <v>45</v>
      </c>
      <c r="C2" s="197"/>
      <c r="D2" s="197"/>
      <c r="E2" s="197"/>
      <c r="F2" s="197"/>
      <c r="G2" s="197"/>
      <c r="H2" s="197"/>
      <c r="I2" s="197"/>
      <c r="J2" s="198"/>
    </row>
    <row r="3" spans="2:18" ht="3.75" customHeight="1"/>
    <row r="4" spans="2:18" ht="15.75">
      <c r="D4" s="47" t="s">
        <v>46</v>
      </c>
      <c r="E4" s="47" t="s">
        <v>47</v>
      </c>
      <c r="F4" s="47" t="s">
        <v>48</v>
      </c>
      <c r="G4" s="47" t="s">
        <v>49</v>
      </c>
      <c r="H4" s="31" t="s">
        <v>59</v>
      </c>
      <c r="I4" s="47" t="s">
        <v>67</v>
      </c>
      <c r="J4" s="47" t="s">
        <v>66</v>
      </c>
      <c r="O4" s="32" t="s">
        <v>46</v>
      </c>
      <c r="P4" s="32" t="s">
        <v>47</v>
      </c>
      <c r="Q4" s="32" t="s">
        <v>49</v>
      </c>
      <c r="R4" s="32" t="s">
        <v>59</v>
      </c>
    </row>
    <row r="5" spans="2:18" ht="15" customHeight="1">
      <c r="B5" s="32" t="s">
        <v>53</v>
      </c>
      <c r="C5" s="1" t="s">
        <v>41</v>
      </c>
      <c r="D5" s="33" t="e">
        <f ca="1">1-(SUMPRODUCT(INDIRECT("'C&amp;T_4G_MAIN_CITIES M2M'!G2:G" &amp; COUNTA(#REF!))/(INDIRECT("'C&amp;T_4G_MAIN_CITIES M2M'!F2:F"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COUNTA(#REF!))=$C5)))</f>
        <v>#REF!</v>
      </c>
      <c r="E5" s="33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COUNTA(#REF!))=$C5)))</f>
        <v>#REF!</v>
      </c>
      <c r="F5" s="33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</f>
        <v>#REF!</v>
      </c>
      <c r="G5" s="34" t="e">
        <f ca="1">SUMPRODUCT(INDIRECT("'C&amp;T_4G_MAIN_CITIES M2M'!$AF$2:$AF$" &amp; COUNTA(#REF!))*INDIRECT("'C&amp;T_4G_MAIN_CITIES M2M'!$AW$2:$AW$" &amp; COUNTA(#REF!))*(INDIRECT("'C&amp;T_4G_MAIN_CITIES M2M'!$BF$2:$BF$" &amp; COUNTA(#REF!))=$C5))/SUMPRODUCT(INDIRECT("'C&amp;T_4G_MAIN_CITIES M2M'!$AW$2:$AW$" &amp; COUNTA(#REF!))*(INDIRECT("'C&amp;T_4G_MAIN_CITIES M2M'!$BF$2:$BF$" &amp; COUNTA(#REF!))=$C5))</f>
        <v>#REF!</v>
      </c>
      <c r="H5" s="34" t="e">
        <f ca="1">SUMPRODUCT(INDIRECT("'C&amp;T_4G_MAIN_CITIES M2M'!$W$2:$W$" &amp; COUNTA(#REF!))*INDIRECT("'C&amp;T_4G_MAIN_CITIES M2M'!$AW$2:$AW$" &amp; COUNTA(#REF!))*(INDIRECT("'C&amp;T_4G_MAIN_CITIES M2M'!$BF$2:$BF$" &amp; COUNTA(#REF!))=$C5))/SUMPRODUCT(INDIRECT("'C&amp;T_4G_MAIN_CITIES M2M'!$AW$2:$AW$" &amp; COUNTA(#REF!))*(INDIRECT("'C&amp;T_4G_MAIN_CITIES M2M'!$BF$2:$BF$" &amp; COUNTA(#REF!))=$C5))</f>
        <v>#REF!</v>
      </c>
      <c r="I5" s="110" t="e">
        <f ca="1">(SUMPRODUCT(INDIRECT("'C&amp;T_4G_MAIN_CITIES M2M'!AK2:AK"&amp;COUNTA(#REF!))/(INDIRECT("'C&amp;T_4G_MAIN_CITIES M2M'!F2:F"&amp;COUNTA(#REF!)))*(INDIRECT("'C&amp;T_4G_MAIN_CITIES M2M'!$BF$2:$BF$"&amp;COUNTA(#REF!))=$C5)*INDIRECT("'C&amp;T_4G_MAIN_CITIES M2M'!$AW$2:$AW$"&amp;COUNTA(#REF!)))/SUMPRODUCT(INDIRECT("'C&amp;T_4G_MAIN_CITIES M2M'!$AW$2:$AW$"&amp;COUNTA(#REF!))*(INDIRECT("'C&amp;T_4G_MAIN_CITIES M2M'!$BF$2:$BF$"&amp;COUNTA(#REF!))=$C5)))</f>
        <v>#REF!</v>
      </c>
      <c r="J5" s="33" t="e">
        <f ca="1">(SUMPRODUCT(INDIRECT("'C&amp;T_4G_ONLY_MAIN_CITIES M2M'!F2:F" &amp; COUNTA(#REF!))/(INDIRECT("'C&amp;T_4G_MAIN_CITIES M2M'!F2:F" &amp; COUNTA(#REF!)))*(INDIRECT("'C&amp;T_4G_MAIN_CITIES M2M'!$BF$2:$BF$" &amp; COUNTA(#REF!))=$C5)*INDIRECT("'C&amp;T_4G_MAIN_CITIES M2M'!$AW$2:$AW$" &amp; COUNTA(#REF!)))/SUMPRODUCT(INDIRECT("'C&amp;T_4G_MAIN_CITIES M2M'!$AW$2:$AW$" &amp; COUNTA(#REF!))*(INDIRECT("'C&amp;T_4G_MAIN_CITIES M2M'!$BF$2:$BF$" &amp; COUNTA(#REF!))=$C5)))</f>
        <v>#REF!</v>
      </c>
      <c r="K5" s="193" t="s">
        <v>50</v>
      </c>
    </row>
    <row r="6" spans="2:18">
      <c r="C6" s="1" t="s">
        <v>42</v>
      </c>
      <c r="D6" s="35" t="e">
        <f ca="1">1-(SUMPRODUCT(INDIRECT("'C&amp;T_4G_MAIN_CITIES M2M'!G2:G" &amp; COUNTA(#REF!))/(INDIRECT("'C&amp;T_4G_MAIN_CITIES M2M'!F2:F"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COUNTA(#REF!))=$C6)))</f>
        <v>#REF!</v>
      </c>
      <c r="E6" s="36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COUNTA(#REF!))=$C6)))</f>
        <v>#REF!</v>
      </c>
      <c r="F6" s="35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</f>
        <v>#REF!</v>
      </c>
      <c r="G6" s="37" t="e">
        <f ca="1">SUMPRODUCT(INDIRECT("'C&amp;T_4G_MAIN_CITIES M2M'!$AF$2:$AF$" &amp; COUNTA(#REF!))*INDIRECT("'C&amp;T_4G_MAIN_CITIES M2M'!$AW$2:$AW$" &amp; COUNTA(#REF!))*(INDIRECT("'C&amp;T_4G_MAIN_CITIES M2M'!$BF$2:$BF$" &amp; COUNTA(#REF!))=$C6))/SUMPRODUCT(INDIRECT("'C&amp;T_4G_MAIN_CITIES M2M'!$AW$2:$AW$" &amp; COUNTA(#REF!))*(INDIRECT("'C&amp;T_4G_MAIN_CITIES M2M'!$BF$2:$BF$" &amp; COUNTA(#REF!))=$C6))</f>
        <v>#REF!</v>
      </c>
      <c r="H6" s="37" t="e">
        <f ca="1">SUMPRODUCT(INDIRECT("'C&amp;T_4G_MAIN_CITIES M2M'!$W$2:$W$" &amp; COUNTA(#REF!))*INDIRECT("'C&amp;T_4G_MAIN_CITIES M2M'!$AW$2:$AW$" &amp; COUNTA(#REF!))*(INDIRECT("'C&amp;T_4G_MAIN_CITIES M2M'!$BF$2:$BF$" &amp; COUNTA(#REF!))=$C6))/SUMPRODUCT(INDIRECT("'C&amp;T_4G_MAIN_CITIES M2M'!$AW$2:$AW$" &amp; COUNTA(#REF!))*(INDIRECT("'C&amp;T_4G_MAIN_CITIES M2M'!$BF$2:$BF$" &amp; COUNTA(#REF!))=$C6))</f>
        <v>#REF!</v>
      </c>
      <c r="I6" s="111" t="e">
        <f ca="1">(SUMPRODUCT(INDIRECT("'C&amp;T_4G_MAIN_CITIES M2M'!AK2:AK"&amp;COUNTA(#REF!))/(INDIRECT("'C&amp;T_4G_MAIN_CITIES M2M'!F2:F"&amp;COUNTA(#REF!)))*(INDIRECT("'C&amp;T_4G_MAIN_CITIES M2M'!$BF$2:$BF$"&amp;COUNTA(#REF!))=$C6)*INDIRECT("'C&amp;T_4G_MAIN_CITIES M2M'!$AW$2:$AW$"&amp;COUNTA(#REF!)))/SUMPRODUCT(INDIRECT("'C&amp;T_4G_MAIN_CITIES M2M'!$AW$2:$AW$"&amp;COUNTA(#REF!))*(INDIRECT("'C&amp;T_4G_MAIN_CITIES M2M'!$BF$2:$BF$"&amp;COUNTA(#REF!))=$C6)))</f>
        <v>#REF!</v>
      </c>
      <c r="J6" s="36" t="e">
        <f ca="1">(SUMPRODUCT(INDIRECT("'C&amp;T_4G_ONLY_MAIN_CITIES M2M'!F2:F" &amp; COUNTA(#REF!))/(INDIRECT("'C&amp;T_4G_MAIN_CITIES M2M'!F2:F" &amp; COUNTA(#REF!)))*(INDIRECT("'C&amp;T_4G_MAIN_CITIES M2M'!$BF$2:$BF$" &amp; COUNTA(#REF!))=$C6)*INDIRECT("'C&amp;T_4G_MAIN_CITIES M2M'!$AW$2:$AW$" &amp; COUNTA(#REF!)))/SUMPRODUCT(INDIRECT("'C&amp;T_4G_MAIN_CITIES M2M'!$AW$2:$AW$" &amp; COUNTA(#REF!))*(INDIRECT("'C&amp;T_4G_MAIN_CITIES M2M'!$BF$2:$BF$" &amp; COUNTA(#REF!))=$C6)))</f>
        <v>#REF!</v>
      </c>
      <c r="K6" s="194"/>
    </row>
    <row r="7" spans="2:18">
      <c r="C7" s="1" t="s">
        <v>43</v>
      </c>
      <c r="D7" s="35" t="e">
        <f ca="1">1-(SUMPRODUCT(INDIRECT("'C&amp;T_4G_MAIN_CITIES M2M'!G2:G" &amp; COUNTA(#REF!))/(INDIRECT("'C&amp;T_4G_MAIN_CITIES M2M'!F2:F"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COUNTA(#REF!))=$C7)))</f>
        <v>#REF!</v>
      </c>
      <c r="E7" s="36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COUNTA(#REF!))=$C7)))</f>
        <v>#REF!</v>
      </c>
      <c r="F7" s="35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</f>
        <v>#REF!</v>
      </c>
      <c r="G7" s="37" t="e">
        <f ca="1">SUMPRODUCT(INDIRECT("'C&amp;T_4G_MAIN_CITIES M2M'!$AF$2:$AF$" &amp; COUNTA(#REF!))*INDIRECT("'C&amp;T_4G_MAIN_CITIES M2M'!$AW$2:$AW$" &amp; COUNTA(#REF!))*(INDIRECT("'C&amp;T_4G_MAIN_CITIES M2M'!$BF$2:$BF$" &amp; COUNTA(#REF!))=$C7))/SUMPRODUCT(INDIRECT("'C&amp;T_4G_MAIN_CITIES M2M'!$AW$2:$AW$" &amp; COUNTA(#REF!))*(INDIRECT("'C&amp;T_4G_MAIN_CITIES M2M'!$BF$2:$BF$" &amp; COUNTA(#REF!))=$C7))</f>
        <v>#REF!</v>
      </c>
      <c r="H7" s="37" t="e">
        <f ca="1">SUMPRODUCT(INDIRECT("'C&amp;T_4G_MAIN_CITIES M2M'!$W$2:$W$" &amp; COUNTA(#REF!))*INDIRECT("'C&amp;T_4G_MAIN_CITIES M2M'!$AW$2:$AW$" &amp; COUNTA(#REF!))*(INDIRECT("'C&amp;T_4G_MAIN_CITIES M2M'!$BF$2:$BF$" &amp; COUNTA(#REF!))=$C7))/SUMPRODUCT(INDIRECT("'C&amp;T_4G_MAIN_CITIES M2M'!$AW$2:$AW$" &amp; COUNTA(#REF!))*(INDIRECT("'C&amp;T_4G_MAIN_CITIES M2M'!$BF$2:$BF$" &amp; COUNTA(#REF!))=$C7))</f>
        <v>#REF!</v>
      </c>
      <c r="I7" s="111" t="e">
        <f ca="1">(SUMPRODUCT(INDIRECT("'C&amp;T_4G_MAIN_CITIES M2M'!AK2:AK"&amp;COUNTA(#REF!))/(INDIRECT("'C&amp;T_4G_MAIN_CITIES M2M'!F2:F"&amp;COUNTA(#REF!)))*(INDIRECT("'C&amp;T_4G_MAIN_CITIES M2M'!$BF$2:$BF$"&amp;COUNTA(#REF!))=$C7)*INDIRECT("'C&amp;T_4G_MAIN_CITIES M2M'!$AW$2:$AW$"&amp;COUNTA(#REF!)))/SUMPRODUCT(INDIRECT("'C&amp;T_4G_MAIN_CITIES M2M'!$AW$2:$AW$"&amp;COUNTA(#REF!))*(INDIRECT("'C&amp;T_4G_MAIN_CITIES M2M'!$BF$2:$BF$"&amp;COUNTA(#REF!))=$C7)))</f>
        <v>#REF!</v>
      </c>
      <c r="J7" s="36" t="e">
        <f ca="1">(SUMPRODUCT(INDIRECT("'C&amp;T_4G_ONLY_MAIN_CITIES M2M'!F2:F" &amp; COUNTA(#REF!))/(INDIRECT("'C&amp;T_4G_MAIN_CITIES M2M'!F2:F" &amp; COUNTA(#REF!)))*(INDIRECT("'C&amp;T_4G_MAIN_CITIES M2M'!$BF$2:$BF$" &amp; COUNTA(#REF!))=$C7)*INDIRECT("'C&amp;T_4G_MAIN_CITIES M2M'!$AW$2:$AW$" &amp; COUNTA(#REF!)))/SUMPRODUCT(INDIRECT("'C&amp;T_4G_MAIN_CITIES M2M'!$AW$2:$AW$" &amp; COUNTA(#REF!))*(INDIRECT("'C&amp;T_4G_MAIN_CITIES M2M'!$BF$2:$BF$" &amp; COUNTA(#REF!))=$C7)))</f>
        <v>#REF!</v>
      </c>
      <c r="K7" s="194"/>
    </row>
    <row r="8" spans="2:18">
      <c r="C8" s="1" t="s">
        <v>44</v>
      </c>
      <c r="D8" s="35" t="e">
        <f ca="1">1-(SUMPRODUCT(INDIRECT("'C&amp;T_4G_MAIN_CITIES M2M'!G2:G" &amp; COUNTA(#REF!))/(INDIRECT("'C&amp;T_4G_MAIN_CITIES M2M'!F2:F"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COUNTA(#REF!))=$C8)))</f>
        <v>#REF!</v>
      </c>
      <c r="E8" s="36" t="e">
        <f ca="1">1-(SUMPRODUCT(INDIRECT("'C&amp;T_4G_MAIN_CITIES M2M'!L2:L" &amp; COUNTA(#REF!))/(INDIRECT("'C&amp;T_4G_MAIN_CITIES M2M'!F2:F" &amp; COUNTA(#REF!))-INDIRECT("'C&amp;T_4G_MAIN_CITIES M2M'!G2:G"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COUNTA(#REF!))=$C8)))</f>
        <v>#REF!</v>
      </c>
      <c r="F8" s="35" t="e">
        <f ca="1">SUMPRODUCT((INDIRECT("'C&amp;T_4G_MAIN_CITIES M2M'!G2:G" &amp; COUNTA(#REF!))+INDIRECT("'C&amp;T_4G_MAIN_CITIES M2M'!L2:L" &amp; COUNTA(#REF!)))/(INDIRECT("'C&amp;T_4G_MAIN_CITIES M2M'!F2:F"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</f>
        <v>#REF!</v>
      </c>
      <c r="G8" s="37" t="e">
        <f ca="1">SUMPRODUCT(INDIRECT("'C&amp;T_4G_MAIN_CITIES M2M'!$AF$2:$AF$" &amp; COUNTA(#REF!))*INDIRECT("'C&amp;T_4G_MAIN_CITIES M2M'!$AW$2:$AW$" &amp; COUNTA(#REF!))*(INDIRECT("'C&amp;T_4G_MAIN_CITIES M2M'!$BF$2:$BF$" &amp; COUNTA(#REF!))=$C8))/SUMPRODUCT(INDIRECT("'C&amp;T_4G_MAIN_CITIES M2M'!$AW$2:$AW$" &amp; COUNTA(#REF!))*(INDIRECT("'C&amp;T_4G_MAIN_CITIES M2M'!$BF$2:$BF$" &amp; COUNTA(#REF!))=$C8))</f>
        <v>#REF!</v>
      </c>
      <c r="H8" s="37" t="e">
        <f ca="1">SUMPRODUCT(INDIRECT("'C&amp;T_4G_MAIN_CITIES M2M'!$W$2:$W$" &amp; COUNTA(#REF!))*INDIRECT("'C&amp;T_4G_MAIN_CITIES M2M'!$AW$2:$AW$" &amp; COUNTA(#REF!))*(INDIRECT("'C&amp;T_4G_MAIN_CITIES M2M'!$BF$2:$BF$" &amp; COUNTA(#REF!))=$C8))/SUMPRODUCT(INDIRECT("'C&amp;T_4G_MAIN_CITIES M2M'!$AW$2:$AW$" &amp; COUNTA(#REF!))*(INDIRECT("'C&amp;T_4G_MAIN_CITIES M2M'!$BF$2:$BF$" &amp; COUNTA(#REF!))=$C8))</f>
        <v>#REF!</v>
      </c>
      <c r="I8" s="111" t="e">
        <f ca="1">(SUMPRODUCT(INDIRECT("'C&amp;T_4G_MAIN_CITIES M2M'!AK2:AK"&amp;COUNTA(#REF!))/(INDIRECT("'C&amp;T_4G_MAIN_CITIES M2M'!F2:F"&amp;COUNTA(#REF!)))*(INDIRECT("'C&amp;T_4G_MAIN_CITIES M2M'!$BF$2:$BF$"&amp;COUNTA(#REF!))=$C8)*INDIRECT("'C&amp;T_4G_MAIN_CITIES M2M'!$AW$2:$AW$"&amp;COUNTA(#REF!)))/SUMPRODUCT(INDIRECT("'C&amp;T_4G_MAIN_CITIES M2M'!$AW$2:$AW$"&amp;COUNTA(#REF!))*(INDIRECT("'C&amp;T_4G_MAIN_CITIES M2M'!$BF$2:$BF$"&amp;COUNTA(#REF!))=$C8)))</f>
        <v>#REF!</v>
      </c>
      <c r="J8" s="36" t="e">
        <f ca="1">(SUMPRODUCT(INDIRECT("'C&amp;T_4G_ONLY_MAIN_CITIES M2M'!F2:F" &amp; COUNTA(#REF!))/(INDIRECT("'C&amp;T_4G_MAIN_CITIES M2M'!F2:F" &amp; COUNTA(#REF!)))*(INDIRECT("'C&amp;T_4G_MAIN_CITIES M2M'!$BF$2:$BF$" &amp; COUNTA(#REF!))=$C8)*INDIRECT("'C&amp;T_4G_MAIN_CITIES M2M'!$AW$2:$AW$" &amp; COUNTA(#REF!)))/SUMPRODUCT(INDIRECT("'C&amp;T_4G_MAIN_CITIES M2M'!$AW$2:$AW$" &amp; COUNTA(#REF!))*(INDIRECT("'C&amp;T_4G_MAIN_CITIES M2M'!$BF$2:$BF$" &amp; COUNTA(#REF!))=$C8)))</f>
        <v>#REF!</v>
      </c>
      <c r="K8" s="194"/>
    </row>
    <row r="9" spans="2:18" ht="8.25" customHeight="1">
      <c r="B9" s="32"/>
      <c r="D9" s="38"/>
      <c r="E9" s="38"/>
      <c r="F9" s="38"/>
      <c r="G9" s="38"/>
      <c r="H9" s="38"/>
      <c r="I9" s="112"/>
      <c r="J9" s="107"/>
      <c r="K9" s="194"/>
    </row>
    <row r="10" spans="2:18" ht="15.75">
      <c r="B10" s="32" t="s">
        <v>54</v>
      </c>
      <c r="C10" s="1" t="s">
        <v>41</v>
      </c>
      <c r="D10" s="33" t="e">
        <f ca="1">1-(SUMPRODUCT(INDIRECT("'C&amp;T_4G_SMALLER_CITIES M2M'!G2:G" &amp; COUNTA(#REF!))/(INDIRECT("'C&amp;T_4G_SMALLER_CITIES M2M'!F2:F"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COUNTA(#REF!))=$C10)))</f>
        <v>#REF!</v>
      </c>
      <c r="E10" s="33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COUNTA(#REF!))=$C10)))</f>
        <v>#REF!</v>
      </c>
      <c r="F10" s="33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</f>
        <v>#REF!</v>
      </c>
      <c r="G10" s="34" t="e">
        <f ca="1">SUMPRODUCT(INDIRECT("'C&amp;T_4G_SMALLER_CITIES M2M'!$AF$2:$AF$" &amp; COUNTA(#REF!))*INDIRECT("'C&amp;T_4G_SMALLER_CITIES M2M'!$AW$2:$AW$" &amp; COUNTA(#REF!))*(INDIRECT("'C&amp;T_4G_SMALLER_CITIES M2M'!$BF$2:$BF$" &amp; COUNTA(#REF!))=$C10))/(SUMPRODUCT(INDIRECT("'C&amp;T_4G_SMALLER_CITIES M2M'!$AW$2:$AW$" &amp; COUNTA(#REF!))*(INDIRECT("'C&amp;T_4G_SMALLER_CITIES M2M'!$BF$2:$BF$" &amp; COUNTA(#REF!))=$C10))-Y10)</f>
        <v>#REF!</v>
      </c>
      <c r="H10" s="34" t="e">
        <f ca="1">SUMPRODUCT(INDIRECT("'C&amp;T_4G_SMALLER_CITIES M2M'!$W$2:$W$" &amp; COUNTA(#REF!))*INDIRECT("'C&amp;T_4G_SMALLER_CITIES M2M'!$AW$2:$AW$" &amp; COUNTA(#REF!))*(INDIRECT("'C&amp;T_4G_SMALLER_CITIES M2M'!$BF$2:$BF$" &amp; COUNTA(#REF!))=$C10))/(SUMPRODUCT(INDIRECT("'C&amp;T_4G_SMALLER_CITIES M2M'!$AW$2:$AW$" &amp; COUNTA(#REF!))*(INDIRECT("'C&amp;T_4G_SMALLER_CITIES M2M'!$BF$2:$BF$" &amp; COUNTA(#REF!))=$C10))-X10)</f>
        <v>#REF!</v>
      </c>
      <c r="I10" s="110" t="e">
        <f ca="1">(SUMPRODUCT(INDIRECT("'C&amp;T_4G_SMALLER_CITIES M2M'!AK2:AK"&amp;COUNTA(#REF!))/(INDIRECT("'C&amp;T_4G_SMALLER_CITIES M2M'!F2:F"&amp;COUNTA(#REF!)))*(INDIRECT("'C&amp;T_4G_SMALLER_CITIES M2M'!$BF$2:$BF$"&amp;COUNTA(#REF!))=$C10)*INDIRECT("'C&amp;T_4G_SMALLER_CITIES M2M'!$AW$2:$AW$"&amp;COUNTA(#REF!)))/SUMPRODUCT(INDIRECT("'C&amp;T_4G_SMALLER_CITIES M2M'!$AW$2:$AW$"&amp;COUNTA(#REF!))*(INDIRECT("'C&amp;T_4G_SMALLER_CITIES M2M'!$BF$2:$BF$"&amp;COUNTA(#REF!))=$C10)))</f>
        <v>#REF!</v>
      </c>
      <c r="J10" s="33" t="e">
        <f ca="1">(SUMPRODUCT(INDIRECT("'C&amp;T_4G_ONLY_SMALLER_CITIES M2M'!F2:F" &amp; COUNTA(#REF!))/(INDIRECT("'C&amp;T_4G_SMALLER_CITIES M2M'!F2:F" &amp; COUNTA(#REF!)))*(INDIRECT("'C&amp;T_4G_SMALLER_CITIES M2M'!$BF$2:$BF$" &amp; COUNTA(#REF!))=$C10)*INDIRECT("'C&amp;T_4G_SMALLER_CITIES M2M'!$AW$2:$AW$" &amp; COUNTA(#REF!)))/SUMPRODUCT(INDIRECT("'C&amp;T_4G_SMALLER_CITIES M2M'!$AW$2:$AW$" &amp; COUNTA(#REF!))*(INDIRECT("'C&amp;T_4G_SMALLER_CITIES M2M'!$BF$2:$BF$" &amp; COUNTA(#REF!))=$C10)))</f>
        <v>#REF!</v>
      </c>
      <c r="K10" s="194"/>
      <c r="N10" s="32" t="s">
        <v>51</v>
      </c>
      <c r="O10" s="104" t="e">
        <f ca="1">1-(SUMPRODUCT(INDIRECT("'C&amp;T_4G_SMALLER_CITIES M2M'!G2:G" &amp; COUNTA(#REF!))*INDIRECT("'C&amp;T_4G_SMALLER_CITIES M2M'!BK2:BK" &amp; COUNTA(#REF!))/(INDIRECT("'C&amp;T_4G_SMALLER_CITIES M2M'!F2:F" &amp; COUNTA(#REF!)))*INDIRECT("'C&amp;T_4G_SMALLER_CITIES M2M'!BK2:BK" &amp; COUNTA(#REF!))*(INDIRECT("'C&amp;T_4G_SMALLER_CITIES M2M'!$BF$2:$BF$" &amp; COUNTA(#REF!))=$C10)*INDIRECT("'C&amp;T_4G_SMALLER_CITIES M2M'!$AW$2:$AW$" &amp; COUNTA(#REF!)))/SUMPRODUCT(INDIRECT("'C&amp;T_4G_SMALLER_CITIES M2M'!$AW$2:$AW$" &amp; COUNTA(#REF!))*INDIRECT("'C&amp;T_4G_SMALLER_CITIES M2M'!BK2:BK" &amp; COUNTA(#REF!))*(INDIRECT("'C&amp;T_4G_SMALLER_CITIES M2M'!$BF$2:$BF$" &amp; COUNTA(#REF!))=$C10)))</f>
        <v>#REF!</v>
      </c>
      <c r="P10" s="104" t="e">
        <f ca="1">1-(SUMPRODUCT(INDIRECT("'C&amp;T_4G_SMALLER_CITIES M2M'!L2:L" &amp; COUNTA(#REF!))*INDIRECT("'C&amp;T_4G_SMALLER_CITIES M2M'!BK2:BK" &amp; COUNTA(#REF!))/(INDIRECT("'C&amp;T_4G_SMALLER_CITIES M2M'!F2:F" &amp; COUNTA(#REF!))-INDIRECT("'C&amp;T_4G_SMALLER_CITIES M2M'!G2:G" &amp; COUNTA(#REF!))*INDIRECT("'C&amp;T_4G_SMALLER_CITIES M2M'!BK2:BK" &amp; COUNTA(#REF!)))*(INDIRECT("'C&amp;T_4G_SMALLER_CITIES M2M'!$BF$2:$BF$" &amp; COUNTA(#REF!))=$C10)*INDIRECT("'C&amp;T_4G_SMALLER_CITIES M2M'!$AW$2:$AW$" &amp; COUNTA(#REF!))*INDIRECT("'C&amp;T_4G_SMALLER_CITIES M2M'!BK2:BK" &amp; COUNTA(#REF!)))/SUMPRODUCT(INDIRECT("'C&amp;T_4G_SMALLER_CITIES M2M'!$AW$2:$AW$" &amp; COUNTA(#REF!))*INDIRECT("'C&amp;T_4G_SMALLER_CITIES M2M'!BK2:BK" &amp; COUNTA(#REF!))*(INDIRECT("'C&amp;T_4G_SMALLER_CITIES M2M'!$BF$2:$BF$" &amp; COUNTA(#REF!))=$C10)))</f>
        <v>#REF!</v>
      </c>
      <c r="Q10" s="105" t="e">
        <f ca="1">SUMPRODUCT(INDIRECT("'C&amp;T_4G_SMALLER_CITIES M2M'!$AF$2:$AF$" &amp; COUNTA(#REF!))*INDIRECT("'C&amp;T_4G_SMALLER_CITIES M2M'!$AW$2:$AW$" &amp; COUNTA(#REF!))*INDIRECT("'C&amp;T_4G_SMALLER_CITIES M2M'!BK2:BK" &amp; COUNTA(#REF!))*(INDIRECT("'C&amp;T_4G_SMALLER_CITIES M2M'!$BF$2:$BF$" &amp; COUNTA(#REF!))=$C10))/SUMPRODUCT(INDIRECT("'C&amp;T_4G_SMALLER_CITIES M2M'!$AW$2:$AW$" &amp; COUNTA(#REF!))*INDIRECT("'C&amp;T_4G_SMALLER_CITIES M2M'!BK2:BK" &amp; COUNTA(#REF!))*(INDIRECT("'C&amp;T_4G_SMALLER_CITIES M2M'!$BF$2:$BF$" &amp; COUNTA(#REF!))=$C10))</f>
        <v>#REF!</v>
      </c>
      <c r="R10" s="105" t="e">
        <f ca="1">SUMPRODUCT(INDIRECT("'C&amp;T_4G_SMALLER_CITIES M2M'!$W$2:$W$" &amp; COUNTA(#REF!))*INDIRECT("'C&amp;T_4G_SMALLER_CITIES M2M'!BK2:BK" &amp; COUNTA(#REF!))*INDIRECT("'C&amp;T_4G_SMALLER_CITIES M2M'!$AW$2:$AW$" &amp; COUNTA(#REF!))*(INDIRECT("'C&amp;T_4G_SMALLER_CITIES M2M'!$BF$2:$BF$" &amp; COUNTA(#REF!))=$C10))/SUMPRODUCT(INDIRECT("'C&amp;T_4G_SMALLER_CITIES M2M'!$AW$2:$AW$" &amp; COUNTA(#REF!))*INDIRECT("'C&amp;T_4G_SMALLER_CITIES M2M'!BK2:BK" &amp; COUNTA(#REF!))*(INDIRECT("'C&amp;T_4G_SMALLER_CITIES M2M'!$BF$2:$BF$" &amp; COUNTA(#REF!))=$C10))</f>
        <v>#REF!</v>
      </c>
    </row>
    <row r="11" spans="2:18">
      <c r="C11" s="1" t="s">
        <v>42</v>
      </c>
      <c r="D11" s="35" t="e">
        <f ca="1">1-(SUMPRODUCT(INDIRECT("'C&amp;T_4G_SMALLER_CITIES M2M'!G2:G" &amp; COUNTA(#REF!))/(INDIRECT("'C&amp;T_4G_SMALLER_CITIES M2M'!F2:F" &amp; COUNTA(#REF!)))*(INDIRECT("'C&amp;T_4G_SMALLER_CITIES M2M'!$BF$2:$BF$" &amp; COUNTA(#REF!))=$C11)*INDIRECT("'C&amp;T_4G_SMALLER_CITIES M2M'!$AW$2:$AW$" &amp; COUNTA(#REF!)))/SUMPRODUCT(INDIRECT("'C&amp;T_4G_SMALLER_CITIES M2M'!$AW$2:$AW$" &amp; COUNTA(#REF!))*(INDIRECT("'C&amp;T_4G_SMALLER_CITIES M2M'!$BF$2:$BF$" &amp; COUNTA(#REF!))=$C11)))</f>
        <v>#REF!</v>
      </c>
      <c r="E11" s="36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COUNTA(#REF!))=$C11)*INDIRECT("'C&amp;T_4G_SMALLER_CITIES M2M'!$AW$2:$AW$" &amp; COUNTA(#REF!)))/SUMPRODUCT(INDIRECT("'C&amp;T_4G_SMALLER_CITIES M2M'!$AW$2:$AW$" &amp; COUNTA(#REF!))*(INDIRECT("'C&amp;T_4G_SMALLER_CITIES M2M'!$BF$2:$BF$" &amp; COUNTA(#REF!))=$C11)))</f>
        <v>#REF!</v>
      </c>
      <c r="F11" s="35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COUNTA(#REF!))=$C11)*INDIRECT("'C&amp;T_4G_SMALLER_CITIES M2M'!$AW$2:$AW$" &amp; COUNTA(#REF!)))/SUMPRODUCT(INDIRECT("'C&amp;T_4G_SMALLER_CITIES M2M'!$AW$2:$AW$" &amp; COUNTA(#REF!))*(INDIRECT("'C&amp;T_4G_SMALLER_CITIES M2M'!$BF$2:$BF$" &amp; COUNTA(#REF!))=$C11))</f>
        <v>#REF!</v>
      </c>
      <c r="G11" s="37" t="e">
        <f ca="1">SUMPRODUCT(INDIRECT("'C&amp;T_4G_SMALLER_CITIES M2M'!$AF$2:$AF$" &amp; COUNTA(#REF!))*INDIRECT("'C&amp;T_4G_SMALLER_CITIES M2M'!$AW$2:$AW$" &amp; COUNTA(#REF!))*(INDIRECT("'C&amp;T_4G_SMALLER_CITIES M2M'!$BF$2:$BF$" &amp; COUNTA(#REF!))=$C11))/(SUMPRODUCT(INDIRECT("'C&amp;T_4G_SMALLER_CITIES M2M'!$AW$2:$AW$" &amp; COUNTA(#REF!))*(INDIRECT("'C&amp;T_4G_SMALLER_CITIES M2M'!$BF$2:$BF$" &amp; COUNTA(#REF!))=$C11))-Y11)</f>
        <v>#REF!</v>
      </c>
      <c r="H11" s="37" t="e">
        <f ca="1">SUMPRODUCT(INDIRECT("'C&amp;T_4G_SMALLER_CITIES M2M'!$W$2:$W$" &amp; COUNTA(#REF!))*INDIRECT("'C&amp;T_4G_SMALLER_CITIES M2M'!$AW$2:$AW$" &amp; COUNTA(#REF!))*(INDIRECT("'C&amp;T_4G_SMALLER_CITIES M2M'!$BF$2:$BF$" &amp; COUNTA(#REF!))=$C11))/(SUMPRODUCT(INDIRECT("'C&amp;T_4G_SMALLER_CITIES M2M'!$AW$2:$AW$" &amp; COUNTA(#REF!))*(INDIRECT("'C&amp;T_4G_SMALLER_CITIES M2M'!$BF$2:$BF$" &amp; COUNTA(#REF!))=$C11))-X11)</f>
        <v>#REF!</v>
      </c>
      <c r="I11" s="111" t="e">
        <f ca="1">(SUMPRODUCT(INDIRECT("'C&amp;T_4G_SMALLER_CITIES M2M'!AK2:AK"&amp;COUNTA(#REF!))/(INDIRECT("'C&amp;T_4G_SMALLER_CITIES M2M'!F2:F"&amp;COUNTA(#REF!)))*(INDIRECT("'C&amp;T_4G_SMALLER_CITIES M2M'!$BF$2:$BF$"&amp;COUNTA(#REF!))=$C11)*INDIRECT("'C&amp;T_4G_SMALLER_CITIES M2M'!$AW$2:$AW$"&amp;COUNTA(#REF!)))/SUMPRODUCT(INDIRECT("'C&amp;T_4G_SMALLER_CITIES M2M'!$AW$2:$AW$"&amp;COUNTA(#REF!))*(INDIRECT("'C&amp;T_4G_SMALLER_CITIES M2M'!$BF$2:$BF$"&amp;COUNTA(#REF!))=$C11)))</f>
        <v>#REF!</v>
      </c>
      <c r="J11" s="36" t="e">
        <f ca="1">(SUMPRODUCT(INDIRECT("'C&amp;T_4G_ONLY_MAIN_CITIES M2M'!F2:F" &amp; COUNTA(#REF!))/(INDIRECT("'C&amp;T_4G_MAIN_CITIES M2M'!F2:F" &amp; COUNTA(#REF!)))*(INDIRECT("'C&amp;T_4G_MAIN_CITIES M2M'!$BF$2:$BF$" &amp; COUNTA(#REF!))=$C11)*INDIRECT("'C&amp;T_4G_MAIN_CITIES M2M'!$AW$2:$AW$" &amp; COUNTA(#REF!)))/SUMPRODUCT(INDIRECT("'C&amp;T_4G_MAIN_CITIES M2M'!$AW$2:$AW$" &amp; COUNTA(#REF!))*(INDIRECT("'C&amp;T_4G_MAIN_CITIES M2M'!$BF$2:$BF$" &amp; COUNTA(#REF!))=$C11)))</f>
        <v>#REF!</v>
      </c>
      <c r="K11" s="194"/>
      <c r="N11" s="32" t="s">
        <v>52</v>
      </c>
      <c r="O11" s="104" t="e">
        <f ca="1">1-(SUMPRODUCT(INDIRECT("'C&amp;T_4G_SMALLER_CITIES M2M'!G2:G" &amp; COUNTA(#REF!))*INDIRECT("'C&amp;T_4G_SMALLER_CITIES M2M'!BL2:BL" &amp; COUNTA(#REF!))/(INDIRECT("'C&amp;T_4G_SMALLER_CITIES M2M'!F2:F" &amp; COUNTA(#REF!)))*INDIRECT("'C&amp;T_4G_SMALLER_CITIES M2M'!BL2:BL" &amp; COUNTA(#REF!))*(INDIRECT("'C&amp;T_4G_SMALLER_CITIES M2M'!$BF$2:$BF$" &amp; COUNTA(#REF!))=$C10)*INDIRECT("'C&amp;T_4G_SMALLER_CITIES M2M'!$AW$2:$AW$" &amp; COUNTA(#REF!)))/SUMPRODUCT(INDIRECT("'C&amp;T_4G_SMALLER_CITIES M2M'!$AW$2:$AW$" &amp; COUNTA(#REF!))*INDIRECT("'C&amp;T_4G_SMALLER_CITIES M2M'!BL2:BL" &amp; COUNTA(#REF!))*(INDIRECT("'C&amp;T_4G_SMALLER_CITIES M2M'!$BF$2:$BF$" &amp; COUNTA(#REF!))=$C10)))</f>
        <v>#REF!</v>
      </c>
      <c r="P11" s="104" t="e">
        <f ca="1">1-(SUMPRODUCT(INDIRECT("'C&amp;T_4G_SMALLER_CITIES M2M'!L2:L" &amp; COUNTA(#REF!))*INDIRECT("'C&amp;T_4G_SMALLER_CITIES M2M'!BL2:BL" &amp; COUNTA(#REF!))/(INDIRECT("'C&amp;T_4G_SMALLER_CITIES M2M'!F2:F" &amp; COUNTA(#REF!))-INDIRECT("'C&amp;T_4G_SMALLER_CITIES M2M'!G2:G" &amp; COUNTA(#REF!))*INDIRECT("'C&amp;T_4G_SMALLER_CITIES M2M'!BL2:BL" &amp; COUNTA(#REF!)))*(INDIRECT("'C&amp;T_4G_SMALLER_CITIES M2M'!$BF$2:$BF$" &amp; COUNTA(#REF!))=$C10)*INDIRECT("'C&amp;T_4G_SMALLER_CITIES M2M'!$AW$2:$AW$" &amp; COUNTA(#REF!))*INDIRECT("'C&amp;T_4G_SMALLER_CITIES M2M'!BL2:BL" &amp; COUNTA(#REF!)))/SUMPRODUCT(INDIRECT("'C&amp;T_4G_SMALLER_CITIES M2M'!$AW$2:$AW$" &amp; COUNTA(#REF!))*INDIRECT("'C&amp;T_4G_SMALLER_CITIES M2M'!BL2:BL" &amp; COUNTA(#REF!))*(INDIRECT("'C&amp;T_4G_SMALLER_CITIES M2M'!$BF$2:$BF$" &amp; COUNTA(#REF!))=$C10)))</f>
        <v>#REF!</v>
      </c>
      <c r="Q11" s="105" t="e">
        <f ca="1">SUMPRODUCT(INDIRECT("'C&amp;T_4G_SMALLER_CITIES M2M'!$AF$2:$AF$" &amp; COUNTA(#REF!))*INDIRECT("'C&amp;T_4G_SMALLER_CITIES M2M'!$AW$2:$AW$" &amp; COUNTA(#REF!))*INDIRECT("'C&amp;T_4G_SMALLER_CITIES M2M'!BL2:BL" &amp; COUNTA(#REF!))*(INDIRECT("'C&amp;T_4G_SMALLER_CITIES M2M'!$BF$2:$BF$" &amp; COUNTA(#REF!))=$C10))/SUMPRODUCT(INDIRECT("'C&amp;T_4G_SMALLER_CITIES M2M'!$AW$2:$AW$" &amp; COUNTA(#REF!))*INDIRECT("'C&amp;T_4G_SMALLER_CITIES M2M'!BL2:BL" &amp; COUNTA(#REF!))*(INDIRECT("'C&amp;T_4G_SMALLER_CITIES M2M'!$BF$2:$BF$" &amp; COUNTA(#REF!))=$C10))</f>
        <v>#REF!</v>
      </c>
      <c r="R11" s="105" t="e">
        <f ca="1">SUMPRODUCT(INDIRECT("'C&amp;T_4G_SMALLER_CITIES M2M'!$W$2:$W$" &amp; COUNTA(#REF!))*INDIRECT("'C&amp;T_4G_SMALLER_CITIES M2M'!BL2:BL" &amp; COUNTA(#REF!))*INDIRECT("'C&amp;T_4G_SMALLER_CITIES M2M'!$AW$2:$AW$" &amp; COUNTA(#REF!))*(INDIRECT("'C&amp;T_4G_SMALLER_CITIES M2M'!$BF$2:$BF$" &amp; COUNTA(#REF!))=$C10))/SUMPRODUCT(INDIRECT("'C&amp;T_4G_SMALLER_CITIES M2M'!$AW$2:$AW$" &amp; COUNTA(#REF!))*INDIRECT("'C&amp;T_4G_SMALLER_CITIES M2M'!BL2:BL" &amp; COUNTA(#REF!))*(INDIRECT("'C&amp;T_4G_SMALLER_CITIES M2M'!$BF$2:$BF$" &amp; COUNTA(#REF!))=$C10))</f>
        <v>#REF!</v>
      </c>
    </row>
    <row r="12" spans="2:18">
      <c r="C12" s="1" t="s">
        <v>43</v>
      </c>
      <c r="D12" s="35" t="e">
        <f ca="1">1-(SUMPRODUCT(INDIRECT("'C&amp;T_4G_SMALLER_CITIES M2M'!G2:G" &amp; COUNTA(#REF!))/(INDIRECT("'C&amp;T_4G_SMALLER_CITIES M2M'!F2:F" &amp; COUNTA(#REF!)))*(INDIRECT("'C&amp;T_4G_SMALLER_CITIES M2M'!$BF$2:$BF$" &amp; COUNTA(#REF!))=$C12)*INDIRECT("'C&amp;T_4G_SMALLER_CITIES M2M'!$AW$2:$AW$" &amp; COUNTA(#REF!)))/SUMPRODUCT(INDIRECT("'C&amp;T_4G_SMALLER_CITIES M2M'!$AW$2:$AW$" &amp; COUNTA(#REF!))*(INDIRECT("'C&amp;T_4G_SMALLER_CITIES M2M'!$BF$2:$BF$" &amp; COUNTA(#REF!))=$C12)))</f>
        <v>#REF!</v>
      </c>
      <c r="E12" s="36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COUNTA(#REF!))=$C12)*INDIRECT("'C&amp;T_4G_SMALLER_CITIES M2M'!$AW$2:$AW$" &amp; COUNTA(#REF!)))/SUMPRODUCT(INDIRECT("'C&amp;T_4G_SMALLER_CITIES M2M'!$AW$2:$AW$" &amp; COUNTA(#REF!))*(INDIRECT("'C&amp;T_4G_SMALLER_CITIES M2M'!$BF$2:$BF$" &amp; COUNTA(#REF!))=$C12)))</f>
        <v>#REF!</v>
      </c>
      <c r="F12" s="35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COUNTA(#REF!))=$C12)*INDIRECT("'C&amp;T_4G_SMALLER_CITIES M2M'!$AW$2:$AW$" &amp; COUNTA(#REF!)))/SUMPRODUCT(INDIRECT("'C&amp;T_4G_SMALLER_CITIES M2M'!$AW$2:$AW$" &amp; COUNTA(#REF!))*(INDIRECT("'C&amp;T_4G_SMALLER_CITIES M2M'!$BF$2:$BF$" &amp; COUNTA(#REF!))=$C12))</f>
        <v>#REF!</v>
      </c>
      <c r="G12" s="37" t="e">
        <f ca="1">SUMPRODUCT(INDIRECT("'C&amp;T_4G_SMALLER_CITIES M2M'!$AF$2:$AF$" &amp; COUNTA(#REF!))*INDIRECT("'C&amp;T_4G_SMALLER_CITIES M2M'!$AW$2:$AW$" &amp; COUNTA(#REF!))*(INDIRECT("'C&amp;T_4G_SMALLER_CITIES M2M'!$BF$2:$BF$" &amp; COUNTA(#REF!))=$C12))/(SUMPRODUCT(INDIRECT("'C&amp;T_4G_SMALLER_CITIES M2M'!$AW$2:$AW$" &amp; COUNTA(#REF!))*(INDIRECT("'C&amp;T_4G_SMALLER_CITIES M2M'!$BF$2:$BF$" &amp; COUNTA(#REF!))=$C12))-Y12)</f>
        <v>#REF!</v>
      </c>
      <c r="H12" s="37" t="e">
        <f ca="1">SUMPRODUCT(INDIRECT("'C&amp;T_4G_SMALLER_CITIES M2M'!$W$2:$W$" &amp; COUNTA(#REF!))*INDIRECT("'C&amp;T_4G_SMALLER_CITIES M2M'!$AW$2:$AW$" &amp; COUNTA(#REF!))*(INDIRECT("'C&amp;T_4G_SMALLER_CITIES M2M'!$BF$2:$BF$" &amp; COUNTA(#REF!))=$C12))/(SUMPRODUCT(INDIRECT("'C&amp;T_4G_SMALLER_CITIES M2M'!$AW$2:$AW$" &amp; COUNTA(#REF!))*(INDIRECT("'C&amp;T_4G_SMALLER_CITIES M2M'!$BF$2:$BF$" &amp; COUNTA(#REF!))=$C12))-X12)</f>
        <v>#REF!</v>
      </c>
      <c r="I12" s="111" t="e">
        <f ca="1">(SUMPRODUCT(INDIRECT("'C&amp;T_4G_SMALLER_CITIES M2M'!AK2:AK"&amp;COUNTA(#REF!))/(INDIRECT("'C&amp;T_4G_SMALLER_CITIES M2M'!F2:F"&amp;COUNTA(#REF!)))*(INDIRECT("'C&amp;T_4G_SMALLER_CITIES M2M'!$BF$2:$BF$"&amp;COUNTA(#REF!))=$C12)*INDIRECT("'C&amp;T_4G_SMALLER_CITIES M2M'!$AW$2:$AW$"&amp;COUNTA(#REF!)))/SUMPRODUCT(INDIRECT("'C&amp;T_4G_SMALLER_CITIES M2M'!$AW$2:$AW$"&amp;COUNTA(#REF!))*(INDIRECT("'C&amp;T_4G_SMALLER_CITIES M2M'!$BF$2:$BF$"&amp;COUNTA(#REF!))=$C12)))</f>
        <v>#REF!</v>
      </c>
      <c r="J12" s="36" t="e">
        <f ca="1">(SUMPRODUCT(INDIRECT("'C&amp;T_4G_ONLY_MAIN_CITIES M2M'!F2:F" &amp; COUNTA(#REF!))/(INDIRECT("'C&amp;T_4G_MAIN_CITIES M2M'!F2:F" &amp; COUNTA(#REF!)))*(INDIRECT("'C&amp;T_4G_MAIN_CITIES M2M'!$BF$2:$BF$" &amp; COUNTA(#REF!))=$C12)*INDIRECT("'C&amp;T_4G_MAIN_CITIES M2M'!$AW$2:$AW$" &amp; COUNTA(#REF!)))/SUMPRODUCT(INDIRECT("'C&amp;T_4G_MAIN_CITIES M2M'!$AW$2:$AW$" &amp; COUNTA(#REF!))*(INDIRECT("'C&amp;T_4G_MAIN_CITIES M2M'!$BF$2:$BF$" &amp; COUNTA(#REF!))=$C12)))</f>
        <v>#REF!</v>
      </c>
      <c r="K12" s="194"/>
    </row>
    <row r="13" spans="2:18">
      <c r="C13" s="1" t="s">
        <v>44</v>
      </c>
      <c r="D13" s="35" t="e">
        <f ca="1">1-(SUMPRODUCT(INDIRECT("'C&amp;T_4G_SMALLER_CITIES M2M'!G2:G" &amp; COUNTA(#REF!))/(INDIRECT("'C&amp;T_4G_SMALLER_CITIES M2M'!F2:F" &amp; COUNTA(#REF!)))*(INDIRECT("'C&amp;T_4G_SMALLER_CITIES M2M'!$BF$2:$BF$" &amp; COUNTA(#REF!))=$C13)*INDIRECT("'C&amp;T_4G_SMALLER_CITIES M2M'!$AW$2:$AW$" &amp; COUNTA(#REF!)))/SUMPRODUCT(INDIRECT("'C&amp;T_4G_SMALLER_CITIES M2M'!$AW$2:$AW$" &amp; COUNTA(#REF!))*(INDIRECT("'C&amp;T_4G_SMALLER_CITIES M2M'!$BF$2:$BF$" &amp; COUNTA(#REF!))=$C13)))</f>
        <v>#REF!</v>
      </c>
      <c r="E13" s="36" t="e">
        <f ca="1">1-(SUMPRODUCT(INDIRECT("'C&amp;T_4G_SMALLER_CITIES M2M'!L2:L" &amp; COUNTA(#REF!))/(INDIRECT("'C&amp;T_4G_SMALLER_CITIES M2M'!F2:F" &amp; COUNTA(#REF!))-INDIRECT("'C&amp;T_4G_SMALLER_CITIES M2M'!G2:G" &amp; COUNTA(#REF!)))*(INDIRECT("'C&amp;T_4G_SMALLER_CITIES M2M'!$BF$2:$BF$" &amp; COUNTA(#REF!))=$C13)*INDIRECT("'C&amp;T_4G_SMALLER_CITIES M2M'!$AW$2:$AW$" &amp; COUNTA(#REF!)))/SUMPRODUCT(INDIRECT("'C&amp;T_4G_SMALLER_CITIES M2M'!$AW$2:$AW$" &amp; COUNTA(#REF!))*(INDIRECT("'C&amp;T_4G_SMALLER_CITIES M2M'!$BF$2:$BF$" &amp; COUNTA(#REF!))=$C13)))</f>
        <v>#REF!</v>
      </c>
      <c r="F13" s="35" t="e">
        <f ca="1">SUMPRODUCT((INDIRECT("'C&amp;T_4G_SMALLER_CITIES M2M'!G2:G" &amp; COUNTA(#REF!))+INDIRECT("'C&amp;T_4G_SMALLER_CITIES M2M'!L2:L" &amp; COUNTA(#REF!)))/(INDIRECT("'C&amp;T_4G_SMALLER_CITIES M2M'!F2:F" &amp; COUNTA(#REF!)))*(INDIRECT("'C&amp;T_4G_SMALLER_CITIES M2M'!$BF$2:$BF$" &amp; COUNTA(#REF!))=$C13)*INDIRECT("'C&amp;T_4G_SMALLER_CITIES M2M'!$AW$2:$AW$" &amp; COUNTA(#REF!)))/SUMPRODUCT(INDIRECT("'C&amp;T_4G_SMALLER_CITIES M2M'!$AW$2:$AW$" &amp; COUNTA(#REF!))*(INDIRECT("'C&amp;T_4G_SMALLER_CITIES M2M'!$BF$2:$BF$" &amp; COUNTA(#REF!))=$C13))</f>
        <v>#REF!</v>
      </c>
      <c r="G13" s="37" t="e">
        <f ca="1">SUMPRODUCT(INDIRECT("'C&amp;T_4G_SMALLER_CITIES M2M'!$AF$2:$AF$" &amp; COUNTA(#REF!))*INDIRECT("'C&amp;T_4G_SMALLER_CITIES M2M'!$AW$2:$AW$" &amp; COUNTA(#REF!))*(INDIRECT("'C&amp;T_4G_SMALLER_CITIES M2M'!$BF$2:$BF$" &amp; COUNTA(#REF!))=$C13))/(SUMPRODUCT(INDIRECT("'C&amp;T_4G_SMALLER_CITIES M2M'!$AW$2:$AW$" &amp; COUNTA(#REF!))*(INDIRECT("'C&amp;T_4G_SMALLER_CITIES M2M'!$BF$2:$BF$" &amp; COUNTA(#REF!))=$C13))-Y13)</f>
        <v>#REF!</v>
      </c>
      <c r="H13" s="37" t="e">
        <f ca="1">SUMPRODUCT(INDIRECT("'C&amp;T_4G_SMALLER_CITIES M2M'!$W$2:$W$" &amp; COUNTA(#REF!))*INDIRECT("'C&amp;T_4G_SMALLER_CITIES M2M'!$AW$2:$AW$" &amp; COUNTA(#REF!))*(INDIRECT("'C&amp;T_4G_SMALLER_CITIES M2M'!$BF$2:$BF$" &amp; COUNTA(#REF!))=$C13))/(SUMPRODUCT(INDIRECT("'C&amp;T_4G_SMALLER_CITIES M2M'!$AW$2:$AW$" &amp; COUNTA(#REF!))*(INDIRECT("'C&amp;T_4G_SMALLER_CITIES M2M'!$BF$2:$BF$" &amp; COUNTA(#REF!))=$C13))-X13)</f>
        <v>#REF!</v>
      </c>
      <c r="I13" s="111" t="e">
        <f ca="1">(SUMPRODUCT(INDIRECT("'C&amp;T_4G_SMALLER_CITIES M2M'!AK2:AK"&amp;COUNTA(#REF!))/(INDIRECT("'C&amp;T_4G_SMALLER_CITIES M2M'!F2:F"&amp;COUNTA(#REF!)))*(INDIRECT("'C&amp;T_4G_SMALLER_CITIES M2M'!$BF$2:$BF$"&amp;COUNTA(#REF!))=$C13)*INDIRECT("'C&amp;T_4G_SMALLER_CITIES M2M'!$AW$2:$AW$"&amp;COUNTA(#REF!)))/SUMPRODUCT(INDIRECT("'C&amp;T_4G_SMALLER_CITIES M2M'!$AW$2:$AW$"&amp;COUNTA(#REF!))*(INDIRECT("'C&amp;T_4G_SMALLER_CITIES M2M'!$BF$2:$BF$"&amp;COUNTA(#REF!))=$C13)))</f>
        <v>#REF!</v>
      </c>
      <c r="J13" s="36" t="e">
        <f ca="1">(SUMPRODUCT(INDIRECT("'C&amp;T_4G_ONLY_MAIN_CITIES M2M'!F2:F" &amp; COUNTA(#REF!))/(INDIRECT("'C&amp;T_4G_MAIN_CITIES M2M'!F2:F" &amp; COUNTA(#REF!)))*(INDIRECT("'C&amp;T_4G_MAIN_CITIES M2M'!$BF$2:$BF$" &amp; COUNTA(#REF!))=$C13)*INDIRECT("'C&amp;T_4G_MAIN_CITIES M2M'!$AW$2:$AW$" &amp; COUNTA(#REF!)))/SUMPRODUCT(INDIRECT("'C&amp;T_4G_MAIN_CITIES M2M'!$AW$2:$AW$" &amp; COUNTA(#REF!))*(INDIRECT("'C&amp;T_4G_MAIN_CITIES M2M'!$BF$2:$BF$" &amp; COUNTA(#REF!))=$C13)))</f>
        <v>#REF!</v>
      </c>
      <c r="K13" s="194"/>
    </row>
    <row r="14" spans="2:18" ht="6.75" customHeight="1">
      <c r="B14" s="32"/>
      <c r="D14" s="38"/>
      <c r="E14" s="38"/>
      <c r="F14" s="38"/>
      <c r="G14" s="38"/>
      <c r="H14" s="38"/>
      <c r="I14" s="38"/>
      <c r="J14" s="107"/>
      <c r="K14" s="194"/>
    </row>
    <row r="15" spans="2:18" ht="15.75">
      <c r="B15" s="32" t="s">
        <v>55</v>
      </c>
      <c r="C15" s="1" t="s">
        <v>41</v>
      </c>
      <c r="D15" s="33" t="e">
        <f ca="1">1-(SUMPRODUCT(INDIRECT("'C&amp;T_2G3G_MAIN_CITIES M2M'!G2:G" &amp; COUNTA(#REF!))/(INDIRECT("'C&amp;T_2G3G_MAIN_CITIES M2M'!F2:F" &amp; COUNTA(#REF!)))*(INDIRECT("'C&amp;T_2G3G_MAIN_CITIES M2M'!$BF$2:$BF$" &amp; COUNTA(#REF!))=$C15)*INDIRECT("'C&amp;T_2G3G_MAIN_CITIES M2M'!$AW$2:$AW$" &amp; COUNTA(#REF!)))/SUMPRODUCT(INDIRECT("'C&amp;T_2G3G_MAIN_CITIES M2M'!$AW$2:$AW$" &amp; COUNTA(#REF!))*(INDIRECT("'C&amp;T_2G3G_MAIN_CITIES M2M'!$BF$2:$BF$" &amp; COUNTA(#REF!))=$C15)))</f>
        <v>#REF!</v>
      </c>
      <c r="E15" s="33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COUNTA(#REF!))=$C15)*INDIRECT("'C&amp;T_2G3G_MAIN_CITIES M2M'!$AW$2:$AW$" &amp; COUNTA(#REF!)))/SUMPRODUCT(INDIRECT("'C&amp;T_2G3G_MAIN_CITIES M2M'!$AW$2:$AW$" &amp; COUNTA(#REF!))*(INDIRECT("'C&amp;T_2G3G_MAIN_CITIES M2M'!$BF$2:$BF$" &amp; COUNTA(#REF!))=$C15)))</f>
        <v>#REF!</v>
      </c>
      <c r="F15" s="33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COUNTA(#REF!))=$C15)*INDIRECT("'C&amp;T_2G3G_MAIN_CITIES M2M'!$AW$2:$AW$" &amp; COUNTA(#REF!)))/SUMPRODUCT(INDIRECT("'C&amp;T_2G3G_MAIN_CITIES M2M'!$AW$2:$AW$" &amp; COUNTA(#REF!))*(INDIRECT("'C&amp;T_2G3G_MAIN_CITIES M2M'!$BF$2:$BF$" &amp; COUNTA(#REF!))=$C15))</f>
        <v>#REF!</v>
      </c>
      <c r="G15" s="34" t="e">
        <f ca="1">SUMPRODUCT(INDIRECT("'C&amp;T_2G3G_MAIN_CITIES M2M'!$AF$2:$AF$" &amp; COUNTA(#REF!))*INDIRECT("'C&amp;T_2G3G_MAIN_CITIES M2M'!$AW$2:$AW$" &amp; COUNTA(#REF!))*(INDIRECT("'C&amp;T_2G3G_MAIN_CITIES M2M'!$BF$2:$BF$" &amp; COUNTA(#REF!))=$C15))/SUMPRODUCT(INDIRECT("'C&amp;T_2G3G_MAIN_CITIES M2M'!$AW$2:$AW$" &amp; COUNTA(#REF!))*(INDIRECT("'C&amp;T_2G3G_MAIN_CITIES M2M'!$BF$2:$BF$" &amp; COUNTA(#REF!))=$C15))</f>
        <v>#REF!</v>
      </c>
      <c r="H15" s="34" t="e">
        <f ca="1">SUMPRODUCT(INDIRECT("'C&amp;T_2G3G_MAIN_CITIES M2M'!$W$2:$W$" &amp; COUNTA(#REF!))*INDIRECT("'C&amp;T_2G3G_MAIN_CITIES M2M'!$AW$2:$AW$" &amp; COUNTA(#REF!))*(INDIRECT("'C&amp;T_2G3G_MAIN_CITIES M2M'!$BF$2:$BF$" &amp; COUNTA(#REF!))=$C15))/SUMPRODUCT(INDIRECT("'C&amp;T_2G3G_MAIN_CITIES M2M'!$AW$2:$AW$" &amp; COUNTA(#REF!))*(INDIRECT("'C&amp;T_2G3G_MAIN_CITIES M2M'!$BF$2:$BF$" &amp; COUNTA(#REF!))=$C15))</f>
        <v>#REF!</v>
      </c>
      <c r="I15" s="110" t="e">
        <f ca="1">(SUMPRODUCT(INDIRECT("'C&amp;T_2G3G_MAIN_CITIES M2M'!AK2:AK"&amp;COUNTA(#REF!))/(INDIRECT("'C&amp;T_2G3G_MAIN_CITIES M2M'!F2:F"&amp;COUNTA(#REF!)))*(INDIRECT("'C&amp;T_2G3G_MAIN_CITIES M2M'!$BF$2:$BF$"&amp;COUNTA(#REF!))=$C15)*INDIRECT("'C&amp;T_2G3G_MAIN_CITIES M2M'!$AW$2:$AW$"&amp;COUNTA(#REF!)))/SUMPRODUCT(INDIRECT("'C&amp;T_2G3G_MAIN_CITIES M2M'!$AW$2:$AW$"&amp;COUNTA(#REF!))*(INDIRECT("'C&amp;T_2G3G_MAIN_CITIES M2M'!$BF$2:$BF$"&amp;COUNTA(#REF!))=$C15)))</f>
        <v>#REF!</v>
      </c>
      <c r="J15" s="33"/>
      <c r="K15" s="194"/>
    </row>
    <row r="16" spans="2:18">
      <c r="B16" s="32"/>
      <c r="C16" s="1" t="s">
        <v>42</v>
      </c>
      <c r="D16" s="35" t="e">
        <f ca="1">1-(SUMPRODUCT(INDIRECT("'C&amp;T_2G3G_MAIN_CITIES M2M'!G2:G" &amp; COUNTA(#REF!))/(INDIRECT("'C&amp;T_2G3G_MAIN_CITIES M2M'!F2:F" &amp; COUNTA(#REF!)))*(INDIRECT("'C&amp;T_2G3G_MAIN_CITIES M2M'!$BF$2:$BF$" &amp; COUNTA(#REF!))=$C16)*INDIRECT("'C&amp;T_2G3G_MAIN_CITIES M2M'!$AW$2:$AW$" &amp; COUNTA(#REF!)))/SUMPRODUCT(INDIRECT("'C&amp;T_2G3G_MAIN_CITIES M2M'!$AW$2:$AW$" &amp; COUNTA(#REF!))*(INDIRECT("'C&amp;T_2G3G_MAIN_CITIES M2M'!$BF$2:$BF$" &amp; COUNTA(#REF!))=$C16)))</f>
        <v>#REF!</v>
      </c>
      <c r="E16" s="36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COUNTA(#REF!))=$C16)*INDIRECT("'C&amp;T_2G3G_MAIN_CITIES M2M'!$AW$2:$AW$" &amp; COUNTA(#REF!)))/SUMPRODUCT(INDIRECT("'C&amp;T_2G3G_MAIN_CITIES M2M'!$AW$2:$AW$" &amp; COUNTA(#REF!))*(INDIRECT("'C&amp;T_2G3G_MAIN_CITIES M2M'!$BF$2:$BF$" &amp; COUNTA(#REF!))=$C16)))</f>
        <v>#REF!</v>
      </c>
      <c r="F16" s="35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COUNTA(#REF!))=$C16)*INDIRECT("'C&amp;T_2G3G_MAIN_CITIES M2M'!$AW$2:$AW$" &amp; COUNTA(#REF!)))/SUMPRODUCT(INDIRECT("'C&amp;T_2G3G_MAIN_CITIES M2M'!$AW$2:$AW$" &amp; COUNTA(#REF!))*(INDIRECT("'C&amp;T_2G3G_MAIN_CITIES M2M'!$BF$2:$BF$" &amp; COUNTA(#REF!))=$C16))</f>
        <v>#REF!</v>
      </c>
      <c r="G16" s="37" t="e">
        <f ca="1">SUMPRODUCT(INDIRECT("'C&amp;T_2G3G_MAIN_CITIES M2M'!$AF$2:$AF$" &amp; COUNTA(#REF!))*INDIRECT("'C&amp;T_2G3G_MAIN_CITIES M2M'!$AW$2:$AW$" &amp; COUNTA(#REF!))*(INDIRECT("'C&amp;T_2G3G_MAIN_CITIES M2M'!$BF$2:$BF$" &amp; COUNTA(#REF!))=$C16))/SUMPRODUCT(INDIRECT("'C&amp;T_2G3G_MAIN_CITIES M2M'!$AW$2:$AW$" &amp; COUNTA(#REF!))*(INDIRECT("'C&amp;T_2G3G_MAIN_CITIES M2M'!$BF$2:$BF$" &amp; COUNTA(#REF!))=$C16))</f>
        <v>#REF!</v>
      </c>
      <c r="H16" s="37" t="e">
        <f ca="1">SUMPRODUCT(INDIRECT("'C&amp;T_2G3G_MAIN_CITIES M2M'!$W$2:$W$" &amp; COUNTA(#REF!))*INDIRECT("'C&amp;T_2G3G_MAIN_CITIES M2M'!$AW$2:$AW$" &amp; COUNTA(#REF!))*(INDIRECT("'C&amp;T_2G3G_MAIN_CITIES M2M'!$BF$2:$BF$" &amp; COUNTA(#REF!))=$C16))/SUMPRODUCT(INDIRECT("'C&amp;T_2G3G_MAIN_CITIES M2M'!$AW$2:$AW$" &amp; COUNTA(#REF!))*(INDIRECT("'C&amp;T_2G3G_MAIN_CITIES M2M'!$BF$2:$BF$" &amp; COUNTA(#REF!))=$C16))</f>
        <v>#REF!</v>
      </c>
      <c r="I16" s="111" t="e">
        <f ca="1">(SUMPRODUCT(INDIRECT("'C&amp;T_2G3G_MAIN_CITIES M2M'!AK2:AK"&amp;COUNTA(#REF!))/(INDIRECT("'C&amp;T_2G3G_MAIN_CITIES M2M'!F2:F"&amp;COUNTA(#REF!)))*(INDIRECT("'C&amp;T_2G3G_MAIN_CITIES M2M'!$BF$2:$BF$"&amp;COUNTA(#REF!))=$C16)*INDIRECT("'C&amp;T_2G3G_MAIN_CITIES M2M'!$AW$2:$AW$"&amp;COUNTA(#REF!)))/SUMPRODUCT(INDIRECT("'C&amp;T_2G3G_MAIN_CITIES M2M'!$AW$2:$AW$"&amp;COUNTA(#REF!))*(INDIRECT("'C&amp;T_2G3G_MAIN_CITIES M2M'!$BF$2:$BF$"&amp;COUNTA(#REF!))=$C16)))</f>
        <v>#REF!</v>
      </c>
      <c r="J16" s="36"/>
      <c r="K16" s="194"/>
    </row>
    <row r="17" spans="2:18">
      <c r="C17" s="1" t="s">
        <v>43</v>
      </c>
      <c r="D17" s="35" t="e">
        <f ca="1">1-(SUMPRODUCT(INDIRECT("'C&amp;T_2G3G_MAIN_CITIES M2M'!G2:G" &amp; COUNTA(#REF!))/(INDIRECT("'C&amp;T_2G3G_MAIN_CITIES M2M'!F2:F" &amp; COUNTA(#REF!)))*(INDIRECT("'C&amp;T_2G3G_MAIN_CITIES M2M'!$BF$2:$BF$" &amp; COUNTA(#REF!))=$C17)*INDIRECT("'C&amp;T_2G3G_MAIN_CITIES M2M'!$AW$2:$AW$" &amp; COUNTA(#REF!)))/SUMPRODUCT(INDIRECT("'C&amp;T_2G3G_MAIN_CITIES M2M'!$AW$2:$AW$" &amp; COUNTA(#REF!))*(INDIRECT("'C&amp;T_2G3G_MAIN_CITIES M2M'!$BF$2:$BF$" &amp; COUNTA(#REF!))=$C17)))</f>
        <v>#REF!</v>
      </c>
      <c r="E17" s="36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COUNTA(#REF!))=$C17)*INDIRECT("'C&amp;T_2G3G_MAIN_CITIES M2M'!$AW$2:$AW$" &amp; COUNTA(#REF!)))/SUMPRODUCT(INDIRECT("'C&amp;T_2G3G_MAIN_CITIES M2M'!$AW$2:$AW$" &amp; COUNTA(#REF!))*(INDIRECT("'C&amp;T_2G3G_MAIN_CITIES M2M'!$BF$2:$BF$" &amp; COUNTA(#REF!))=$C17)))</f>
        <v>#REF!</v>
      </c>
      <c r="F17" s="35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COUNTA(#REF!))=$C17)*INDIRECT("'C&amp;T_2G3G_MAIN_CITIES M2M'!$AW$2:$AW$" &amp; COUNTA(#REF!)))/SUMPRODUCT(INDIRECT("'C&amp;T_2G3G_MAIN_CITIES M2M'!$AW$2:$AW$" &amp; COUNTA(#REF!))*(INDIRECT("'C&amp;T_2G3G_MAIN_CITIES M2M'!$BF$2:$BF$" &amp; COUNTA(#REF!))=$C17))</f>
        <v>#REF!</v>
      </c>
      <c r="G17" s="37" t="e">
        <f ca="1">SUMPRODUCT(INDIRECT("'C&amp;T_2G3G_MAIN_CITIES M2M'!$AF$2:$AF$" &amp; COUNTA(#REF!))*INDIRECT("'C&amp;T_2G3G_MAIN_CITIES M2M'!$AW$2:$AW$" &amp; COUNTA(#REF!))*(INDIRECT("'C&amp;T_2G3G_MAIN_CITIES M2M'!$BF$2:$BF$" &amp; COUNTA(#REF!))=$C17))/SUMPRODUCT(INDIRECT("'C&amp;T_2G3G_MAIN_CITIES M2M'!$AW$2:$AW$" &amp; COUNTA(#REF!))*(INDIRECT("'C&amp;T_2G3G_MAIN_CITIES M2M'!$BF$2:$BF$" &amp; COUNTA(#REF!))=$C17))</f>
        <v>#REF!</v>
      </c>
      <c r="H17" s="37" t="e">
        <f ca="1">SUMPRODUCT(INDIRECT("'C&amp;T_2G3G_MAIN_CITIES M2M'!$W$2:$W$" &amp; COUNTA(#REF!))*INDIRECT("'C&amp;T_2G3G_MAIN_CITIES M2M'!$AW$2:$AW$" &amp; COUNTA(#REF!))*(INDIRECT("'C&amp;T_2G3G_MAIN_CITIES M2M'!$BF$2:$BF$" &amp; COUNTA(#REF!))=$C17))/SUMPRODUCT(INDIRECT("'C&amp;T_2G3G_MAIN_CITIES M2M'!$AW$2:$AW$" &amp; COUNTA(#REF!))*(INDIRECT("'C&amp;T_2G3G_MAIN_CITIES M2M'!$BF$2:$BF$" &amp; COUNTA(#REF!))=$C17))</f>
        <v>#REF!</v>
      </c>
      <c r="I17" s="111" t="e">
        <f ca="1">(SUMPRODUCT(INDIRECT("'C&amp;T_2G3G_MAIN_CITIES M2M'!AK2:AK"&amp;COUNTA(#REF!))/(INDIRECT("'C&amp;T_2G3G_MAIN_CITIES M2M'!F2:F"&amp;COUNTA(#REF!)))*(INDIRECT("'C&amp;T_2G3G_MAIN_CITIES M2M'!$BF$2:$BF$"&amp;COUNTA(#REF!))=$C17)*INDIRECT("'C&amp;T_2G3G_MAIN_CITIES M2M'!$AW$2:$AW$"&amp;COUNTA(#REF!)))/SUMPRODUCT(INDIRECT("'C&amp;T_2G3G_MAIN_CITIES M2M'!$AW$2:$AW$"&amp;COUNTA(#REF!))*(INDIRECT("'C&amp;T_2G3G_MAIN_CITIES M2M'!$BF$2:$BF$"&amp;COUNTA(#REF!))=$C17)))</f>
        <v>#REF!</v>
      </c>
      <c r="J17" s="36"/>
      <c r="K17" s="194"/>
    </row>
    <row r="18" spans="2:18">
      <c r="C18" s="1" t="s">
        <v>44</v>
      </c>
      <c r="D18" s="35" t="e">
        <f ca="1">1-(SUMPRODUCT(INDIRECT("'C&amp;T_2G3G_MAIN_CITIES M2M'!G2:G" &amp; COUNTA(#REF!))/(INDIRECT("'C&amp;T_2G3G_MAIN_CITIES M2M'!F2:F" &amp; COUNTA(#REF!)))*(INDIRECT("'C&amp;T_2G3G_MAIN_CITIES M2M'!$BF$2:$BF$" &amp; COUNTA(#REF!))=$C18)*INDIRECT("'C&amp;T_2G3G_MAIN_CITIES M2M'!$AW$2:$AW$" &amp; COUNTA(#REF!)))/SUMPRODUCT(INDIRECT("'C&amp;T_2G3G_MAIN_CITIES M2M'!$AW$2:$AW$" &amp; COUNTA(#REF!))*(INDIRECT("'C&amp;T_2G3G_MAIN_CITIES M2M'!$BF$2:$BF$" &amp; COUNTA(#REF!))=$C18)))</f>
        <v>#REF!</v>
      </c>
      <c r="E18" s="36" t="e">
        <f ca="1">1-(SUMPRODUCT(INDIRECT("'C&amp;T_2G3G_MAIN_CITIES M2M'!L2:L" &amp; COUNTA(#REF!))/(INDIRECT("'C&amp;T_2G3G_MAIN_CITIES M2M'!F2:F" &amp; COUNTA(#REF!))-INDIRECT("'C&amp;T_2G3G_MAIN_CITIES M2M'!G2:G" &amp; COUNTA(#REF!)))*(INDIRECT("'C&amp;T_2G3G_MAIN_CITIES M2M'!$BF$2:$BF$" &amp; COUNTA(#REF!))=$C18)*INDIRECT("'C&amp;T_2G3G_MAIN_CITIES M2M'!$AW$2:$AW$" &amp; COUNTA(#REF!)))/SUMPRODUCT(INDIRECT("'C&amp;T_2G3G_MAIN_CITIES M2M'!$AW$2:$AW$" &amp; COUNTA(#REF!))*(INDIRECT("'C&amp;T_2G3G_MAIN_CITIES M2M'!$BF$2:$BF$" &amp; COUNTA(#REF!))=$C18)))</f>
        <v>#REF!</v>
      </c>
      <c r="F18" s="35" t="e">
        <f ca="1">SUMPRODUCT((INDIRECT("'C&amp;T_2G3G_MAIN_CITIES M2M'!G2:G" &amp; COUNTA(#REF!))+INDIRECT("'C&amp;T_2G3G_MAIN_CITIES M2M'!L2:L" &amp; COUNTA(#REF!)))/(INDIRECT("'C&amp;T_2G3G_MAIN_CITIES M2M'!F2:F" &amp; COUNTA(#REF!)))*(INDIRECT("'C&amp;T_2G3G_MAIN_CITIES M2M'!$BF$2:$BF$" &amp; COUNTA(#REF!))=$C18)*INDIRECT("'C&amp;T_2G3G_MAIN_CITIES M2M'!$AW$2:$AW$" &amp; COUNTA(#REF!)))/SUMPRODUCT(INDIRECT("'C&amp;T_2G3G_MAIN_CITIES M2M'!$AW$2:$AW$" &amp; COUNTA(#REF!))*(INDIRECT("'C&amp;T_2G3G_MAIN_CITIES M2M'!$BF$2:$BF$" &amp; COUNTA(#REF!))=$C18))</f>
        <v>#REF!</v>
      </c>
      <c r="G18" s="37" t="e">
        <f ca="1">SUMPRODUCT(INDIRECT("'C&amp;T_2G3G_MAIN_CITIES M2M'!$AF$2:$AF$" &amp; COUNTA(#REF!))*INDIRECT("'C&amp;T_2G3G_MAIN_CITIES M2M'!$AW$2:$AW$" &amp; COUNTA(#REF!))*(INDIRECT("'C&amp;T_2G3G_MAIN_CITIES M2M'!$BF$2:$BF$" &amp; COUNTA(#REF!))=$C18))/SUMPRODUCT(INDIRECT("'C&amp;T_2G3G_MAIN_CITIES M2M'!$AW$2:$AW$" &amp; COUNTA(#REF!))*(INDIRECT("'C&amp;T_2G3G_MAIN_CITIES M2M'!$BF$2:$BF$" &amp; COUNTA(#REF!))=$C18))</f>
        <v>#REF!</v>
      </c>
      <c r="H18" s="37" t="e">
        <f ca="1">SUMPRODUCT(INDIRECT("'C&amp;T_2G3G_MAIN_CITIES M2M'!$W$2:$W$" &amp; COUNTA(#REF!))*INDIRECT("'C&amp;T_2G3G_MAIN_CITIES M2M'!$AW$2:$AW$" &amp; COUNTA(#REF!))*(INDIRECT("'C&amp;T_2G3G_MAIN_CITIES M2M'!$BF$2:$BF$" &amp; COUNTA(#REF!))=$C18))/SUMPRODUCT(INDIRECT("'C&amp;T_2G3G_MAIN_CITIES M2M'!$AW$2:$AW$" &amp; COUNTA(#REF!))*(INDIRECT("'C&amp;T_2G3G_MAIN_CITIES M2M'!$BF$2:$BF$" &amp; COUNTA(#REF!))=$C18))</f>
        <v>#REF!</v>
      </c>
      <c r="I18" s="111" t="e">
        <f ca="1">(SUMPRODUCT(INDIRECT("'C&amp;T_2G3G_MAIN_CITIES M2M'!AK2:AK"&amp;COUNTA(#REF!))/(INDIRECT("'C&amp;T_2G3G_MAIN_CITIES M2M'!F2:F"&amp;COUNTA(#REF!)))*(INDIRECT("'C&amp;T_2G3G_MAIN_CITIES M2M'!$BF$2:$BF$"&amp;COUNTA(#REF!))=$C18)*INDIRECT("'C&amp;T_2G3G_MAIN_CITIES M2M'!$AW$2:$AW$"&amp;COUNTA(#REF!)))/SUMPRODUCT(INDIRECT("'C&amp;T_2G3G_MAIN_CITIES M2M'!$AW$2:$AW$"&amp;COUNTA(#REF!))*(INDIRECT("'C&amp;T_2G3G_MAIN_CITIES M2M'!$BF$2:$BF$"&amp;COUNTA(#REF!))=$C18)))</f>
        <v>#REF!</v>
      </c>
      <c r="J18" s="36"/>
      <c r="K18" s="194"/>
    </row>
    <row r="19" spans="2:18" ht="8.25" customHeight="1">
      <c r="B19" s="32"/>
      <c r="D19" s="38"/>
      <c r="E19" s="38"/>
      <c r="F19" s="38"/>
      <c r="G19" s="38"/>
      <c r="H19" s="38"/>
      <c r="I19" s="112"/>
      <c r="J19" s="107"/>
      <c r="K19" s="194"/>
    </row>
    <row r="20" spans="2:18" ht="15.75">
      <c r="B20" s="32" t="s">
        <v>56</v>
      </c>
      <c r="C20" s="1" t="s">
        <v>41</v>
      </c>
      <c r="D20" s="33" t="e">
        <f ca="1">1-(SUMPRODUCT(INDIRECT("'C&amp;T_2G3G_SMALLER_CITIES M2M'!G2:G" &amp; COUNTA(#REF!))/(INDIRECT("'C&amp;T_2G3G_SMALLER_CITIES M2M'!F2:F" &amp; COUNTA(#REF!)))*(INDIRECT("'C&amp;T_2G3G_SMALLER_CITIES M2M'!$BF$2:$BF$" &amp; COUNTA(#REF!))=$C20)*INDIRECT("'C&amp;T_2G3G_SMALLER_CITIES M2M'!$AW$2:$AW$" &amp; COUNTA(#REF!)))/SUMPRODUCT(INDIRECT("'C&amp;T_2G3G_SMALLER_CITIES M2M'!$AW$2:$AW$" &amp; COUNTA(#REF!))*(INDIRECT("'C&amp;T_2G3G_SMALLER_CITIES M2M'!$BF$2:$BF$" &amp; COUNTA(#REF!))=$C20)))</f>
        <v>#REF!</v>
      </c>
      <c r="E20" s="33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COUNTA(#REF!))=$C20)*INDIRECT("'C&amp;T_2G3G_SMALLER_CITIES M2M'!$AW$2:$AW$" &amp; COUNTA(#REF!)))/SUMPRODUCT(INDIRECT("'C&amp;T_2G3G_SMALLER_CITIES M2M'!$AW$2:$AW$" &amp; COUNTA(#REF!))*(INDIRECT("'C&amp;T_2G3G_SMALLER_CITIES M2M'!$BF$2:$BF$" &amp; COUNTA(#REF!))=$C20)))</f>
        <v>#REF!</v>
      </c>
      <c r="F20" s="33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COUNTA(#REF!))=$C20)*INDIRECT("'C&amp;T_2G3G_SMALLER_CITIES M2M'!$AW$2:$AW$" &amp; COUNTA(#REF!)))/SUMPRODUCT(INDIRECT("'C&amp;T_2G3G_SMALLER_CITIES M2M'!$AW$2:$AW$" &amp; COUNTA(#REF!))*(INDIRECT("'C&amp;T_2G3G_SMALLER_CITIES M2M'!$BF$2:$BF$" &amp; COUNTA(#REF!))=$C20))</f>
        <v>#REF!</v>
      </c>
      <c r="G20" s="34" t="e">
        <f ca="1">SUMPRODUCT(INDIRECT("'C&amp;T_2G3G_SMALLER_CITIES M2M'!$AF$2:$AF$" &amp; COUNTA(#REF!))*INDIRECT("'C&amp;T_2G3G_SMALLER_CITIES M2M'!$AW$2:$AW$" &amp; COUNTA(#REF!))*(INDIRECT("'C&amp;T_2G3G_SMALLER_CITIES M2M'!$BF$2:$BF$" &amp; COUNTA(#REF!))=$C20))/(SUMPRODUCT(INDIRECT("'C&amp;T_2G3G_SMALLER_CITIES M2M'!$AW$2:$AW$" &amp; COUNTA(#REF!))*(INDIRECT("'C&amp;T_2G3G_SMALLER_CITIES M2M'!$BF$2:$BF$" &amp; COUNTA(#REF!))=$C20)))</f>
        <v>#REF!</v>
      </c>
      <c r="H20" s="34" t="e">
        <f ca="1">SUMPRODUCT(INDIRECT("'C&amp;T_2G3G_SMALLER_CITIES M2M'!$W$2:$W$" &amp; COUNTA(#REF!))*INDIRECT("'C&amp;T_2G3G_SMALLER_CITIES M2M'!$AW$2:$AW$" &amp; COUNTA(#REF!))*(INDIRECT("'C&amp;T_2G3G_SMALLER_CITIES M2M'!$BF$2:$BF$" &amp; COUNTA(#REF!))=$C20))/(SUMPRODUCT(INDIRECT("'C&amp;T_2G3G_SMALLER_CITIES M2M'!$AW$2:$AW$" &amp; COUNTA(#REF!))*(INDIRECT("'C&amp;T_2G3G_SMALLER_CITIES M2M'!$BF$2:$BF$" &amp; COUNTA(#REF!))=$C20)))</f>
        <v>#REF!</v>
      </c>
      <c r="I20" s="110" t="e">
        <f ca="1">(SUMPRODUCT(INDIRECT("'C&amp;T_2G3G_SMALLER_CITIES M2M'!AK2:AK"&amp;COUNTA(#REF!))/(INDIRECT("'C&amp;T_2G3G_SMALLER_CITIES M2M'!F2:F"&amp;COUNTA(#REF!)))*(INDIRECT("'C&amp;T_2G3G_SMALLER_CITIES M2M'!$BF$2:$BF$"&amp;COUNTA(#REF!))=$C20)*INDIRECT("'C&amp;T_2G3G_SMALLER_CITIES M2M'!$AW$2:$AW$"&amp;COUNTA(#REF!)))/SUMPRODUCT(INDIRECT("'C&amp;T_2G3G_SMALLER_CITIES M2M'!$AW$2:$AW$"&amp;COUNTA(#REF!))*(INDIRECT("'C&amp;T_2G3G_SMALLER_CITIES M2M'!$BF$2:$BF$"&amp;COUNTA(#REF!))=$C20)))</f>
        <v>#REF!</v>
      </c>
      <c r="J20" s="33"/>
      <c r="K20" s="194"/>
      <c r="N20" s="32" t="s">
        <v>51</v>
      </c>
      <c r="O20" s="104" t="e">
        <f ca="1">1-(SUMPRODUCT(INDIRECT("'C&amp;T_2G3G_SMALLER_CITIES M2M'!G2:G" &amp; COUNTA(#REF!))*INDIRECT("'C&amp;T_2G3G_SMALLER_CITIES M2M'!BK2:BK" &amp; COUNTA(#REF!))/(INDIRECT("'C&amp;T_2G3G_SMALLER_CITIES M2M'!F2:F" &amp; COUNTA(#REF!)))*INDIRECT("'C&amp;T_2G3G_SMALLER_CITIES M2M'!BK2:BK" &amp; COUNTA(#REF!))*(INDIRECT("'C&amp;T_2G3G_SMALLER_CITIES M2M'!$BF$2:$BF$" &amp; COUNTA(#REF!))=$C20)*INDIRECT("'C&amp;T_2G3G_SMALLER_CITIES M2M'!$AW$2:$AW$" &amp; COUNTA(#REF!)))/SUMPRODUCT(INDIRECT("'C&amp;T_2G3G_SMALLER_CITIES M2M'!$AW$2:$AW$" &amp; COUNTA(#REF!))*INDIRECT("'C&amp;T_2G3G_SMALLER_CITIES M2M'!BK2:BK" &amp; COUNTA(#REF!))*(INDIRECT("'C&amp;T_2G3G_SMALLER_CITIES M2M'!$BF$2:$BF$" &amp; COUNTA(#REF!))=$C20)))</f>
        <v>#REF!</v>
      </c>
      <c r="P20" s="104" t="e">
        <f ca="1">1-(SUMPRODUCT(INDIRECT("'C&amp;T_2G3G_SMALLER_CITIES M2M'!L2:L" &amp; COUNTA(#REF!))*INDIRECT("'C&amp;T_2G3G_SMALLER_CITIES M2M'!BK2:BK" &amp; COUNTA(#REF!))/(INDIRECT("'C&amp;T_2G3G_SMALLER_CITIES M2M'!F2:F" &amp; COUNTA(#REF!))-INDIRECT("'C&amp;T_2G3G_SMALLER_CITIES M2M'!G2:G" &amp; COUNTA(#REF!))*INDIRECT("'C&amp;T_2G3G_SMALLER_CITIES M2M'!BK2:BK" &amp; COUNTA(#REF!)))*(INDIRECT("'C&amp;T_2G3G_SMALLER_CITIES M2M'!$BF$2:$BF$" &amp; COUNTA(#REF!))=$C20)*INDIRECT("'C&amp;T_2G3G_SMALLER_CITIES M2M'!$AW$2:$AW$" &amp; COUNTA(#REF!))*INDIRECT("'C&amp;T_2G3G_SMALLER_CITIES M2M'!BK2:BK" &amp; COUNTA(#REF!)))/SUMPRODUCT(INDIRECT("'C&amp;T_2G3G_SMALLER_CITIES M2M'!$AW$2:$AW$" &amp; COUNTA(#REF!))*INDIRECT("'C&amp;T_2G3G_SMALLER_CITIES M2M'!BK2:BK" &amp; COUNTA(#REF!))*(INDIRECT("'C&amp;T_2G3G_SMALLER_CITIES M2M'!$BF$2:$BF$" &amp; COUNTA(#REF!))=$C20)))</f>
        <v>#REF!</v>
      </c>
      <c r="Q20" s="105" t="e">
        <f ca="1">SUMPRODUCT(INDIRECT("'C&amp;T_2G3G_SMALLER_CITIES M2M'!$AF$2:$AF$" &amp; COUNTA(#REF!))*INDIRECT("'C&amp;T_2G3G_SMALLER_CITIES M2M'!$AW$2:$AW$" &amp; COUNTA(#REF!))*INDIRECT("'C&amp;T_2G3G_SMALLER_CITIES M2M'!BK2:BK" &amp; COUNTA(#REF!))*(INDIRECT("'C&amp;T_2G3G_SMALLER_CITIES M2M'!$BF$2:$BF$" &amp; COUNTA(#REF!))=$C20))/SUMPRODUCT(INDIRECT("'C&amp;T_2G3G_SMALLER_CITIES M2M'!$AW$2:$AW$" &amp; COUNTA(#REF!))*INDIRECT("'C&amp;T_2G3G_SMALLER_CITIES M2M'!BK2:BK" &amp; COUNTA(#REF!))*(INDIRECT("'C&amp;T_2G3G_SMALLER_CITIES M2M'!$BF$2:$BF$" &amp; COUNTA(#REF!))=$C20))</f>
        <v>#REF!</v>
      </c>
      <c r="R20" s="105" t="e">
        <f ca="1">SUMPRODUCT(INDIRECT("'C&amp;T_2G3G_SMALLER_CITIES M2M'!$W$2:$W$" &amp; COUNTA(#REF!))*INDIRECT("'C&amp;T_2G3G_SMALLER_CITIES M2M'!BK2:BK" &amp; COUNTA(#REF!))*INDIRECT("'C&amp;T_2G3G_SMALLER_CITIES M2M'!$AW$2:$AW$" &amp; COUNTA(#REF!))*(INDIRECT("'C&amp;T_2G3G_SMALLER_CITIES M2M'!$BF$2:$BF$" &amp; COUNTA(#REF!))=$C20))/SUMPRODUCT(INDIRECT("'C&amp;T_2G3G_SMALLER_CITIES M2M'!$AW$2:$AW$" &amp; COUNTA(#REF!))*INDIRECT("'C&amp;T_2G3G_SMALLER_CITIES M2M'!BK2:BK" &amp; COUNTA(#REF!))*(INDIRECT("'C&amp;T_2G3G_SMALLER_CITIES M2M'!$BF$2:$BF$" &amp; COUNTA(#REF!))=$C20))</f>
        <v>#REF!</v>
      </c>
    </row>
    <row r="21" spans="2:18">
      <c r="C21" s="1" t="s">
        <v>42</v>
      </c>
      <c r="D21" s="35" t="e">
        <f ca="1">1-(SUMPRODUCT(INDIRECT("'C&amp;T_2G3G_SMALLER_CITIES M2M'!G2:G" &amp; COUNTA(#REF!))/(INDIRECT("'C&amp;T_2G3G_SMALLER_CITIES M2M'!F2:F" &amp; COUNTA(#REF!)))*(INDIRECT("'C&amp;T_2G3G_SMALLER_CITIES M2M'!$BF$2:$BF$" &amp; COUNTA(#REF!))=$C21)*INDIRECT("'C&amp;T_2G3G_SMALLER_CITIES M2M'!$AW$2:$AW$" &amp; COUNTA(#REF!)))/SUMPRODUCT(INDIRECT("'C&amp;T_2G3G_SMALLER_CITIES M2M'!$AW$2:$AW$" &amp; COUNTA(#REF!))*(INDIRECT("'C&amp;T_2G3G_SMALLER_CITIES M2M'!$BF$2:$BF$" &amp; COUNTA(#REF!))=$C21)))</f>
        <v>#REF!</v>
      </c>
      <c r="E21" s="36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COUNTA(#REF!))=$C21)*INDIRECT("'C&amp;T_2G3G_SMALLER_CITIES M2M'!$AW$2:$AW$" &amp; COUNTA(#REF!)))/SUMPRODUCT(INDIRECT("'C&amp;T_2G3G_SMALLER_CITIES M2M'!$AW$2:$AW$" &amp; COUNTA(#REF!))*(INDIRECT("'C&amp;T_2G3G_SMALLER_CITIES M2M'!$BF$2:$BF$" &amp; COUNTA(#REF!))=$C21)))</f>
        <v>#REF!</v>
      </c>
      <c r="F21" s="35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COUNTA(#REF!))=$C21)*INDIRECT("'C&amp;T_2G3G_SMALLER_CITIES M2M'!$AW$2:$AW$" &amp; COUNTA(#REF!)))/SUMPRODUCT(INDIRECT("'C&amp;T_2G3G_SMALLER_CITIES M2M'!$AW$2:$AW$" &amp; COUNTA(#REF!))*(INDIRECT("'C&amp;T_2G3G_SMALLER_CITIES M2M'!$BF$2:$BF$" &amp; COUNTA(#REF!))=$C21))</f>
        <v>#REF!</v>
      </c>
      <c r="G21" s="37" t="e">
        <f ca="1">SUMPRODUCT(INDIRECT("'C&amp;T_2G3G_SMALLER_CITIES M2M'!$AF$2:$AF$" &amp; COUNTA(#REF!))*INDIRECT("'C&amp;T_2G3G_SMALLER_CITIES M2M'!$AW$2:$AW$" &amp; COUNTA(#REF!))*(INDIRECT("'C&amp;T_2G3G_SMALLER_CITIES M2M'!$BF$2:$BF$" &amp; COUNTA(#REF!))=$C21))/(SUMPRODUCT(INDIRECT("'C&amp;T_2G3G_SMALLER_CITIES M2M'!$AW$2:$AW$" &amp; COUNTA(#REF!))*(INDIRECT("'C&amp;T_2G3G_SMALLER_CITIES M2M'!$BF$2:$BF$" &amp; COUNTA(#REF!))=$C21)))</f>
        <v>#REF!</v>
      </c>
      <c r="H21" s="37" t="e">
        <f ca="1">SUMPRODUCT(INDIRECT("'C&amp;T_2G3G_SMALLER_CITIES M2M'!$W$2:$W$" &amp; COUNTA(#REF!))*INDIRECT("'C&amp;T_2G3G_SMALLER_CITIES M2M'!$AW$2:$AW$" &amp; COUNTA(#REF!))*(INDIRECT("'C&amp;T_2G3G_SMALLER_CITIES M2M'!$BF$2:$BF$" &amp; COUNTA(#REF!))=$C21))/(SUMPRODUCT(INDIRECT("'C&amp;T_2G3G_SMALLER_CITIES M2M'!$AW$2:$AW$" &amp; COUNTA(#REF!))*(INDIRECT("'C&amp;T_2G3G_SMALLER_CITIES M2M'!$BF$2:$BF$" &amp; COUNTA(#REF!))=$C21)))</f>
        <v>#REF!</v>
      </c>
      <c r="I21" s="111" t="e">
        <f ca="1">(SUMPRODUCT(INDIRECT("'C&amp;T_2G3G_SMALLER_CITIES M2M'!AK2:AK"&amp;COUNTA(#REF!))/(INDIRECT("'C&amp;T_2G3G_SMALLER_CITIES M2M'!F2:F"&amp;COUNTA(#REF!)))*(INDIRECT("'C&amp;T_2G3G_SMALLER_CITIES M2M'!$BF$2:$BF$"&amp;COUNTA(#REF!))=$C21)*INDIRECT("'C&amp;T_2G3G_SMALLER_CITIES M2M'!$AW$2:$AW$"&amp;COUNTA(#REF!)))/SUMPRODUCT(INDIRECT("'C&amp;T_2G3G_SMALLER_CITIES M2M'!$AW$2:$AW$"&amp;COUNTA(#REF!))*(INDIRECT("'C&amp;T_2G3G_SMALLER_CITIES M2M'!$BF$2:$BF$"&amp;COUNTA(#REF!))=$C21)))</f>
        <v>#REF!</v>
      </c>
      <c r="J21" s="36"/>
      <c r="K21" s="194"/>
      <c r="N21" s="32" t="s">
        <v>52</v>
      </c>
      <c r="O21" s="104" t="e">
        <f ca="1">1-(SUMPRODUCT(INDIRECT("'C&amp;T_2G3G_SMALLER_CITIES M2M'!G2:G" &amp; COUNTA(#REF!))*INDIRECT("'C&amp;T_2G3G_SMALLER_CITIES M2M'!BL2:BL" &amp; COUNTA(#REF!))/(INDIRECT("'C&amp;T_2G3G_SMALLER_CITIES M2M'!F2:F" &amp; COUNTA(#REF!)))*INDIRECT("'C&amp;T_2G3G_SMALLER_CITIES M2M'!BL2:BL" &amp; COUNTA(#REF!))*(INDIRECT("'C&amp;T_2G3G_SMALLER_CITIES M2M'!$BF$2:$BF$" &amp; COUNTA(#REF!))=$C20)*INDIRECT("'C&amp;T_2G3G_SMALLER_CITIES M2M'!$AW$2:$AW$" &amp; COUNTA(#REF!)))/SUMPRODUCT(INDIRECT("'C&amp;T_2G3G_SMALLER_CITIES M2M'!$AW$2:$AW$" &amp; COUNTA(#REF!))*INDIRECT("'C&amp;T_2G3G_SMALLER_CITIES M2M'!BL2:BL" &amp; COUNTA(#REF!))*(INDIRECT("'C&amp;T_2G3G_SMALLER_CITIES M2M'!$BF$2:$BF$" &amp; COUNTA(#REF!))=$C20)))</f>
        <v>#REF!</v>
      </c>
      <c r="P21" s="104" t="e">
        <f ca="1">1-(SUMPRODUCT(INDIRECT("'C&amp;T_2G3G_SMALLER_CITIES M2M'!L2:L" &amp; COUNTA(#REF!))*INDIRECT("'C&amp;T_2G3G_SMALLER_CITIES M2M'!BL2:BL" &amp; COUNTA(#REF!))/(INDIRECT("'C&amp;T_2G3G_SMALLER_CITIES M2M'!F2:F" &amp; COUNTA(#REF!))-INDIRECT("'C&amp;T_2G3G_SMALLER_CITIES M2M'!G2:G" &amp; COUNTA(#REF!))*INDIRECT("'C&amp;T_2G3G_SMALLER_CITIES M2M'!BL2:BL" &amp; COUNTA(#REF!)))*(INDIRECT("'C&amp;T_2G3G_SMALLER_CITIES M2M'!$BF$2:$BF$" &amp; COUNTA(#REF!))=$C20)*INDIRECT("'C&amp;T_2G3G_SMALLER_CITIES M2M'!$AW$2:$AW$" &amp; COUNTA(#REF!))*INDIRECT("'C&amp;T_2G3G_SMALLER_CITIES M2M'!BL2:BL" &amp; COUNTA(#REF!)))/SUMPRODUCT(INDIRECT("'C&amp;T_2G3G_SMALLER_CITIES M2M'!$AW$2:$AW$" &amp; COUNTA(#REF!))*INDIRECT("'C&amp;T_2G3G_SMALLER_CITIES M2M'!BL2:BL" &amp; COUNTA(#REF!))*(INDIRECT("'C&amp;T_2G3G_SMALLER_CITIES M2M'!$BF$2:$BF$" &amp; COUNTA(#REF!))=$C20)))</f>
        <v>#REF!</v>
      </c>
      <c r="Q21" s="105" t="e">
        <f ca="1">SUMPRODUCT(INDIRECT("'C&amp;T_2G3G_SMALLER_CITIES M2M'!$AF$2:$AF$" &amp; COUNTA(#REF!))*INDIRECT("'C&amp;T_2G3G_SMALLER_CITIES M2M'!$AW$2:$AW$" &amp; COUNTA(#REF!))*INDIRECT("'C&amp;T_2G3G_SMALLER_CITIES M2M'!BL2:BL" &amp; COUNTA(#REF!))*(INDIRECT("'C&amp;T_2G3G_SMALLER_CITIES M2M'!$BF$2:$BF$" &amp; COUNTA(#REF!))=$C20))/(SUMPRODUCT(INDIRECT("'C&amp;T_2G3G_SMALLER_CITIES M2M'!$AW$2:$AW$" &amp; COUNTA(#REF!))*INDIRECT("'C&amp;T_2G3G_SMALLER_CITIES M2M'!BL2:BL" &amp; COUNTA(#REF!))*(INDIRECT("'C&amp;T_2G3G_SMALLER_CITIES M2M'!$BF$2:$BF$" &amp; COUNTA(#REF!))=$C20))-Y20)</f>
        <v>#REF!</v>
      </c>
      <c r="R21" s="105" t="e">
        <f ca="1">SUMPRODUCT(INDIRECT("'C&amp;T_2G3G_SMALLER_CITIES M2M'!$W$2:$W$" &amp; COUNTA(#REF!))*INDIRECT("'C&amp;T_2G3G_SMALLER_CITIES M2M'!BL2:BL" &amp; COUNTA(#REF!))*INDIRECT("'C&amp;T_2G3G_SMALLER_CITIES M2M'!$AW$2:$AW$" &amp; COUNTA(#REF!))*(INDIRECT("'C&amp;T_2G3G_SMALLER_CITIES M2M'!$BF$2:$BF$" &amp; COUNTA(#REF!))=$C20))/(SUMPRODUCT(INDIRECT("'C&amp;T_2G3G_SMALLER_CITIES M2M'!$AW$2:$AW$" &amp; COUNTA(#REF!))*INDIRECT("'C&amp;T_2G3G_SMALLER_CITIES M2M'!BL2:BL" &amp; COUNTA(#REF!))*(INDIRECT("'C&amp;T_2G3G_SMALLER_CITIES M2M'!$BF$2:$BF$" &amp; COUNTA(#REF!))=$C20))-X20)</f>
        <v>#REF!</v>
      </c>
    </row>
    <row r="22" spans="2:18">
      <c r="C22" s="1" t="s">
        <v>43</v>
      </c>
      <c r="D22" s="35" t="e">
        <f ca="1">1-(SUMPRODUCT(INDIRECT("'C&amp;T_2G3G_SMALLER_CITIES M2M'!G2:G" &amp; COUNTA(#REF!))/(INDIRECT("'C&amp;T_2G3G_SMALLER_CITIES M2M'!F2:F" &amp; COUNTA(#REF!)))*(INDIRECT("'C&amp;T_2G3G_SMALLER_CITIES M2M'!$BF$2:$BF$" &amp; COUNTA(#REF!))=$C22)*INDIRECT("'C&amp;T_2G3G_SMALLER_CITIES M2M'!$AW$2:$AW$" &amp; COUNTA(#REF!)))/SUMPRODUCT(INDIRECT("'C&amp;T_2G3G_SMALLER_CITIES M2M'!$AW$2:$AW$" &amp; COUNTA(#REF!))*(INDIRECT("'C&amp;T_2G3G_SMALLER_CITIES M2M'!$BF$2:$BF$" &amp; COUNTA(#REF!))=$C22)))</f>
        <v>#REF!</v>
      </c>
      <c r="E22" s="36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COUNTA(#REF!))=$C22)*INDIRECT("'C&amp;T_2G3G_SMALLER_CITIES M2M'!$AW$2:$AW$" &amp; COUNTA(#REF!)))/SUMPRODUCT(INDIRECT("'C&amp;T_2G3G_SMALLER_CITIES M2M'!$AW$2:$AW$" &amp; COUNTA(#REF!))*(INDIRECT("'C&amp;T_2G3G_SMALLER_CITIES M2M'!$BF$2:$BF$" &amp; COUNTA(#REF!))=$C22)))</f>
        <v>#REF!</v>
      </c>
      <c r="F22" s="35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COUNTA(#REF!))=$C22)*INDIRECT("'C&amp;T_2G3G_SMALLER_CITIES M2M'!$AW$2:$AW$" &amp; COUNTA(#REF!)))/SUMPRODUCT(INDIRECT("'C&amp;T_2G3G_SMALLER_CITIES M2M'!$AW$2:$AW$" &amp; COUNTA(#REF!))*(INDIRECT("'C&amp;T_2G3G_SMALLER_CITIES M2M'!$BF$2:$BF$" &amp; COUNTA(#REF!))=$C22))</f>
        <v>#REF!</v>
      </c>
      <c r="G22" s="37" t="e">
        <f ca="1">SUMPRODUCT(INDIRECT("'C&amp;T_2G3G_SMALLER_CITIES M2M'!$AF$2:$AF$" &amp; COUNTA(#REF!))*INDIRECT("'C&amp;T_2G3G_SMALLER_CITIES M2M'!$AW$2:$AW$" &amp; COUNTA(#REF!))*(INDIRECT("'C&amp;T_2G3G_SMALLER_CITIES M2M'!$BF$2:$BF$" &amp; COUNTA(#REF!))=$C22))/(SUMPRODUCT(INDIRECT("'C&amp;T_2G3G_SMALLER_CITIES M2M'!$AW$2:$AW$" &amp; COUNTA(#REF!))*(INDIRECT("'C&amp;T_2G3G_SMALLER_CITIES M2M'!$BF$2:$BF$" &amp; COUNTA(#REF!))=$C22)))</f>
        <v>#REF!</v>
      </c>
      <c r="H22" s="37" t="e">
        <f ca="1">SUMPRODUCT(INDIRECT("'C&amp;T_2G3G_SMALLER_CITIES M2M'!$W$2:$W$" &amp; COUNTA(#REF!))*INDIRECT("'C&amp;T_2G3G_SMALLER_CITIES M2M'!$AW$2:$AW$" &amp; COUNTA(#REF!))*(INDIRECT("'C&amp;T_2G3G_SMALLER_CITIES M2M'!$BF$2:$BF$" &amp; COUNTA(#REF!))=$C22))/(SUMPRODUCT(INDIRECT("'C&amp;T_2G3G_SMALLER_CITIES M2M'!$AW$2:$AW$" &amp; COUNTA(#REF!))*(INDIRECT("'C&amp;T_2G3G_SMALLER_CITIES M2M'!$BF$2:$BF$" &amp; COUNTA(#REF!))=$C22)))</f>
        <v>#REF!</v>
      </c>
      <c r="I22" s="111" t="e">
        <f ca="1">(SUMPRODUCT(INDIRECT("'C&amp;T_2G3G_SMALLER_CITIES M2M'!AK2:AK"&amp;COUNTA(#REF!))/(INDIRECT("'C&amp;T_2G3G_SMALLER_CITIES M2M'!F2:F"&amp;COUNTA(#REF!)))*(INDIRECT("'C&amp;T_2G3G_SMALLER_CITIES M2M'!$BF$2:$BF$"&amp;COUNTA(#REF!))=$C22)*INDIRECT("'C&amp;T_2G3G_SMALLER_CITIES M2M'!$AW$2:$AW$"&amp;COUNTA(#REF!)))/SUMPRODUCT(INDIRECT("'C&amp;T_2G3G_SMALLER_CITIES M2M'!$AW$2:$AW$"&amp;COUNTA(#REF!))*(INDIRECT("'C&amp;T_2G3G_SMALLER_CITIES M2M'!$BF$2:$BF$"&amp;COUNTA(#REF!))=$C22)))</f>
        <v>#REF!</v>
      </c>
      <c r="J22" s="36"/>
      <c r="K22" s="194"/>
    </row>
    <row r="23" spans="2:18">
      <c r="C23" s="1" t="s">
        <v>44</v>
      </c>
      <c r="D23" s="35" t="e">
        <f ca="1">1-(SUMPRODUCT(INDIRECT("'C&amp;T_2G3G_SMALLER_CITIES M2M'!G2:G" &amp; COUNTA(#REF!))/(INDIRECT("'C&amp;T_2G3G_SMALLER_CITIES M2M'!F2:F" &amp; COUNTA(#REF!)))*(INDIRECT("'C&amp;T_2G3G_SMALLER_CITIES M2M'!$BF$2:$BF$" &amp; COUNTA(#REF!))=$C23)*INDIRECT("'C&amp;T_2G3G_SMALLER_CITIES M2M'!$AW$2:$AW$" &amp; COUNTA(#REF!)))/SUMPRODUCT(INDIRECT("'C&amp;T_2G3G_SMALLER_CITIES M2M'!$AW$2:$AW$" &amp; COUNTA(#REF!))*(INDIRECT("'C&amp;T_2G3G_SMALLER_CITIES M2M'!$BF$2:$BF$" &amp; COUNTA(#REF!))=$C23)))</f>
        <v>#REF!</v>
      </c>
      <c r="E23" s="36" t="e">
        <f ca="1">1-(SUMPRODUCT(INDIRECT("'C&amp;T_2G3G_SMALLER_CITIES M2M'!L2:L" &amp; COUNTA(#REF!))/(INDIRECT("'C&amp;T_2G3G_SMALLER_CITIES M2M'!F2:F" &amp; COUNTA(#REF!))-INDIRECT("'C&amp;T_2G3G_SMALLER_CITIES M2M'!G2:G" &amp; COUNTA(#REF!)))*(INDIRECT("'C&amp;T_2G3G_SMALLER_CITIES M2M'!$BF$2:$BF$" &amp; COUNTA(#REF!))=$C23)*INDIRECT("'C&amp;T_2G3G_SMALLER_CITIES M2M'!$AW$2:$AW$" &amp; COUNTA(#REF!)))/SUMPRODUCT(INDIRECT("'C&amp;T_2G3G_SMALLER_CITIES M2M'!$AW$2:$AW$" &amp; COUNTA(#REF!))*(INDIRECT("'C&amp;T_2G3G_SMALLER_CITIES M2M'!$BF$2:$BF$" &amp; COUNTA(#REF!))=$C23)))</f>
        <v>#REF!</v>
      </c>
      <c r="F23" s="35" t="e">
        <f ca="1">SUMPRODUCT((INDIRECT("'C&amp;T_2G3G_SMALLER_CITIES M2M'!G2:G" &amp; COUNTA(#REF!))+INDIRECT("'C&amp;T_2G3G_SMALLER_CITIES M2M'!L2:L" &amp; COUNTA(#REF!)))/(INDIRECT("'C&amp;T_2G3G_SMALLER_CITIES M2M'!F2:F" &amp; COUNTA(#REF!)))*(INDIRECT("'C&amp;T_2G3G_SMALLER_CITIES M2M'!$BF$2:$BF$" &amp; COUNTA(#REF!))=$C23)*INDIRECT("'C&amp;T_2G3G_SMALLER_CITIES M2M'!$AW$2:$AW$" &amp; COUNTA(#REF!)))/SUMPRODUCT(INDIRECT("'C&amp;T_2G3G_SMALLER_CITIES M2M'!$AW$2:$AW$" &amp; COUNTA(#REF!))*(INDIRECT("'C&amp;T_2G3G_SMALLER_CITIES M2M'!$BF$2:$BF$" &amp; COUNTA(#REF!))=$C23))</f>
        <v>#REF!</v>
      </c>
      <c r="G23" s="37" t="e">
        <f ca="1">SUMPRODUCT(INDIRECT("'C&amp;T_2G3G_SMALLER_CITIES M2M'!$AF$2:$AF$" &amp; COUNTA(#REF!))*INDIRECT("'C&amp;T_2G3G_SMALLER_CITIES M2M'!$AW$2:$AW$" &amp; COUNTA(#REF!))*(INDIRECT("'C&amp;T_2G3G_SMALLER_CITIES M2M'!$BF$2:$BF$" &amp; COUNTA(#REF!))=$C23))/(SUMPRODUCT(INDIRECT("'C&amp;T_2G3G_SMALLER_CITIES M2M'!$AW$2:$AW$" &amp; COUNTA(#REF!))*(INDIRECT("'C&amp;T_2G3G_SMALLER_CITIES M2M'!$BF$2:$BF$" &amp; COUNTA(#REF!))=$C23)))</f>
        <v>#REF!</v>
      </c>
      <c r="H23" s="37" t="e">
        <f ca="1">SUMPRODUCT(INDIRECT("'C&amp;T_2G3G_SMALLER_CITIES M2M'!$W$2:$W$" &amp; COUNTA(#REF!))*INDIRECT("'C&amp;T_2G3G_SMALLER_CITIES M2M'!$AW$2:$AW$" &amp; COUNTA(#REF!))*(INDIRECT("'C&amp;T_2G3G_SMALLER_CITIES M2M'!$BF$2:$BF$" &amp; COUNTA(#REF!))=$C23))/(SUMPRODUCT(INDIRECT("'C&amp;T_2G3G_SMALLER_CITIES M2M'!$AW$2:$AW$" &amp; COUNTA(#REF!))*(INDIRECT("'C&amp;T_2G3G_SMALLER_CITIES M2M'!$BF$2:$BF$" &amp; COUNTA(#REF!))=$C23)))</f>
        <v>#REF!</v>
      </c>
      <c r="I23" s="111" t="e">
        <f ca="1">(SUMPRODUCT(INDIRECT("'C&amp;T_2G3G_SMALLER_CITIES M2M'!AK2:AK"&amp;COUNTA(#REF!))/(INDIRECT("'C&amp;T_2G3G_SMALLER_CITIES M2M'!F2:F"&amp;COUNTA(#REF!)))*(INDIRECT("'C&amp;T_2G3G_SMALLER_CITIES M2M'!$BF$2:$BF$"&amp;COUNTA(#REF!))=$C23)*INDIRECT("'C&amp;T_2G3G_SMALLER_CITIES M2M'!$AW$2:$AW$"&amp;COUNTA(#REF!)))/SUMPRODUCT(INDIRECT("'C&amp;T_2G3G_SMALLER_CITIES M2M'!$AW$2:$AW$"&amp;COUNTA(#REF!))*(INDIRECT("'C&amp;T_2G3G_SMALLER_CITIES M2M'!$BF$2:$BF$"&amp;COUNTA(#REF!))=$C23)))</f>
        <v>#REF!</v>
      </c>
      <c r="J23" s="36"/>
      <c r="K23" s="194"/>
      <c r="L23" s="39"/>
    </row>
    <row r="24" spans="2:18" ht="6" customHeight="1">
      <c r="B24" s="40"/>
      <c r="C24" s="41"/>
      <c r="D24" s="42"/>
      <c r="E24" s="42"/>
      <c r="F24" s="42"/>
      <c r="G24" s="42"/>
      <c r="H24" s="42"/>
      <c r="I24" s="42"/>
      <c r="J24" s="108"/>
      <c r="K24" s="194"/>
      <c r="L24" s="39"/>
    </row>
    <row r="25" spans="2:18" ht="15.75">
      <c r="B25" s="40" t="s">
        <v>57</v>
      </c>
      <c r="C25" s="43" t="s">
        <v>41</v>
      </c>
      <c r="D25" s="33" t="e">
        <f ca="1">(SUMPRODUCT(INDIRECT("'C&amp;T_4G_MAIN_CITIES M2M'!$AW$2:$AW$" &amp; COUNTA(#REF!))*(INDIRECT("'C&amp;T_4G_MAIN_CITIES M2M'!$BF$2:$BF$" &amp; COUNTA(#REF!))=$C5))*D5+SUMPRODUCT(INDIRECT("'C&amp;T_4G_SMALLER_CITIES M2M'!$AW$2:$AW$" &amp; COUNTA(#REF!))*(INDIRECT("'C&amp;T_4G_SMALLER_CITIES M2M'!$BF$2:$BF$" &amp; COUNTA(#REF!))=$C5))*D10)/(SUMPRODUCT(INDIRECT("'C&amp;T_4G_MAIN_CITIES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E25" s="33" t="e">
        <f ca="1">(SUMPRODUCT(INDIRECT("'C&amp;T_4G_MAIN_CITIES M2M'!$AW$2:$AW$" &amp; COUNTA(#REF!))*(INDIRECT("'C&amp;T_4G_MAIN_CITIES M2M'!$BF$2:$BF$" &amp; COUNTA(#REF!))=$C5))*E5+SUMPRODUCT(INDIRECT("'C&amp;T_4G_SMALLER_CITIES M2M'!$AW$2:$AW$" &amp; COUNTA(#REF!))*(INDIRECT("'C&amp;T_4G_SMALLER_CITIES M2M'!$BF$2:$BF$" &amp; COUNTA(#REF!))=$C5))*E10)/(SUMPRODUCT(INDIRECT("'C&amp;T_4G_MAIN_CITIES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F25" s="33" t="e">
        <f ca="1">(SUMPRODUCT(INDIRECT("'C&amp;T_4G_MAIN_CITIES M2M'!$AW$2:$AW$" &amp; COUNTA(#REF!))*(INDIRECT("'C&amp;T_4G_MAIN_CITIES M2M'!$BF$2:$BF$" &amp; COUNTA(#REF!))=$C5))*F5+SUMPRODUCT(INDIRECT("'C&amp;T_4G_SMALLER_CITIES M2M'!$AW$2:$AW$" &amp; COUNTA(#REF!))*(INDIRECT("'C&amp;T_4G_SMALLER_CITIES M2M'!$BF$2:$BF$" &amp; COUNTA(#REF!))=$C5))*F10)/(SUMPRODUCT(INDIRECT("'C&amp;T_4G_MAIN_CITIES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G25" s="34" t="e">
        <f ca="1">(SUMPRODUCT(INDIRECT("'C&amp;T_4G_MAIN_CITIES M2M'!$AW$2:$AW$" &amp; COUNTA(#REF!))*(INDIRECT("'C&amp;T_4G_MAIN_CITIES M2M'!$BF$2:$BF$" &amp; COUNTA(#REF!))=$C5))*G5+(SUMPRODUCT(INDIRECT("'C&amp;T_4G_SMALLER_CITIES M2M'!$AW$2:$AW$" &amp; COUNTA(#REF!))*(INDIRECT("'C&amp;T_4G_SMALLER_CITIES M2M'!$BF$2:$BF$" &amp; COUNTA(#REF!))=$C5))-Y10)*G10)/((SUMPRODUCT(INDIRECT("'C&amp;T_4G_MAIN_CITIES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COUNTA(#REF!))=$C5)))-Y10)</f>
        <v>#REF!</v>
      </c>
      <c r="H25" s="34" t="e">
        <f ca="1">(SUMPRODUCT(INDIRECT("'C&amp;T_4G_MAIN_CITIES M2M'!$AW$2:$AW$" &amp; COUNTA(#REF!))*(INDIRECT("'C&amp;T_4G_MAIN_CITIES M2M'!$BF$2:$BF$" &amp; COUNTA(#REF!))=$C5))*H5+(SUMPRODUCT(INDIRECT("'C&amp;T_4G_SMALLER_CITIES M2M'!$AW$2:$AW$" &amp; COUNTA(#REF!))*(INDIRECT("'C&amp;T_4G_SMALLER_CITIES M2M'!$BF$2:$BF$" &amp; COUNTA(#REF!))=$C5))-X10)*H10)/((SUMPRODUCT(INDIRECT("'C&amp;T_4G_MAIN_CITIES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COUNTA(#REF!))=$C5)))-X10)</f>
        <v>#REF!</v>
      </c>
      <c r="I25" s="110" t="e">
        <f ca="1">(SUMPRODUCT(INDIRECT("'C&amp;T_4G_MAIN_CITIES M2M'!$AW$2:$AW$" &amp; COUNTA(#REF!))*(INDIRECT("'C&amp;T_4G_MAIN_CITIES M2M'!$BF$2:$BF$" &amp; COUNTA(#REF!))=$C5))*I5+SUMPRODUCT(INDIRECT("'C&amp;T_4G_SMALLER_CITIES M2M'!$AW$2:$AW$" &amp; COUNTA(#REF!))*(INDIRECT("'C&amp;T_4G_SMALLER_CITIES M2M'!$BF$2:$BF$" &amp; COUNTA(#REF!))=$C5))*I10)/(SUMPRODUCT(INDIRECT("'C&amp;T_4G_MAIN_CITIES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J25" s="33" t="e">
        <f ca="1">(SUMPRODUCT(INDIRECT("'C&amp;T_4G_MAIN_CITIES M2M'!$AW$2:$AW$" &amp; COUNTA(#REF!))*(INDIRECT("'C&amp;T_4G_MAIN_CITIES M2M'!$BF$2:$BF$" &amp; COUNTA(#REF!))=$C5))*J5+SUMPRODUCT(INDIRECT("'C&amp;T_4G_SMALLER_CITIES M2M'!$AW$2:$AW$" &amp; COUNTA(#REF!))*(INDIRECT("'C&amp;T_4G_SMALLER_CITIES M2M'!$BF$2:$BF$" &amp; COUNTA(#REF!))=$C5))*J10)/(SUMPRODUCT(INDIRECT("'C&amp;T_4G_MAIN_CITIES M2M'!$AW$2:$AW$" &amp; COUNTA(#REF!))*(INDIRECT("'C&amp;T_4G_MAIN_CITIES M2M'!$BF$2:$BF$" &amp; COUNTA(#REF!))=$C5))+SUMPRODUCT(INDIRECT("'C&amp;T_4G_SMALLER_CITIES M2M'!$AW$2:$AW$" &amp; COUNTA(#REF!))*(INDIRECT("'C&amp;T_4G_SMALLER_CITIES M2M'!$BF$2:$BF$" &amp; COUNTA(#REF!))=$C5)))</f>
        <v>#REF!</v>
      </c>
      <c r="K25" s="194"/>
      <c r="M25" s="106"/>
    </row>
    <row r="26" spans="2:18">
      <c r="B26" s="41"/>
      <c r="C26" s="43" t="s">
        <v>42</v>
      </c>
      <c r="D26" s="44" t="e">
        <f ca="1">(SUMPRODUCT(INDIRECT("'C&amp;T_4G_MAIN_CITIES M2M'!$AW$2:$AW$" &amp; COUNTA(#REF!))*(INDIRECT("'C&amp;T_4G_MAIN_CITIES M2M'!$BF$2:$BF$" &amp; COUNTA(#REF!))=$C6))*D6+SUMPRODUCT(INDIRECT("'C&amp;T_4G_SMALLER_CITIES M2M'!$AW$2:$AW$" &amp; COUNTA(#REF!))*(INDIRECT("'C&amp;T_4G_SMALLER_CITIES M2M'!$BF$2:$BF$" &amp; COUNTA(#REF!))=$C6))*D11)/(SUMPRODUCT(INDIRECT("'C&amp;T_4G_MAIN_CITIES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E26" s="45" t="e">
        <f ca="1">(SUMPRODUCT(INDIRECT("'C&amp;T_4G_MAIN_CITIES M2M'!$AW$2:$AW$" &amp; COUNTA(#REF!))*(INDIRECT("'C&amp;T_4G_MAIN_CITIES M2M'!$BF$2:$BF$" &amp; COUNTA(#REF!))=$C6))*E6+SUMPRODUCT(INDIRECT("'C&amp;T_4G_SMALLER_CITIES M2M'!$AW$2:$AW$" &amp; COUNTA(#REF!))*(INDIRECT("'C&amp;T_4G_SMALLER_CITIES M2M'!$BF$2:$BF$" &amp; COUNTA(#REF!))=$C6))*E11)/(SUMPRODUCT(INDIRECT("'C&amp;T_4G_MAIN_CITIES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F26" s="44" t="e">
        <f ca="1">(SUMPRODUCT(INDIRECT("'C&amp;T_4G_MAIN_CITIES M2M'!$AW$2:$AW$" &amp; COUNTA(#REF!))*(INDIRECT("'C&amp;T_4G_MAIN_CITIES M2M'!$BF$2:$BF$" &amp; COUNTA(#REF!))=$C6))*F6+SUMPRODUCT(INDIRECT("'C&amp;T_4G_SMALLER_CITIES M2M'!$AW$2:$AW$" &amp; COUNTA(#REF!))*(INDIRECT("'C&amp;T_4G_SMALLER_CITIES M2M'!$BF$2:$BF$" &amp; COUNTA(#REF!))=$C6))*F11)/(SUMPRODUCT(INDIRECT("'C&amp;T_4G_MAIN_CITIES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G26" s="46" t="e">
        <f ca="1">(SUMPRODUCT(INDIRECT("'C&amp;T_4G_MAIN_CITIES M2M'!$AW$2:$AW$" &amp; COUNTA(#REF!))*(INDIRECT("'C&amp;T_4G_MAIN_CITIES M2M'!$BF$2:$BF$" &amp; COUNTA(#REF!))=$C6))*G6+(SUMPRODUCT(INDIRECT("'C&amp;T_4G_SMALLER_CITIES M2M'!$AW$2:$AW$" &amp; COUNTA(#REF!))*(INDIRECT("'C&amp;T_4G_SMALLER_CITIES M2M'!$BF$2:$BF$" &amp; COUNTA(#REF!))=$C6))-Y11)*G11)/((SUMPRODUCT(INDIRECT("'C&amp;T_4G_MAIN_CITIES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COUNTA(#REF!))=$C6)))-Y11)</f>
        <v>#REF!</v>
      </c>
      <c r="H26" s="46" t="e">
        <f ca="1">(SUMPRODUCT(INDIRECT("'C&amp;T_4G_MAIN_CITIES M2M'!$AW$2:$AW$" &amp; COUNTA(#REF!))*(INDIRECT("'C&amp;T_4G_MAIN_CITIES M2M'!$BF$2:$BF$" &amp; COUNTA(#REF!))=$C6))*H6+(SUMPRODUCT(INDIRECT("'C&amp;T_4G_SMALLER_CITIES M2M'!$AW$2:$AW$" &amp; COUNTA(#REF!))*(INDIRECT("'C&amp;T_4G_SMALLER_CITIES M2M'!$BF$2:$BF$" &amp; COUNTA(#REF!))=$C6))-X11)*H11)/((SUMPRODUCT(INDIRECT("'C&amp;T_4G_MAIN_CITIES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COUNTA(#REF!))=$C6)))-X11)</f>
        <v>#REF!</v>
      </c>
      <c r="I26" s="113" t="e">
        <f ca="1">(SUMPRODUCT(INDIRECT("'C&amp;T_4G_MAIN_CITIES M2M'!$AW$2:$AW$" &amp; COUNTA(#REF!))*(INDIRECT("'C&amp;T_4G_MAIN_CITIES M2M'!$BF$2:$BF$" &amp; COUNTA(#REF!))=$C6))*I6+SUMPRODUCT(INDIRECT("'C&amp;T_4G_SMALLER_CITIES M2M'!$AW$2:$AW$" &amp; COUNTA(#REF!))*(INDIRECT("'C&amp;T_4G_SMALLER_CITIES M2M'!$BF$2:$BF$" &amp; COUNTA(#REF!))=$C6))*I11)/(SUMPRODUCT(INDIRECT("'C&amp;T_4G_MAIN_CITIES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J26" s="45" t="e">
        <f ca="1">(SUMPRODUCT(INDIRECT("'C&amp;T_4G_MAIN_CITIES M2M'!$AW$2:$AW$" &amp; COUNTA(#REF!))*(INDIRECT("'C&amp;T_4G_MAIN_CITIES M2M'!$BF$2:$BF$" &amp; COUNTA(#REF!))=$C6))*J6+SUMPRODUCT(INDIRECT("'C&amp;T_4G_SMALLER_CITIES M2M'!$AW$2:$AW$" &amp; COUNTA(#REF!))*(INDIRECT("'C&amp;T_4G_SMALLER_CITIES M2M'!$BF$2:$BF$" &amp; COUNTA(#REF!))=$C6))*J11)/(SUMPRODUCT(INDIRECT("'C&amp;T_4G_MAIN_CITIES M2M'!$AW$2:$AW$" &amp; COUNTA(#REF!))*(INDIRECT("'C&amp;T_4G_MAIN_CITIES M2M'!$BF$2:$BF$" &amp; COUNTA(#REF!))=$C6))+SUMPRODUCT(INDIRECT("'C&amp;T_4G_SMALLER_CITIES M2M'!$AW$2:$AW$" &amp; COUNTA(#REF!))*(INDIRECT("'C&amp;T_4G_SMALLER_CITIES M2M'!$BF$2:$BF$" &amp; COUNTA(#REF!))=$C6)))</f>
        <v>#REF!</v>
      </c>
      <c r="K26" s="194"/>
      <c r="M26" s="106"/>
    </row>
    <row r="27" spans="2:18">
      <c r="B27" s="41"/>
      <c r="C27" s="43" t="s">
        <v>43</v>
      </c>
      <c r="D27" s="44" t="e">
        <f ca="1">(SUMPRODUCT(INDIRECT("'C&amp;T_4G_MAIN_CITIES M2M'!$AW$2:$AW$" &amp; COUNTA(#REF!))*(INDIRECT("'C&amp;T_4G_MAIN_CITIES M2M'!$BF$2:$BF$" &amp; COUNTA(#REF!))=$C7))*D7+SUMPRODUCT(INDIRECT("'C&amp;T_4G_SMALLER_CITIES M2M'!$AW$2:$AW$" &amp; COUNTA(#REF!))*(INDIRECT("'C&amp;T_4G_SMALLER_CITIES M2M'!$BF$2:$BF$" &amp; COUNTA(#REF!))=$C7))*D12)/(SUMPRODUCT(INDIRECT("'C&amp;T_4G_MAIN_CITIES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E27" s="45" t="e">
        <f ca="1">(SUMPRODUCT(INDIRECT("'C&amp;T_4G_MAIN_CITIES M2M'!$AW$2:$AW$" &amp; COUNTA(#REF!))*(INDIRECT("'C&amp;T_4G_MAIN_CITIES M2M'!$BF$2:$BF$" &amp; COUNTA(#REF!))=$C7))*E7+SUMPRODUCT(INDIRECT("'C&amp;T_4G_SMALLER_CITIES M2M'!$AW$2:$AW$" &amp; COUNTA(#REF!))*(INDIRECT("'C&amp;T_4G_SMALLER_CITIES M2M'!$BF$2:$BF$" &amp; COUNTA(#REF!))=$C7))*E12)/(SUMPRODUCT(INDIRECT("'C&amp;T_4G_MAIN_CITIES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F27" s="44" t="e">
        <f ca="1">(SUMPRODUCT(INDIRECT("'C&amp;T_4G_MAIN_CITIES M2M'!$AW$2:$AW$" &amp; COUNTA(#REF!))*(INDIRECT("'C&amp;T_4G_MAIN_CITIES M2M'!$BF$2:$BF$" &amp; COUNTA(#REF!))=$C7))*F7+SUMPRODUCT(INDIRECT("'C&amp;T_4G_SMALLER_CITIES M2M'!$AW$2:$AW$" &amp; COUNTA(#REF!))*(INDIRECT("'C&amp;T_4G_SMALLER_CITIES M2M'!$BF$2:$BF$" &amp; COUNTA(#REF!))=$C7))*F12)/(SUMPRODUCT(INDIRECT("'C&amp;T_4G_MAIN_CITIES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G27" s="46" t="e">
        <f ca="1">(SUMPRODUCT(INDIRECT("'C&amp;T_4G_MAIN_CITIES M2M'!$AW$2:$AW$" &amp; COUNTA(#REF!))*(INDIRECT("'C&amp;T_4G_MAIN_CITIES M2M'!$BF$2:$BF$" &amp; COUNTA(#REF!))=$C7))*G7+(SUMPRODUCT(INDIRECT("'C&amp;T_4G_SMALLER_CITIES M2M'!$AW$2:$AW$" &amp; COUNTA(#REF!))*(INDIRECT("'C&amp;T_4G_SMALLER_CITIES M2M'!$BF$2:$BF$" &amp; COUNTA(#REF!))=$C7))-Y12)*G12)/((SUMPRODUCT(INDIRECT("'C&amp;T_4G_MAIN_CITIES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COUNTA(#REF!))=$C7)))-Y12)</f>
        <v>#REF!</v>
      </c>
      <c r="H27" s="46" t="e">
        <f ca="1">(SUMPRODUCT(INDIRECT("'C&amp;T_4G_MAIN_CITIES M2M'!$AW$2:$AW$" &amp; COUNTA(#REF!))*(INDIRECT("'C&amp;T_4G_MAIN_CITIES M2M'!$BF$2:$BF$" &amp; COUNTA(#REF!))=$C7))*H7+(SUMPRODUCT(INDIRECT("'C&amp;T_4G_SMALLER_CITIES M2M'!$AW$2:$AW$" &amp; COUNTA(#REF!))*(INDIRECT("'C&amp;T_4G_SMALLER_CITIES M2M'!$BF$2:$BF$" &amp; COUNTA(#REF!))=$C7))-X12)*H12)/((SUMPRODUCT(INDIRECT("'C&amp;T_4G_MAIN_CITIES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COUNTA(#REF!))=$C7)))-X12)</f>
        <v>#REF!</v>
      </c>
      <c r="I27" s="113" t="e">
        <f ca="1">(SUMPRODUCT(INDIRECT("'C&amp;T_4G_MAIN_CITIES M2M'!$AW$2:$AW$" &amp; COUNTA(#REF!))*(INDIRECT("'C&amp;T_4G_MAIN_CITIES M2M'!$BF$2:$BF$" &amp; COUNTA(#REF!))=$C7))*I7+SUMPRODUCT(INDIRECT("'C&amp;T_4G_SMALLER_CITIES M2M'!$AW$2:$AW$" &amp; COUNTA(#REF!))*(INDIRECT("'C&amp;T_4G_SMALLER_CITIES M2M'!$BF$2:$BF$" &amp; COUNTA(#REF!))=$C7))*I12)/(SUMPRODUCT(INDIRECT("'C&amp;T_4G_MAIN_CITIES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J27" s="45" t="e">
        <f ca="1">(SUMPRODUCT(INDIRECT("'C&amp;T_4G_MAIN_CITIES M2M'!$AW$2:$AW$" &amp; COUNTA(#REF!))*(INDIRECT("'C&amp;T_4G_MAIN_CITIES M2M'!$BF$2:$BF$" &amp; COUNTA(#REF!))=$C7))*J7+SUMPRODUCT(INDIRECT("'C&amp;T_4G_SMALLER_CITIES M2M'!$AW$2:$AW$" &amp; COUNTA(#REF!))*(INDIRECT("'C&amp;T_4G_SMALLER_CITIES M2M'!$BF$2:$BF$" &amp; COUNTA(#REF!))=$C7))*J12)/(SUMPRODUCT(INDIRECT("'C&amp;T_4G_MAIN_CITIES M2M'!$AW$2:$AW$" &amp; COUNTA(#REF!))*(INDIRECT("'C&amp;T_4G_MAIN_CITIES M2M'!$BF$2:$BF$" &amp; COUNTA(#REF!))=$C7))+SUMPRODUCT(INDIRECT("'C&amp;T_4G_SMALLER_CITIES M2M'!$AW$2:$AW$" &amp; COUNTA(#REF!))*(INDIRECT("'C&amp;T_4G_SMALLER_CITIES M2M'!$BF$2:$BF$" &amp; COUNTA(#REF!))=$C7)))</f>
        <v>#REF!</v>
      </c>
      <c r="K27" s="194"/>
      <c r="M27" s="106"/>
    </row>
    <row r="28" spans="2:18">
      <c r="B28" s="41"/>
      <c r="C28" s="43" t="s">
        <v>44</v>
      </c>
      <c r="D28" s="44" t="e">
        <f ca="1">(SUMPRODUCT(INDIRECT("'C&amp;T_4G_MAIN_CITIES M2M'!$AW$2:$AW$" &amp; COUNTA(#REF!))*(INDIRECT("'C&amp;T_4G_MAIN_CITIES M2M'!$BF$2:$BF$" &amp; COUNTA(#REF!))=$C8))*D8+SUMPRODUCT(INDIRECT("'C&amp;T_4G_SMALLER_CITIES M2M'!$AW$2:$AW$" &amp; COUNTA(#REF!))*(INDIRECT("'C&amp;T_4G_SMALLER_CITIES M2M'!$BF$2:$BF$" &amp; COUNTA(#REF!))=$C8))*D13)/(SUMPRODUCT(INDIRECT("'C&amp;T_4G_MAIN_CITIES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E28" s="45" t="e">
        <f ca="1">(SUMPRODUCT(INDIRECT("'C&amp;T_4G_MAIN_CITIES M2M'!$AW$2:$AW$" &amp; COUNTA(#REF!))*(INDIRECT("'C&amp;T_4G_MAIN_CITIES M2M'!$BF$2:$BF$" &amp; COUNTA(#REF!))=$C8))*E8+SUMPRODUCT(INDIRECT("'C&amp;T_4G_SMALLER_CITIES M2M'!$AW$2:$AW$" &amp; COUNTA(#REF!))*(INDIRECT("'C&amp;T_4G_SMALLER_CITIES M2M'!$BF$2:$BF$" &amp; COUNTA(#REF!))=$C8))*E13)/(SUMPRODUCT(INDIRECT("'C&amp;T_4G_MAIN_CITIES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F28" s="44" t="e">
        <f ca="1">(SUMPRODUCT(INDIRECT("'C&amp;T_4G_MAIN_CITIES M2M'!$AW$2:$AW$" &amp; COUNTA(#REF!))*(INDIRECT("'C&amp;T_4G_MAIN_CITIES M2M'!$BF$2:$BF$" &amp; COUNTA(#REF!))=$C8))*F8+SUMPRODUCT(INDIRECT("'C&amp;T_4G_SMALLER_CITIES M2M'!$AW$2:$AW$" &amp; COUNTA(#REF!))*(INDIRECT("'C&amp;T_4G_SMALLER_CITIES M2M'!$BF$2:$BF$" &amp; COUNTA(#REF!))=$C8))*F13)/(SUMPRODUCT(INDIRECT("'C&amp;T_4G_MAIN_CITIES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G28" s="46" t="e">
        <f ca="1">(SUMPRODUCT(INDIRECT("'C&amp;T_4G_MAIN_CITIES M2M'!$AW$2:$AW$" &amp; COUNTA(#REF!))*(INDIRECT("'C&amp;T_4G_MAIN_CITIES M2M'!$BF$2:$BF$" &amp; COUNTA(#REF!))=$C8))*G8+(SUMPRODUCT(INDIRECT("'C&amp;T_4G_SMALLER_CITIES M2M'!$AW$2:$AW$" &amp; COUNTA(#REF!))*(INDIRECT("'C&amp;T_4G_SMALLER_CITIES M2M'!$BF$2:$BF$" &amp; COUNTA(#REF!))=$C8))-Y13)*G13)/((SUMPRODUCT(INDIRECT("'C&amp;T_4G_MAIN_CITIES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COUNTA(#REF!))=$C8)))-Y13)</f>
        <v>#REF!</v>
      </c>
      <c r="H28" s="46" t="e">
        <f ca="1">(SUMPRODUCT(INDIRECT("'C&amp;T_4G_MAIN_CITIES M2M'!$AW$2:$AW$" &amp; COUNTA(#REF!))*(INDIRECT("'C&amp;T_4G_MAIN_CITIES M2M'!$BF$2:$BF$" &amp; COUNTA(#REF!))=$C8))*H8+(SUMPRODUCT(INDIRECT("'C&amp;T_4G_SMALLER_CITIES M2M'!$AW$2:$AW$" &amp; COUNTA(#REF!))*(INDIRECT("'C&amp;T_4G_SMALLER_CITIES M2M'!$BF$2:$BF$" &amp; COUNTA(#REF!))=$C8))-X13)*H13)/((SUMPRODUCT(INDIRECT("'C&amp;T_4G_MAIN_CITIES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COUNTA(#REF!))=$C8)))-X13)</f>
        <v>#REF!</v>
      </c>
      <c r="I28" s="113" t="e">
        <f ca="1">(SUMPRODUCT(INDIRECT("'C&amp;T_4G_MAIN_CITIES M2M'!$AW$2:$AW$" &amp; COUNTA(#REF!))*(INDIRECT("'C&amp;T_4G_MAIN_CITIES M2M'!$BF$2:$BF$" &amp; COUNTA(#REF!))=$C8))*I8+SUMPRODUCT(INDIRECT("'C&amp;T_4G_SMALLER_CITIES M2M'!$AW$2:$AW$" &amp; COUNTA(#REF!))*(INDIRECT("'C&amp;T_4G_SMALLER_CITIES M2M'!$BF$2:$BF$" &amp; COUNTA(#REF!))=$C8))*I13)/(SUMPRODUCT(INDIRECT("'C&amp;T_4G_MAIN_CITIES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J28" s="45" t="e">
        <f ca="1">(SUMPRODUCT(INDIRECT("'C&amp;T_4G_MAIN_CITIES M2M'!$AW$2:$AW$" &amp; COUNTA(#REF!))*(INDIRECT("'C&amp;T_4G_MAIN_CITIES M2M'!$BF$2:$BF$" &amp; COUNTA(#REF!))=$C8))*J8+SUMPRODUCT(INDIRECT("'C&amp;T_4G_SMALLER_CITIES M2M'!$AW$2:$AW$" &amp; COUNTA(#REF!))*(INDIRECT("'C&amp;T_4G_SMALLER_CITIES M2M'!$BF$2:$BF$" &amp; COUNTA(#REF!))=$C8))*J13)/(SUMPRODUCT(INDIRECT("'C&amp;T_4G_MAIN_CITIES M2M'!$AW$2:$AW$" &amp; COUNTA(#REF!))*(INDIRECT("'C&amp;T_4G_MAIN_CITIES M2M'!$BF$2:$BF$" &amp; COUNTA(#REF!))=$C8))+SUMPRODUCT(INDIRECT("'C&amp;T_4G_SMALLER_CITIES M2M'!$AW$2:$AW$" &amp; COUNTA(#REF!))*(INDIRECT("'C&amp;T_4G_SMALLER_CITIES M2M'!$BF$2:$BF$" &amp; COUNTA(#REF!))=$C8)))</f>
        <v>#REF!</v>
      </c>
      <c r="K28" s="194"/>
      <c r="M28" s="106"/>
    </row>
    <row r="29" spans="2:18" ht="8.25" customHeight="1">
      <c r="B29" s="40"/>
      <c r="C29" s="41"/>
      <c r="D29" s="41"/>
      <c r="E29" s="41"/>
      <c r="F29" s="41"/>
      <c r="G29" s="41"/>
      <c r="H29" s="49"/>
      <c r="I29" s="114"/>
      <c r="J29" s="109"/>
      <c r="K29" s="194"/>
      <c r="L29" s="39"/>
    </row>
    <row r="30" spans="2:18" ht="15" customHeight="1">
      <c r="B30" s="40" t="s">
        <v>58</v>
      </c>
      <c r="C30" s="43" t="s">
        <v>41</v>
      </c>
      <c r="D30" s="33" t="e">
        <f ca="1">(SUMPRODUCT(INDIRECT("'C&amp;T_4G_MAIN_CITIES M2M'!$AW$2:$AW$" &amp; COUNTA(#REF!))*(INDIRECT("'C&amp;T_4G_MAIN_CITIES M2M'!$BF$2:$BF$" &amp; COUNTA(#REF!))=$C15))*D15+SUMPRODUCT(INDIRECT("'C&amp;T_4G_SMALLER_CITIES M2M'!$AW$2:$AW$" &amp; COUNTA(#REF!))*(INDIRECT("'C&amp;T_4G_SMALLER_CITIES M2M'!$BF$2:$BF$" &amp; COUNTA(#REF!))=$C15))*D20)/(SUMPRODUCT(INDIRECT("'C&amp;T_4G_MAIN_CITIES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</f>
        <v>#REF!</v>
      </c>
      <c r="E30" s="33" t="e">
        <f ca="1">(SUMPRODUCT(INDIRECT("'C&amp;T_4G_MAIN_CITIES M2M'!$AW$2:$AW$" &amp; COUNTA(#REF!))*(INDIRECT("'C&amp;T_4G_MAIN_CITIES M2M'!$BF$2:$BF$" &amp; COUNTA(#REF!))=$C15))*E15+SUMPRODUCT(INDIRECT("'C&amp;T_4G_SMALLER_CITIES M2M'!$AW$2:$AW$" &amp; COUNTA(#REF!))*(INDIRECT("'C&amp;T_4G_SMALLER_CITIES M2M'!$BF$2:$BF$" &amp; COUNTA(#REF!))=$C15))*E20)/(SUMPRODUCT(INDIRECT("'C&amp;T_4G_MAIN_CITIES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</f>
        <v>#REF!</v>
      </c>
      <c r="F30" s="33" t="e">
        <f ca="1">(SUMPRODUCT(INDIRECT("'C&amp;T_4G_MAIN_CITIES M2M'!$AW$2:$AW$" &amp; COUNTA(#REF!))*(INDIRECT("'C&amp;T_4G_MAIN_CITIES M2M'!$BF$2:$BF$" &amp; COUNTA(#REF!))=$C15))*F15+SUMPRODUCT(INDIRECT("'C&amp;T_4G_SMALLER_CITIES M2M'!$AW$2:$AW$" &amp; COUNTA(#REF!))*(INDIRECT("'C&amp;T_4G_SMALLER_CITIES M2M'!$BF$2:$BF$" &amp; COUNTA(#REF!))=$C15))*F20)/(SUMPRODUCT(INDIRECT("'C&amp;T_4G_MAIN_CITIES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</f>
        <v>#REF!</v>
      </c>
      <c r="G30" s="34" t="e">
        <f ca="1">(SUMPRODUCT(INDIRECT("'C&amp;T_4G_MAIN_CITIES M2M'!$AW$2:$AW$" &amp; COUNTA(#REF!))*(INDIRECT("'C&amp;T_4G_MAIN_CITIES M2M'!$BF$2:$BF$" &amp; COUNTA(#REF!))=$C15))*G15+(SUMPRODUCT(INDIRECT("'C&amp;T_4G_SMALLER_CITIES M2M'!$AW$2:$AW$" &amp; COUNTA(#REF!))*(INDIRECT("'C&amp;T_4G_SMALLER_CITIES M2M'!$BF$2:$BF$" &amp; COUNTA(#REF!))=$C15)))*G20)/((SUMPRODUCT(INDIRECT("'C&amp;T_4G_MAIN_CITIES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COUNTA(#REF!))=$C15))))</f>
        <v>#REF!</v>
      </c>
      <c r="H30" s="34" t="e">
        <f ca="1">(SUMPRODUCT(INDIRECT("'C&amp;T_4G_MAIN_CITIES M2M'!$AW$2:$AW$" &amp; COUNTA(#REF!))*(INDIRECT("'C&amp;T_4G_MAIN_CITIES M2M'!$BF$2:$BF$" &amp; COUNTA(#REF!))=$C15))*H15+(SUMPRODUCT(INDIRECT("'C&amp;T_4G_SMALLER_CITIES M2M'!$AW$2:$AW$" &amp; COUNTA(#REF!))*(INDIRECT("'C&amp;T_4G_SMALLER_CITIES M2M'!$BF$2:$BF$" &amp; COUNTA(#REF!))=$C15)))*H20)/((SUMPRODUCT(INDIRECT("'C&amp;T_4G_MAIN_CITIES M2M'!$AW$2:$AW$" &amp; COUNTA(#REF!))*(INDIRECT("'C&amp;T_4G_MAIN_CITIES M2M'!$BF$2:$BF$" &amp; COUNTA(#REF!))=$C15))+SUMPRODUCT(INDIRECT("'C&amp;T_4G_SMALLER_CITIES M2M'!$AW$2:$AW$" &amp; COUNTA(#REF!))*(INDIRECT("'C&amp;T_4G_SMALLER_CITIES M2M'!$BF$2:$BF$" &amp; COUNTA(#REF!))=$C15))))</f>
        <v>#REF!</v>
      </c>
      <c r="I30" s="110" t="e">
        <f ca="1">(SUMPRODUCT(INDIRECT("'C&amp;T_2G3G_MAIN_CITIES M2M'!$AW$2:$AW$" &amp; COUNTA(#REF!))*(INDIRECT("'C&amp;T_2G3G_MAIN_CITIES M2M'!$BF$2:$BF$" &amp; COUNTA(#REF!))=$C10))*I10+SUMPRODUCT(INDIRECT("'C&amp;T_2G3G_SMALLER_CITIES M2M'!$AW$2:$AW$" &amp; COUNTA(#REF!))*(INDIRECT("'C&amp;T_2G3G_SMALLER_CITIES M2M'!$BF$2:$BF$" &amp; COUNTA(#REF!))=$C10))*I15)/(SUMPRODUCT(INDIRECT("'C&amp;T_2G3G_MAIN_CITIES M2M'!$AW$2:$AW$" &amp; COUNTA(#REF!))*(INDIRECT("'C&amp;T_2G3G_MAIN_CITIES M2M'!$BF$2:$BF$" &amp; COUNTA(#REF!))=$C10))+SUMPRODUCT(INDIRECT("'C&amp;T_2G3G_SMALLER_CITIES M2M'!$AW$2:$AW$" &amp; COUNTA(#REF!))*(INDIRECT("'C&amp;T_2G3G_SMALLER_CITIES M2M'!$BF$2:$BF$" &amp; COUNTA(#REF!))=$C10)))</f>
        <v>#REF!</v>
      </c>
      <c r="J30" s="33"/>
      <c r="K30" s="194"/>
      <c r="L30" s="39"/>
    </row>
    <row r="31" spans="2:18" ht="15" customHeight="1">
      <c r="B31" s="41"/>
      <c r="C31" s="43" t="s">
        <v>42</v>
      </c>
      <c r="D31" s="44" t="e">
        <f ca="1">(SUMPRODUCT(INDIRECT("'C&amp;T_4G_MAIN_CITIES M2M'!$AW$2:$AW$" &amp; COUNTA(#REF!))*(INDIRECT("'C&amp;T_4G_MAIN_CITIES M2M'!$BF$2:$BF$" &amp; COUNTA(#REF!))=$C16))*D16+SUMPRODUCT(INDIRECT("'C&amp;T_4G_SMALLER_CITIES M2M'!$AW$2:$AW$" &amp; COUNTA(#REF!))*(INDIRECT("'C&amp;T_4G_SMALLER_CITIES M2M'!$BF$2:$BF$" &amp; COUNTA(#REF!))=$C16))*D21)/(SUMPRODUCT(INDIRECT("'C&amp;T_4G_MAIN_CITIES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</f>
        <v>#REF!</v>
      </c>
      <c r="E31" s="45" t="e">
        <f ca="1">(SUMPRODUCT(INDIRECT("'C&amp;T_4G_MAIN_CITIES M2M'!$AW$2:$AW$" &amp; COUNTA(#REF!))*(INDIRECT("'C&amp;T_4G_MAIN_CITIES M2M'!$BF$2:$BF$" &amp; COUNTA(#REF!))=$C16))*E16+SUMPRODUCT(INDIRECT("'C&amp;T_4G_SMALLER_CITIES M2M'!$AW$2:$AW$" &amp; COUNTA(#REF!))*(INDIRECT("'C&amp;T_4G_SMALLER_CITIES M2M'!$BF$2:$BF$" &amp; COUNTA(#REF!))=$C16))*E21)/(SUMPRODUCT(INDIRECT("'C&amp;T_4G_MAIN_CITIES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</f>
        <v>#REF!</v>
      </c>
      <c r="F31" s="44" t="e">
        <f ca="1">(SUMPRODUCT(INDIRECT("'C&amp;T_4G_MAIN_CITIES M2M'!$AW$2:$AW$" &amp; COUNTA(#REF!))*(INDIRECT("'C&amp;T_4G_MAIN_CITIES M2M'!$BF$2:$BF$" &amp; COUNTA(#REF!))=$C16))*F16+SUMPRODUCT(INDIRECT("'C&amp;T_4G_SMALLER_CITIES M2M'!$AW$2:$AW$" &amp; COUNTA(#REF!))*(INDIRECT("'C&amp;T_4G_SMALLER_CITIES M2M'!$BF$2:$BF$" &amp; COUNTA(#REF!))=$C16))*F21)/(SUMPRODUCT(INDIRECT("'C&amp;T_4G_MAIN_CITIES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</f>
        <v>#REF!</v>
      </c>
      <c r="G31" s="46" t="e">
        <f ca="1">(SUMPRODUCT(INDIRECT("'C&amp;T_4G_MAIN_CITIES M2M'!$AW$2:$AW$" &amp; COUNTA(#REF!))*(INDIRECT("'C&amp;T_4G_MAIN_CITIES M2M'!$BF$2:$BF$" &amp; COUNTA(#REF!))=$C16))*G16+(SUMPRODUCT(INDIRECT("'C&amp;T_4G_SMALLER_CITIES M2M'!$AW$2:$AW$" &amp; COUNTA(#REF!))*(INDIRECT("'C&amp;T_4G_SMALLER_CITIES M2M'!$BF$2:$BF$" &amp; COUNTA(#REF!))=$C16)))*G21)/((SUMPRODUCT(INDIRECT("'C&amp;T_4G_MAIN_CITIES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COUNTA(#REF!))=$C16))))</f>
        <v>#REF!</v>
      </c>
      <c r="H31" s="46" t="e">
        <f ca="1">(SUMPRODUCT(INDIRECT("'C&amp;T_4G_MAIN_CITIES M2M'!$AW$2:$AW$" &amp; COUNTA(#REF!))*(INDIRECT("'C&amp;T_4G_MAIN_CITIES M2M'!$BF$2:$BF$" &amp; COUNTA(#REF!))=$C16))*H16+(SUMPRODUCT(INDIRECT("'C&amp;T_4G_SMALLER_CITIES M2M'!$AW$2:$AW$" &amp; COUNTA(#REF!))*(INDIRECT("'C&amp;T_4G_SMALLER_CITIES M2M'!$BF$2:$BF$" &amp; COUNTA(#REF!))=$C16)))*H21)/((SUMPRODUCT(INDIRECT("'C&amp;T_4G_MAIN_CITIES M2M'!$AW$2:$AW$" &amp; COUNTA(#REF!))*(INDIRECT("'C&amp;T_4G_MAIN_CITIES M2M'!$BF$2:$BF$" &amp; COUNTA(#REF!))=$C16))+SUMPRODUCT(INDIRECT("'C&amp;T_4G_SMALLER_CITIES M2M'!$AW$2:$AW$" &amp; COUNTA(#REF!))*(INDIRECT("'C&amp;T_4G_SMALLER_CITIES M2M'!$BF$2:$BF$" &amp; COUNTA(#REF!))=$C16))))</f>
        <v>#REF!</v>
      </c>
      <c r="I31" s="113" t="e">
        <f ca="1">(SUMPRODUCT(INDIRECT("'C&amp;T_2G3G_MAIN_CITIES M2M'!$AW$2:$AW$" &amp; COUNTA(#REF!))*(INDIRECT("'C&amp;T_2G3G_MAIN_CITIES M2M'!$BF$2:$BF$" &amp; COUNTA(#REF!))=$C11))*I11+SUMPRODUCT(INDIRECT("'C&amp;T_2G3G_SMALLER_CITIES M2M'!$AW$2:$AW$" &amp; COUNTA(#REF!))*(INDIRECT("'C&amp;T_2G3G_SMALLER_CITIES M2M'!$BF$2:$BF$" &amp; COUNTA(#REF!))=$C11))*I16)/(SUMPRODUCT(INDIRECT("'C&amp;T_2G3G_MAIN_CITIES M2M'!$AW$2:$AW$" &amp; COUNTA(#REF!))*(INDIRECT("'C&amp;T_2G3G_MAIN_CITIES M2M'!$BF$2:$BF$" &amp; COUNTA(#REF!))=$C11))+SUMPRODUCT(INDIRECT("'C&amp;T_2G3G_SMALLER_CITIES M2M'!$AW$2:$AW$" &amp; COUNTA(#REF!))*(INDIRECT("'C&amp;T_2G3G_SMALLER_CITIES M2M'!$BF$2:$BF$" &amp; COUNTA(#REF!))=$C11)))</f>
        <v>#REF!</v>
      </c>
      <c r="J31" s="45"/>
      <c r="K31" s="194"/>
      <c r="L31" s="39"/>
    </row>
    <row r="32" spans="2:18" ht="15" customHeight="1">
      <c r="B32" s="41"/>
      <c r="C32" s="43" t="s">
        <v>43</v>
      </c>
      <c r="D32" s="44" t="e">
        <f ca="1">(SUMPRODUCT(INDIRECT("'C&amp;T_4G_MAIN_CITIES M2M'!$AW$2:$AW$" &amp; COUNTA(#REF!))*(INDIRECT("'C&amp;T_4G_MAIN_CITIES M2M'!$BF$2:$BF$" &amp; COUNTA(#REF!))=$C17))*D17+SUMPRODUCT(INDIRECT("'C&amp;T_4G_SMALLER_CITIES M2M'!$AW$2:$AW$" &amp; COUNTA(#REF!))*(INDIRECT("'C&amp;T_4G_SMALLER_CITIES M2M'!$BF$2:$BF$" &amp; COUNTA(#REF!))=$C17))*D22)/(SUMPRODUCT(INDIRECT("'C&amp;T_4G_MAIN_CITIES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</f>
        <v>#REF!</v>
      </c>
      <c r="E32" s="45" t="e">
        <f ca="1">(SUMPRODUCT(INDIRECT("'C&amp;T_4G_MAIN_CITIES M2M'!$AW$2:$AW$" &amp; COUNTA(#REF!))*(INDIRECT("'C&amp;T_4G_MAIN_CITIES M2M'!$BF$2:$BF$" &amp; COUNTA(#REF!))=$C17))*E17+SUMPRODUCT(INDIRECT("'C&amp;T_4G_SMALLER_CITIES M2M'!$AW$2:$AW$" &amp; COUNTA(#REF!))*(INDIRECT("'C&amp;T_4G_SMALLER_CITIES M2M'!$BF$2:$BF$" &amp; COUNTA(#REF!))=$C17))*E22)/(SUMPRODUCT(INDIRECT("'C&amp;T_4G_MAIN_CITIES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</f>
        <v>#REF!</v>
      </c>
      <c r="F32" s="44" t="e">
        <f ca="1">(SUMPRODUCT(INDIRECT("'C&amp;T_4G_MAIN_CITIES M2M'!$AW$2:$AW$" &amp; COUNTA(#REF!))*(INDIRECT("'C&amp;T_4G_MAIN_CITIES M2M'!$BF$2:$BF$" &amp; COUNTA(#REF!))=$C17))*F17+SUMPRODUCT(INDIRECT("'C&amp;T_4G_SMALLER_CITIES M2M'!$AW$2:$AW$" &amp; COUNTA(#REF!))*(INDIRECT("'C&amp;T_4G_SMALLER_CITIES M2M'!$BF$2:$BF$" &amp; COUNTA(#REF!))=$C17))*F22)/(SUMPRODUCT(INDIRECT("'C&amp;T_4G_MAIN_CITIES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</f>
        <v>#REF!</v>
      </c>
      <c r="G32" s="46" t="e">
        <f ca="1">(SUMPRODUCT(INDIRECT("'C&amp;T_4G_MAIN_CITIES M2M'!$AW$2:$AW$" &amp; COUNTA(#REF!))*(INDIRECT("'C&amp;T_4G_MAIN_CITIES M2M'!$BF$2:$BF$" &amp; COUNTA(#REF!))=$C17))*G17+(SUMPRODUCT(INDIRECT("'C&amp;T_4G_SMALLER_CITIES M2M'!$AW$2:$AW$" &amp; COUNTA(#REF!))*(INDIRECT("'C&amp;T_4G_SMALLER_CITIES M2M'!$BF$2:$BF$" &amp; COUNTA(#REF!))=$C17)))*G22)/((SUMPRODUCT(INDIRECT("'C&amp;T_4G_MAIN_CITIES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COUNTA(#REF!))=$C17))))</f>
        <v>#REF!</v>
      </c>
      <c r="H32" s="46" t="e">
        <f ca="1">(SUMPRODUCT(INDIRECT("'C&amp;T_4G_MAIN_CITIES M2M'!$AW$2:$AW$" &amp; COUNTA(#REF!))*(INDIRECT("'C&amp;T_4G_MAIN_CITIES M2M'!$BF$2:$BF$" &amp; COUNTA(#REF!))=$C17))*H17+(SUMPRODUCT(INDIRECT("'C&amp;T_4G_SMALLER_CITIES M2M'!$AW$2:$AW$" &amp; COUNTA(#REF!))*(INDIRECT("'C&amp;T_4G_SMALLER_CITIES M2M'!$BF$2:$BF$" &amp; COUNTA(#REF!))=$C17)))*H22)/((SUMPRODUCT(INDIRECT("'C&amp;T_4G_MAIN_CITIES M2M'!$AW$2:$AW$" &amp; COUNTA(#REF!))*(INDIRECT("'C&amp;T_4G_MAIN_CITIES M2M'!$BF$2:$BF$" &amp; COUNTA(#REF!))=$C17))+SUMPRODUCT(INDIRECT("'C&amp;T_4G_SMALLER_CITIES M2M'!$AW$2:$AW$" &amp; COUNTA(#REF!))*(INDIRECT("'C&amp;T_4G_SMALLER_CITIES M2M'!$BF$2:$BF$" &amp; COUNTA(#REF!))=$C17))))</f>
        <v>#REF!</v>
      </c>
      <c r="I32" s="113" t="e">
        <f ca="1">(SUMPRODUCT(INDIRECT("'C&amp;T_2G3G_MAIN_CITIES M2M'!$AW$2:$AW$" &amp; COUNTA(#REF!))*(INDIRECT("'C&amp;T_2G3G_MAIN_CITIES M2M'!$BF$2:$BF$" &amp; COUNTA(#REF!))=$C12))*I12+SUMPRODUCT(INDIRECT("'C&amp;T_2G3G_SMALLER_CITIES M2M'!$AW$2:$AW$" &amp; COUNTA(#REF!))*(INDIRECT("'C&amp;T_2G3G_SMALLER_CITIES M2M'!$BF$2:$BF$" &amp; COUNTA(#REF!))=$C12))*I17)/(SUMPRODUCT(INDIRECT("'C&amp;T_2G3G_MAIN_CITIES M2M'!$AW$2:$AW$" &amp; COUNTA(#REF!))*(INDIRECT("'C&amp;T_2G3G_MAIN_CITIES M2M'!$BF$2:$BF$" &amp; COUNTA(#REF!))=$C12))+SUMPRODUCT(INDIRECT("'C&amp;T_2G3G_SMALLER_CITIES M2M'!$AW$2:$AW$" &amp; COUNTA(#REF!))*(INDIRECT("'C&amp;T_2G3G_SMALLER_CITIES M2M'!$BF$2:$BF$" &amp; COUNTA(#REF!))=$C12)))</f>
        <v>#REF!</v>
      </c>
      <c r="J32" s="45"/>
      <c r="K32" s="194"/>
      <c r="L32" s="39"/>
    </row>
    <row r="33" spans="2:12" ht="15" customHeight="1">
      <c r="B33" s="41"/>
      <c r="C33" s="43" t="s">
        <v>44</v>
      </c>
      <c r="D33" s="44" t="e">
        <f ca="1">(SUMPRODUCT(INDIRECT("'C&amp;T_4G_MAIN_CITIES M2M'!$AW$2:$AW$" &amp; COUNTA(#REF!))*(INDIRECT("'C&amp;T_4G_MAIN_CITIES M2M'!$BF$2:$BF$" &amp; COUNTA(#REF!))=$C18))*D18+SUMPRODUCT(INDIRECT("'C&amp;T_4G_SMALLER_CITIES M2M'!$AW$2:$AW$" &amp; COUNTA(#REF!))*(INDIRECT("'C&amp;T_4G_SMALLER_CITIES M2M'!$BF$2:$BF$" &amp; COUNTA(#REF!))=$C18))*D23)/(SUMPRODUCT(INDIRECT("'C&amp;T_4G_MAIN_CITIES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</f>
        <v>#REF!</v>
      </c>
      <c r="E33" s="45" t="e">
        <f ca="1">(SUMPRODUCT(INDIRECT("'C&amp;T_4G_MAIN_CITIES M2M'!$AW$2:$AW$" &amp; COUNTA(#REF!))*(INDIRECT("'C&amp;T_4G_MAIN_CITIES M2M'!$BF$2:$BF$" &amp; COUNTA(#REF!))=$C18))*E18+SUMPRODUCT(INDIRECT("'C&amp;T_4G_SMALLER_CITIES M2M'!$AW$2:$AW$" &amp; COUNTA(#REF!))*(INDIRECT("'C&amp;T_4G_SMALLER_CITIES M2M'!$BF$2:$BF$" &amp; COUNTA(#REF!))=$C18))*E23)/(SUMPRODUCT(INDIRECT("'C&amp;T_4G_MAIN_CITIES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</f>
        <v>#REF!</v>
      </c>
      <c r="F33" s="44" t="e">
        <f ca="1">(SUMPRODUCT(INDIRECT("'C&amp;T_4G_MAIN_CITIES M2M'!$AW$2:$AW$" &amp; COUNTA(#REF!))*(INDIRECT("'C&amp;T_4G_MAIN_CITIES M2M'!$BF$2:$BF$" &amp; COUNTA(#REF!))=$C18))*F18+SUMPRODUCT(INDIRECT("'C&amp;T_4G_SMALLER_CITIES M2M'!$AW$2:$AW$" &amp; COUNTA(#REF!))*(INDIRECT("'C&amp;T_4G_SMALLER_CITIES M2M'!$BF$2:$BF$" &amp; COUNTA(#REF!))=$C18))*F23)/(SUMPRODUCT(INDIRECT("'C&amp;T_4G_MAIN_CITIES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</f>
        <v>#REF!</v>
      </c>
      <c r="G33" s="46" t="e">
        <f ca="1">(SUMPRODUCT(INDIRECT("'C&amp;T_4G_MAIN_CITIES M2M'!$AW$2:$AW$" &amp; COUNTA(#REF!))*(INDIRECT("'C&amp;T_4G_MAIN_CITIES M2M'!$BF$2:$BF$" &amp; COUNTA(#REF!))=$C18))*G18+(SUMPRODUCT(INDIRECT("'C&amp;T_4G_SMALLER_CITIES M2M'!$AW$2:$AW$" &amp; COUNTA(#REF!))*(INDIRECT("'C&amp;T_4G_SMALLER_CITIES M2M'!$BF$2:$BF$" &amp; COUNTA(#REF!))=$C18)))*G23)/((SUMPRODUCT(INDIRECT("'C&amp;T_4G_MAIN_CITIES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COUNTA(#REF!))=$C18))))</f>
        <v>#REF!</v>
      </c>
      <c r="H33" s="46" t="e">
        <f ca="1">(SUMPRODUCT(INDIRECT("'C&amp;T_4G_MAIN_CITIES M2M'!$AW$2:$AW$" &amp; COUNTA(#REF!))*(INDIRECT("'C&amp;T_4G_MAIN_CITIES M2M'!$BF$2:$BF$" &amp; COUNTA(#REF!))=$C18))*H18+(SUMPRODUCT(INDIRECT("'C&amp;T_4G_SMALLER_CITIES M2M'!$AW$2:$AW$" &amp; COUNTA(#REF!))*(INDIRECT("'C&amp;T_4G_SMALLER_CITIES M2M'!$BF$2:$BF$" &amp; COUNTA(#REF!))=$C18)))*H23)/((SUMPRODUCT(INDIRECT("'C&amp;T_4G_MAIN_CITIES M2M'!$AW$2:$AW$" &amp; COUNTA(#REF!))*(INDIRECT("'C&amp;T_4G_MAIN_CITIES M2M'!$BF$2:$BF$" &amp; COUNTA(#REF!))=$C18))+SUMPRODUCT(INDIRECT("'C&amp;T_4G_SMALLER_CITIES M2M'!$AW$2:$AW$" &amp; COUNTA(#REF!))*(INDIRECT("'C&amp;T_4G_SMALLER_CITIES M2M'!$BF$2:$BF$" &amp; COUNTA(#REF!))=$C18))))</f>
        <v>#REF!</v>
      </c>
      <c r="I33" s="113" t="e">
        <f ca="1">(SUMPRODUCT(INDIRECT("'C&amp;T_2G3G_MAIN_CITIES M2M'!$AW$2:$AW$" &amp; COUNTA(#REF!))*(INDIRECT("'C&amp;T_2G3G_MAIN_CITIES M2M'!$BF$2:$BF$" &amp; COUNTA(#REF!))=$C13))*I13+SUMPRODUCT(INDIRECT("'C&amp;T_2G3G_SMALLER_CITIES M2M'!$AW$2:$AW$" &amp; COUNTA(#REF!))*(INDIRECT("'C&amp;T_2G3G_SMALLER_CITIES M2M'!$BF$2:$BF$" &amp; COUNTA(#REF!))=$C13))*I18)/(SUMPRODUCT(INDIRECT("'C&amp;T_2G3G_MAIN_CITIES M2M'!$AW$2:$AW$" &amp; COUNTA(#REF!))*(INDIRECT("'C&amp;T_2G3G_MAIN_CITIES M2M'!$BF$2:$BF$" &amp; COUNTA(#REF!))=$C13))+SUMPRODUCT(INDIRECT("'C&amp;T_2G3G_SMALLER_CITIES M2M'!$AW$2:$AW$" &amp; COUNTA(#REF!))*(INDIRECT("'C&amp;T_2G3G_SMALLER_CITIES M2M'!$BF$2:$BF$" &amp; COUNTA(#REF!))=$C13)))</f>
        <v>#REF!</v>
      </c>
      <c r="J33" s="45"/>
      <c r="K33" s="195"/>
      <c r="L33" s="39"/>
    </row>
  </sheetData>
  <mergeCells count="2">
    <mergeCell ref="K5:K33"/>
    <mergeCell ref="B2:J2"/>
  </mergeCells>
  <conditionalFormatting sqref="D5:E5 G5">
    <cfRule type="cellIs" dxfId="130" priority="121" operator="lessThan">
      <formula>MAX(D6:D8)</formula>
    </cfRule>
  </conditionalFormatting>
  <conditionalFormatting sqref="F5">
    <cfRule type="cellIs" dxfId="129" priority="119" operator="greaterThan">
      <formula>MIN(F6:F8)</formula>
    </cfRule>
  </conditionalFormatting>
  <conditionalFormatting sqref="G20">
    <cfRule type="cellIs" dxfId="128" priority="68" operator="lessThan">
      <formula>MAX(G21:G23)</formula>
    </cfRule>
  </conditionalFormatting>
  <conditionalFormatting sqref="G30">
    <cfRule type="cellIs" dxfId="127" priority="60" operator="lessThan">
      <formula>MAX(G31:G33)</formula>
    </cfRule>
  </conditionalFormatting>
  <conditionalFormatting sqref="D25:E25">
    <cfRule type="cellIs" dxfId="126" priority="57" operator="lessThan">
      <formula>MAX(D26:D28)</formula>
    </cfRule>
  </conditionalFormatting>
  <conditionalFormatting sqref="F25">
    <cfRule type="cellIs" dxfId="125" priority="56" operator="greaterThan">
      <formula>MIN(F26:F28)</formula>
    </cfRule>
  </conditionalFormatting>
  <conditionalFormatting sqref="D20:E20">
    <cfRule type="cellIs" dxfId="124" priority="51" operator="lessThan">
      <formula>MAX(D21:D23)</formula>
    </cfRule>
  </conditionalFormatting>
  <conditionalFormatting sqref="D10:E10">
    <cfRule type="cellIs" dxfId="123" priority="55" operator="lessThan">
      <formula>MAX(D11:D13)</formula>
    </cfRule>
  </conditionalFormatting>
  <conditionalFormatting sqref="F10">
    <cfRule type="cellIs" dxfId="122" priority="54" operator="greaterThan">
      <formula>MIN(F11:F13)</formula>
    </cfRule>
  </conditionalFormatting>
  <conditionalFormatting sqref="F20">
    <cfRule type="cellIs" dxfId="121" priority="50" operator="greaterThan">
      <formula>MIN(F21:F23)</formula>
    </cfRule>
  </conditionalFormatting>
  <conditionalFormatting sqref="D30:E30">
    <cfRule type="cellIs" dxfId="120" priority="49" operator="lessThan">
      <formula>MAX(D31:D33)</formula>
    </cfRule>
  </conditionalFormatting>
  <conditionalFormatting sqref="F30">
    <cfRule type="cellIs" dxfId="119" priority="48" operator="greaterThan">
      <formula>MIN(F31:F33)</formula>
    </cfRule>
  </conditionalFormatting>
  <conditionalFormatting sqref="G10">
    <cfRule type="cellIs" dxfId="118" priority="45" operator="lessThan">
      <formula>MAX(G11:G13)</formula>
    </cfRule>
  </conditionalFormatting>
  <conditionalFormatting sqref="G25">
    <cfRule type="cellIs" dxfId="117" priority="46" operator="lessThan">
      <formula>MAX(G26:G28)</formula>
    </cfRule>
  </conditionalFormatting>
  <conditionalFormatting sqref="D15:E15 G15">
    <cfRule type="cellIs" dxfId="116" priority="28" operator="lessThan">
      <formula>MAX(D16:D18)</formula>
    </cfRule>
  </conditionalFormatting>
  <conditionalFormatting sqref="F15">
    <cfRule type="cellIs" dxfId="115" priority="27" operator="greaterThan">
      <formula>MIN(F16:F18)</formula>
    </cfRule>
  </conditionalFormatting>
  <conditionalFormatting sqref="H25">
    <cfRule type="cellIs" dxfId="114" priority="25" operator="greaterThan">
      <formula>MIN($H26:$H28)</formula>
    </cfRule>
  </conditionalFormatting>
  <conditionalFormatting sqref="H30">
    <cfRule type="cellIs" dxfId="113" priority="24" operator="greaterThan">
      <formula>MIN($H31:$H33)</formula>
    </cfRule>
  </conditionalFormatting>
  <conditionalFormatting sqref="H20">
    <cfRule type="cellIs" dxfId="112" priority="23" operator="greaterThan">
      <formula>MIN($H21:$H23)</formula>
    </cfRule>
  </conditionalFormatting>
  <conditionalFormatting sqref="H15">
    <cfRule type="cellIs" dxfId="111" priority="22" operator="greaterThan">
      <formula>MIN($H16:$H18)</formula>
    </cfRule>
  </conditionalFormatting>
  <conditionalFormatting sqref="H10">
    <cfRule type="cellIs" dxfId="110" priority="21" operator="greaterThan">
      <formula>MIN($H11:$H13)</formula>
    </cfRule>
  </conditionalFormatting>
  <conditionalFormatting sqref="H5">
    <cfRule type="cellIs" dxfId="109" priority="20" operator="greaterThan">
      <formula>MIN($H6:$H8)</formula>
    </cfRule>
  </conditionalFormatting>
  <conditionalFormatting sqref="J5">
    <cfRule type="cellIs" dxfId="108" priority="13" operator="lessThan">
      <formula>MAX(J6:J8)</formula>
    </cfRule>
  </conditionalFormatting>
  <conditionalFormatting sqref="J25">
    <cfRule type="cellIs" dxfId="107" priority="12" operator="lessThan">
      <formula>MAX(J26:J28)</formula>
    </cfRule>
  </conditionalFormatting>
  <conditionalFormatting sqref="J20">
    <cfRule type="cellIs" dxfId="106" priority="10" operator="lessThan">
      <formula>MAX(J21:J23)</formula>
    </cfRule>
  </conditionalFormatting>
  <conditionalFormatting sqref="J10">
    <cfRule type="cellIs" dxfId="105" priority="11" operator="lessThan">
      <formula>MAX(J11:J13)</formula>
    </cfRule>
  </conditionalFormatting>
  <conditionalFormatting sqref="J30">
    <cfRule type="cellIs" dxfId="104" priority="9" operator="lessThan">
      <formula>MAX(J31:J33)</formula>
    </cfRule>
  </conditionalFormatting>
  <conditionalFormatting sqref="J15">
    <cfRule type="cellIs" dxfId="103" priority="8" operator="lessThan">
      <formula>MAX(J16:J18)</formula>
    </cfRule>
  </conditionalFormatting>
  <conditionalFormatting sqref="I5">
    <cfRule type="cellIs" dxfId="102" priority="7" operator="lessThan">
      <formula>MAX(I6:I8)</formula>
    </cfRule>
  </conditionalFormatting>
  <conditionalFormatting sqref="I10">
    <cfRule type="cellIs" dxfId="101" priority="6" operator="lessThan">
      <formula>MAX(I11:I13)</formula>
    </cfRule>
  </conditionalFormatting>
  <conditionalFormatting sqref="I15">
    <cfRule type="cellIs" dxfId="100" priority="4" operator="lessThan">
      <formula>MAX(I16:I18)</formula>
    </cfRule>
  </conditionalFormatting>
  <conditionalFormatting sqref="I20">
    <cfRule type="cellIs" dxfId="99" priority="3" operator="lessThan">
      <formula>MAX(I21:I23)</formula>
    </cfRule>
  </conditionalFormatting>
  <conditionalFormatting sqref="I30">
    <cfRule type="cellIs" dxfId="98" priority="2" operator="greaterThan">
      <formula>MIN(I31:I33)</formula>
    </cfRule>
  </conditionalFormatting>
  <conditionalFormatting sqref="I25">
    <cfRule type="cellIs" dxfId="97" priority="1" operator="lessThan">
      <formula>MAX(I26:I28)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 tint="0.39997558519241921"/>
  </sheetPr>
  <dimension ref="B1:K29"/>
  <sheetViews>
    <sheetView showGridLines="0" zoomScale="80" zoomScaleNormal="80" workbookViewId="0">
      <selection activeCell="O26" sqref="O26"/>
    </sheetView>
  </sheetViews>
  <sheetFormatPr baseColWidth="10" defaultColWidth="9.140625" defaultRowHeight="15"/>
  <cols>
    <col min="1" max="1" width="1.5703125" customWidth="1"/>
    <col min="2" max="2" width="24.5703125" bestFit="1" customWidth="1"/>
    <col min="3" max="4" width="17" bestFit="1" customWidth="1"/>
    <col min="5" max="5" width="13.140625" bestFit="1" customWidth="1"/>
    <col min="6" max="6" width="20" bestFit="1" customWidth="1"/>
    <col min="7" max="7" width="17.42578125" bestFit="1" customWidth="1"/>
    <col min="8" max="8" width="1" customWidth="1"/>
  </cols>
  <sheetData>
    <row r="1" spans="2:11" ht="6" customHeight="1" thickBot="1"/>
    <row r="2" spans="2:11" ht="36.75" thickBot="1">
      <c r="B2" s="196" t="s">
        <v>45</v>
      </c>
      <c r="C2" s="197"/>
      <c r="D2" s="197"/>
      <c r="E2" s="197"/>
      <c r="F2" s="197"/>
      <c r="G2" s="198"/>
    </row>
    <row r="3" spans="2:11" ht="10.5" customHeight="1"/>
    <row r="4" spans="2:11" ht="15.75" customHeight="1">
      <c r="B4" s="32"/>
      <c r="D4" s="31" t="s">
        <v>46</v>
      </c>
      <c r="E4" s="31" t="s">
        <v>47</v>
      </c>
      <c r="F4" s="31" t="s">
        <v>48</v>
      </c>
      <c r="G4" s="31" t="s">
        <v>49</v>
      </c>
      <c r="H4" s="39"/>
      <c r="I4" s="39"/>
      <c r="J4" s="39"/>
      <c r="K4" s="39"/>
    </row>
    <row r="5" spans="2:11" ht="6" customHeight="1">
      <c r="C5" s="58"/>
      <c r="D5" s="50"/>
      <c r="E5" s="51"/>
      <c r="F5" s="50"/>
      <c r="G5" s="48"/>
      <c r="H5" s="39"/>
      <c r="I5" s="39"/>
      <c r="J5" s="39"/>
      <c r="K5" s="39"/>
    </row>
    <row r="6" spans="2:11" ht="15.75" customHeight="1">
      <c r="B6" s="32" t="s">
        <v>60</v>
      </c>
      <c r="C6" s="58" t="s">
        <v>41</v>
      </c>
      <c r="D6" s="33" t="e">
        <f>1- (SUMIF(#REF!,$C6,#REF!) /SUMIF(#REF!,$C6,#REF!))</f>
        <v>#REF!</v>
      </c>
      <c r="E6" s="33" t="e">
        <f>1-(SUMIF(#REF!,$C6,#REF!)/(SUMIF(#REF!,$C6,#REF!)-SUMIF(#REF!,$C6,#REF!)))</f>
        <v>#REF!</v>
      </c>
      <c r="F6" s="33" t="e">
        <f>(SUMIF(#REF!,$C6,#REF!)+SUMIF(#REF!,$C6,#REF!))/SUMIF(#REF!,$C6,#REF!)</f>
        <v>#REF!</v>
      </c>
      <c r="G6" s="34" t="e">
        <f>AVERAGEIF(#REF!,$C6,#REF!)</f>
        <v>#REF!</v>
      </c>
      <c r="H6" s="39"/>
      <c r="I6" s="39"/>
    </row>
    <row r="7" spans="2:11">
      <c r="B7" s="53" t="s">
        <v>61</v>
      </c>
      <c r="C7" s="58" t="s">
        <v>42</v>
      </c>
      <c r="D7" s="35" t="e">
        <f>1- (SUMIF(#REF!,$C7,#REF!) /SUMIF(#REF!,$C7,#REF!))</f>
        <v>#REF!</v>
      </c>
      <c r="E7" s="36" t="e">
        <f>1-(SUMIF(#REF!,$C7,#REF!)/(SUMIF(#REF!,$C7,#REF!)-SUMIF(#REF!,$C7,#REF!)))</f>
        <v>#REF!</v>
      </c>
      <c r="F7" s="35" t="e">
        <f>(SUMIF(#REF!,$C7,#REF!)+SUMIF(#REF!,$C7,#REF!))/SUMIF(#REF!,$C7,#REF!)</f>
        <v>#REF!</v>
      </c>
      <c r="G7" s="37" t="e">
        <f>AVERAGEIF(#REF!,$C7,#REF!)</f>
        <v>#REF!</v>
      </c>
      <c r="H7" s="39"/>
      <c r="I7" s="39"/>
    </row>
    <row r="8" spans="2:11">
      <c r="B8" s="52"/>
      <c r="C8" s="58" t="s">
        <v>43</v>
      </c>
      <c r="D8" s="35" t="e">
        <f>1- (SUMIF(#REF!,$C8,#REF!) /SUMIF(#REF!,$C8,#REF!))</f>
        <v>#REF!</v>
      </c>
      <c r="E8" s="36" t="e">
        <f>1-(SUMIF(#REF!,$C8,#REF!)/(SUMIF(#REF!,$C8,#REF!)-SUMIF(#REF!,$C8,#REF!)))</f>
        <v>#REF!</v>
      </c>
      <c r="F8" s="35" t="e">
        <f>(SUMIF(#REF!,$C8,#REF!)+SUMIF(#REF!,$C8,#REF!))/SUMIF(#REF!,$C8,#REF!)</f>
        <v>#REF!</v>
      </c>
      <c r="G8" s="37" t="e">
        <f>AVERAGEIF(#REF!,$C8,#REF!)</f>
        <v>#REF!</v>
      </c>
      <c r="H8" s="39"/>
      <c r="I8" s="39"/>
    </row>
    <row r="9" spans="2:11">
      <c r="C9" s="58" t="s">
        <v>44</v>
      </c>
      <c r="D9" s="35" t="e">
        <f>1- (SUMIF(#REF!,$C9,#REF!) /SUMIF(#REF!,$C9,#REF!))</f>
        <v>#REF!</v>
      </c>
      <c r="E9" s="36" t="e">
        <f>1-(SUMIF(#REF!,$C9,#REF!)/(SUMIF(#REF!,$C9,#REF!)-SUMIF(#REF!,$C9,#REF!)))</f>
        <v>#REF!</v>
      </c>
      <c r="F9" s="35" t="e">
        <f>(SUMIF(#REF!,$C9,#REF!)+SUMIF(#REF!,$C9,#REF!))/SUMIF(#REF!,$C9,#REF!)</f>
        <v>#REF!</v>
      </c>
      <c r="G9" s="37" t="e">
        <f>AVERAGEIF(#REF!,$C9,#REF!)</f>
        <v>#REF!</v>
      </c>
      <c r="H9" s="39"/>
      <c r="I9" s="39"/>
    </row>
    <row r="10" spans="2:11" ht="6" customHeight="1">
      <c r="C10" s="1"/>
      <c r="D10" s="50"/>
      <c r="E10" s="51"/>
      <c r="F10" s="50"/>
      <c r="G10" s="48"/>
      <c r="H10" s="39"/>
      <c r="I10" s="39"/>
      <c r="J10" s="39"/>
      <c r="K10" s="39"/>
    </row>
    <row r="11" spans="2:11" ht="15.75" customHeight="1">
      <c r="B11" s="32" t="s">
        <v>62</v>
      </c>
      <c r="C11" s="83" t="s">
        <v>41</v>
      </c>
      <c r="D11" s="33" t="e">
        <f>1- (SUMIF(#REF!,$C11,#REF!) /SUMIF(#REF!,$C11,#REF!))</f>
        <v>#REF!</v>
      </c>
      <c r="E11" s="33" t="e">
        <f>1-(SUMIF(#REF!,$C11,#REF!)/(SUMIF(#REF!,$C11,#REF!)-SUMIF(#REF!,$C11,#REF!)))</f>
        <v>#REF!</v>
      </c>
      <c r="F11" s="33" t="e">
        <f>(SUMIF(#REF!,$C11,#REF!)+SUMIF(#REF!,$C11,#REF!))/SUMIF(#REF!,$C11,#REF!)</f>
        <v>#REF!</v>
      </c>
      <c r="G11" s="34" t="e">
        <f>AVERAGEIF(#REF!,$C11,#REF!)</f>
        <v>#REF!</v>
      </c>
      <c r="H11" s="39"/>
      <c r="I11" s="39"/>
    </row>
    <row r="12" spans="2:11">
      <c r="B12" s="53"/>
      <c r="C12" s="83" t="s">
        <v>42</v>
      </c>
      <c r="D12" s="35" t="e">
        <f>1- (SUMIF(#REF!,$C12,#REF!) /SUMIF(#REF!,$C12,#REF!))</f>
        <v>#REF!</v>
      </c>
      <c r="E12" s="36" t="e">
        <f>1-(SUMIF(#REF!,$C12,#REF!)/(SUMIF(#REF!,$C12,#REF!)-SUMIF(#REF!,$C12,#REF!)))</f>
        <v>#REF!</v>
      </c>
      <c r="F12" s="35" t="e">
        <f>(SUMIF(#REF!,$C12,#REF!)+SUMIF(#REF!,$C12,#REF!))/SUMIF(#REF!,$C12,#REF!)</f>
        <v>#REF!</v>
      </c>
      <c r="G12" s="37" t="e">
        <f>AVERAGEIF(#REF!,$C12,#REF!)</f>
        <v>#REF!</v>
      </c>
      <c r="H12" s="39"/>
      <c r="I12" s="39"/>
    </row>
    <row r="13" spans="2:11">
      <c r="B13" s="52"/>
      <c r="C13" s="83" t="s">
        <v>43</v>
      </c>
      <c r="D13" s="35" t="e">
        <f>1- (SUMIF(#REF!,$C13,#REF!) /SUMIF(#REF!,$C13,#REF!))</f>
        <v>#REF!</v>
      </c>
      <c r="E13" s="36" t="e">
        <f>1-(SUMIF(#REF!,$C13,#REF!)/(SUMIF(#REF!,$C13,#REF!)-SUMIF(#REF!,$C13,#REF!)))</f>
        <v>#REF!</v>
      </c>
      <c r="F13" s="35" t="e">
        <f>(SUMIF(#REF!,$C13,#REF!)+SUMIF(#REF!,$C13,#REF!))/SUMIF(#REF!,$C13,#REF!)</f>
        <v>#REF!</v>
      </c>
      <c r="G13" s="37" t="e">
        <f>AVERAGEIF(#REF!,$C13,#REF!)</f>
        <v>#REF!</v>
      </c>
      <c r="H13" s="39"/>
      <c r="I13" s="39"/>
    </row>
    <row r="14" spans="2:11">
      <c r="C14" s="83" t="s">
        <v>44</v>
      </c>
      <c r="D14" s="35" t="e">
        <f>1- (SUMIF(#REF!,$C14,#REF!) /SUMIF(#REF!,$C14,#REF!))</f>
        <v>#REF!</v>
      </c>
      <c r="E14" s="36" t="e">
        <f>1-(SUMIF(#REF!,$C14,#REF!)/(SUMIF(#REF!,$C14,#REF!)-SUMIF(#REF!,$C14,#REF!)))</f>
        <v>#REF!</v>
      </c>
      <c r="F14" s="35" t="e">
        <f>(SUMIF(#REF!,$C14,#REF!)+SUMIF(#REF!,$C14,#REF!))/SUMIF(#REF!,$C14,#REF!)</f>
        <v>#REF!</v>
      </c>
      <c r="G14" s="37" t="e">
        <f>AVERAGEIF(#REF!,$C14,#REF!)</f>
        <v>#REF!</v>
      </c>
      <c r="H14" s="39"/>
      <c r="I14" s="39"/>
    </row>
    <row r="15" spans="2:11" ht="6" customHeight="1">
      <c r="C15" s="83"/>
      <c r="D15" s="50"/>
      <c r="E15" s="51"/>
      <c r="F15" s="50"/>
      <c r="G15" s="48"/>
      <c r="H15" s="39"/>
      <c r="I15" s="39"/>
      <c r="J15" s="39"/>
      <c r="K15" s="39"/>
    </row>
    <row r="16" spans="2:11" ht="15.75" customHeight="1">
      <c r="B16" s="32" t="s">
        <v>63</v>
      </c>
      <c r="C16" s="83" t="s">
        <v>41</v>
      </c>
      <c r="D16" s="33" t="e">
        <f>1- (SUMIF(#REF!,$C16,#REF!) /SUMIF(#REF!,$C16,#REF!))</f>
        <v>#REF!</v>
      </c>
      <c r="E16" s="33" t="e">
        <f>1-(SUMIF(#REF!,$C16,#REF!)/(SUMIF(#REF!,$C16,#REF!)-SUMIF(#REF!,$C16,#REF!)))</f>
        <v>#REF!</v>
      </c>
      <c r="F16" s="33" t="e">
        <f>(SUMIF(#REF!,$C16,#REF!)+SUMIF(#REF!,$C16,#REF!))/SUMIF(#REF!,$C16,#REF!)</f>
        <v>#REF!</v>
      </c>
      <c r="G16" s="34" t="e">
        <f>AVERAGEIF(#REF!,$C16,#REF!)</f>
        <v>#REF!</v>
      </c>
      <c r="H16" s="39"/>
      <c r="I16" s="39"/>
    </row>
    <row r="17" spans="2:9">
      <c r="B17" s="53"/>
      <c r="C17" s="83" t="s">
        <v>42</v>
      </c>
      <c r="D17" s="35" t="e">
        <f>1- (SUMIF(#REF!,$C17,#REF!) /SUMIF(#REF!,$C17,#REF!))</f>
        <v>#REF!</v>
      </c>
      <c r="E17" s="36" t="e">
        <f>1-(SUMIF(#REF!,$C17,#REF!)/(SUMIF(#REF!,$C17,#REF!)-SUMIF(#REF!,$C17,#REF!)))</f>
        <v>#REF!</v>
      </c>
      <c r="F17" s="35" t="e">
        <f>(SUMIF(#REF!,$C17,#REF!)+SUMIF(#REF!,$C17,#REF!))/SUMIF(#REF!,$C17,#REF!)</f>
        <v>#REF!</v>
      </c>
      <c r="G17" s="37" t="e">
        <f>AVERAGEIF(#REF!,$C17,#REF!)</f>
        <v>#REF!</v>
      </c>
      <c r="H17" s="39"/>
      <c r="I17" s="39"/>
    </row>
    <row r="18" spans="2:9">
      <c r="B18" s="52"/>
      <c r="C18" s="83" t="s">
        <v>43</v>
      </c>
      <c r="D18" s="35" t="e">
        <f>1- (SUMIF(#REF!,$C18,#REF!) /SUMIF(#REF!,$C18,#REF!))</f>
        <v>#REF!</v>
      </c>
      <c r="E18" s="36" t="e">
        <f>1-(SUMIF(#REF!,$C18,#REF!)/(SUMIF(#REF!,$C18,#REF!)-SUMIF(#REF!,$C18,#REF!)))</f>
        <v>#REF!</v>
      </c>
      <c r="F18" s="35" t="e">
        <f>(SUMIF(#REF!,$C18,#REF!)+SUMIF(#REF!,$C18,#REF!))/SUMIF(#REF!,$C18,#REF!)</f>
        <v>#REF!</v>
      </c>
      <c r="G18" s="37" t="e">
        <f>AVERAGEIF(#REF!,$C18,#REF!)</f>
        <v>#REF!</v>
      </c>
      <c r="H18" s="39"/>
      <c r="I18" s="39"/>
    </row>
    <row r="19" spans="2:9">
      <c r="C19" s="83" t="s">
        <v>44</v>
      </c>
      <c r="D19" s="35" t="e">
        <f>1- (SUMIF(#REF!,$C19,#REF!) /SUMIF(#REF!,$C19,#REF!))</f>
        <v>#REF!</v>
      </c>
      <c r="E19" s="36" t="e">
        <f>1-(SUMIF(#REF!,$C19,#REF!)/(SUMIF(#REF!,$C19,#REF!)-SUMIF(#REF!,$C19,#REF!)))</f>
        <v>#REF!</v>
      </c>
      <c r="F19" s="35" t="e">
        <f>(SUMIF(#REF!,$C19,#REF!)+SUMIF(#REF!,$C19,#REF!))/SUMIF(#REF!,$C19,#REF!)</f>
        <v>#REF!</v>
      </c>
      <c r="G19" s="37" t="e">
        <f>AVERAGEIF(#REF!,$C19,#REF!)</f>
        <v>#REF!</v>
      </c>
      <c r="H19" s="39"/>
      <c r="I19" s="39"/>
    </row>
    <row r="21" spans="2:9" ht="15.75" customHeight="1">
      <c r="B21" s="32" t="s">
        <v>64</v>
      </c>
      <c r="C21" s="83" t="s">
        <v>41</v>
      </c>
      <c r="D21" s="33" t="e">
        <f>1- (SUMIF(#REF!,$C21,#REF!) /SUMIF(#REF!,$C21,#REF!))</f>
        <v>#REF!</v>
      </c>
      <c r="E21" s="33" t="e">
        <f>1-(SUMIF(#REF!,$C21,#REF!)/(SUMIF(#REF!,$C21,#REF!)-SUMIF(#REF!,$C21,#REF!)))</f>
        <v>#REF!</v>
      </c>
      <c r="F21" s="33" t="e">
        <f>(SUMIF(#REF!,$C21,#REF!)+SUMIF(#REF!,$C21,#REF!))/SUMIF(#REF!,$C21,#REF!)</f>
        <v>#REF!</v>
      </c>
      <c r="G21" s="34" t="e">
        <f>AVERAGEIF(#REF!,$C21,#REF!)</f>
        <v>#REF!</v>
      </c>
      <c r="H21" s="39"/>
      <c r="I21" s="39"/>
    </row>
    <row r="22" spans="2:9">
      <c r="B22" s="53"/>
      <c r="C22" s="83" t="s">
        <v>42</v>
      </c>
      <c r="D22" s="35" t="e">
        <f>1- (SUMIF(#REF!,$C22,#REF!) /SUMIF(#REF!,$C22,#REF!))</f>
        <v>#REF!</v>
      </c>
      <c r="E22" s="36" t="e">
        <f>1-(SUMIF(#REF!,$C22,#REF!)/(SUMIF(#REF!,$C22,#REF!)-SUMIF(#REF!,$C22,#REF!)))</f>
        <v>#REF!</v>
      </c>
      <c r="F22" s="35" t="e">
        <f>(SUMIF(#REF!,$C22,#REF!)+SUMIF(#REF!,$C22,#REF!))/SUMIF(#REF!,$C22,#REF!)</f>
        <v>#REF!</v>
      </c>
      <c r="G22" s="37" t="e">
        <f>AVERAGEIF(#REF!,$C22,#REF!)</f>
        <v>#REF!</v>
      </c>
      <c r="H22" s="39"/>
      <c r="I22" s="39"/>
    </row>
    <row r="23" spans="2:9">
      <c r="B23" s="52"/>
      <c r="C23" s="83" t="s">
        <v>43</v>
      </c>
      <c r="D23" s="35" t="e">
        <f>1- (SUMIF(#REF!,$C23,#REF!) /SUMIF(#REF!,$C23,#REF!))</f>
        <v>#REF!</v>
      </c>
      <c r="E23" s="36" t="e">
        <f>1-(SUMIF(#REF!,$C23,#REF!)/(SUMIF(#REF!,$C23,#REF!)-SUMIF(#REF!,$C23,#REF!)))</f>
        <v>#REF!</v>
      </c>
      <c r="F23" s="35" t="e">
        <f>(SUMIF(#REF!,$C23,#REF!)+SUMIF(#REF!,$C23,#REF!))/SUMIF(#REF!,$C23,#REF!)</f>
        <v>#REF!</v>
      </c>
      <c r="G23" s="37" t="e">
        <f>AVERAGEIF(#REF!,$C23,#REF!)</f>
        <v>#REF!</v>
      </c>
      <c r="H23" s="39"/>
      <c r="I23" s="39"/>
    </row>
    <row r="24" spans="2:9">
      <c r="C24" s="83" t="s">
        <v>44</v>
      </c>
      <c r="D24" s="35" t="e">
        <f>1- (SUMIF(#REF!,$C24,#REF!) /SUMIF(#REF!,$C24,#REF!))</f>
        <v>#REF!</v>
      </c>
      <c r="E24" s="36" t="e">
        <f>1-(SUMIF(#REF!,$C24,#REF!)/(SUMIF(#REF!,$C24,#REF!)-SUMIF(#REF!,$C24,#REF!)))</f>
        <v>#REF!</v>
      </c>
      <c r="F24" s="35" t="e">
        <f>(SUMIF(#REF!,$C24,#REF!)+SUMIF(#REF!,$C24,#REF!))/SUMIF(#REF!,$C24,#REF!)</f>
        <v>#REF!</v>
      </c>
      <c r="G24" s="37" t="e">
        <f>AVERAGEIF(#REF!,$C24,#REF!)</f>
        <v>#REF!</v>
      </c>
      <c r="H24" s="39"/>
      <c r="I24" s="39"/>
    </row>
    <row r="26" spans="2:9" ht="15.75" customHeight="1">
      <c r="B26" s="32" t="s">
        <v>65</v>
      </c>
      <c r="C26" s="83" t="s">
        <v>41</v>
      </c>
      <c r="D26" s="33" t="e">
        <f>1-#REF!/#REF!</f>
        <v>#REF!</v>
      </c>
      <c r="E26" s="33" t="e">
        <f>1-#REF!/(#REF!-#REF!)</f>
        <v>#REF!</v>
      </c>
      <c r="F26" s="33" t="e">
        <f>(#REF!+#REF!)/#REF!</f>
        <v>#REF!</v>
      </c>
      <c r="G26" s="34" t="e">
        <f>#REF!</f>
        <v>#REF!</v>
      </c>
      <c r="H26" s="39"/>
      <c r="I26" s="39"/>
    </row>
    <row r="27" spans="2:9">
      <c r="B27" s="53"/>
      <c r="C27" s="83" t="s">
        <v>42</v>
      </c>
      <c r="D27" s="35" t="e">
        <f>1-#REF!/#REF!</f>
        <v>#REF!</v>
      </c>
      <c r="E27" s="36" t="e">
        <f>1-#REF!/(#REF!-#REF!)</f>
        <v>#REF!</v>
      </c>
      <c r="F27" s="35" t="e">
        <f>(#REF!+#REF!)/#REF!</f>
        <v>#REF!</v>
      </c>
      <c r="G27" s="37" t="e">
        <f>#REF!</f>
        <v>#REF!</v>
      </c>
      <c r="H27" s="39"/>
      <c r="I27" s="39"/>
    </row>
    <row r="28" spans="2:9">
      <c r="B28" s="52"/>
      <c r="C28" s="83" t="s">
        <v>43</v>
      </c>
      <c r="D28" s="35" t="e">
        <f>1-#REF!/#REF!</f>
        <v>#REF!</v>
      </c>
      <c r="E28" s="36" t="e">
        <f>1-#REF!/(#REF!-#REF!)</f>
        <v>#REF!</v>
      </c>
      <c r="F28" s="35" t="e">
        <f>(#REF!+#REF!)/#REF!</f>
        <v>#REF!</v>
      </c>
      <c r="G28" s="37" t="e">
        <f>#REF!</f>
        <v>#REF!</v>
      </c>
      <c r="H28" s="39"/>
      <c r="I28" s="39"/>
    </row>
    <row r="29" spans="2:9">
      <c r="C29" s="83" t="s">
        <v>44</v>
      </c>
      <c r="D29" s="35" t="e">
        <f>1-#REF!/#REF!</f>
        <v>#REF!</v>
      </c>
      <c r="E29" s="36" t="e">
        <f>1-#REF!/(#REF!-#REF!)</f>
        <v>#REF!</v>
      </c>
      <c r="F29" s="35" t="e">
        <f>(#REF!+#REF!)/#REF!</f>
        <v>#REF!</v>
      </c>
      <c r="G29" s="37" t="e">
        <f>#REF!</f>
        <v>#REF!</v>
      </c>
      <c r="H29" s="39"/>
      <c r="I29" s="39"/>
    </row>
  </sheetData>
  <mergeCells count="1">
    <mergeCell ref="B2:G2"/>
  </mergeCells>
  <conditionalFormatting sqref="G6">
    <cfRule type="cellIs" dxfId="96" priority="54" operator="lessThan">
      <formula>MAX(G7:G9)</formula>
    </cfRule>
  </conditionalFormatting>
  <conditionalFormatting sqref="D6:E6">
    <cfRule type="cellIs" dxfId="95" priority="56" operator="lessThan">
      <formula>MAX(D7:D9)</formula>
    </cfRule>
  </conditionalFormatting>
  <conditionalFormatting sqref="F6">
    <cfRule type="cellIs" dxfId="94" priority="55" operator="greaterThan">
      <formula>MIN(F7:F9)</formula>
    </cfRule>
  </conditionalFormatting>
  <conditionalFormatting sqref="G11">
    <cfRule type="cellIs" dxfId="93" priority="10" operator="lessThan">
      <formula>MAX(G12:G14)</formula>
    </cfRule>
  </conditionalFormatting>
  <conditionalFormatting sqref="D11:E11">
    <cfRule type="cellIs" dxfId="92" priority="12" operator="lessThan">
      <formula>MAX(D12:D14)</formula>
    </cfRule>
  </conditionalFormatting>
  <conditionalFormatting sqref="F11">
    <cfRule type="cellIs" dxfId="91" priority="11" operator="greaterThan">
      <formula>MIN(F12:F14)</formula>
    </cfRule>
  </conditionalFormatting>
  <conditionalFormatting sqref="G16">
    <cfRule type="cellIs" dxfId="90" priority="7" operator="lessThan">
      <formula>MAX(G17:G19)</formula>
    </cfRule>
  </conditionalFormatting>
  <conditionalFormatting sqref="D16:E16">
    <cfRule type="cellIs" dxfId="89" priority="9" operator="lessThan">
      <formula>MAX(D17:D19)</formula>
    </cfRule>
  </conditionalFormatting>
  <conditionalFormatting sqref="F16">
    <cfRule type="cellIs" dxfId="88" priority="8" operator="greaterThan">
      <formula>MIN(F17:F19)</formula>
    </cfRule>
  </conditionalFormatting>
  <conditionalFormatting sqref="G21">
    <cfRule type="cellIs" dxfId="87" priority="4" operator="lessThan">
      <formula>MAX(G22:G24)</formula>
    </cfRule>
  </conditionalFormatting>
  <conditionalFormatting sqref="D21:E21">
    <cfRule type="cellIs" dxfId="86" priority="6" operator="lessThan">
      <formula>MAX(D22:D24)</formula>
    </cfRule>
  </conditionalFormatting>
  <conditionalFormatting sqref="F21">
    <cfRule type="cellIs" dxfId="85" priority="5" operator="greaterThan">
      <formula>MIN(F22:F24)</formula>
    </cfRule>
  </conditionalFormatting>
  <conditionalFormatting sqref="G26">
    <cfRule type="cellIs" dxfId="84" priority="1" operator="lessThan">
      <formula>MAX(G27:G29)</formula>
    </cfRule>
  </conditionalFormatting>
  <conditionalFormatting sqref="D26:E26">
    <cfRule type="cellIs" dxfId="83" priority="3" operator="lessThan">
      <formula>MAX(D27:D29)</formula>
    </cfRule>
  </conditionalFormatting>
  <conditionalFormatting sqref="F26">
    <cfRule type="cellIs" dxfId="82" priority="2" operator="greaterThan">
      <formula>MIN(F27:F29)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1">
    <tabColor rgb="FFFF0000"/>
    <pageSetUpPr fitToPage="1"/>
  </sheetPr>
  <dimension ref="A1:BQ58"/>
  <sheetViews>
    <sheetView showGridLines="0" topLeftCell="AV1" zoomScale="70" zoomScaleNormal="70" workbookViewId="0">
      <selection activeCell="BU2" sqref="BU2"/>
    </sheetView>
  </sheetViews>
  <sheetFormatPr baseColWidth="10" defaultColWidth="9.140625" defaultRowHeight="14.25"/>
  <cols>
    <col min="1" max="1" width="23.7109375" style="124" bestFit="1" customWidth="1"/>
    <col min="2" max="2" width="19" style="2" bestFit="1" customWidth="1"/>
    <col min="3" max="3" width="6.7109375" style="2" bestFit="1" customWidth="1"/>
    <col min="4" max="4" width="13" style="124" bestFit="1" customWidth="1"/>
    <col min="5" max="5" width="14.42578125" style="3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4" bestFit="1" customWidth="1"/>
    <col min="30" max="30" width="8.7109375" style="4" bestFit="1" customWidth="1"/>
    <col min="31" max="31" width="8.7109375" style="124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79" bestFit="1" customWidth="1"/>
    <col min="53" max="53" width="8.140625" style="5" bestFit="1" customWidth="1"/>
    <col min="54" max="54" width="8.14062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5.140625" style="4" bestFit="1" customWidth="1"/>
    <col min="67" max="67" width="14" style="4" bestFit="1" customWidth="1"/>
    <col min="68" max="68" width="23.5703125" style="4" bestFit="1" customWidth="1"/>
    <col min="69" max="69" width="9.28515625" style="4" customWidth="1"/>
    <col min="70" max="16384" width="9.140625" style="124"/>
  </cols>
  <sheetData>
    <row r="1" spans="1:69" ht="409.5" customHeight="1" thickBot="1">
      <c r="A1" s="73" t="s">
        <v>0</v>
      </c>
      <c r="B1" s="155" t="s">
        <v>1</v>
      </c>
      <c r="C1" s="155" t="s">
        <v>29</v>
      </c>
      <c r="D1" s="123" t="s">
        <v>2</v>
      </c>
      <c r="E1" s="73" t="s">
        <v>3</v>
      </c>
      <c r="F1" s="155" t="s">
        <v>30</v>
      </c>
      <c r="G1" s="123" t="s">
        <v>31</v>
      </c>
      <c r="H1" s="123" t="s">
        <v>8</v>
      </c>
      <c r="I1" s="123" t="s">
        <v>9</v>
      </c>
      <c r="J1" s="123" t="s">
        <v>10</v>
      </c>
      <c r="K1" s="123" t="s">
        <v>11</v>
      </c>
      <c r="L1" s="123" t="s">
        <v>12</v>
      </c>
      <c r="M1" s="123" t="s">
        <v>39</v>
      </c>
      <c r="N1" s="122" t="s">
        <v>40</v>
      </c>
      <c r="O1" s="122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5" t="s">
        <v>94</v>
      </c>
      <c r="AA1" s="155" t="s">
        <v>95</v>
      </c>
      <c r="AB1" s="123" t="s">
        <v>96</v>
      </c>
      <c r="AC1" s="123" t="s">
        <v>97</v>
      </c>
      <c r="AD1" s="123" t="s">
        <v>98</v>
      </c>
      <c r="AE1" s="123" t="s">
        <v>99</v>
      </c>
      <c r="AF1" s="155" t="s">
        <v>100</v>
      </c>
      <c r="AG1" s="123" t="s">
        <v>101</v>
      </c>
      <c r="AH1" s="123" t="s">
        <v>102</v>
      </c>
      <c r="AI1" s="123" t="s">
        <v>103</v>
      </c>
      <c r="AJ1" s="123" t="s">
        <v>104</v>
      </c>
      <c r="AK1" s="156" t="s">
        <v>79</v>
      </c>
      <c r="AL1" s="123" t="s">
        <v>32</v>
      </c>
      <c r="AM1" s="123" t="s">
        <v>33</v>
      </c>
      <c r="AN1" s="123" t="s">
        <v>34</v>
      </c>
      <c r="AO1" s="157" t="s">
        <v>35</v>
      </c>
      <c r="AP1" s="123" t="s">
        <v>13</v>
      </c>
      <c r="AQ1" s="123" t="s">
        <v>14</v>
      </c>
      <c r="AR1" s="123" t="s">
        <v>17</v>
      </c>
      <c r="AS1" s="158" t="s">
        <v>78</v>
      </c>
      <c r="AT1" s="123" t="s">
        <v>15</v>
      </c>
      <c r="AU1" s="123" t="s">
        <v>16</v>
      </c>
      <c r="AV1" s="123" t="s">
        <v>36</v>
      </c>
      <c r="AW1" s="123" t="s">
        <v>37</v>
      </c>
      <c r="AX1" s="159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111</v>
      </c>
      <c r="BO1" s="74" t="s">
        <v>80</v>
      </c>
      <c r="BP1" s="75" t="s">
        <v>81</v>
      </c>
      <c r="BQ1" s="76" t="s">
        <v>82</v>
      </c>
    </row>
    <row r="2" spans="1:69" ht="15.75">
      <c r="A2" s="84"/>
      <c r="B2" s="85"/>
      <c r="C2" s="92"/>
      <c r="D2" s="86"/>
      <c r="E2" s="7"/>
      <c r="F2" s="29"/>
      <c r="G2" s="149"/>
      <c r="H2" s="94"/>
      <c r="I2" s="94"/>
      <c r="J2" s="94"/>
      <c r="K2" s="94"/>
      <c r="L2" s="149"/>
      <c r="M2" s="93"/>
      <c r="N2" s="18"/>
      <c r="O2" s="94"/>
      <c r="P2" s="94"/>
      <c r="Q2" s="153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0"/>
      <c r="AG2" s="17"/>
      <c r="AH2" s="17"/>
      <c r="AI2" s="17"/>
      <c r="AJ2" s="17"/>
      <c r="AK2" s="161"/>
      <c r="AL2" s="17"/>
      <c r="AM2" s="17"/>
      <c r="AN2" s="162"/>
      <c r="AO2" s="29"/>
      <c r="AP2" s="149"/>
      <c r="AQ2" s="149"/>
      <c r="AR2" s="54"/>
      <c r="AS2" s="21"/>
      <c r="AT2" s="149"/>
      <c r="AU2" s="149"/>
      <c r="AV2" s="149"/>
      <c r="AW2" s="163"/>
      <c r="AX2" s="62"/>
      <c r="AY2" s="27"/>
      <c r="AZ2" s="134"/>
      <c r="BA2" s="164"/>
      <c r="BB2" s="165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3"/>
      <c r="BO2" s="127"/>
      <c r="BP2" s="125"/>
      <c r="BQ2" s="126"/>
    </row>
    <row r="3" spans="1:69" ht="15.75">
      <c r="A3" s="128"/>
      <c r="B3" s="143"/>
      <c r="C3" s="129"/>
      <c r="D3" s="140"/>
      <c r="E3" s="142"/>
      <c r="F3" s="150"/>
      <c r="G3" s="144"/>
      <c r="H3" s="145"/>
      <c r="I3" s="145"/>
      <c r="J3" s="145"/>
      <c r="K3" s="145"/>
      <c r="L3" s="144"/>
      <c r="M3" s="146"/>
      <c r="N3" s="136"/>
      <c r="O3" s="145"/>
      <c r="P3" s="145"/>
      <c r="Q3" s="148"/>
      <c r="R3" s="145"/>
      <c r="S3" s="145"/>
      <c r="T3" s="9"/>
      <c r="U3" s="145"/>
      <c r="V3" s="145"/>
      <c r="W3" s="132"/>
      <c r="X3" s="145"/>
      <c r="Y3" s="145"/>
      <c r="Z3" s="137"/>
      <c r="AA3" s="145"/>
      <c r="AB3" s="145"/>
      <c r="AC3" s="145"/>
      <c r="AD3" s="145"/>
      <c r="AE3" s="145"/>
      <c r="AF3" s="166"/>
      <c r="AG3" s="147"/>
      <c r="AH3" s="147"/>
      <c r="AI3" s="147"/>
      <c r="AJ3" s="147"/>
      <c r="AK3" s="167"/>
      <c r="AL3" s="147"/>
      <c r="AM3" s="147"/>
      <c r="AN3" s="168"/>
      <c r="AO3" s="150"/>
      <c r="AP3" s="144"/>
      <c r="AQ3" s="144"/>
      <c r="AR3" s="30"/>
      <c r="AS3" s="132"/>
      <c r="AT3" s="144"/>
      <c r="AU3" s="144"/>
      <c r="AV3" s="144"/>
      <c r="AW3" s="169"/>
      <c r="AX3" s="139"/>
      <c r="AY3" s="170"/>
      <c r="AZ3" s="171"/>
      <c r="BA3" s="172"/>
      <c r="BB3" s="173"/>
      <c r="BC3" s="146"/>
      <c r="BD3" s="127"/>
      <c r="BE3" s="125"/>
      <c r="BF3" s="125"/>
      <c r="BG3" s="125"/>
      <c r="BH3" s="141"/>
      <c r="BI3" s="141"/>
      <c r="BJ3" s="131"/>
      <c r="BK3" s="131"/>
      <c r="BL3" s="130"/>
      <c r="BM3" s="135"/>
      <c r="BN3" s="13"/>
      <c r="BO3" s="127"/>
      <c r="BP3" s="125"/>
      <c r="BQ3" s="126"/>
    </row>
    <row r="4" spans="1:69" ht="15.75">
      <c r="A4" s="128"/>
      <c r="B4" s="143"/>
      <c r="C4" s="129"/>
      <c r="D4" s="140"/>
      <c r="E4" s="142"/>
      <c r="F4" s="150"/>
      <c r="G4" s="144"/>
      <c r="H4" s="145"/>
      <c r="I4" s="145"/>
      <c r="J4" s="145"/>
      <c r="K4" s="145"/>
      <c r="L4" s="144"/>
      <c r="M4" s="146"/>
      <c r="N4" s="136"/>
      <c r="O4" s="145"/>
      <c r="P4" s="145"/>
      <c r="Q4" s="148"/>
      <c r="R4" s="145"/>
      <c r="S4" s="145"/>
      <c r="T4" s="9"/>
      <c r="U4" s="145"/>
      <c r="V4" s="145"/>
      <c r="W4" s="132"/>
      <c r="X4" s="145"/>
      <c r="Y4" s="145"/>
      <c r="Z4" s="137"/>
      <c r="AA4" s="145"/>
      <c r="AB4" s="145"/>
      <c r="AC4" s="145"/>
      <c r="AD4" s="145"/>
      <c r="AE4" s="145"/>
      <c r="AF4" s="166"/>
      <c r="AG4" s="147"/>
      <c r="AH4" s="147"/>
      <c r="AI4" s="147"/>
      <c r="AJ4" s="147"/>
      <c r="AK4" s="167"/>
      <c r="AL4" s="147"/>
      <c r="AM4" s="147"/>
      <c r="AN4" s="168"/>
      <c r="AO4" s="150"/>
      <c r="AP4" s="144"/>
      <c r="AQ4" s="144"/>
      <c r="AR4" s="30"/>
      <c r="AS4" s="132"/>
      <c r="AT4" s="144"/>
      <c r="AU4" s="144"/>
      <c r="AV4" s="144"/>
      <c r="AW4" s="169"/>
      <c r="AX4" s="139"/>
      <c r="AY4" s="63"/>
      <c r="AZ4" s="133"/>
      <c r="BA4" s="172"/>
      <c r="BB4" s="173"/>
      <c r="BC4" s="146"/>
      <c r="BD4" s="127"/>
      <c r="BE4" s="125"/>
      <c r="BF4" s="125"/>
      <c r="BG4" s="125"/>
      <c r="BH4" s="141"/>
      <c r="BI4" s="141"/>
      <c r="BJ4" s="131"/>
      <c r="BK4" s="131"/>
      <c r="BL4" s="130"/>
      <c r="BM4" s="135"/>
      <c r="BN4" s="13"/>
      <c r="BO4" s="127"/>
      <c r="BP4" s="125"/>
      <c r="BQ4" s="126"/>
    </row>
    <row r="5" spans="1:69" ht="15.75">
      <c r="A5" s="128"/>
      <c r="B5" s="143"/>
      <c r="C5" s="129"/>
      <c r="D5" s="140"/>
      <c r="E5" s="142"/>
      <c r="F5" s="150"/>
      <c r="G5" s="144"/>
      <c r="H5" s="145"/>
      <c r="I5" s="145"/>
      <c r="J5" s="145"/>
      <c r="K5" s="145"/>
      <c r="L5" s="144"/>
      <c r="M5" s="146"/>
      <c r="N5" s="136"/>
      <c r="O5" s="145"/>
      <c r="P5" s="145"/>
      <c r="Q5" s="148"/>
      <c r="R5" s="145"/>
      <c r="S5" s="145"/>
      <c r="T5" s="9"/>
      <c r="U5" s="145"/>
      <c r="V5" s="145"/>
      <c r="W5" s="132"/>
      <c r="X5" s="145"/>
      <c r="Y5" s="145"/>
      <c r="Z5" s="137"/>
      <c r="AA5" s="145"/>
      <c r="AB5" s="145"/>
      <c r="AC5" s="145"/>
      <c r="AD5" s="145"/>
      <c r="AE5" s="145"/>
      <c r="AF5" s="166"/>
      <c r="AG5" s="147"/>
      <c r="AH5" s="147"/>
      <c r="AI5" s="147"/>
      <c r="AJ5" s="147"/>
      <c r="AK5" s="167"/>
      <c r="AL5" s="147"/>
      <c r="AM5" s="147"/>
      <c r="AN5" s="168"/>
      <c r="AO5" s="150"/>
      <c r="AP5" s="144"/>
      <c r="AQ5" s="144"/>
      <c r="AR5" s="30"/>
      <c r="AS5" s="132"/>
      <c r="AT5" s="144"/>
      <c r="AU5" s="144"/>
      <c r="AV5" s="144"/>
      <c r="AW5" s="169"/>
      <c r="AX5" s="139"/>
      <c r="AY5" s="63"/>
      <c r="AZ5" s="133"/>
      <c r="BA5" s="172"/>
      <c r="BB5" s="173"/>
      <c r="BC5" s="146"/>
      <c r="BD5" s="127"/>
      <c r="BE5" s="125"/>
      <c r="BF5" s="125"/>
      <c r="BG5" s="125"/>
      <c r="BH5" s="141"/>
      <c r="BI5" s="141"/>
      <c r="BJ5" s="131"/>
      <c r="BK5" s="131"/>
      <c r="BL5" s="130"/>
      <c r="BM5" s="135"/>
      <c r="BN5" s="13"/>
      <c r="BO5" s="127"/>
      <c r="BP5" s="125"/>
      <c r="BQ5" s="126"/>
    </row>
    <row r="6" spans="1:69" ht="15.75">
      <c r="A6" s="128"/>
      <c r="B6" s="143"/>
      <c r="C6" s="129"/>
      <c r="D6" s="140"/>
      <c r="E6" s="142"/>
      <c r="F6" s="150"/>
      <c r="G6" s="144"/>
      <c r="H6" s="145"/>
      <c r="I6" s="145"/>
      <c r="J6" s="145"/>
      <c r="K6" s="145"/>
      <c r="L6" s="144"/>
      <c r="M6" s="146"/>
      <c r="N6" s="136"/>
      <c r="O6" s="145"/>
      <c r="P6" s="145"/>
      <c r="Q6" s="148"/>
      <c r="R6" s="145"/>
      <c r="S6" s="145"/>
      <c r="T6" s="9"/>
      <c r="U6" s="145"/>
      <c r="V6" s="145"/>
      <c r="W6" s="132"/>
      <c r="X6" s="145"/>
      <c r="Y6" s="145"/>
      <c r="Z6" s="137"/>
      <c r="AA6" s="145"/>
      <c r="AB6" s="145"/>
      <c r="AC6" s="145"/>
      <c r="AD6" s="145"/>
      <c r="AE6" s="145"/>
      <c r="AF6" s="166"/>
      <c r="AG6" s="147"/>
      <c r="AH6" s="147"/>
      <c r="AI6" s="147"/>
      <c r="AJ6" s="147"/>
      <c r="AK6" s="147"/>
      <c r="AL6" s="147"/>
      <c r="AM6" s="147"/>
      <c r="AN6" s="168"/>
      <c r="AO6" s="150"/>
      <c r="AP6" s="144"/>
      <c r="AQ6" s="144"/>
      <c r="AR6" s="30"/>
      <c r="AS6" s="132"/>
      <c r="AT6" s="144"/>
      <c r="AU6" s="144"/>
      <c r="AV6" s="144"/>
      <c r="AW6" s="133"/>
      <c r="AX6" s="139"/>
      <c r="AY6" s="132"/>
      <c r="AZ6" s="171"/>
      <c r="BA6" s="172"/>
      <c r="BB6" s="173"/>
      <c r="BC6" s="146"/>
      <c r="BD6" s="127"/>
      <c r="BE6" s="125"/>
      <c r="BF6" s="125"/>
      <c r="BG6" s="125"/>
      <c r="BH6" s="141"/>
      <c r="BI6" s="141"/>
      <c r="BJ6" s="131"/>
      <c r="BK6" s="131"/>
      <c r="BL6" s="130"/>
      <c r="BM6" s="135"/>
      <c r="BN6" s="13"/>
      <c r="BO6" s="127"/>
      <c r="BP6" s="125"/>
      <c r="BQ6" s="126"/>
    </row>
    <row r="7" spans="1:69" ht="15.75">
      <c r="A7" s="128"/>
      <c r="B7" s="143"/>
      <c r="C7" s="129"/>
      <c r="D7" s="140"/>
      <c r="E7" s="142"/>
      <c r="F7" s="150"/>
      <c r="G7" s="144"/>
      <c r="H7" s="145"/>
      <c r="I7" s="145"/>
      <c r="J7" s="145"/>
      <c r="K7" s="145"/>
      <c r="L7" s="144"/>
      <c r="M7" s="146"/>
      <c r="N7" s="136"/>
      <c r="O7" s="145"/>
      <c r="P7" s="145"/>
      <c r="Q7" s="148"/>
      <c r="R7" s="145"/>
      <c r="S7" s="145"/>
      <c r="T7" s="9"/>
      <c r="U7" s="145"/>
      <c r="V7" s="145"/>
      <c r="W7" s="132"/>
      <c r="X7" s="145"/>
      <c r="Y7" s="145"/>
      <c r="Z7" s="137"/>
      <c r="AA7" s="145"/>
      <c r="AB7" s="145"/>
      <c r="AC7" s="145"/>
      <c r="AD7" s="145"/>
      <c r="AE7" s="145"/>
      <c r="AF7" s="166"/>
      <c r="AG7" s="147"/>
      <c r="AH7" s="147"/>
      <c r="AI7" s="147"/>
      <c r="AJ7" s="147"/>
      <c r="AK7" s="147"/>
      <c r="AL7" s="147"/>
      <c r="AM7" s="147"/>
      <c r="AN7" s="168"/>
      <c r="AO7" s="150"/>
      <c r="AP7" s="144"/>
      <c r="AQ7" s="144"/>
      <c r="AR7" s="30"/>
      <c r="AS7" s="132"/>
      <c r="AT7" s="144"/>
      <c r="AU7" s="144"/>
      <c r="AV7" s="144"/>
      <c r="AW7" s="169"/>
      <c r="AX7" s="139"/>
      <c r="AY7" s="132"/>
      <c r="AZ7" s="171"/>
      <c r="BA7" s="172"/>
      <c r="BB7" s="173"/>
      <c r="BC7" s="146"/>
      <c r="BD7" s="127"/>
      <c r="BE7" s="125"/>
      <c r="BF7" s="125"/>
      <c r="BG7" s="125"/>
      <c r="BH7" s="141"/>
      <c r="BI7" s="141"/>
      <c r="BJ7" s="131"/>
      <c r="BK7" s="131"/>
      <c r="BL7" s="130"/>
      <c r="BM7" s="135"/>
      <c r="BN7" s="13"/>
      <c r="BO7" s="127"/>
      <c r="BP7" s="125"/>
      <c r="BQ7" s="126"/>
    </row>
    <row r="8" spans="1:69" ht="15.75">
      <c r="A8" s="128"/>
      <c r="B8" s="143"/>
      <c r="C8" s="129"/>
      <c r="D8" s="140"/>
      <c r="E8" s="142"/>
      <c r="F8" s="150"/>
      <c r="G8" s="144"/>
      <c r="H8" s="145"/>
      <c r="I8" s="145"/>
      <c r="J8" s="145"/>
      <c r="K8" s="145"/>
      <c r="L8" s="144"/>
      <c r="M8" s="146"/>
      <c r="N8" s="136"/>
      <c r="O8" s="145"/>
      <c r="P8" s="145"/>
      <c r="Q8" s="148"/>
      <c r="R8" s="145"/>
      <c r="S8" s="145"/>
      <c r="T8" s="9"/>
      <c r="U8" s="145"/>
      <c r="V8" s="145"/>
      <c r="W8" s="132"/>
      <c r="X8" s="145"/>
      <c r="Y8" s="145"/>
      <c r="Z8" s="137"/>
      <c r="AA8" s="145"/>
      <c r="AB8" s="145"/>
      <c r="AC8" s="145"/>
      <c r="AD8" s="145"/>
      <c r="AE8" s="145"/>
      <c r="AF8" s="166"/>
      <c r="AG8" s="147"/>
      <c r="AH8" s="147"/>
      <c r="AI8" s="147"/>
      <c r="AJ8" s="147"/>
      <c r="AK8" s="147"/>
      <c r="AL8" s="147"/>
      <c r="AM8" s="147"/>
      <c r="AN8" s="168"/>
      <c r="AO8" s="150"/>
      <c r="AP8" s="144"/>
      <c r="AQ8" s="144"/>
      <c r="AR8" s="30"/>
      <c r="AS8" s="132"/>
      <c r="AT8" s="144"/>
      <c r="AU8" s="144"/>
      <c r="AV8" s="144"/>
      <c r="AW8" s="169"/>
      <c r="AX8" s="139"/>
      <c r="AY8" s="132"/>
      <c r="AZ8" s="171"/>
      <c r="BA8" s="172"/>
      <c r="BB8" s="173"/>
      <c r="BC8" s="146"/>
      <c r="BD8" s="127"/>
      <c r="BE8" s="125"/>
      <c r="BF8" s="125"/>
      <c r="BG8" s="125"/>
      <c r="BH8" s="141"/>
      <c r="BI8" s="141"/>
      <c r="BJ8" s="131"/>
      <c r="BK8" s="131"/>
      <c r="BL8" s="130"/>
      <c r="BM8" s="135"/>
      <c r="BN8" s="13"/>
      <c r="BO8" s="127"/>
      <c r="BP8" s="125"/>
      <c r="BQ8" s="126"/>
    </row>
    <row r="9" spans="1:69" ht="16.5" thickBot="1">
      <c r="A9" s="65"/>
      <c r="B9" s="66"/>
      <c r="C9" s="59"/>
      <c r="D9" s="67"/>
      <c r="E9" s="78"/>
      <c r="F9" s="79"/>
      <c r="G9" s="25"/>
      <c r="H9" s="120"/>
      <c r="I9" s="120"/>
      <c r="J9" s="120"/>
      <c r="K9" s="120"/>
      <c r="L9" s="25"/>
      <c r="M9" s="118"/>
      <c r="N9" s="69"/>
      <c r="O9" s="120"/>
      <c r="P9" s="120"/>
      <c r="Q9" s="20"/>
      <c r="R9" s="120"/>
      <c r="S9" s="120"/>
      <c r="T9" s="81"/>
      <c r="U9" s="120"/>
      <c r="V9" s="120"/>
      <c r="W9" s="14"/>
      <c r="X9" s="120"/>
      <c r="Y9" s="120"/>
      <c r="Z9" s="80"/>
      <c r="AA9" s="120"/>
      <c r="AB9" s="120"/>
      <c r="AC9" s="120"/>
      <c r="AD9" s="120"/>
      <c r="AE9" s="120"/>
      <c r="AF9" s="174"/>
      <c r="AG9" s="117"/>
      <c r="AH9" s="117"/>
      <c r="AI9" s="117"/>
      <c r="AJ9" s="117"/>
      <c r="AK9" s="175"/>
      <c r="AL9" s="117"/>
      <c r="AM9" s="117"/>
      <c r="AN9" s="176"/>
      <c r="AO9" s="79"/>
      <c r="AP9" s="25"/>
      <c r="AQ9" s="25"/>
      <c r="AR9" s="119"/>
      <c r="AS9" s="14"/>
      <c r="AT9" s="25"/>
      <c r="AU9" s="25"/>
      <c r="AV9" s="25"/>
      <c r="AW9" s="177"/>
      <c r="AX9" s="68"/>
      <c r="AY9" s="121"/>
      <c r="AZ9" s="60"/>
      <c r="BA9" s="60"/>
      <c r="BB9" s="178"/>
      <c r="BC9" s="118"/>
      <c r="BD9" s="70"/>
      <c r="BE9" s="64"/>
      <c r="BF9" s="64"/>
      <c r="BG9" s="64"/>
      <c r="BH9" s="71"/>
      <c r="BI9" s="71"/>
      <c r="BJ9" s="61"/>
      <c r="BK9" s="61"/>
      <c r="BL9" s="72"/>
      <c r="BM9" s="82"/>
      <c r="BN9" s="102"/>
      <c r="BO9" s="70"/>
      <c r="BP9" s="64"/>
      <c r="BQ9" s="95"/>
    </row>
    <row r="10" spans="1:69">
      <c r="BO10" s="132"/>
    </row>
    <row r="11" spans="1:69">
      <c r="BO11" s="132"/>
    </row>
    <row r="12" spans="1:69">
      <c r="BO12" s="132"/>
    </row>
    <row r="13" spans="1:69">
      <c r="BO13" s="132"/>
    </row>
    <row r="14" spans="1:69">
      <c r="BO14" s="132"/>
    </row>
    <row r="15" spans="1:69">
      <c r="BO15" s="132"/>
    </row>
    <row r="16" spans="1:69">
      <c r="BO16" s="132"/>
    </row>
    <row r="17" spans="67:69">
      <c r="BO17" s="132"/>
    </row>
    <row r="18" spans="67:69">
      <c r="BO18" s="132"/>
    </row>
    <row r="19" spans="67:69">
      <c r="BO19" s="132"/>
    </row>
    <row r="20" spans="67:69">
      <c r="BO20" s="132"/>
    </row>
    <row r="21" spans="67:69">
      <c r="BO21" s="132"/>
    </row>
    <row r="22" spans="67:69">
      <c r="BO22" s="132"/>
    </row>
    <row r="23" spans="67:69">
      <c r="BO23" s="132"/>
    </row>
    <row r="24" spans="67:69">
      <c r="BO24" s="132"/>
    </row>
    <row r="25" spans="67:69">
      <c r="BO25" s="132"/>
      <c r="BP25" s="124"/>
      <c r="BQ25" s="124"/>
    </row>
    <row r="26" spans="67:69">
      <c r="BO26" s="132"/>
      <c r="BP26" s="124"/>
      <c r="BQ26" s="124"/>
    </row>
    <row r="27" spans="67:69">
      <c r="BO27" s="132"/>
      <c r="BP27" s="124"/>
      <c r="BQ27" s="124"/>
    </row>
    <row r="28" spans="67:69">
      <c r="BO28" s="132"/>
      <c r="BP28" s="124"/>
      <c r="BQ28" s="124"/>
    </row>
    <row r="29" spans="67:69">
      <c r="BO29" s="132"/>
      <c r="BP29" s="124"/>
      <c r="BQ29" s="124"/>
    </row>
    <row r="30" spans="67:69">
      <c r="BO30" s="132"/>
      <c r="BP30" s="124"/>
      <c r="BQ30" s="124"/>
    </row>
    <row r="31" spans="67:69">
      <c r="BO31" s="132"/>
      <c r="BP31" s="124"/>
      <c r="BQ31" s="124"/>
    </row>
    <row r="32" spans="67:69">
      <c r="BO32" s="132"/>
      <c r="BP32" s="124"/>
      <c r="BQ32" s="124"/>
    </row>
    <row r="33" spans="67:69">
      <c r="BO33" s="132"/>
      <c r="BP33" s="124"/>
      <c r="BQ33" s="124"/>
    </row>
    <row r="34" spans="67:69">
      <c r="BO34" s="132"/>
      <c r="BP34" s="124"/>
      <c r="BQ34" s="124"/>
    </row>
    <row r="35" spans="67:69">
      <c r="BO35" s="132"/>
      <c r="BP35" s="124"/>
      <c r="BQ35" s="124"/>
    </row>
    <row r="36" spans="67:69">
      <c r="BO36" s="132"/>
      <c r="BP36" s="124"/>
      <c r="BQ36" s="124"/>
    </row>
    <row r="37" spans="67:69">
      <c r="BO37" s="132"/>
      <c r="BP37" s="124"/>
      <c r="BQ37" s="124"/>
    </row>
    <row r="38" spans="67:69">
      <c r="BO38" s="132"/>
      <c r="BP38" s="124"/>
      <c r="BQ38" s="124"/>
    </row>
    <row r="39" spans="67:69">
      <c r="BO39" s="132"/>
      <c r="BP39" s="124"/>
      <c r="BQ39" s="124"/>
    </row>
    <row r="40" spans="67:69">
      <c r="BO40" s="132"/>
      <c r="BP40" s="124"/>
      <c r="BQ40" s="124"/>
    </row>
    <row r="41" spans="67:69">
      <c r="BO41" s="132"/>
      <c r="BP41" s="124"/>
      <c r="BQ41" s="124"/>
    </row>
    <row r="42" spans="67:69">
      <c r="BO42" s="132"/>
      <c r="BP42" s="124"/>
      <c r="BQ42" s="124"/>
    </row>
    <row r="43" spans="67:69">
      <c r="BO43" s="132"/>
      <c r="BP43" s="124"/>
      <c r="BQ43" s="124"/>
    </row>
    <row r="44" spans="67:69">
      <c r="BO44" s="132"/>
      <c r="BP44" s="124"/>
      <c r="BQ44" s="124"/>
    </row>
    <row r="45" spans="67:69">
      <c r="BO45" s="132"/>
      <c r="BP45" s="124"/>
      <c r="BQ45" s="124"/>
    </row>
    <row r="46" spans="67:69">
      <c r="BO46" s="132"/>
      <c r="BP46" s="124"/>
      <c r="BQ46" s="124"/>
    </row>
    <row r="47" spans="67:69">
      <c r="BO47" s="132"/>
      <c r="BP47" s="124"/>
      <c r="BQ47" s="124"/>
    </row>
    <row r="48" spans="67:69">
      <c r="BO48" s="132"/>
      <c r="BP48" s="124"/>
      <c r="BQ48" s="124"/>
    </row>
    <row r="49" spans="67:69">
      <c r="BO49" s="132"/>
      <c r="BP49" s="124"/>
      <c r="BQ49" s="124"/>
    </row>
    <row r="50" spans="67:69">
      <c r="BO50" s="132"/>
      <c r="BP50" s="124"/>
      <c r="BQ50" s="124"/>
    </row>
    <row r="51" spans="67:69">
      <c r="BO51" s="132"/>
      <c r="BP51" s="124"/>
      <c r="BQ51" s="124"/>
    </row>
    <row r="52" spans="67:69">
      <c r="BO52" s="132"/>
      <c r="BP52" s="124"/>
      <c r="BQ52" s="124"/>
    </row>
    <row r="53" spans="67:69">
      <c r="BO53" s="132"/>
      <c r="BP53" s="124"/>
      <c r="BQ53" s="124"/>
    </row>
    <row r="54" spans="67:69">
      <c r="BO54" s="132"/>
      <c r="BP54" s="124"/>
      <c r="BQ54" s="124"/>
    </row>
    <row r="55" spans="67:69">
      <c r="BO55" s="132"/>
      <c r="BP55" s="124"/>
      <c r="BQ55" s="124"/>
    </row>
    <row r="56" spans="67:69">
      <c r="BO56" s="132"/>
      <c r="BP56" s="124"/>
      <c r="BQ56" s="124"/>
    </row>
    <row r="57" spans="67:69">
      <c r="BO57" s="132"/>
      <c r="BP57" s="124"/>
      <c r="BQ57" s="124"/>
    </row>
    <row r="58" spans="67:69">
      <c r="BP58" s="124"/>
      <c r="BQ58" s="124"/>
    </row>
  </sheetData>
  <pageMargins left="0.7" right="0.7" top="0.75" bottom="0.75" header="0.3" footer="0.3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FF0000"/>
    <pageSetUpPr fitToPage="1"/>
  </sheetPr>
  <dimension ref="A1:BQ9"/>
  <sheetViews>
    <sheetView showGridLines="0" topLeftCell="AS1" zoomScale="70" zoomScaleNormal="70" workbookViewId="0">
      <selection activeCell="BR1" sqref="BR1"/>
    </sheetView>
  </sheetViews>
  <sheetFormatPr baseColWidth="10" defaultColWidth="9.140625" defaultRowHeight="14.25"/>
  <cols>
    <col min="1" max="1" width="23.7109375" style="124" bestFit="1" customWidth="1"/>
    <col min="2" max="2" width="19" style="2" bestFit="1" customWidth="1"/>
    <col min="3" max="3" width="6.7109375" style="2" bestFit="1" customWidth="1"/>
    <col min="4" max="4" width="13" style="124" bestFit="1" customWidth="1"/>
    <col min="5" max="5" width="14.42578125" style="3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4" bestFit="1" customWidth="1"/>
    <col min="30" max="30" width="8.7109375" style="4" bestFit="1" customWidth="1"/>
    <col min="31" max="31" width="8.7109375" style="124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79" bestFit="1" customWidth="1"/>
    <col min="53" max="53" width="6" style="5" bestFit="1" customWidth="1"/>
    <col min="54" max="54" width="14.855468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0.28515625" style="4" bestFit="1" customWidth="1"/>
    <col min="67" max="67" width="14" style="124" bestFit="1" customWidth="1"/>
    <col min="68" max="68" width="23.5703125" style="124" bestFit="1" customWidth="1"/>
    <col min="69" max="69" width="9.28515625" style="124" bestFit="1" customWidth="1"/>
    <col min="70" max="16384" width="9.140625" style="124"/>
  </cols>
  <sheetData>
    <row r="1" spans="1:69" ht="409.5" customHeight="1" thickBot="1">
      <c r="A1" s="73" t="s">
        <v>0</v>
      </c>
      <c r="B1" s="155" t="s">
        <v>1</v>
      </c>
      <c r="C1" s="155" t="s">
        <v>29</v>
      </c>
      <c r="D1" s="123" t="s">
        <v>2</v>
      </c>
      <c r="E1" s="73" t="s">
        <v>3</v>
      </c>
      <c r="F1" s="155" t="s">
        <v>30</v>
      </c>
      <c r="G1" s="123" t="s">
        <v>31</v>
      </c>
      <c r="H1" s="123" t="s">
        <v>8</v>
      </c>
      <c r="I1" s="123" t="s">
        <v>9</v>
      </c>
      <c r="J1" s="123" t="s">
        <v>10</v>
      </c>
      <c r="K1" s="123" t="s">
        <v>11</v>
      </c>
      <c r="L1" s="123" t="s">
        <v>12</v>
      </c>
      <c r="M1" s="123" t="s">
        <v>39</v>
      </c>
      <c r="N1" s="122" t="s">
        <v>40</v>
      </c>
      <c r="O1" s="122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5" t="s">
        <v>94</v>
      </c>
      <c r="AA1" s="155" t="s">
        <v>95</v>
      </c>
      <c r="AB1" s="123" t="s">
        <v>96</v>
      </c>
      <c r="AC1" s="123" t="s">
        <v>97</v>
      </c>
      <c r="AD1" s="123" t="s">
        <v>98</v>
      </c>
      <c r="AE1" s="123" t="s">
        <v>99</v>
      </c>
      <c r="AF1" s="155" t="s">
        <v>100</v>
      </c>
      <c r="AG1" s="123" t="s">
        <v>101</v>
      </c>
      <c r="AH1" s="123" t="s">
        <v>102</v>
      </c>
      <c r="AI1" s="123" t="s">
        <v>103</v>
      </c>
      <c r="AJ1" s="123" t="s">
        <v>104</v>
      </c>
      <c r="AK1" s="156" t="s">
        <v>79</v>
      </c>
      <c r="AL1" s="123" t="s">
        <v>32</v>
      </c>
      <c r="AM1" s="123" t="s">
        <v>33</v>
      </c>
      <c r="AN1" s="123" t="s">
        <v>34</v>
      </c>
      <c r="AO1" s="157" t="s">
        <v>35</v>
      </c>
      <c r="AP1" s="123" t="s">
        <v>13</v>
      </c>
      <c r="AQ1" s="123" t="s">
        <v>14</v>
      </c>
      <c r="AR1" s="123" t="s">
        <v>17</v>
      </c>
      <c r="AS1" s="158" t="s">
        <v>78</v>
      </c>
      <c r="AT1" s="123" t="s">
        <v>15</v>
      </c>
      <c r="AU1" s="123" t="s">
        <v>16</v>
      </c>
      <c r="AV1" s="123" t="s">
        <v>36</v>
      </c>
      <c r="AW1" s="123" t="s">
        <v>37</v>
      </c>
      <c r="AX1" s="159" t="s">
        <v>77</v>
      </c>
      <c r="AY1" s="74" t="s">
        <v>18</v>
      </c>
      <c r="AZ1" s="123" t="s">
        <v>19</v>
      </c>
      <c r="BA1" s="75" t="s">
        <v>20</v>
      </c>
      <c r="BB1" s="75" t="s">
        <v>21</v>
      </c>
      <c r="BC1" s="77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111</v>
      </c>
      <c r="BO1" s="74" t="s">
        <v>80</v>
      </c>
      <c r="BP1" s="75" t="s">
        <v>81</v>
      </c>
      <c r="BQ1" s="76" t="s">
        <v>82</v>
      </c>
    </row>
    <row r="2" spans="1:69" ht="15.75">
      <c r="A2" s="84"/>
      <c r="B2" s="85"/>
      <c r="C2" s="92"/>
      <c r="D2" s="86"/>
      <c r="E2" s="7"/>
      <c r="F2" s="29"/>
      <c r="G2" s="149"/>
      <c r="H2" s="94"/>
      <c r="I2" s="94"/>
      <c r="J2" s="94"/>
      <c r="K2" s="94"/>
      <c r="L2" s="149"/>
      <c r="M2" s="93"/>
      <c r="N2" s="18"/>
      <c r="O2" s="94"/>
      <c r="P2" s="94"/>
      <c r="Q2" s="153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0"/>
      <c r="AG2" s="17"/>
      <c r="AH2" s="17"/>
      <c r="AI2" s="17"/>
      <c r="AJ2" s="17"/>
      <c r="AK2" s="161"/>
      <c r="AL2" s="17"/>
      <c r="AM2" s="17"/>
      <c r="AN2" s="162"/>
      <c r="AO2" s="29"/>
      <c r="AP2" s="149"/>
      <c r="AQ2" s="149"/>
      <c r="AR2" s="54"/>
      <c r="AS2" s="21"/>
      <c r="AT2" s="149"/>
      <c r="AU2" s="149"/>
      <c r="AV2" s="149"/>
      <c r="AW2" s="163"/>
      <c r="AX2" s="62"/>
      <c r="AY2" s="27"/>
      <c r="AZ2" s="134"/>
      <c r="BA2" s="164"/>
      <c r="BB2" s="165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3"/>
      <c r="BO2" s="127"/>
      <c r="BP2" s="125"/>
      <c r="BQ2" s="126"/>
    </row>
    <row r="3" spans="1:69" ht="15.75">
      <c r="A3" s="128"/>
      <c r="B3" s="143"/>
      <c r="C3" s="129"/>
      <c r="D3" s="140"/>
      <c r="E3" s="142"/>
      <c r="F3" s="150"/>
      <c r="G3" s="144"/>
      <c r="H3" s="145"/>
      <c r="I3" s="145"/>
      <c r="J3" s="145"/>
      <c r="K3" s="145"/>
      <c r="L3" s="144"/>
      <c r="M3" s="146"/>
      <c r="N3" s="136"/>
      <c r="O3" s="145"/>
      <c r="P3" s="145"/>
      <c r="Q3" s="148"/>
      <c r="R3" s="145"/>
      <c r="S3" s="145"/>
      <c r="T3" s="9"/>
      <c r="U3" s="145"/>
      <c r="V3" s="145"/>
      <c r="W3" s="132"/>
      <c r="X3" s="145"/>
      <c r="Y3" s="145"/>
      <c r="Z3" s="137"/>
      <c r="AA3" s="145"/>
      <c r="AB3" s="145"/>
      <c r="AC3" s="145"/>
      <c r="AD3" s="145"/>
      <c r="AE3" s="145"/>
      <c r="AF3" s="166"/>
      <c r="AG3" s="147"/>
      <c r="AH3" s="147"/>
      <c r="AI3" s="147"/>
      <c r="AJ3" s="147"/>
      <c r="AK3" s="167"/>
      <c r="AL3" s="147"/>
      <c r="AM3" s="147"/>
      <c r="AN3" s="168"/>
      <c r="AO3" s="150"/>
      <c r="AP3" s="144"/>
      <c r="AQ3" s="144"/>
      <c r="AR3" s="30"/>
      <c r="AS3" s="132"/>
      <c r="AT3" s="144"/>
      <c r="AU3" s="144"/>
      <c r="AV3" s="144"/>
      <c r="AW3" s="169"/>
      <c r="AX3" s="139"/>
      <c r="AY3" s="180"/>
      <c r="AZ3" s="171"/>
      <c r="BA3" s="172"/>
      <c r="BB3" s="173"/>
      <c r="BC3" s="146"/>
      <c r="BD3" s="127"/>
      <c r="BE3" s="125"/>
      <c r="BF3" s="125"/>
      <c r="BG3" s="125"/>
      <c r="BH3" s="141"/>
      <c r="BI3" s="141"/>
      <c r="BJ3" s="131"/>
      <c r="BK3" s="131"/>
      <c r="BL3" s="130"/>
      <c r="BM3" s="135"/>
      <c r="BN3" s="13"/>
      <c r="BO3" s="127"/>
      <c r="BP3" s="125"/>
      <c r="BQ3" s="126"/>
    </row>
    <row r="4" spans="1:69" ht="15.75">
      <c r="A4" s="128"/>
      <c r="B4" s="143"/>
      <c r="C4" s="129"/>
      <c r="D4" s="140"/>
      <c r="E4" s="142"/>
      <c r="F4" s="150"/>
      <c r="G4" s="144"/>
      <c r="H4" s="145"/>
      <c r="I4" s="145"/>
      <c r="J4" s="145"/>
      <c r="K4" s="145"/>
      <c r="L4" s="144"/>
      <c r="M4" s="146"/>
      <c r="N4" s="136"/>
      <c r="O4" s="145"/>
      <c r="P4" s="145"/>
      <c r="Q4" s="148"/>
      <c r="R4" s="145"/>
      <c r="S4" s="145"/>
      <c r="T4" s="9"/>
      <c r="U4" s="145"/>
      <c r="V4" s="145"/>
      <c r="W4" s="132"/>
      <c r="X4" s="145"/>
      <c r="Y4" s="145"/>
      <c r="Z4" s="137"/>
      <c r="AA4" s="145"/>
      <c r="AB4" s="145"/>
      <c r="AC4" s="145"/>
      <c r="AD4" s="145"/>
      <c r="AE4" s="145"/>
      <c r="AF4" s="166"/>
      <c r="AG4" s="147"/>
      <c r="AH4" s="147"/>
      <c r="AI4" s="147"/>
      <c r="AJ4" s="147"/>
      <c r="AK4" s="167"/>
      <c r="AL4" s="147"/>
      <c r="AM4" s="147"/>
      <c r="AN4" s="168"/>
      <c r="AO4" s="150"/>
      <c r="AP4" s="144"/>
      <c r="AQ4" s="144"/>
      <c r="AR4" s="30"/>
      <c r="AS4" s="132"/>
      <c r="AT4" s="144"/>
      <c r="AU4" s="144"/>
      <c r="AV4" s="144"/>
      <c r="AW4" s="169"/>
      <c r="AX4" s="139"/>
      <c r="AY4" s="63"/>
      <c r="AZ4" s="133"/>
      <c r="BA4" s="172"/>
      <c r="BB4" s="173"/>
      <c r="BC4" s="146"/>
      <c r="BD4" s="127"/>
      <c r="BE4" s="125"/>
      <c r="BF4" s="125"/>
      <c r="BG4" s="125"/>
      <c r="BH4" s="141"/>
      <c r="BI4" s="141"/>
      <c r="BJ4" s="131"/>
      <c r="BK4" s="131"/>
      <c r="BL4" s="130"/>
      <c r="BM4" s="135"/>
      <c r="BN4" s="13"/>
      <c r="BO4" s="127"/>
      <c r="BP4" s="125"/>
      <c r="BQ4" s="126"/>
    </row>
    <row r="5" spans="1:69" ht="15.75">
      <c r="A5" s="128"/>
      <c r="B5" s="143"/>
      <c r="C5" s="129"/>
      <c r="D5" s="140"/>
      <c r="E5" s="142"/>
      <c r="F5" s="150"/>
      <c r="G5" s="144"/>
      <c r="H5" s="145"/>
      <c r="I5" s="145"/>
      <c r="J5" s="145"/>
      <c r="K5" s="145"/>
      <c r="L5" s="144"/>
      <c r="M5" s="146"/>
      <c r="N5" s="136"/>
      <c r="O5" s="145"/>
      <c r="P5" s="145"/>
      <c r="Q5" s="148"/>
      <c r="R5" s="145"/>
      <c r="S5" s="145"/>
      <c r="T5" s="9"/>
      <c r="U5" s="145"/>
      <c r="V5" s="145"/>
      <c r="W5" s="144"/>
      <c r="X5" s="145"/>
      <c r="Y5" s="145"/>
      <c r="Z5" s="55"/>
      <c r="AA5" s="145"/>
      <c r="AB5" s="145"/>
      <c r="AC5" s="145"/>
      <c r="AD5" s="145"/>
      <c r="AE5" s="145"/>
      <c r="AF5" s="166"/>
      <c r="AG5" s="147"/>
      <c r="AH5" s="147"/>
      <c r="AI5" s="147"/>
      <c r="AJ5" s="147"/>
      <c r="AK5" s="167"/>
      <c r="AL5" s="147"/>
      <c r="AM5" s="147"/>
      <c r="AN5" s="168"/>
      <c r="AO5" s="150"/>
      <c r="AP5" s="144"/>
      <c r="AQ5" s="144"/>
      <c r="AR5" s="30"/>
      <c r="AS5" s="132"/>
      <c r="AT5" s="144"/>
      <c r="AU5" s="144"/>
      <c r="AV5" s="144"/>
      <c r="AW5" s="169"/>
      <c r="AX5" s="139"/>
      <c r="AY5" s="63"/>
      <c r="AZ5" s="133"/>
      <c r="BA5" s="172"/>
      <c r="BB5" s="173"/>
      <c r="BC5" s="146"/>
      <c r="BD5" s="127"/>
      <c r="BE5" s="125"/>
      <c r="BF5" s="125"/>
      <c r="BG5" s="125"/>
      <c r="BH5" s="141"/>
      <c r="BI5" s="141"/>
      <c r="BJ5" s="131"/>
      <c r="BK5" s="131"/>
      <c r="BL5" s="130"/>
      <c r="BM5" s="135"/>
      <c r="BN5" s="13"/>
      <c r="BO5" s="127"/>
      <c r="BP5" s="125"/>
      <c r="BQ5" s="126"/>
    </row>
    <row r="6" spans="1:69" ht="15.75">
      <c r="A6" s="128"/>
      <c r="B6" s="143"/>
      <c r="C6" s="129"/>
      <c r="D6" s="140"/>
      <c r="E6" s="142"/>
      <c r="F6" s="150"/>
      <c r="G6" s="144"/>
      <c r="H6" s="145"/>
      <c r="I6" s="145"/>
      <c r="J6" s="145"/>
      <c r="K6" s="145"/>
      <c r="L6" s="144"/>
      <c r="M6" s="146"/>
      <c r="N6" s="136"/>
      <c r="O6" s="145"/>
      <c r="P6" s="145"/>
      <c r="Q6" s="148"/>
      <c r="R6" s="145"/>
      <c r="S6" s="145"/>
      <c r="T6" s="9"/>
      <c r="U6" s="145"/>
      <c r="V6" s="145"/>
      <c r="W6" s="132"/>
      <c r="X6" s="145"/>
      <c r="Y6" s="145"/>
      <c r="Z6" s="137"/>
      <c r="AA6" s="145"/>
      <c r="AB6" s="145"/>
      <c r="AC6" s="145"/>
      <c r="AD6" s="145"/>
      <c r="AE6" s="145"/>
      <c r="AF6" s="166"/>
      <c r="AG6" s="147"/>
      <c r="AH6" s="147"/>
      <c r="AI6" s="147"/>
      <c r="AJ6" s="147"/>
      <c r="AK6" s="147"/>
      <c r="AL6" s="147"/>
      <c r="AM6" s="147"/>
      <c r="AN6" s="168"/>
      <c r="AO6" s="150"/>
      <c r="AP6" s="144"/>
      <c r="AQ6" s="144"/>
      <c r="AR6" s="30"/>
      <c r="AS6" s="132"/>
      <c r="AT6" s="144"/>
      <c r="AU6" s="144"/>
      <c r="AV6" s="144"/>
      <c r="AW6" s="133"/>
      <c r="AX6" s="139"/>
      <c r="AY6" s="63"/>
      <c r="AZ6" s="133"/>
      <c r="BA6" s="133"/>
      <c r="BB6" s="173"/>
      <c r="BC6" s="146"/>
      <c r="BD6" s="127"/>
      <c r="BE6" s="125"/>
      <c r="BF6" s="125"/>
      <c r="BG6" s="125"/>
      <c r="BH6" s="141"/>
      <c r="BI6" s="141"/>
      <c r="BJ6" s="131"/>
      <c r="BK6" s="131"/>
      <c r="BL6" s="130"/>
      <c r="BM6" s="135"/>
      <c r="BN6" s="13"/>
      <c r="BO6" s="127"/>
      <c r="BP6" s="125"/>
      <c r="BQ6" s="126"/>
    </row>
    <row r="7" spans="1:69" ht="15.75">
      <c r="A7" s="128"/>
      <c r="B7" s="143"/>
      <c r="C7" s="129"/>
      <c r="D7" s="140"/>
      <c r="E7" s="142"/>
      <c r="F7" s="150"/>
      <c r="G7" s="144"/>
      <c r="H7" s="145"/>
      <c r="I7" s="145"/>
      <c r="J7" s="145"/>
      <c r="K7" s="145"/>
      <c r="L7" s="144"/>
      <c r="M7" s="146"/>
      <c r="N7" s="136"/>
      <c r="O7" s="145"/>
      <c r="P7" s="145"/>
      <c r="Q7" s="148"/>
      <c r="R7" s="145"/>
      <c r="S7" s="145"/>
      <c r="T7" s="9"/>
      <c r="U7" s="145"/>
      <c r="V7" s="145"/>
      <c r="W7" s="132"/>
      <c r="X7" s="145"/>
      <c r="Y7" s="145"/>
      <c r="Z7" s="137"/>
      <c r="AA7" s="145"/>
      <c r="AB7" s="145"/>
      <c r="AC7" s="145"/>
      <c r="AD7" s="145"/>
      <c r="AE7" s="145"/>
      <c r="AF7" s="166"/>
      <c r="AG7" s="147"/>
      <c r="AH7" s="147"/>
      <c r="AI7" s="147"/>
      <c r="AJ7" s="147"/>
      <c r="AK7" s="147"/>
      <c r="AL7" s="147"/>
      <c r="AM7" s="147"/>
      <c r="AN7" s="168"/>
      <c r="AO7" s="150"/>
      <c r="AP7" s="144"/>
      <c r="AQ7" s="144"/>
      <c r="AR7" s="30"/>
      <c r="AS7" s="132"/>
      <c r="AT7" s="144"/>
      <c r="AU7" s="144"/>
      <c r="AV7" s="144"/>
      <c r="AW7" s="133"/>
      <c r="AX7" s="139"/>
      <c r="AY7" s="132"/>
      <c r="AZ7" s="171"/>
      <c r="BA7" s="172"/>
      <c r="BB7" s="173"/>
      <c r="BC7" s="146"/>
      <c r="BD7" s="127"/>
      <c r="BE7" s="125"/>
      <c r="BF7" s="125"/>
      <c r="BG7" s="125"/>
      <c r="BH7" s="141"/>
      <c r="BI7" s="141"/>
      <c r="BJ7" s="131"/>
      <c r="BK7" s="131"/>
      <c r="BL7" s="130"/>
      <c r="BM7" s="135"/>
      <c r="BN7" s="13"/>
      <c r="BO7" s="127"/>
      <c r="BP7" s="125"/>
      <c r="BQ7" s="126"/>
    </row>
    <row r="8" spans="1:69" ht="15.75">
      <c r="A8" s="128"/>
      <c r="B8" s="143"/>
      <c r="C8" s="129"/>
      <c r="D8" s="140"/>
      <c r="E8" s="142"/>
      <c r="F8" s="150"/>
      <c r="G8" s="144"/>
      <c r="H8" s="145"/>
      <c r="I8" s="145"/>
      <c r="J8" s="145"/>
      <c r="K8" s="145"/>
      <c r="L8" s="144"/>
      <c r="M8" s="146"/>
      <c r="N8" s="136"/>
      <c r="O8" s="145"/>
      <c r="P8" s="145"/>
      <c r="Q8" s="148"/>
      <c r="R8" s="145"/>
      <c r="S8" s="145"/>
      <c r="T8" s="9"/>
      <c r="U8" s="145"/>
      <c r="V8" s="145"/>
      <c r="W8" s="132"/>
      <c r="X8" s="145"/>
      <c r="Y8" s="145"/>
      <c r="Z8" s="137"/>
      <c r="AA8" s="145"/>
      <c r="AB8" s="145"/>
      <c r="AC8" s="145"/>
      <c r="AD8" s="145"/>
      <c r="AE8" s="145"/>
      <c r="AF8" s="166"/>
      <c r="AG8" s="147"/>
      <c r="AH8" s="147"/>
      <c r="AI8" s="147"/>
      <c r="AJ8" s="147"/>
      <c r="AK8" s="147"/>
      <c r="AL8" s="147"/>
      <c r="AM8" s="147"/>
      <c r="AN8" s="168"/>
      <c r="AO8" s="150"/>
      <c r="AP8" s="144"/>
      <c r="AQ8" s="144"/>
      <c r="AR8" s="30"/>
      <c r="AS8" s="132"/>
      <c r="AT8" s="144"/>
      <c r="AU8" s="144"/>
      <c r="AV8" s="144"/>
      <c r="AW8" s="169"/>
      <c r="AX8" s="139"/>
      <c r="AY8" s="132"/>
      <c r="AZ8" s="171"/>
      <c r="BA8" s="172"/>
      <c r="BB8" s="173"/>
      <c r="BC8" s="146"/>
      <c r="BD8" s="127"/>
      <c r="BE8" s="125"/>
      <c r="BF8" s="125"/>
      <c r="BG8" s="125"/>
      <c r="BH8" s="141"/>
      <c r="BI8" s="141"/>
      <c r="BJ8" s="131"/>
      <c r="BK8" s="131"/>
      <c r="BL8" s="130"/>
      <c r="BM8" s="135"/>
      <c r="BN8" s="13"/>
      <c r="BO8" s="127"/>
      <c r="BP8" s="125"/>
      <c r="BQ8" s="126"/>
    </row>
    <row r="9" spans="1:69" ht="16.5" thickBot="1">
      <c r="A9" s="65"/>
      <c r="B9" s="66"/>
      <c r="C9" s="59"/>
      <c r="D9" s="67"/>
      <c r="E9" s="78"/>
      <c r="F9" s="79"/>
      <c r="G9" s="25"/>
      <c r="H9" s="120"/>
      <c r="I9" s="120"/>
      <c r="J9" s="120"/>
      <c r="K9" s="120"/>
      <c r="L9" s="25"/>
      <c r="M9" s="118"/>
      <c r="N9" s="69"/>
      <c r="O9" s="120"/>
      <c r="P9" s="120"/>
      <c r="Q9" s="20"/>
      <c r="R9" s="120"/>
      <c r="S9" s="120"/>
      <c r="T9" s="81"/>
      <c r="U9" s="120"/>
      <c r="V9" s="120"/>
      <c r="W9" s="14"/>
      <c r="X9" s="120"/>
      <c r="Y9" s="120"/>
      <c r="Z9" s="80"/>
      <c r="AA9" s="120"/>
      <c r="AB9" s="120"/>
      <c r="AC9" s="120"/>
      <c r="AD9" s="120"/>
      <c r="AE9" s="120"/>
      <c r="AF9" s="174"/>
      <c r="AG9" s="117"/>
      <c r="AH9" s="117"/>
      <c r="AI9" s="117"/>
      <c r="AJ9" s="117"/>
      <c r="AK9" s="175"/>
      <c r="AL9" s="117"/>
      <c r="AM9" s="117"/>
      <c r="AN9" s="176"/>
      <c r="AO9" s="79"/>
      <c r="AP9" s="25"/>
      <c r="AQ9" s="25"/>
      <c r="AR9" s="119"/>
      <c r="AS9" s="14"/>
      <c r="AT9" s="25"/>
      <c r="AU9" s="25"/>
      <c r="AV9" s="25"/>
      <c r="AW9" s="60"/>
      <c r="AX9" s="68"/>
      <c r="AY9" s="121"/>
      <c r="AZ9" s="60"/>
      <c r="BA9" s="181"/>
      <c r="BB9" s="182"/>
      <c r="BC9" s="118"/>
      <c r="BD9" s="70"/>
      <c r="BE9" s="64"/>
      <c r="BF9" s="64"/>
      <c r="BG9" s="64"/>
      <c r="BH9" s="71"/>
      <c r="BI9" s="71"/>
      <c r="BJ9" s="61"/>
      <c r="BK9" s="61"/>
      <c r="BL9" s="72"/>
      <c r="BM9" s="82"/>
      <c r="BN9" s="102"/>
      <c r="BO9" s="70"/>
      <c r="BP9" s="64"/>
      <c r="BQ9" s="95"/>
    </row>
  </sheetData>
  <pageMargins left="0.7" right="0.7" top="0.75" bottom="0.75" header="0.3" footer="0.3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0000"/>
    <pageSetUpPr fitToPage="1"/>
  </sheetPr>
  <dimension ref="A1:BQ25"/>
  <sheetViews>
    <sheetView showGridLines="0" topLeftCell="AF1" zoomScale="70" zoomScaleNormal="70" workbookViewId="0">
      <selection activeCell="BA1" sqref="BA1"/>
    </sheetView>
  </sheetViews>
  <sheetFormatPr baseColWidth="10" defaultColWidth="9.140625" defaultRowHeight="14.25"/>
  <cols>
    <col min="1" max="1" width="23.7109375" style="124" bestFit="1" customWidth="1"/>
    <col min="2" max="2" width="19" style="2" bestFit="1" customWidth="1"/>
    <col min="3" max="3" width="6.7109375" style="2" bestFit="1" customWidth="1"/>
    <col min="4" max="4" width="17.85546875" style="124" bestFit="1" customWidth="1"/>
    <col min="5" max="5" width="26.710937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4" bestFit="1" customWidth="1"/>
    <col min="30" max="30" width="8.7109375" style="4" bestFit="1" customWidth="1"/>
    <col min="31" max="31" width="8.7109375" style="124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79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4.42578125" style="4" bestFit="1" customWidth="1"/>
    <col min="67" max="67" width="30.5703125" style="124" bestFit="1" customWidth="1"/>
    <col min="68" max="68" width="23.5703125" style="124" bestFit="1" customWidth="1"/>
    <col min="69" max="69" width="9.28515625" style="124" bestFit="1" customWidth="1"/>
    <col min="70" max="16384" width="9.140625" style="124"/>
  </cols>
  <sheetData>
    <row r="1" spans="1:69" ht="409.5" customHeight="1" thickBot="1">
      <c r="A1" s="6" t="s">
        <v>0</v>
      </c>
      <c r="B1" s="24" t="s">
        <v>1</v>
      </c>
      <c r="C1" s="24" t="s">
        <v>29</v>
      </c>
      <c r="D1" s="26" t="s">
        <v>2</v>
      </c>
      <c r="E1" s="6" t="s">
        <v>3</v>
      </c>
      <c r="F1" s="24" t="s">
        <v>30</v>
      </c>
      <c r="G1" s="26" t="s">
        <v>31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39</v>
      </c>
      <c r="N1" s="8" t="s">
        <v>40</v>
      </c>
      <c r="O1" s="8" t="s">
        <v>83</v>
      </c>
      <c r="P1" s="6" t="s">
        <v>84</v>
      </c>
      <c r="Q1" s="6" t="s">
        <v>85</v>
      </c>
      <c r="R1" s="6" t="s">
        <v>86</v>
      </c>
      <c r="S1" s="6" t="s">
        <v>87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92</v>
      </c>
      <c r="Y1" s="6" t="s">
        <v>93</v>
      </c>
      <c r="Z1" s="24" t="s">
        <v>94</v>
      </c>
      <c r="AA1" s="24" t="s">
        <v>95</v>
      </c>
      <c r="AB1" s="26" t="s">
        <v>96</v>
      </c>
      <c r="AC1" s="26" t="s">
        <v>97</v>
      </c>
      <c r="AD1" s="26" t="s">
        <v>98</v>
      </c>
      <c r="AE1" s="26" t="s">
        <v>99</v>
      </c>
      <c r="AF1" s="24" t="s">
        <v>100</v>
      </c>
      <c r="AG1" s="26" t="s">
        <v>101</v>
      </c>
      <c r="AH1" s="26" t="s">
        <v>102</v>
      </c>
      <c r="AI1" s="26" t="s">
        <v>103</v>
      </c>
      <c r="AJ1" s="26" t="s">
        <v>104</v>
      </c>
      <c r="AK1" s="183" t="s">
        <v>79</v>
      </c>
      <c r="AL1" s="26" t="s">
        <v>32</v>
      </c>
      <c r="AM1" s="26" t="s">
        <v>33</v>
      </c>
      <c r="AN1" s="26" t="s">
        <v>34</v>
      </c>
      <c r="AO1" s="184" t="s">
        <v>35</v>
      </c>
      <c r="AP1" s="26" t="s">
        <v>13</v>
      </c>
      <c r="AQ1" s="26" t="s">
        <v>14</v>
      </c>
      <c r="AR1" s="26" t="s">
        <v>17</v>
      </c>
      <c r="AS1" s="185" t="s">
        <v>78</v>
      </c>
      <c r="AT1" s="26" t="s">
        <v>15</v>
      </c>
      <c r="AU1" s="26" t="s">
        <v>16</v>
      </c>
      <c r="AV1" s="26" t="s">
        <v>36</v>
      </c>
      <c r="AW1" s="26" t="s">
        <v>37</v>
      </c>
      <c r="AX1" s="186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6" t="s">
        <v>111</v>
      </c>
      <c r="BO1" s="155" t="s">
        <v>80</v>
      </c>
      <c r="BP1" s="123" t="s">
        <v>81</v>
      </c>
      <c r="BQ1" s="122" t="s">
        <v>82</v>
      </c>
    </row>
    <row r="2" spans="1:69" ht="15.75">
      <c r="A2" s="84"/>
      <c r="B2" s="85"/>
      <c r="C2" s="92"/>
      <c r="D2" s="86"/>
      <c r="E2" s="7"/>
      <c r="F2" s="29"/>
      <c r="G2" s="149"/>
      <c r="H2" s="94"/>
      <c r="I2" s="94"/>
      <c r="J2" s="94"/>
      <c r="K2" s="94"/>
      <c r="L2" s="149"/>
      <c r="M2" s="93"/>
      <c r="N2" s="18"/>
      <c r="O2" s="94"/>
      <c r="P2" s="94"/>
      <c r="Q2" s="153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0"/>
      <c r="AG2" s="17"/>
      <c r="AH2" s="17"/>
      <c r="AI2" s="17"/>
      <c r="AJ2" s="17"/>
      <c r="AK2" s="161"/>
      <c r="AL2" s="17"/>
      <c r="AM2" s="17"/>
      <c r="AN2" s="162"/>
      <c r="AO2" s="29"/>
      <c r="AP2" s="149"/>
      <c r="AQ2" s="149"/>
      <c r="AR2" s="54"/>
      <c r="AS2" s="21"/>
      <c r="AT2" s="149"/>
      <c r="AU2" s="149"/>
      <c r="AV2" s="149"/>
      <c r="AW2" s="134"/>
      <c r="AX2" s="62"/>
      <c r="AY2" s="27"/>
      <c r="AZ2" s="163"/>
      <c r="BA2" s="134"/>
      <c r="BB2" s="101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3"/>
      <c r="BO2" s="191"/>
      <c r="BP2" s="133"/>
      <c r="BQ2" s="139"/>
    </row>
    <row r="3" spans="1:69" ht="15.75">
      <c r="A3" s="128"/>
      <c r="B3" s="143"/>
      <c r="C3" s="129"/>
      <c r="D3" s="140"/>
      <c r="E3" s="142"/>
      <c r="F3" s="150"/>
      <c r="G3" s="144"/>
      <c r="H3" s="145"/>
      <c r="I3" s="145"/>
      <c r="J3" s="145"/>
      <c r="K3" s="145"/>
      <c r="L3" s="144"/>
      <c r="M3" s="146"/>
      <c r="N3" s="136"/>
      <c r="O3" s="145"/>
      <c r="P3" s="145"/>
      <c r="Q3" s="148"/>
      <c r="R3" s="145"/>
      <c r="S3" s="145"/>
      <c r="T3" s="9"/>
      <c r="U3" s="145"/>
      <c r="V3" s="145"/>
      <c r="W3" s="132"/>
      <c r="X3" s="145"/>
      <c r="Y3" s="145"/>
      <c r="Z3" s="137"/>
      <c r="AA3" s="145"/>
      <c r="AB3" s="145"/>
      <c r="AC3" s="145"/>
      <c r="AD3" s="145"/>
      <c r="AE3" s="145"/>
      <c r="AF3" s="166"/>
      <c r="AG3" s="147"/>
      <c r="AH3" s="147"/>
      <c r="AI3" s="147"/>
      <c r="AJ3" s="147"/>
      <c r="AK3" s="167"/>
      <c r="AL3" s="147"/>
      <c r="AM3" s="147"/>
      <c r="AN3" s="168"/>
      <c r="AO3" s="150"/>
      <c r="AP3" s="144"/>
      <c r="AQ3" s="144"/>
      <c r="AR3" s="30"/>
      <c r="AS3" s="132"/>
      <c r="AT3" s="144"/>
      <c r="AU3" s="144"/>
      <c r="AV3" s="144"/>
      <c r="AW3" s="133"/>
      <c r="AX3" s="139"/>
      <c r="AY3" s="28"/>
      <c r="AZ3" s="169"/>
      <c r="BA3" s="133"/>
      <c r="BB3" s="56"/>
      <c r="BC3" s="146"/>
      <c r="BD3" s="127"/>
      <c r="BE3" s="125"/>
      <c r="BF3" s="125"/>
      <c r="BG3" s="125"/>
      <c r="BH3" s="141"/>
      <c r="BI3" s="141"/>
      <c r="BJ3" s="131"/>
      <c r="BK3" s="131"/>
      <c r="BL3" s="130"/>
      <c r="BM3" s="135"/>
      <c r="BN3" s="13"/>
      <c r="BO3" s="191"/>
      <c r="BP3" s="133"/>
      <c r="BQ3" s="139"/>
    </row>
    <row r="4" spans="1:69" ht="15.75">
      <c r="A4" s="128"/>
      <c r="B4" s="143"/>
      <c r="C4" s="129"/>
      <c r="D4" s="140"/>
      <c r="E4" s="142"/>
      <c r="F4" s="150"/>
      <c r="G4" s="144"/>
      <c r="H4" s="145"/>
      <c r="I4" s="145"/>
      <c r="J4" s="145"/>
      <c r="K4" s="145"/>
      <c r="L4" s="144"/>
      <c r="M4" s="146"/>
      <c r="N4" s="136"/>
      <c r="O4" s="145"/>
      <c r="P4" s="145"/>
      <c r="Q4" s="148"/>
      <c r="R4" s="145"/>
      <c r="S4" s="145"/>
      <c r="T4" s="9"/>
      <c r="U4" s="145"/>
      <c r="V4" s="145"/>
      <c r="W4" s="132"/>
      <c r="X4" s="145"/>
      <c r="Y4" s="145"/>
      <c r="Z4" s="137"/>
      <c r="AA4" s="145"/>
      <c r="AB4" s="145"/>
      <c r="AC4" s="145"/>
      <c r="AD4" s="145"/>
      <c r="AE4" s="145"/>
      <c r="AF4" s="166"/>
      <c r="AG4" s="147"/>
      <c r="AH4" s="147"/>
      <c r="AI4" s="147"/>
      <c r="AJ4" s="147"/>
      <c r="AK4" s="167"/>
      <c r="AL4" s="147"/>
      <c r="AM4" s="147"/>
      <c r="AN4" s="168"/>
      <c r="AO4" s="150"/>
      <c r="AP4" s="144"/>
      <c r="AQ4" s="144"/>
      <c r="AR4" s="30"/>
      <c r="AS4" s="132"/>
      <c r="AT4" s="144"/>
      <c r="AU4" s="144"/>
      <c r="AV4" s="144"/>
      <c r="AW4" s="133"/>
      <c r="AX4" s="139"/>
      <c r="AY4" s="28"/>
      <c r="AZ4" s="169"/>
      <c r="BA4" s="133"/>
      <c r="BB4" s="57"/>
      <c r="BC4" s="146"/>
      <c r="BD4" s="127"/>
      <c r="BE4" s="125"/>
      <c r="BF4" s="125"/>
      <c r="BG4" s="125"/>
      <c r="BH4" s="141"/>
      <c r="BI4" s="141"/>
      <c r="BJ4" s="131"/>
      <c r="BK4" s="131"/>
      <c r="BL4" s="130"/>
      <c r="BM4" s="135"/>
      <c r="BN4" s="13"/>
      <c r="BO4" s="191"/>
      <c r="BP4" s="133"/>
      <c r="BQ4" s="139"/>
    </row>
    <row r="5" spans="1:69" ht="15.75">
      <c r="A5" s="128"/>
      <c r="B5" s="143"/>
      <c r="C5" s="129"/>
      <c r="D5" s="140"/>
      <c r="E5" s="142"/>
      <c r="F5" s="150"/>
      <c r="G5" s="144"/>
      <c r="H5" s="145"/>
      <c r="I5" s="145"/>
      <c r="J5" s="145"/>
      <c r="K5" s="145"/>
      <c r="L5" s="144"/>
      <c r="M5" s="146"/>
      <c r="N5" s="136"/>
      <c r="O5" s="145"/>
      <c r="P5" s="145"/>
      <c r="Q5" s="148"/>
      <c r="R5" s="145"/>
      <c r="S5" s="145"/>
      <c r="T5" s="9"/>
      <c r="U5" s="145"/>
      <c r="V5" s="145"/>
      <c r="W5" s="132"/>
      <c r="X5" s="145"/>
      <c r="Y5" s="145"/>
      <c r="Z5" s="137"/>
      <c r="AA5" s="145"/>
      <c r="AB5" s="145"/>
      <c r="AC5" s="145"/>
      <c r="AD5" s="145"/>
      <c r="AE5" s="145"/>
      <c r="AF5" s="166"/>
      <c r="AG5" s="147"/>
      <c r="AH5" s="147"/>
      <c r="AI5" s="147"/>
      <c r="AJ5" s="147"/>
      <c r="AK5" s="167"/>
      <c r="AL5" s="147"/>
      <c r="AM5" s="147"/>
      <c r="AN5" s="168"/>
      <c r="AO5" s="150"/>
      <c r="AP5" s="144"/>
      <c r="AQ5" s="144"/>
      <c r="AR5" s="30"/>
      <c r="AS5" s="132"/>
      <c r="AT5" s="144"/>
      <c r="AU5" s="144"/>
      <c r="AV5" s="144"/>
      <c r="AW5" s="133"/>
      <c r="AX5" s="139"/>
      <c r="AY5" s="28"/>
      <c r="AZ5" s="169"/>
      <c r="BA5" s="133"/>
      <c r="BB5" s="56"/>
      <c r="BC5" s="146"/>
      <c r="BD5" s="127"/>
      <c r="BE5" s="125"/>
      <c r="BF5" s="125"/>
      <c r="BG5" s="125"/>
      <c r="BH5" s="141"/>
      <c r="BI5" s="141"/>
      <c r="BJ5" s="131"/>
      <c r="BK5" s="131"/>
      <c r="BL5" s="130"/>
      <c r="BM5" s="135"/>
      <c r="BN5" s="13"/>
      <c r="BO5" s="191"/>
      <c r="BP5" s="133"/>
      <c r="BQ5" s="139"/>
    </row>
    <row r="6" spans="1:69" ht="15.75">
      <c r="A6" s="128"/>
      <c r="B6" s="143"/>
      <c r="C6" s="129"/>
      <c r="D6" s="140"/>
      <c r="E6" s="142"/>
      <c r="F6" s="150"/>
      <c r="G6" s="144"/>
      <c r="H6" s="145"/>
      <c r="I6" s="145"/>
      <c r="J6" s="145"/>
      <c r="K6" s="145"/>
      <c r="L6" s="144"/>
      <c r="M6" s="146"/>
      <c r="N6" s="136"/>
      <c r="O6" s="145"/>
      <c r="P6" s="145"/>
      <c r="Q6" s="148"/>
      <c r="R6" s="145"/>
      <c r="S6" s="145"/>
      <c r="T6" s="9"/>
      <c r="U6" s="145"/>
      <c r="V6" s="145"/>
      <c r="W6" s="132"/>
      <c r="X6" s="145"/>
      <c r="Y6" s="145"/>
      <c r="Z6" s="137"/>
      <c r="AA6" s="145"/>
      <c r="AB6" s="145"/>
      <c r="AC6" s="145"/>
      <c r="AD6" s="145"/>
      <c r="AE6" s="145"/>
      <c r="AF6" s="166"/>
      <c r="AG6" s="147"/>
      <c r="AH6" s="147"/>
      <c r="AI6" s="147"/>
      <c r="AJ6" s="147"/>
      <c r="AK6" s="187"/>
      <c r="AL6" s="147"/>
      <c r="AM6" s="147"/>
      <c r="AN6" s="168"/>
      <c r="AO6" s="150"/>
      <c r="AP6" s="144"/>
      <c r="AQ6" s="144"/>
      <c r="AR6" s="30"/>
      <c r="AS6" s="132"/>
      <c r="AT6" s="144"/>
      <c r="AU6" s="144"/>
      <c r="AV6" s="144"/>
      <c r="AW6" s="133"/>
      <c r="AX6" s="139"/>
      <c r="AY6" s="28"/>
      <c r="AZ6" s="169"/>
      <c r="BA6" s="133"/>
      <c r="BB6" s="56"/>
      <c r="BC6" s="146"/>
      <c r="BD6" s="127"/>
      <c r="BE6" s="125"/>
      <c r="BF6" s="125"/>
      <c r="BG6" s="125"/>
      <c r="BH6" s="141"/>
      <c r="BI6" s="141"/>
      <c r="BJ6" s="131"/>
      <c r="BK6" s="131"/>
      <c r="BL6" s="130"/>
      <c r="BM6" s="135"/>
      <c r="BN6" s="13"/>
      <c r="BO6" s="191"/>
      <c r="BP6" s="133"/>
      <c r="BQ6" s="139"/>
    </row>
    <row r="7" spans="1:69" ht="15.75">
      <c r="A7" s="128"/>
      <c r="B7" s="143"/>
      <c r="C7" s="129"/>
      <c r="D7" s="140"/>
      <c r="E7" s="142"/>
      <c r="F7" s="150"/>
      <c r="G7" s="144"/>
      <c r="H7" s="145"/>
      <c r="I7" s="145"/>
      <c r="J7" s="145"/>
      <c r="K7" s="145"/>
      <c r="L7" s="144"/>
      <c r="M7" s="146"/>
      <c r="N7" s="136"/>
      <c r="O7" s="145"/>
      <c r="P7" s="145"/>
      <c r="Q7" s="148"/>
      <c r="R7" s="145"/>
      <c r="S7" s="145"/>
      <c r="T7" s="9"/>
      <c r="U7" s="145"/>
      <c r="V7" s="145"/>
      <c r="W7" s="132"/>
      <c r="X7" s="145"/>
      <c r="Y7" s="145"/>
      <c r="Z7" s="137"/>
      <c r="AA7" s="145"/>
      <c r="AB7" s="145"/>
      <c r="AC7" s="145"/>
      <c r="AD7" s="145"/>
      <c r="AE7" s="145"/>
      <c r="AF7" s="166"/>
      <c r="AG7" s="147"/>
      <c r="AH7" s="147"/>
      <c r="AI7" s="147"/>
      <c r="AJ7" s="147"/>
      <c r="AK7" s="167"/>
      <c r="AL7" s="147"/>
      <c r="AM7" s="147"/>
      <c r="AN7" s="168"/>
      <c r="AO7" s="150"/>
      <c r="AP7" s="144"/>
      <c r="AQ7" s="144"/>
      <c r="AR7" s="30"/>
      <c r="AS7" s="132"/>
      <c r="AT7" s="144"/>
      <c r="AU7" s="144"/>
      <c r="AV7" s="144"/>
      <c r="AW7" s="133"/>
      <c r="AX7" s="139"/>
      <c r="AY7" s="28"/>
      <c r="AZ7" s="169"/>
      <c r="BA7" s="133"/>
      <c r="BB7" s="56"/>
      <c r="BC7" s="146"/>
      <c r="BD7" s="127"/>
      <c r="BE7" s="125"/>
      <c r="BF7" s="125"/>
      <c r="BG7" s="125"/>
      <c r="BH7" s="141"/>
      <c r="BI7" s="141"/>
      <c r="BJ7" s="131"/>
      <c r="BK7" s="131"/>
      <c r="BL7" s="130"/>
      <c r="BM7" s="135"/>
      <c r="BN7" s="13"/>
      <c r="BO7" s="191"/>
      <c r="BP7" s="133"/>
      <c r="BQ7" s="139"/>
    </row>
    <row r="8" spans="1:69" ht="15.75">
      <c r="A8" s="128"/>
      <c r="B8" s="143"/>
      <c r="C8" s="129"/>
      <c r="D8" s="140"/>
      <c r="E8" s="142"/>
      <c r="F8" s="150"/>
      <c r="G8" s="144"/>
      <c r="H8" s="145"/>
      <c r="I8" s="145"/>
      <c r="J8" s="145"/>
      <c r="K8" s="145"/>
      <c r="L8" s="144"/>
      <c r="M8" s="146"/>
      <c r="N8" s="136"/>
      <c r="O8" s="145"/>
      <c r="P8" s="145"/>
      <c r="Q8" s="148"/>
      <c r="R8" s="145"/>
      <c r="S8" s="145"/>
      <c r="T8" s="9"/>
      <c r="U8" s="145"/>
      <c r="V8" s="145"/>
      <c r="W8" s="132"/>
      <c r="X8" s="145"/>
      <c r="Y8" s="145"/>
      <c r="Z8" s="137"/>
      <c r="AA8" s="145"/>
      <c r="AB8" s="145"/>
      <c r="AC8" s="145"/>
      <c r="AD8" s="145"/>
      <c r="AE8" s="145"/>
      <c r="AF8" s="166"/>
      <c r="AG8" s="147"/>
      <c r="AH8" s="147"/>
      <c r="AI8" s="147"/>
      <c r="AJ8" s="147"/>
      <c r="AK8" s="167"/>
      <c r="AL8" s="147"/>
      <c r="AM8" s="147"/>
      <c r="AN8" s="168"/>
      <c r="AO8" s="150"/>
      <c r="AP8" s="144"/>
      <c r="AQ8" s="144"/>
      <c r="AR8" s="30"/>
      <c r="AS8" s="132"/>
      <c r="AT8" s="144"/>
      <c r="AU8" s="144"/>
      <c r="AV8" s="144"/>
      <c r="AW8" s="133"/>
      <c r="AX8" s="139"/>
      <c r="AY8" s="28"/>
      <c r="AZ8" s="169"/>
      <c r="BA8" s="133"/>
      <c r="BB8" s="56"/>
      <c r="BC8" s="146"/>
      <c r="BD8" s="127"/>
      <c r="BE8" s="125"/>
      <c r="BF8" s="125"/>
      <c r="BG8" s="125"/>
      <c r="BH8" s="141"/>
      <c r="BI8" s="141"/>
      <c r="BJ8" s="131"/>
      <c r="BK8" s="131"/>
      <c r="BL8" s="130"/>
      <c r="BM8" s="135"/>
      <c r="BN8" s="13"/>
      <c r="BO8" s="191"/>
      <c r="BP8" s="133"/>
      <c r="BQ8" s="139"/>
    </row>
    <row r="9" spans="1:69" ht="15.75">
      <c r="A9" s="128"/>
      <c r="B9" s="143"/>
      <c r="C9" s="129"/>
      <c r="D9" s="140"/>
      <c r="E9" s="142"/>
      <c r="F9" s="150"/>
      <c r="G9" s="144"/>
      <c r="H9" s="145"/>
      <c r="I9" s="145"/>
      <c r="J9" s="145"/>
      <c r="K9" s="145"/>
      <c r="L9" s="144"/>
      <c r="M9" s="146"/>
      <c r="N9" s="136"/>
      <c r="O9" s="145"/>
      <c r="P9" s="145"/>
      <c r="Q9" s="148"/>
      <c r="R9" s="145"/>
      <c r="S9" s="145"/>
      <c r="T9" s="9"/>
      <c r="U9" s="145"/>
      <c r="V9" s="145"/>
      <c r="W9" s="132"/>
      <c r="X9" s="145"/>
      <c r="Y9" s="145"/>
      <c r="Z9" s="137"/>
      <c r="AA9" s="145"/>
      <c r="AB9" s="145"/>
      <c r="AC9" s="145"/>
      <c r="AD9" s="145"/>
      <c r="AE9" s="145"/>
      <c r="AF9" s="166"/>
      <c r="AG9" s="147"/>
      <c r="AH9" s="147"/>
      <c r="AI9" s="147"/>
      <c r="AJ9" s="147"/>
      <c r="AK9" s="167"/>
      <c r="AL9" s="147"/>
      <c r="AM9" s="147"/>
      <c r="AN9" s="168"/>
      <c r="AO9" s="150"/>
      <c r="AP9" s="144"/>
      <c r="AQ9" s="144"/>
      <c r="AR9" s="30"/>
      <c r="AS9" s="132"/>
      <c r="AT9" s="144"/>
      <c r="AU9" s="144"/>
      <c r="AV9" s="144"/>
      <c r="AW9" s="133"/>
      <c r="AX9" s="139"/>
      <c r="AY9" s="28"/>
      <c r="AZ9" s="169"/>
      <c r="BA9" s="133"/>
      <c r="BB9" s="56"/>
      <c r="BC9" s="146"/>
      <c r="BD9" s="127"/>
      <c r="BE9" s="125"/>
      <c r="BF9" s="125"/>
      <c r="BG9" s="125"/>
      <c r="BH9" s="141"/>
      <c r="BI9" s="141"/>
      <c r="BJ9" s="131"/>
      <c r="BK9" s="131"/>
      <c r="BL9" s="130"/>
      <c r="BM9" s="135"/>
      <c r="BN9" s="13"/>
      <c r="BO9" s="191"/>
      <c r="BP9" s="133"/>
      <c r="BQ9" s="139"/>
    </row>
    <row r="10" spans="1:69" ht="15.75">
      <c r="A10" s="128"/>
      <c r="B10" s="143"/>
      <c r="C10" s="129"/>
      <c r="D10" s="140"/>
      <c r="E10" s="142"/>
      <c r="F10" s="150"/>
      <c r="G10" s="144"/>
      <c r="H10" s="145"/>
      <c r="I10" s="145"/>
      <c r="J10" s="145"/>
      <c r="K10" s="145"/>
      <c r="L10" s="144"/>
      <c r="M10" s="146"/>
      <c r="N10" s="136"/>
      <c r="O10" s="145"/>
      <c r="P10" s="145"/>
      <c r="Q10" s="148"/>
      <c r="R10" s="145"/>
      <c r="S10" s="145"/>
      <c r="T10" s="9"/>
      <c r="U10" s="145"/>
      <c r="V10" s="145"/>
      <c r="W10" s="132"/>
      <c r="X10" s="145"/>
      <c r="Y10" s="145"/>
      <c r="Z10" s="137"/>
      <c r="AA10" s="145"/>
      <c r="AB10" s="145"/>
      <c r="AC10" s="145"/>
      <c r="AD10" s="145"/>
      <c r="AE10" s="145"/>
      <c r="AF10" s="166"/>
      <c r="AG10" s="147"/>
      <c r="AH10" s="147"/>
      <c r="AI10" s="147"/>
      <c r="AJ10" s="147"/>
      <c r="AK10" s="167"/>
      <c r="AL10" s="147"/>
      <c r="AM10" s="147"/>
      <c r="AN10" s="168"/>
      <c r="AO10" s="150"/>
      <c r="AP10" s="144"/>
      <c r="AQ10" s="144"/>
      <c r="AR10" s="30"/>
      <c r="AS10" s="132"/>
      <c r="AT10" s="144"/>
      <c r="AU10" s="144"/>
      <c r="AV10" s="144"/>
      <c r="AW10" s="133"/>
      <c r="AX10" s="139"/>
      <c r="AY10" s="28"/>
      <c r="AZ10" s="169"/>
      <c r="BA10" s="133"/>
      <c r="BB10" s="56"/>
      <c r="BC10" s="146"/>
      <c r="BD10" s="127"/>
      <c r="BE10" s="125"/>
      <c r="BF10" s="125"/>
      <c r="BG10" s="125"/>
      <c r="BH10" s="141"/>
      <c r="BI10" s="141"/>
      <c r="BJ10" s="131"/>
      <c r="BK10" s="131"/>
      <c r="BL10" s="130"/>
      <c r="BM10" s="135"/>
      <c r="BN10" s="13"/>
      <c r="BO10" s="191"/>
      <c r="BP10" s="133"/>
      <c r="BQ10" s="139"/>
    </row>
    <row r="11" spans="1:69" ht="15.75">
      <c r="A11" s="128"/>
      <c r="B11" s="143"/>
      <c r="C11" s="129"/>
      <c r="D11" s="140"/>
      <c r="E11" s="142"/>
      <c r="F11" s="150"/>
      <c r="G11" s="144"/>
      <c r="H11" s="145"/>
      <c r="I11" s="145"/>
      <c r="J11" s="145"/>
      <c r="K11" s="145"/>
      <c r="L11" s="144"/>
      <c r="M11" s="146"/>
      <c r="N11" s="136"/>
      <c r="O11" s="145"/>
      <c r="P11" s="145"/>
      <c r="Q11" s="148"/>
      <c r="R11" s="145"/>
      <c r="S11" s="145"/>
      <c r="T11" s="9"/>
      <c r="U11" s="145"/>
      <c r="V11" s="145"/>
      <c r="W11" s="132"/>
      <c r="X11" s="145"/>
      <c r="Y11" s="145"/>
      <c r="Z11" s="137"/>
      <c r="AA11" s="145"/>
      <c r="AB11" s="145"/>
      <c r="AC11" s="145"/>
      <c r="AD11" s="145"/>
      <c r="AE11" s="145"/>
      <c r="AF11" s="166"/>
      <c r="AG11" s="147"/>
      <c r="AH11" s="147"/>
      <c r="AI11" s="147"/>
      <c r="AJ11" s="147"/>
      <c r="AK11" s="167"/>
      <c r="AL11" s="147"/>
      <c r="AM11" s="147"/>
      <c r="AN11" s="168"/>
      <c r="AO11" s="150"/>
      <c r="AP11" s="144"/>
      <c r="AQ11" s="144"/>
      <c r="AR11" s="30"/>
      <c r="AS11" s="132"/>
      <c r="AT11" s="144"/>
      <c r="AU11" s="144"/>
      <c r="AV11" s="144"/>
      <c r="AW11" s="133"/>
      <c r="AX11" s="139"/>
      <c r="AY11" s="28"/>
      <c r="AZ11" s="169"/>
      <c r="BA11" s="133"/>
      <c r="BB11" s="56"/>
      <c r="BC11" s="146"/>
      <c r="BD11" s="127"/>
      <c r="BE11" s="125"/>
      <c r="BF11" s="125"/>
      <c r="BG11" s="125"/>
      <c r="BH11" s="141"/>
      <c r="BI11" s="141"/>
      <c r="BJ11" s="131"/>
      <c r="BK11" s="131"/>
      <c r="BL11" s="130"/>
      <c r="BM11" s="135"/>
      <c r="BN11" s="13"/>
      <c r="BO11" s="191"/>
      <c r="BP11" s="133"/>
      <c r="BQ11" s="139"/>
    </row>
    <row r="12" spans="1:69" ht="15.75">
      <c r="A12" s="128"/>
      <c r="B12" s="143"/>
      <c r="C12" s="129"/>
      <c r="D12" s="140"/>
      <c r="E12" s="142"/>
      <c r="F12" s="150"/>
      <c r="G12" s="144"/>
      <c r="H12" s="145"/>
      <c r="I12" s="145"/>
      <c r="J12" s="145"/>
      <c r="K12" s="145"/>
      <c r="L12" s="144"/>
      <c r="M12" s="146"/>
      <c r="N12" s="136"/>
      <c r="O12" s="145"/>
      <c r="P12" s="145"/>
      <c r="Q12" s="148"/>
      <c r="R12" s="145"/>
      <c r="S12" s="145"/>
      <c r="T12" s="9"/>
      <c r="U12" s="145"/>
      <c r="V12" s="145"/>
      <c r="W12" s="132"/>
      <c r="X12" s="145"/>
      <c r="Y12" s="145"/>
      <c r="Z12" s="137"/>
      <c r="AA12" s="145"/>
      <c r="AB12" s="145"/>
      <c r="AC12" s="145"/>
      <c r="AD12" s="145"/>
      <c r="AE12" s="145"/>
      <c r="AF12" s="166"/>
      <c r="AG12" s="147"/>
      <c r="AH12" s="147"/>
      <c r="AI12" s="147"/>
      <c r="AJ12" s="147"/>
      <c r="AK12" s="167"/>
      <c r="AL12" s="147"/>
      <c r="AM12" s="147"/>
      <c r="AN12" s="168"/>
      <c r="AO12" s="150"/>
      <c r="AP12" s="144"/>
      <c r="AQ12" s="144"/>
      <c r="AR12" s="30"/>
      <c r="AS12" s="132"/>
      <c r="AT12" s="144"/>
      <c r="AU12" s="144"/>
      <c r="AV12" s="144"/>
      <c r="AW12" s="133"/>
      <c r="AX12" s="139"/>
      <c r="AY12" s="28"/>
      <c r="AZ12" s="169"/>
      <c r="BA12" s="133"/>
      <c r="BB12" s="56"/>
      <c r="BC12" s="146"/>
      <c r="BD12" s="127"/>
      <c r="BE12" s="125"/>
      <c r="BF12" s="125"/>
      <c r="BG12" s="125"/>
      <c r="BH12" s="141"/>
      <c r="BI12" s="141"/>
      <c r="BJ12" s="131"/>
      <c r="BK12" s="131"/>
      <c r="BL12" s="130"/>
      <c r="BM12" s="135"/>
      <c r="BN12" s="13"/>
      <c r="BO12" s="191"/>
      <c r="BP12" s="133"/>
      <c r="BQ12" s="139"/>
    </row>
    <row r="13" spans="1:69" ht="15.75">
      <c r="A13" s="128"/>
      <c r="B13" s="143"/>
      <c r="C13" s="129"/>
      <c r="D13" s="140"/>
      <c r="E13" s="142"/>
      <c r="F13" s="150"/>
      <c r="G13" s="144"/>
      <c r="H13" s="145"/>
      <c r="I13" s="145"/>
      <c r="J13" s="145"/>
      <c r="K13" s="145"/>
      <c r="L13" s="144"/>
      <c r="M13" s="146"/>
      <c r="N13" s="136"/>
      <c r="O13" s="145"/>
      <c r="P13" s="145"/>
      <c r="Q13" s="148"/>
      <c r="R13" s="145"/>
      <c r="S13" s="145"/>
      <c r="T13" s="9"/>
      <c r="U13" s="145"/>
      <c r="V13" s="145"/>
      <c r="W13" s="132"/>
      <c r="X13" s="145"/>
      <c r="Y13" s="145"/>
      <c r="Z13" s="137"/>
      <c r="AA13" s="145"/>
      <c r="AB13" s="145"/>
      <c r="AC13" s="145"/>
      <c r="AD13" s="145"/>
      <c r="AE13" s="145"/>
      <c r="AF13" s="166"/>
      <c r="AG13" s="147"/>
      <c r="AH13" s="147"/>
      <c r="AI13" s="147"/>
      <c r="AJ13" s="147"/>
      <c r="AK13" s="167"/>
      <c r="AL13" s="147"/>
      <c r="AM13" s="147"/>
      <c r="AN13" s="168"/>
      <c r="AO13" s="150"/>
      <c r="AP13" s="144"/>
      <c r="AQ13" s="144"/>
      <c r="AR13" s="30"/>
      <c r="AS13" s="132"/>
      <c r="AT13" s="144"/>
      <c r="AU13" s="144"/>
      <c r="AV13" s="144"/>
      <c r="AW13" s="133"/>
      <c r="AX13" s="139"/>
      <c r="AY13" s="28"/>
      <c r="AZ13" s="169"/>
      <c r="BA13" s="133"/>
      <c r="BB13" s="56"/>
      <c r="BC13" s="146"/>
      <c r="BD13" s="127"/>
      <c r="BE13" s="125"/>
      <c r="BF13" s="125"/>
      <c r="BG13" s="125"/>
      <c r="BH13" s="141"/>
      <c r="BI13" s="141"/>
      <c r="BJ13" s="131"/>
      <c r="BK13" s="131"/>
      <c r="BL13" s="130"/>
      <c r="BM13" s="135"/>
      <c r="BN13" s="13"/>
      <c r="BO13" s="191"/>
      <c r="BP13" s="133"/>
      <c r="BQ13" s="139"/>
    </row>
    <row r="14" spans="1:69" ht="15.75">
      <c r="A14" s="128"/>
      <c r="B14" s="143"/>
      <c r="C14" s="129"/>
      <c r="D14" s="140"/>
      <c r="E14" s="142"/>
      <c r="F14" s="150"/>
      <c r="G14" s="144"/>
      <c r="H14" s="145"/>
      <c r="I14" s="145"/>
      <c r="J14" s="145"/>
      <c r="K14" s="145"/>
      <c r="L14" s="144"/>
      <c r="M14" s="146"/>
      <c r="N14" s="136"/>
      <c r="O14" s="145"/>
      <c r="P14" s="145"/>
      <c r="Q14" s="148"/>
      <c r="R14" s="145"/>
      <c r="S14" s="145"/>
      <c r="T14" s="9"/>
      <c r="U14" s="145"/>
      <c r="V14" s="145"/>
      <c r="W14" s="132"/>
      <c r="X14" s="145"/>
      <c r="Y14" s="145"/>
      <c r="Z14" s="137"/>
      <c r="AA14" s="145"/>
      <c r="AB14" s="145"/>
      <c r="AC14" s="145"/>
      <c r="AD14" s="145"/>
      <c r="AE14" s="145"/>
      <c r="AF14" s="166"/>
      <c r="AG14" s="147"/>
      <c r="AH14" s="147"/>
      <c r="AI14" s="147"/>
      <c r="AJ14" s="147"/>
      <c r="AK14" s="167"/>
      <c r="AL14" s="147"/>
      <c r="AM14" s="147"/>
      <c r="AN14" s="168"/>
      <c r="AO14" s="150"/>
      <c r="AP14" s="144"/>
      <c r="AQ14" s="144"/>
      <c r="AR14" s="30"/>
      <c r="AS14" s="132"/>
      <c r="AT14" s="144"/>
      <c r="AU14" s="144"/>
      <c r="AV14" s="144"/>
      <c r="AW14" s="133"/>
      <c r="AX14" s="139"/>
      <c r="AY14" s="28"/>
      <c r="AZ14" s="169"/>
      <c r="BA14" s="133"/>
      <c r="BB14" s="56"/>
      <c r="BC14" s="146"/>
      <c r="BD14" s="127"/>
      <c r="BE14" s="125"/>
      <c r="BF14" s="125"/>
      <c r="BG14" s="125"/>
      <c r="BH14" s="141"/>
      <c r="BI14" s="141"/>
      <c r="BJ14" s="131"/>
      <c r="BK14" s="131"/>
      <c r="BL14" s="130"/>
      <c r="BM14" s="135"/>
      <c r="BN14" s="13"/>
      <c r="BO14" s="191"/>
      <c r="BP14" s="133"/>
      <c r="BQ14" s="139"/>
    </row>
    <row r="15" spans="1:69" ht="15.75">
      <c r="A15" s="128"/>
      <c r="B15" s="143"/>
      <c r="C15" s="129"/>
      <c r="D15" s="140"/>
      <c r="E15" s="142"/>
      <c r="F15" s="150"/>
      <c r="G15" s="144"/>
      <c r="H15" s="145"/>
      <c r="I15" s="145"/>
      <c r="J15" s="145"/>
      <c r="K15" s="145"/>
      <c r="L15" s="144"/>
      <c r="M15" s="146"/>
      <c r="N15" s="136"/>
      <c r="O15" s="145"/>
      <c r="P15" s="145"/>
      <c r="Q15" s="148"/>
      <c r="R15" s="145"/>
      <c r="S15" s="145"/>
      <c r="T15" s="9"/>
      <c r="U15" s="145"/>
      <c r="V15" s="145"/>
      <c r="W15" s="132"/>
      <c r="X15" s="145"/>
      <c r="Y15" s="145"/>
      <c r="Z15" s="137"/>
      <c r="AA15" s="145"/>
      <c r="AB15" s="145"/>
      <c r="AC15" s="145"/>
      <c r="AD15" s="145"/>
      <c r="AE15" s="145"/>
      <c r="AF15" s="166"/>
      <c r="AG15" s="147"/>
      <c r="AH15" s="147"/>
      <c r="AI15" s="147"/>
      <c r="AJ15" s="147"/>
      <c r="AK15" s="167"/>
      <c r="AL15" s="147"/>
      <c r="AM15" s="147"/>
      <c r="AN15" s="168"/>
      <c r="AO15" s="150"/>
      <c r="AP15" s="144"/>
      <c r="AQ15" s="144"/>
      <c r="AR15" s="30"/>
      <c r="AS15" s="132"/>
      <c r="AT15" s="144"/>
      <c r="AU15" s="144"/>
      <c r="AV15" s="144"/>
      <c r="AW15" s="133"/>
      <c r="AX15" s="139"/>
      <c r="AY15" s="28"/>
      <c r="AZ15" s="169"/>
      <c r="BA15" s="133"/>
      <c r="BB15" s="56"/>
      <c r="BC15" s="146"/>
      <c r="BD15" s="127"/>
      <c r="BE15" s="125"/>
      <c r="BF15" s="125"/>
      <c r="BG15" s="125"/>
      <c r="BH15" s="141"/>
      <c r="BI15" s="141"/>
      <c r="BJ15" s="131"/>
      <c r="BK15" s="131"/>
      <c r="BL15" s="130"/>
      <c r="BM15" s="135"/>
      <c r="BN15" s="13"/>
      <c r="BO15" s="191"/>
      <c r="BP15" s="133"/>
      <c r="BQ15" s="139"/>
    </row>
    <row r="16" spans="1:69" ht="15.75">
      <c r="A16" s="128"/>
      <c r="B16" s="143"/>
      <c r="C16" s="129"/>
      <c r="D16" s="140"/>
      <c r="E16" s="142"/>
      <c r="F16" s="150"/>
      <c r="G16" s="144"/>
      <c r="H16" s="145"/>
      <c r="I16" s="145"/>
      <c r="J16" s="145"/>
      <c r="K16" s="145"/>
      <c r="L16" s="144"/>
      <c r="M16" s="146"/>
      <c r="N16" s="136"/>
      <c r="O16" s="145"/>
      <c r="P16" s="145"/>
      <c r="Q16" s="148"/>
      <c r="R16" s="145"/>
      <c r="S16" s="145"/>
      <c r="T16" s="9"/>
      <c r="U16" s="145"/>
      <c r="V16" s="145"/>
      <c r="W16" s="132"/>
      <c r="X16" s="145"/>
      <c r="Y16" s="145"/>
      <c r="Z16" s="137"/>
      <c r="AA16" s="145"/>
      <c r="AB16" s="145"/>
      <c r="AC16" s="145"/>
      <c r="AD16" s="145"/>
      <c r="AE16" s="145"/>
      <c r="AF16" s="166"/>
      <c r="AG16" s="147"/>
      <c r="AH16" s="147"/>
      <c r="AI16" s="147"/>
      <c r="AJ16" s="147"/>
      <c r="AK16" s="167"/>
      <c r="AL16" s="147"/>
      <c r="AM16" s="147"/>
      <c r="AN16" s="168"/>
      <c r="AO16" s="150"/>
      <c r="AP16" s="144"/>
      <c r="AQ16" s="144"/>
      <c r="AR16" s="30"/>
      <c r="AS16" s="132"/>
      <c r="AT16" s="144"/>
      <c r="AU16" s="144"/>
      <c r="AV16" s="144"/>
      <c r="AW16" s="133"/>
      <c r="AX16" s="139"/>
      <c r="AY16" s="28"/>
      <c r="AZ16" s="169"/>
      <c r="BA16" s="133"/>
      <c r="BB16" s="56"/>
      <c r="BC16" s="146"/>
      <c r="BD16" s="127"/>
      <c r="BE16" s="125"/>
      <c r="BF16" s="125"/>
      <c r="BG16" s="125"/>
      <c r="BH16" s="141"/>
      <c r="BI16" s="141"/>
      <c r="BJ16" s="131"/>
      <c r="BK16" s="131"/>
      <c r="BL16" s="130"/>
      <c r="BM16" s="135"/>
      <c r="BN16" s="13"/>
      <c r="BO16" s="191"/>
      <c r="BP16" s="133"/>
      <c r="BQ16" s="139"/>
    </row>
    <row r="17" spans="1:69" ht="15.75">
      <c r="A17" s="128"/>
      <c r="B17" s="143"/>
      <c r="C17" s="129"/>
      <c r="D17" s="140"/>
      <c r="E17" s="142"/>
      <c r="F17" s="150"/>
      <c r="G17" s="144"/>
      <c r="H17" s="145"/>
      <c r="I17" s="145"/>
      <c r="J17" s="145"/>
      <c r="K17" s="145"/>
      <c r="L17" s="144"/>
      <c r="M17" s="146"/>
      <c r="N17" s="136"/>
      <c r="O17" s="145"/>
      <c r="P17" s="145"/>
      <c r="Q17" s="148"/>
      <c r="R17" s="145"/>
      <c r="S17" s="145"/>
      <c r="T17" s="9"/>
      <c r="U17" s="145"/>
      <c r="V17" s="145"/>
      <c r="W17" s="132"/>
      <c r="X17" s="145"/>
      <c r="Y17" s="145"/>
      <c r="Z17" s="137"/>
      <c r="AA17" s="145"/>
      <c r="AB17" s="145"/>
      <c r="AC17" s="145"/>
      <c r="AD17" s="145"/>
      <c r="AE17" s="145"/>
      <c r="AF17" s="166"/>
      <c r="AG17" s="147"/>
      <c r="AH17" s="147"/>
      <c r="AI17" s="147"/>
      <c r="AJ17" s="147"/>
      <c r="AK17" s="167"/>
      <c r="AL17" s="147"/>
      <c r="AM17" s="147"/>
      <c r="AN17" s="168"/>
      <c r="AO17" s="150"/>
      <c r="AP17" s="144"/>
      <c r="AQ17" s="144"/>
      <c r="AR17" s="30"/>
      <c r="AS17" s="132"/>
      <c r="AT17" s="144"/>
      <c r="AU17" s="144"/>
      <c r="AV17" s="144"/>
      <c r="AW17" s="133"/>
      <c r="AX17" s="139"/>
      <c r="AY17" s="28"/>
      <c r="AZ17" s="169"/>
      <c r="BA17" s="133"/>
      <c r="BB17" s="56"/>
      <c r="BC17" s="146"/>
      <c r="BD17" s="127"/>
      <c r="BE17" s="125"/>
      <c r="BF17" s="125"/>
      <c r="BG17" s="125"/>
      <c r="BH17" s="141"/>
      <c r="BI17" s="141"/>
      <c r="BJ17" s="131"/>
      <c r="BK17" s="131"/>
      <c r="BL17" s="130"/>
      <c r="BM17" s="135"/>
      <c r="BN17" s="13"/>
      <c r="BO17" s="191"/>
      <c r="BP17" s="133"/>
      <c r="BQ17" s="139"/>
    </row>
    <row r="18" spans="1:69" ht="15.75">
      <c r="A18" s="128"/>
      <c r="B18" s="143"/>
      <c r="C18" s="129"/>
      <c r="D18" s="140"/>
      <c r="E18" s="142"/>
      <c r="F18" s="150"/>
      <c r="G18" s="144"/>
      <c r="H18" s="145"/>
      <c r="I18" s="145"/>
      <c r="J18" s="145"/>
      <c r="K18" s="145"/>
      <c r="L18" s="144"/>
      <c r="M18" s="146"/>
      <c r="N18" s="136"/>
      <c r="O18" s="145"/>
      <c r="P18" s="145"/>
      <c r="Q18" s="148"/>
      <c r="R18" s="145"/>
      <c r="S18" s="145"/>
      <c r="T18" s="9"/>
      <c r="U18" s="145"/>
      <c r="V18" s="145"/>
      <c r="W18" s="132"/>
      <c r="X18" s="145"/>
      <c r="Y18" s="145"/>
      <c r="Z18" s="137"/>
      <c r="AA18" s="145"/>
      <c r="AB18" s="145"/>
      <c r="AC18" s="145"/>
      <c r="AD18" s="145"/>
      <c r="AE18" s="145"/>
      <c r="AF18" s="166"/>
      <c r="AG18" s="147"/>
      <c r="AH18" s="147"/>
      <c r="AI18" s="147"/>
      <c r="AJ18" s="147"/>
      <c r="AK18" s="167"/>
      <c r="AL18" s="147"/>
      <c r="AM18" s="147"/>
      <c r="AN18" s="168"/>
      <c r="AO18" s="150"/>
      <c r="AP18" s="144"/>
      <c r="AQ18" s="144"/>
      <c r="AR18" s="30"/>
      <c r="AS18" s="132"/>
      <c r="AT18" s="144"/>
      <c r="AU18" s="144"/>
      <c r="AV18" s="144"/>
      <c r="AW18" s="133"/>
      <c r="AX18" s="139"/>
      <c r="AY18" s="138"/>
      <c r="AZ18" s="169"/>
      <c r="BA18" s="133"/>
      <c r="BB18" s="56"/>
      <c r="BC18" s="146"/>
      <c r="BD18" s="127"/>
      <c r="BE18" s="125"/>
      <c r="BF18" s="125"/>
      <c r="BG18" s="125"/>
      <c r="BH18" s="141"/>
      <c r="BI18" s="141"/>
      <c r="BJ18" s="131"/>
      <c r="BK18" s="131"/>
      <c r="BL18" s="130"/>
      <c r="BM18" s="135"/>
      <c r="BN18" s="13"/>
      <c r="BO18" s="191"/>
      <c r="BP18" s="133"/>
      <c r="BQ18" s="139"/>
    </row>
    <row r="19" spans="1:69" ht="15.75">
      <c r="A19" s="128"/>
      <c r="B19" s="143"/>
      <c r="C19" s="129"/>
      <c r="D19" s="140"/>
      <c r="E19" s="142"/>
      <c r="F19" s="150"/>
      <c r="G19" s="144"/>
      <c r="H19" s="145"/>
      <c r="I19" s="145"/>
      <c r="J19" s="145"/>
      <c r="K19" s="145"/>
      <c r="L19" s="144"/>
      <c r="M19" s="146"/>
      <c r="N19" s="136"/>
      <c r="O19" s="145"/>
      <c r="P19" s="145"/>
      <c r="Q19" s="148"/>
      <c r="R19" s="145"/>
      <c r="S19" s="145"/>
      <c r="T19" s="9"/>
      <c r="U19" s="145"/>
      <c r="V19" s="145"/>
      <c r="W19" s="132"/>
      <c r="X19" s="145"/>
      <c r="Y19" s="145"/>
      <c r="Z19" s="137"/>
      <c r="AA19" s="145"/>
      <c r="AB19" s="145"/>
      <c r="AC19" s="145"/>
      <c r="AD19" s="145"/>
      <c r="AE19" s="145"/>
      <c r="AF19" s="166"/>
      <c r="AG19" s="147"/>
      <c r="AH19" s="147"/>
      <c r="AI19" s="147"/>
      <c r="AJ19" s="147"/>
      <c r="AK19" s="167"/>
      <c r="AL19" s="147"/>
      <c r="AM19" s="147"/>
      <c r="AN19" s="168"/>
      <c r="AO19" s="150"/>
      <c r="AP19" s="144"/>
      <c r="AQ19" s="144"/>
      <c r="AR19" s="30"/>
      <c r="AS19" s="132"/>
      <c r="AT19" s="144"/>
      <c r="AU19" s="144"/>
      <c r="AV19" s="144"/>
      <c r="AW19" s="133"/>
      <c r="AX19" s="139"/>
      <c r="AY19" s="28"/>
      <c r="AZ19" s="169"/>
      <c r="BA19" s="133"/>
      <c r="BB19" s="56"/>
      <c r="BC19" s="146"/>
      <c r="BD19" s="127"/>
      <c r="BE19" s="125"/>
      <c r="BF19" s="125"/>
      <c r="BG19" s="125"/>
      <c r="BH19" s="141"/>
      <c r="BI19" s="141"/>
      <c r="BJ19" s="131"/>
      <c r="BK19" s="131"/>
      <c r="BL19" s="130"/>
      <c r="BM19" s="135"/>
      <c r="BN19" s="13"/>
      <c r="BO19" s="191"/>
      <c r="BP19" s="133"/>
      <c r="BQ19" s="139"/>
    </row>
    <row r="20" spans="1:69" ht="15.75">
      <c r="A20" s="128"/>
      <c r="B20" s="143"/>
      <c r="C20" s="129"/>
      <c r="D20" s="140"/>
      <c r="E20" s="142"/>
      <c r="F20" s="150"/>
      <c r="G20" s="144"/>
      <c r="H20" s="145"/>
      <c r="I20" s="145"/>
      <c r="J20" s="145"/>
      <c r="K20" s="145"/>
      <c r="L20" s="144"/>
      <c r="M20" s="146"/>
      <c r="N20" s="136"/>
      <c r="O20" s="145"/>
      <c r="P20" s="145"/>
      <c r="Q20" s="148"/>
      <c r="R20" s="145"/>
      <c r="S20" s="145"/>
      <c r="T20" s="9"/>
      <c r="U20" s="145"/>
      <c r="V20" s="145"/>
      <c r="W20" s="132"/>
      <c r="X20" s="145"/>
      <c r="Y20" s="145"/>
      <c r="Z20" s="137"/>
      <c r="AA20" s="145"/>
      <c r="AB20" s="145"/>
      <c r="AC20" s="145"/>
      <c r="AD20" s="145"/>
      <c r="AE20" s="145"/>
      <c r="AF20" s="166"/>
      <c r="AG20" s="147"/>
      <c r="AH20" s="147"/>
      <c r="AI20" s="147"/>
      <c r="AJ20" s="147"/>
      <c r="AK20" s="167"/>
      <c r="AL20" s="147"/>
      <c r="AM20" s="147"/>
      <c r="AN20" s="168"/>
      <c r="AO20" s="150"/>
      <c r="AP20" s="144"/>
      <c r="AQ20" s="144"/>
      <c r="AR20" s="30"/>
      <c r="AS20" s="132"/>
      <c r="AT20" s="144"/>
      <c r="AU20" s="144"/>
      <c r="AV20" s="144"/>
      <c r="AW20" s="133"/>
      <c r="AX20" s="139"/>
      <c r="AY20" s="28"/>
      <c r="AZ20" s="133"/>
      <c r="BA20" s="132"/>
      <c r="BB20" s="56"/>
      <c r="BC20" s="146"/>
      <c r="BD20" s="127"/>
      <c r="BE20" s="125"/>
      <c r="BF20" s="125"/>
      <c r="BG20" s="125"/>
      <c r="BH20" s="141"/>
      <c r="BI20" s="141"/>
      <c r="BJ20" s="131"/>
      <c r="BK20" s="131"/>
      <c r="BL20" s="130"/>
      <c r="BM20" s="135"/>
      <c r="BN20" s="13"/>
      <c r="BO20" s="191"/>
      <c r="BP20" s="133"/>
      <c r="BQ20" s="139"/>
    </row>
    <row r="21" spans="1:69" ht="15.75">
      <c r="A21" s="128"/>
      <c r="B21" s="143"/>
      <c r="C21" s="129"/>
      <c r="D21" s="140"/>
      <c r="E21" s="142"/>
      <c r="F21" s="150"/>
      <c r="G21" s="144"/>
      <c r="H21" s="145"/>
      <c r="I21" s="145"/>
      <c r="J21" s="145"/>
      <c r="K21" s="145"/>
      <c r="L21" s="144"/>
      <c r="M21" s="146"/>
      <c r="N21" s="136"/>
      <c r="O21" s="145"/>
      <c r="P21" s="145"/>
      <c r="Q21" s="148"/>
      <c r="R21" s="145"/>
      <c r="S21" s="145"/>
      <c r="T21" s="9"/>
      <c r="U21" s="145"/>
      <c r="V21" s="145"/>
      <c r="W21" s="132"/>
      <c r="X21" s="145"/>
      <c r="Y21" s="145"/>
      <c r="Z21" s="137"/>
      <c r="AA21" s="145"/>
      <c r="AB21" s="145"/>
      <c r="AC21" s="145"/>
      <c r="AD21" s="145"/>
      <c r="AE21" s="145"/>
      <c r="AF21" s="166"/>
      <c r="AG21" s="147"/>
      <c r="AH21" s="147"/>
      <c r="AI21" s="147"/>
      <c r="AJ21" s="147"/>
      <c r="AK21" s="167"/>
      <c r="AL21" s="147"/>
      <c r="AM21" s="147"/>
      <c r="AN21" s="168"/>
      <c r="AO21" s="150"/>
      <c r="AP21" s="144"/>
      <c r="AQ21" s="144"/>
      <c r="AR21" s="30"/>
      <c r="AS21" s="132"/>
      <c r="AT21" s="144"/>
      <c r="AU21" s="144"/>
      <c r="AV21" s="144"/>
      <c r="AW21" s="133"/>
      <c r="AX21" s="139"/>
      <c r="AY21" s="28"/>
      <c r="AZ21" s="169"/>
      <c r="BA21" s="133"/>
      <c r="BB21" s="57"/>
      <c r="BC21" s="146"/>
      <c r="BD21" s="127"/>
      <c r="BE21" s="125"/>
      <c r="BF21" s="125"/>
      <c r="BG21" s="125"/>
      <c r="BH21" s="141"/>
      <c r="BI21" s="141"/>
      <c r="BJ21" s="131"/>
      <c r="BK21" s="131"/>
      <c r="BL21" s="130"/>
      <c r="BM21" s="135"/>
      <c r="BN21" s="13"/>
      <c r="BO21" s="191"/>
      <c r="BP21" s="133"/>
      <c r="BQ21" s="139"/>
    </row>
    <row r="22" spans="1:69" ht="15.75">
      <c r="A22" s="128"/>
      <c r="B22" s="143"/>
      <c r="C22" s="129"/>
      <c r="D22" s="140"/>
      <c r="E22" s="142"/>
      <c r="F22" s="150"/>
      <c r="G22" s="144"/>
      <c r="H22" s="145"/>
      <c r="I22" s="145"/>
      <c r="J22" s="145"/>
      <c r="K22" s="145"/>
      <c r="L22" s="144"/>
      <c r="M22" s="146"/>
      <c r="N22" s="136"/>
      <c r="O22" s="145"/>
      <c r="P22" s="145"/>
      <c r="Q22" s="148"/>
      <c r="R22" s="145"/>
      <c r="S22" s="145"/>
      <c r="T22" s="9"/>
      <c r="U22" s="145"/>
      <c r="V22" s="145"/>
      <c r="W22" s="132"/>
      <c r="X22" s="145"/>
      <c r="Y22" s="145"/>
      <c r="Z22" s="137"/>
      <c r="AA22" s="145"/>
      <c r="AB22" s="145"/>
      <c r="AC22" s="145"/>
      <c r="AD22" s="145"/>
      <c r="AE22" s="145"/>
      <c r="AF22" s="166"/>
      <c r="AG22" s="147"/>
      <c r="AH22" s="147"/>
      <c r="AI22" s="147"/>
      <c r="AJ22" s="147"/>
      <c r="AK22" s="167"/>
      <c r="AL22" s="147"/>
      <c r="AM22" s="147"/>
      <c r="AN22" s="168"/>
      <c r="AO22" s="150"/>
      <c r="AP22" s="144"/>
      <c r="AQ22" s="144"/>
      <c r="AR22" s="30"/>
      <c r="AS22" s="132"/>
      <c r="AT22" s="144"/>
      <c r="AU22" s="144"/>
      <c r="AV22" s="144"/>
      <c r="AW22" s="133"/>
      <c r="AX22" s="139"/>
      <c r="AY22" s="28"/>
      <c r="AZ22" s="169"/>
      <c r="BA22" s="133"/>
      <c r="BB22" s="56"/>
      <c r="BC22" s="146"/>
      <c r="BD22" s="127"/>
      <c r="BE22" s="125"/>
      <c r="BF22" s="125"/>
      <c r="BG22" s="125"/>
      <c r="BH22" s="141"/>
      <c r="BI22" s="141"/>
      <c r="BJ22" s="131"/>
      <c r="BK22" s="131"/>
      <c r="BL22" s="130"/>
      <c r="BM22" s="135"/>
      <c r="BN22" s="13"/>
      <c r="BO22" s="191"/>
      <c r="BP22" s="133"/>
      <c r="BQ22" s="139"/>
    </row>
    <row r="23" spans="1:69" ht="15.75">
      <c r="A23" s="128"/>
      <c r="B23" s="143"/>
      <c r="C23" s="129"/>
      <c r="D23" s="140"/>
      <c r="E23" s="142"/>
      <c r="F23" s="150"/>
      <c r="G23" s="144"/>
      <c r="H23" s="145"/>
      <c r="I23" s="145"/>
      <c r="J23" s="145"/>
      <c r="K23" s="145"/>
      <c r="L23" s="144"/>
      <c r="M23" s="146"/>
      <c r="N23" s="136"/>
      <c r="O23" s="145"/>
      <c r="P23" s="145"/>
      <c r="Q23" s="148"/>
      <c r="R23" s="145"/>
      <c r="S23" s="145"/>
      <c r="T23" s="9"/>
      <c r="U23" s="145"/>
      <c r="V23" s="145"/>
      <c r="W23" s="132"/>
      <c r="X23" s="145"/>
      <c r="Y23" s="145"/>
      <c r="Z23" s="137"/>
      <c r="AA23" s="145"/>
      <c r="AB23" s="145"/>
      <c r="AC23" s="145"/>
      <c r="AD23" s="145"/>
      <c r="AE23" s="145"/>
      <c r="AF23" s="166"/>
      <c r="AG23" s="147"/>
      <c r="AH23" s="147"/>
      <c r="AI23" s="147"/>
      <c r="AJ23" s="147"/>
      <c r="AK23" s="167"/>
      <c r="AL23" s="147"/>
      <c r="AM23" s="147"/>
      <c r="AN23" s="168"/>
      <c r="AO23" s="150"/>
      <c r="AP23" s="144"/>
      <c r="AQ23" s="144"/>
      <c r="AR23" s="30"/>
      <c r="AS23" s="132"/>
      <c r="AT23" s="144"/>
      <c r="AU23" s="144"/>
      <c r="AV23" s="144"/>
      <c r="AW23" s="133"/>
      <c r="AX23" s="139"/>
      <c r="AY23" s="28"/>
      <c r="AZ23" s="169"/>
      <c r="BA23" s="133"/>
      <c r="BB23" s="57"/>
      <c r="BC23" s="146"/>
      <c r="BD23" s="127"/>
      <c r="BE23" s="125"/>
      <c r="BF23" s="125"/>
      <c r="BG23" s="125"/>
      <c r="BH23" s="141"/>
      <c r="BI23" s="141"/>
      <c r="BJ23" s="131"/>
      <c r="BK23" s="131"/>
      <c r="BL23" s="130"/>
      <c r="BM23" s="135"/>
      <c r="BN23" s="13"/>
      <c r="BO23" s="191"/>
      <c r="BP23" s="133"/>
      <c r="BQ23" s="139"/>
    </row>
    <row r="24" spans="1:69" ht="15.75">
      <c r="A24" s="128"/>
      <c r="B24" s="143"/>
      <c r="C24" s="129"/>
      <c r="D24" s="140"/>
      <c r="E24" s="142"/>
      <c r="F24" s="150"/>
      <c r="G24" s="144"/>
      <c r="H24" s="145"/>
      <c r="I24" s="145"/>
      <c r="J24" s="145"/>
      <c r="K24" s="145"/>
      <c r="L24" s="144"/>
      <c r="M24" s="146"/>
      <c r="N24" s="136"/>
      <c r="O24" s="145"/>
      <c r="P24" s="145"/>
      <c r="Q24" s="148"/>
      <c r="R24" s="145"/>
      <c r="S24" s="145"/>
      <c r="T24" s="9"/>
      <c r="U24" s="145"/>
      <c r="V24" s="145"/>
      <c r="W24" s="132"/>
      <c r="X24" s="145"/>
      <c r="Y24" s="145"/>
      <c r="Z24" s="137"/>
      <c r="AA24" s="145"/>
      <c r="AB24" s="145"/>
      <c r="AC24" s="145"/>
      <c r="AD24" s="145"/>
      <c r="AE24" s="145"/>
      <c r="AF24" s="166"/>
      <c r="AG24" s="147"/>
      <c r="AH24" s="147"/>
      <c r="AI24" s="147"/>
      <c r="AJ24" s="147"/>
      <c r="AK24" s="167"/>
      <c r="AL24" s="147"/>
      <c r="AM24" s="147"/>
      <c r="AN24" s="168"/>
      <c r="AO24" s="150"/>
      <c r="AP24" s="144"/>
      <c r="AQ24" s="144"/>
      <c r="AR24" s="30"/>
      <c r="AS24" s="132"/>
      <c r="AT24" s="144"/>
      <c r="AU24" s="144"/>
      <c r="AV24" s="144"/>
      <c r="AW24" s="133"/>
      <c r="AX24" s="139"/>
      <c r="AY24" s="28"/>
      <c r="AZ24" s="169"/>
      <c r="BA24" s="133"/>
      <c r="BB24" s="56"/>
      <c r="BC24" s="146"/>
      <c r="BD24" s="127"/>
      <c r="BE24" s="125"/>
      <c r="BF24" s="125"/>
      <c r="BG24" s="125"/>
      <c r="BH24" s="141"/>
      <c r="BI24" s="141"/>
      <c r="BJ24" s="131"/>
      <c r="BK24" s="131"/>
      <c r="BL24" s="130"/>
      <c r="BM24" s="135"/>
      <c r="BN24" s="13"/>
      <c r="BO24" s="191"/>
      <c r="BP24" s="133"/>
      <c r="BQ24" s="139"/>
    </row>
    <row r="25" spans="1:69" ht="16.5" thickBot="1">
      <c r="A25" s="65"/>
      <c r="B25" s="66"/>
      <c r="C25" s="59"/>
      <c r="D25" s="67"/>
      <c r="E25" s="78"/>
      <c r="F25" s="79"/>
      <c r="G25" s="25"/>
      <c r="H25" s="120"/>
      <c r="I25" s="120"/>
      <c r="J25" s="120"/>
      <c r="K25" s="120"/>
      <c r="L25" s="25"/>
      <c r="M25" s="118"/>
      <c r="N25" s="69"/>
      <c r="O25" s="120"/>
      <c r="P25" s="120"/>
      <c r="Q25" s="20"/>
      <c r="R25" s="120"/>
      <c r="S25" s="120"/>
      <c r="T25" s="81"/>
      <c r="U25" s="120"/>
      <c r="V25" s="120"/>
      <c r="W25" s="14"/>
      <c r="X25" s="120"/>
      <c r="Y25" s="120"/>
      <c r="Z25" s="80"/>
      <c r="AA25" s="120"/>
      <c r="AB25" s="120"/>
      <c r="AC25" s="120"/>
      <c r="AD25" s="120"/>
      <c r="AE25" s="120"/>
      <c r="AF25" s="174"/>
      <c r="AG25" s="117"/>
      <c r="AH25" s="117"/>
      <c r="AI25" s="117"/>
      <c r="AJ25" s="117"/>
      <c r="AK25" s="175"/>
      <c r="AL25" s="117"/>
      <c r="AM25" s="117"/>
      <c r="AN25" s="176"/>
      <c r="AO25" s="79"/>
      <c r="AP25" s="25"/>
      <c r="AQ25" s="25"/>
      <c r="AR25" s="119"/>
      <c r="AS25" s="14"/>
      <c r="AT25" s="25"/>
      <c r="AU25" s="25"/>
      <c r="AV25" s="25"/>
      <c r="AW25" s="60"/>
      <c r="AX25" s="68"/>
      <c r="AY25" s="96"/>
      <c r="AZ25" s="177"/>
      <c r="BA25" s="60"/>
      <c r="BB25" s="188"/>
      <c r="BC25" s="118"/>
      <c r="BD25" s="70"/>
      <c r="BE25" s="64"/>
      <c r="BF25" s="64"/>
      <c r="BG25" s="64"/>
      <c r="BH25" s="71"/>
      <c r="BI25" s="71"/>
      <c r="BJ25" s="61"/>
      <c r="BK25" s="61"/>
      <c r="BL25" s="72"/>
      <c r="BM25" s="82"/>
      <c r="BN25" s="102"/>
      <c r="BO25" s="192"/>
      <c r="BP25" s="60"/>
      <c r="BQ25" s="68"/>
    </row>
  </sheetData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FF0000"/>
    <pageSetUpPr fitToPage="1"/>
  </sheetPr>
  <dimension ref="A1:BQ25"/>
  <sheetViews>
    <sheetView showGridLines="0" zoomScale="70" zoomScaleNormal="70" workbookViewId="0">
      <selection activeCell="N3" sqref="N3"/>
    </sheetView>
  </sheetViews>
  <sheetFormatPr baseColWidth="10" defaultColWidth="9.140625" defaultRowHeight="14.25"/>
  <cols>
    <col min="1" max="1" width="23.7109375" style="124" bestFit="1" customWidth="1"/>
    <col min="2" max="2" width="19" style="2" bestFit="1" customWidth="1"/>
    <col min="3" max="3" width="6.7109375" style="2" bestFit="1" customWidth="1"/>
    <col min="4" max="4" width="17.85546875" style="124" bestFit="1" customWidth="1"/>
    <col min="5" max="5" width="26.710937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4" bestFit="1" customWidth="1"/>
    <col min="30" max="30" width="8.7109375" style="4" bestFit="1" customWidth="1"/>
    <col min="31" max="31" width="8.7109375" style="124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79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0.140625" style="4" bestFit="1" customWidth="1"/>
    <col min="67" max="67" width="30.5703125" style="124" bestFit="1" customWidth="1"/>
    <col min="68" max="68" width="23.5703125" style="124" bestFit="1" customWidth="1"/>
    <col min="69" max="69" width="9.28515625" style="124" bestFit="1" customWidth="1"/>
    <col min="70" max="16384" width="9.140625" style="124"/>
  </cols>
  <sheetData>
    <row r="1" spans="1:69" ht="409.5" customHeight="1" thickBot="1">
      <c r="A1" s="73" t="s">
        <v>0</v>
      </c>
      <c r="B1" s="155" t="s">
        <v>1</v>
      </c>
      <c r="C1" s="155" t="s">
        <v>29</v>
      </c>
      <c r="D1" s="123" t="s">
        <v>2</v>
      </c>
      <c r="E1" s="73" t="s">
        <v>3</v>
      </c>
      <c r="F1" s="155" t="s">
        <v>30</v>
      </c>
      <c r="G1" s="123" t="s">
        <v>31</v>
      </c>
      <c r="H1" s="123" t="s">
        <v>8</v>
      </c>
      <c r="I1" s="123" t="s">
        <v>9</v>
      </c>
      <c r="J1" s="123" t="s">
        <v>10</v>
      </c>
      <c r="K1" s="123" t="s">
        <v>11</v>
      </c>
      <c r="L1" s="123" t="s">
        <v>12</v>
      </c>
      <c r="M1" s="123" t="s">
        <v>39</v>
      </c>
      <c r="N1" s="122" t="s">
        <v>40</v>
      </c>
      <c r="O1" s="122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5" t="s">
        <v>94</v>
      </c>
      <c r="AA1" s="155" t="s">
        <v>95</v>
      </c>
      <c r="AB1" s="123" t="s">
        <v>96</v>
      </c>
      <c r="AC1" s="123" t="s">
        <v>97</v>
      </c>
      <c r="AD1" s="123" t="s">
        <v>98</v>
      </c>
      <c r="AE1" s="123" t="s">
        <v>99</v>
      </c>
      <c r="AF1" s="155" t="s">
        <v>100</v>
      </c>
      <c r="AG1" s="123" t="s">
        <v>101</v>
      </c>
      <c r="AH1" s="123" t="s">
        <v>102</v>
      </c>
      <c r="AI1" s="123" t="s">
        <v>103</v>
      </c>
      <c r="AJ1" s="123" t="s">
        <v>104</v>
      </c>
      <c r="AK1" s="156" t="s">
        <v>79</v>
      </c>
      <c r="AL1" s="123" t="s">
        <v>32</v>
      </c>
      <c r="AM1" s="123" t="s">
        <v>33</v>
      </c>
      <c r="AN1" s="123" t="s">
        <v>34</v>
      </c>
      <c r="AO1" s="157" t="s">
        <v>35</v>
      </c>
      <c r="AP1" s="123" t="s">
        <v>13</v>
      </c>
      <c r="AQ1" s="123" t="s">
        <v>14</v>
      </c>
      <c r="AR1" s="123" t="s">
        <v>17</v>
      </c>
      <c r="AS1" s="158" t="s">
        <v>78</v>
      </c>
      <c r="AT1" s="123" t="s">
        <v>15</v>
      </c>
      <c r="AU1" s="123" t="s">
        <v>16</v>
      </c>
      <c r="AV1" s="123" t="s">
        <v>36</v>
      </c>
      <c r="AW1" s="123" t="s">
        <v>37</v>
      </c>
      <c r="AX1" s="159" t="s">
        <v>77</v>
      </c>
      <c r="AY1" s="74" t="s">
        <v>18</v>
      </c>
      <c r="AZ1" s="123" t="s">
        <v>19</v>
      </c>
      <c r="BA1" s="75" t="s">
        <v>20</v>
      </c>
      <c r="BB1" s="75" t="s">
        <v>21</v>
      </c>
      <c r="BC1" s="77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111</v>
      </c>
      <c r="BO1" s="155" t="s">
        <v>80</v>
      </c>
      <c r="BP1" s="123" t="s">
        <v>81</v>
      </c>
      <c r="BQ1" s="122" t="s">
        <v>82</v>
      </c>
    </row>
    <row r="2" spans="1:69" ht="15.75">
      <c r="A2" s="84"/>
      <c r="B2" s="85"/>
      <c r="C2" s="92"/>
      <c r="D2" s="86"/>
      <c r="E2" s="7"/>
      <c r="F2" s="29"/>
      <c r="G2" s="149"/>
      <c r="H2" s="94"/>
      <c r="I2" s="94"/>
      <c r="J2" s="94"/>
      <c r="K2" s="94"/>
      <c r="L2" s="149"/>
      <c r="M2" s="93"/>
      <c r="N2" s="18"/>
      <c r="O2" s="94"/>
      <c r="P2" s="94"/>
      <c r="Q2" s="153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0"/>
      <c r="AG2" s="17"/>
      <c r="AH2" s="17"/>
      <c r="AI2" s="17"/>
      <c r="AJ2" s="17"/>
      <c r="AK2" s="161"/>
      <c r="AL2" s="17"/>
      <c r="AM2" s="17"/>
      <c r="AN2" s="162"/>
      <c r="AO2" s="29"/>
      <c r="AP2" s="149"/>
      <c r="AQ2" s="149"/>
      <c r="AR2" s="54"/>
      <c r="AS2" s="21"/>
      <c r="AT2" s="149"/>
      <c r="AU2" s="149"/>
      <c r="AV2" s="149"/>
      <c r="AW2" s="134"/>
      <c r="AX2" s="62"/>
      <c r="AY2" s="27"/>
      <c r="AZ2" s="163"/>
      <c r="BA2" s="134"/>
      <c r="BB2" s="101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19"/>
      <c r="BN2" s="103"/>
      <c r="BO2" s="191"/>
      <c r="BP2" s="133"/>
      <c r="BQ2" s="139"/>
    </row>
    <row r="3" spans="1:69" ht="15.75">
      <c r="A3" s="128"/>
      <c r="B3" s="143"/>
      <c r="C3" s="129"/>
      <c r="D3" s="140"/>
      <c r="E3" s="142"/>
      <c r="F3" s="150"/>
      <c r="G3" s="144"/>
      <c r="H3" s="145"/>
      <c r="I3" s="145"/>
      <c r="J3" s="145"/>
      <c r="K3" s="145"/>
      <c r="L3" s="144"/>
      <c r="M3" s="146"/>
      <c r="N3" s="136"/>
      <c r="O3" s="145"/>
      <c r="P3" s="145"/>
      <c r="Q3" s="148"/>
      <c r="R3" s="145"/>
      <c r="S3" s="145"/>
      <c r="T3" s="9"/>
      <c r="U3" s="145"/>
      <c r="V3" s="145"/>
      <c r="W3" s="132"/>
      <c r="X3" s="145"/>
      <c r="Y3" s="145"/>
      <c r="Z3" s="137"/>
      <c r="AA3" s="145"/>
      <c r="AB3" s="145"/>
      <c r="AC3" s="145"/>
      <c r="AD3" s="145"/>
      <c r="AE3" s="145"/>
      <c r="AF3" s="166"/>
      <c r="AG3" s="147"/>
      <c r="AH3" s="147"/>
      <c r="AI3" s="147"/>
      <c r="AJ3" s="147"/>
      <c r="AK3" s="167"/>
      <c r="AL3" s="147"/>
      <c r="AM3" s="147"/>
      <c r="AN3" s="168"/>
      <c r="AO3" s="150"/>
      <c r="AP3" s="144"/>
      <c r="AQ3" s="144"/>
      <c r="AR3" s="30"/>
      <c r="AS3" s="132"/>
      <c r="AT3" s="144"/>
      <c r="AU3" s="144"/>
      <c r="AV3" s="144"/>
      <c r="AW3" s="133"/>
      <c r="AX3" s="139"/>
      <c r="AY3" s="28"/>
      <c r="AZ3" s="169"/>
      <c r="BA3" s="133"/>
      <c r="BB3" s="56"/>
      <c r="BC3" s="146"/>
      <c r="BD3" s="127"/>
      <c r="BE3" s="125"/>
      <c r="BF3" s="125"/>
      <c r="BG3" s="125"/>
      <c r="BH3" s="141"/>
      <c r="BI3" s="141"/>
      <c r="BJ3" s="131"/>
      <c r="BK3" s="131"/>
      <c r="BL3" s="130"/>
      <c r="BM3" s="135"/>
      <c r="BN3" s="13"/>
      <c r="BO3" s="191"/>
      <c r="BP3" s="133"/>
      <c r="BQ3" s="139"/>
    </row>
    <row r="4" spans="1:69" ht="15.75">
      <c r="A4" s="128"/>
      <c r="B4" s="143"/>
      <c r="C4" s="129"/>
      <c r="D4" s="140"/>
      <c r="E4" s="142"/>
      <c r="F4" s="150"/>
      <c r="G4" s="144"/>
      <c r="H4" s="145"/>
      <c r="I4" s="145"/>
      <c r="J4" s="145"/>
      <c r="K4" s="145"/>
      <c r="L4" s="144"/>
      <c r="M4" s="146"/>
      <c r="N4" s="136"/>
      <c r="O4" s="145"/>
      <c r="P4" s="145"/>
      <c r="Q4" s="148"/>
      <c r="R4" s="145"/>
      <c r="S4" s="145"/>
      <c r="T4" s="9"/>
      <c r="U4" s="145"/>
      <c r="V4" s="145"/>
      <c r="W4" s="132"/>
      <c r="X4" s="145"/>
      <c r="Y4" s="145"/>
      <c r="Z4" s="137"/>
      <c r="AA4" s="145"/>
      <c r="AB4" s="145"/>
      <c r="AC4" s="145"/>
      <c r="AD4" s="145"/>
      <c r="AE4" s="145"/>
      <c r="AF4" s="166"/>
      <c r="AG4" s="147"/>
      <c r="AH4" s="147"/>
      <c r="AI4" s="147"/>
      <c r="AJ4" s="147"/>
      <c r="AK4" s="167"/>
      <c r="AL4" s="147"/>
      <c r="AM4" s="147"/>
      <c r="AN4" s="168"/>
      <c r="AO4" s="150"/>
      <c r="AP4" s="144"/>
      <c r="AQ4" s="144"/>
      <c r="AR4" s="30"/>
      <c r="AS4" s="132"/>
      <c r="AT4" s="144"/>
      <c r="AU4" s="144"/>
      <c r="AV4" s="144"/>
      <c r="AW4" s="133"/>
      <c r="AX4" s="139"/>
      <c r="AY4" s="28"/>
      <c r="AZ4" s="169"/>
      <c r="BA4" s="133"/>
      <c r="BB4" s="57"/>
      <c r="BC4" s="146"/>
      <c r="BD4" s="127"/>
      <c r="BE4" s="125"/>
      <c r="BF4" s="125"/>
      <c r="BG4" s="125"/>
      <c r="BH4" s="141"/>
      <c r="BI4" s="141"/>
      <c r="BJ4" s="131"/>
      <c r="BK4" s="131"/>
      <c r="BL4" s="130"/>
      <c r="BM4" s="135"/>
      <c r="BN4" s="13"/>
      <c r="BO4" s="191"/>
      <c r="BP4" s="133"/>
      <c r="BQ4" s="139"/>
    </row>
    <row r="5" spans="1:69" ht="15.75">
      <c r="A5" s="128"/>
      <c r="B5" s="143"/>
      <c r="C5" s="129"/>
      <c r="D5" s="140"/>
      <c r="E5" s="142"/>
      <c r="F5" s="150"/>
      <c r="G5" s="144"/>
      <c r="H5" s="145"/>
      <c r="I5" s="145"/>
      <c r="J5" s="145"/>
      <c r="K5" s="145"/>
      <c r="L5" s="144"/>
      <c r="M5" s="146"/>
      <c r="N5" s="136"/>
      <c r="O5" s="145"/>
      <c r="P5" s="145"/>
      <c r="Q5" s="148"/>
      <c r="R5" s="145"/>
      <c r="S5" s="145"/>
      <c r="T5" s="9"/>
      <c r="U5" s="145"/>
      <c r="V5" s="145"/>
      <c r="W5" s="132"/>
      <c r="X5" s="145"/>
      <c r="Y5" s="145"/>
      <c r="Z5" s="137"/>
      <c r="AA5" s="145"/>
      <c r="AB5" s="145"/>
      <c r="AC5" s="145"/>
      <c r="AD5" s="145"/>
      <c r="AE5" s="145"/>
      <c r="AF5" s="166"/>
      <c r="AG5" s="147"/>
      <c r="AH5" s="147"/>
      <c r="AI5" s="147"/>
      <c r="AJ5" s="147"/>
      <c r="AK5" s="167"/>
      <c r="AL5" s="147"/>
      <c r="AM5" s="147"/>
      <c r="AN5" s="168"/>
      <c r="AO5" s="150"/>
      <c r="AP5" s="144"/>
      <c r="AQ5" s="144"/>
      <c r="AR5" s="30"/>
      <c r="AS5" s="132"/>
      <c r="AT5" s="144"/>
      <c r="AU5" s="144"/>
      <c r="AV5" s="144"/>
      <c r="AW5" s="133"/>
      <c r="AX5" s="139"/>
      <c r="AY5" s="28"/>
      <c r="AZ5" s="169"/>
      <c r="BA5" s="133"/>
      <c r="BB5" s="56"/>
      <c r="BC5" s="146"/>
      <c r="BD5" s="127"/>
      <c r="BE5" s="125"/>
      <c r="BF5" s="125"/>
      <c r="BG5" s="125"/>
      <c r="BH5" s="141"/>
      <c r="BI5" s="141"/>
      <c r="BJ5" s="131"/>
      <c r="BK5" s="131"/>
      <c r="BL5" s="130"/>
      <c r="BM5" s="135"/>
      <c r="BN5" s="13"/>
      <c r="BO5" s="191"/>
      <c r="BP5" s="133"/>
      <c r="BQ5" s="139"/>
    </row>
    <row r="6" spans="1:69" ht="15.75">
      <c r="A6" s="128"/>
      <c r="B6" s="143"/>
      <c r="C6" s="129"/>
      <c r="D6" s="140"/>
      <c r="E6" s="142"/>
      <c r="F6" s="150"/>
      <c r="G6" s="144"/>
      <c r="H6" s="145"/>
      <c r="I6" s="145"/>
      <c r="J6" s="145"/>
      <c r="K6" s="145"/>
      <c r="L6" s="144"/>
      <c r="M6" s="146"/>
      <c r="N6" s="136"/>
      <c r="O6" s="145"/>
      <c r="P6" s="145"/>
      <c r="Q6" s="148"/>
      <c r="R6" s="145"/>
      <c r="S6" s="145"/>
      <c r="T6" s="9"/>
      <c r="U6" s="145"/>
      <c r="V6" s="145"/>
      <c r="W6" s="132"/>
      <c r="X6" s="145"/>
      <c r="Y6" s="145"/>
      <c r="Z6" s="137"/>
      <c r="AA6" s="145"/>
      <c r="AB6" s="145"/>
      <c r="AC6" s="145"/>
      <c r="AD6" s="145"/>
      <c r="AE6" s="145"/>
      <c r="AF6" s="166"/>
      <c r="AG6" s="147"/>
      <c r="AH6" s="147"/>
      <c r="AI6" s="147"/>
      <c r="AJ6" s="147"/>
      <c r="AK6" s="187"/>
      <c r="AL6" s="147"/>
      <c r="AM6" s="147"/>
      <c r="AN6" s="168"/>
      <c r="AO6" s="150"/>
      <c r="AP6" s="144"/>
      <c r="AQ6" s="144"/>
      <c r="AR6" s="30"/>
      <c r="AS6" s="132"/>
      <c r="AT6" s="144"/>
      <c r="AU6" s="144"/>
      <c r="AV6" s="144"/>
      <c r="AW6" s="133"/>
      <c r="AX6" s="139"/>
      <c r="AY6" s="28"/>
      <c r="AZ6" s="169"/>
      <c r="BA6" s="133"/>
      <c r="BB6" s="57"/>
      <c r="BC6" s="146"/>
      <c r="BD6" s="127"/>
      <c r="BE6" s="125"/>
      <c r="BF6" s="125"/>
      <c r="BG6" s="125"/>
      <c r="BH6" s="141"/>
      <c r="BI6" s="141"/>
      <c r="BJ6" s="131"/>
      <c r="BK6" s="131"/>
      <c r="BL6" s="130"/>
      <c r="BM6" s="135"/>
      <c r="BN6" s="13"/>
      <c r="BO6" s="191"/>
      <c r="BP6" s="133"/>
      <c r="BQ6" s="139"/>
    </row>
    <row r="7" spans="1:69" ht="15.75">
      <c r="A7" s="128"/>
      <c r="B7" s="143"/>
      <c r="C7" s="129"/>
      <c r="D7" s="140"/>
      <c r="E7" s="142"/>
      <c r="F7" s="150"/>
      <c r="G7" s="144"/>
      <c r="H7" s="145"/>
      <c r="I7" s="145"/>
      <c r="J7" s="145"/>
      <c r="K7" s="145"/>
      <c r="L7" s="144"/>
      <c r="M7" s="146"/>
      <c r="N7" s="136"/>
      <c r="O7" s="145"/>
      <c r="P7" s="145"/>
      <c r="Q7" s="148"/>
      <c r="R7" s="145"/>
      <c r="S7" s="145"/>
      <c r="T7" s="9"/>
      <c r="U7" s="145"/>
      <c r="V7" s="145"/>
      <c r="W7" s="132"/>
      <c r="X7" s="145"/>
      <c r="Y7" s="145"/>
      <c r="Z7" s="137"/>
      <c r="AA7" s="145"/>
      <c r="AB7" s="145"/>
      <c r="AC7" s="145"/>
      <c r="AD7" s="145"/>
      <c r="AE7" s="145"/>
      <c r="AF7" s="166"/>
      <c r="AG7" s="147"/>
      <c r="AH7" s="147"/>
      <c r="AI7" s="147"/>
      <c r="AJ7" s="147"/>
      <c r="AK7" s="167"/>
      <c r="AL7" s="147"/>
      <c r="AM7" s="147"/>
      <c r="AN7" s="168"/>
      <c r="AO7" s="150"/>
      <c r="AP7" s="144"/>
      <c r="AQ7" s="144"/>
      <c r="AR7" s="30"/>
      <c r="AS7" s="132"/>
      <c r="AT7" s="144"/>
      <c r="AU7" s="144"/>
      <c r="AV7" s="144"/>
      <c r="AW7" s="133"/>
      <c r="AX7" s="139"/>
      <c r="AY7" s="28"/>
      <c r="AZ7" s="169"/>
      <c r="BA7" s="133"/>
      <c r="BB7" s="56"/>
      <c r="BC7" s="146"/>
      <c r="BD7" s="127"/>
      <c r="BE7" s="125"/>
      <c r="BF7" s="125"/>
      <c r="BG7" s="125"/>
      <c r="BH7" s="141"/>
      <c r="BI7" s="141"/>
      <c r="BJ7" s="131"/>
      <c r="BK7" s="131"/>
      <c r="BL7" s="130"/>
      <c r="BM7" s="135"/>
      <c r="BN7" s="13"/>
      <c r="BO7" s="191"/>
      <c r="BP7" s="133"/>
      <c r="BQ7" s="139"/>
    </row>
    <row r="8" spans="1:69" ht="15.75">
      <c r="A8" s="128"/>
      <c r="B8" s="143"/>
      <c r="C8" s="129"/>
      <c r="D8" s="140"/>
      <c r="E8" s="142"/>
      <c r="F8" s="150"/>
      <c r="G8" s="144"/>
      <c r="H8" s="145"/>
      <c r="I8" s="145"/>
      <c r="J8" s="145"/>
      <c r="K8" s="145"/>
      <c r="L8" s="144"/>
      <c r="M8" s="146"/>
      <c r="N8" s="136"/>
      <c r="O8" s="145"/>
      <c r="P8" s="145"/>
      <c r="Q8" s="148"/>
      <c r="R8" s="145"/>
      <c r="S8" s="145"/>
      <c r="T8" s="9"/>
      <c r="U8" s="145"/>
      <c r="V8" s="145"/>
      <c r="W8" s="132"/>
      <c r="X8" s="145"/>
      <c r="Y8" s="145"/>
      <c r="Z8" s="137"/>
      <c r="AA8" s="145"/>
      <c r="AB8" s="145"/>
      <c r="AC8" s="145"/>
      <c r="AD8" s="145"/>
      <c r="AE8" s="145"/>
      <c r="AF8" s="166"/>
      <c r="AG8" s="147"/>
      <c r="AH8" s="147"/>
      <c r="AI8" s="147"/>
      <c r="AJ8" s="147"/>
      <c r="AK8" s="167"/>
      <c r="AL8" s="147"/>
      <c r="AM8" s="147"/>
      <c r="AN8" s="168"/>
      <c r="AO8" s="150"/>
      <c r="AP8" s="144"/>
      <c r="AQ8" s="144"/>
      <c r="AR8" s="30"/>
      <c r="AS8" s="132"/>
      <c r="AT8" s="144"/>
      <c r="AU8" s="144"/>
      <c r="AV8" s="144"/>
      <c r="AW8" s="133"/>
      <c r="AX8" s="139"/>
      <c r="AY8" s="28"/>
      <c r="AZ8" s="169"/>
      <c r="BA8" s="133"/>
      <c r="BB8" s="56"/>
      <c r="BC8" s="146"/>
      <c r="BD8" s="127"/>
      <c r="BE8" s="125"/>
      <c r="BF8" s="125"/>
      <c r="BG8" s="125"/>
      <c r="BH8" s="141"/>
      <c r="BI8" s="141"/>
      <c r="BJ8" s="131"/>
      <c r="BK8" s="131"/>
      <c r="BL8" s="130"/>
      <c r="BM8" s="135"/>
      <c r="BN8" s="13"/>
      <c r="BO8" s="191"/>
      <c r="BP8" s="133"/>
      <c r="BQ8" s="139"/>
    </row>
    <row r="9" spans="1:69" ht="15.75">
      <c r="A9" s="128"/>
      <c r="B9" s="143"/>
      <c r="C9" s="129"/>
      <c r="D9" s="140"/>
      <c r="E9" s="142"/>
      <c r="F9" s="150"/>
      <c r="G9" s="144"/>
      <c r="H9" s="145"/>
      <c r="I9" s="145"/>
      <c r="J9" s="145"/>
      <c r="K9" s="145"/>
      <c r="L9" s="144"/>
      <c r="M9" s="146"/>
      <c r="N9" s="136"/>
      <c r="O9" s="145"/>
      <c r="P9" s="145"/>
      <c r="Q9" s="148"/>
      <c r="R9" s="145"/>
      <c r="S9" s="145"/>
      <c r="T9" s="9"/>
      <c r="U9" s="145"/>
      <c r="V9" s="145"/>
      <c r="W9" s="132"/>
      <c r="X9" s="145"/>
      <c r="Y9" s="145"/>
      <c r="Z9" s="137"/>
      <c r="AA9" s="145"/>
      <c r="AB9" s="145"/>
      <c r="AC9" s="145"/>
      <c r="AD9" s="145"/>
      <c r="AE9" s="145"/>
      <c r="AF9" s="166"/>
      <c r="AG9" s="147"/>
      <c r="AH9" s="147"/>
      <c r="AI9" s="147"/>
      <c r="AJ9" s="147"/>
      <c r="AK9" s="167"/>
      <c r="AL9" s="147"/>
      <c r="AM9" s="147"/>
      <c r="AN9" s="168"/>
      <c r="AO9" s="150"/>
      <c r="AP9" s="144"/>
      <c r="AQ9" s="144"/>
      <c r="AR9" s="30"/>
      <c r="AS9" s="132"/>
      <c r="AT9" s="144"/>
      <c r="AU9" s="144"/>
      <c r="AV9" s="144"/>
      <c r="AW9" s="133"/>
      <c r="AX9" s="139"/>
      <c r="AY9" s="28"/>
      <c r="AZ9" s="169"/>
      <c r="BA9" s="133"/>
      <c r="BB9" s="56"/>
      <c r="BC9" s="146"/>
      <c r="BD9" s="127"/>
      <c r="BE9" s="125"/>
      <c r="BF9" s="125"/>
      <c r="BG9" s="125"/>
      <c r="BH9" s="141"/>
      <c r="BI9" s="141"/>
      <c r="BJ9" s="131"/>
      <c r="BK9" s="131"/>
      <c r="BL9" s="130"/>
      <c r="BM9" s="135"/>
      <c r="BN9" s="13"/>
      <c r="BO9" s="191"/>
      <c r="BP9" s="133"/>
      <c r="BQ9" s="139"/>
    </row>
    <row r="10" spans="1:69" ht="15.75">
      <c r="A10" s="128"/>
      <c r="B10" s="143"/>
      <c r="C10" s="129"/>
      <c r="D10" s="140"/>
      <c r="E10" s="142"/>
      <c r="F10" s="150"/>
      <c r="G10" s="144"/>
      <c r="H10" s="145"/>
      <c r="I10" s="145"/>
      <c r="J10" s="145"/>
      <c r="K10" s="145"/>
      <c r="L10" s="144"/>
      <c r="M10" s="146"/>
      <c r="N10" s="136"/>
      <c r="O10" s="145"/>
      <c r="P10" s="145"/>
      <c r="Q10" s="148"/>
      <c r="R10" s="145"/>
      <c r="S10" s="145"/>
      <c r="T10" s="9"/>
      <c r="U10" s="145"/>
      <c r="V10" s="145"/>
      <c r="W10" s="132"/>
      <c r="X10" s="145"/>
      <c r="Y10" s="145"/>
      <c r="Z10" s="137"/>
      <c r="AA10" s="145"/>
      <c r="AB10" s="145"/>
      <c r="AC10" s="145"/>
      <c r="AD10" s="145"/>
      <c r="AE10" s="145"/>
      <c r="AF10" s="166"/>
      <c r="AG10" s="147"/>
      <c r="AH10" s="147"/>
      <c r="AI10" s="147"/>
      <c r="AJ10" s="147"/>
      <c r="AK10" s="167"/>
      <c r="AL10" s="147"/>
      <c r="AM10" s="147"/>
      <c r="AN10" s="168"/>
      <c r="AO10" s="150"/>
      <c r="AP10" s="144"/>
      <c r="AQ10" s="144"/>
      <c r="AR10" s="30"/>
      <c r="AS10" s="132"/>
      <c r="AT10" s="144"/>
      <c r="AU10" s="144"/>
      <c r="AV10" s="144"/>
      <c r="AW10" s="133"/>
      <c r="AX10" s="139"/>
      <c r="AY10" s="28"/>
      <c r="AZ10" s="169"/>
      <c r="BA10" s="133"/>
      <c r="BB10" s="56"/>
      <c r="BC10" s="146"/>
      <c r="BD10" s="127"/>
      <c r="BE10" s="125"/>
      <c r="BF10" s="125"/>
      <c r="BG10" s="125"/>
      <c r="BH10" s="141"/>
      <c r="BI10" s="141"/>
      <c r="BJ10" s="131"/>
      <c r="BK10" s="131"/>
      <c r="BL10" s="130"/>
      <c r="BM10" s="135"/>
      <c r="BN10" s="13"/>
      <c r="BO10" s="191"/>
      <c r="BP10" s="133"/>
      <c r="BQ10" s="139"/>
    </row>
    <row r="11" spans="1:69" ht="15.75">
      <c r="A11" s="128"/>
      <c r="B11" s="143"/>
      <c r="C11" s="129"/>
      <c r="D11" s="140"/>
      <c r="E11" s="142"/>
      <c r="F11" s="150"/>
      <c r="G11" s="144"/>
      <c r="H11" s="145"/>
      <c r="I11" s="145"/>
      <c r="J11" s="145"/>
      <c r="K11" s="145"/>
      <c r="L11" s="144"/>
      <c r="M11" s="146"/>
      <c r="N11" s="136"/>
      <c r="O11" s="145"/>
      <c r="P11" s="145"/>
      <c r="Q11" s="148"/>
      <c r="R11" s="145"/>
      <c r="S11" s="145"/>
      <c r="T11" s="9"/>
      <c r="U11" s="145"/>
      <c r="V11" s="145"/>
      <c r="W11" s="132"/>
      <c r="X11" s="145"/>
      <c r="Y11" s="145"/>
      <c r="Z11" s="137"/>
      <c r="AA11" s="145"/>
      <c r="AB11" s="145"/>
      <c r="AC11" s="145"/>
      <c r="AD11" s="145"/>
      <c r="AE11" s="145"/>
      <c r="AF11" s="166"/>
      <c r="AG11" s="147"/>
      <c r="AH11" s="147"/>
      <c r="AI11" s="147"/>
      <c r="AJ11" s="147"/>
      <c r="AK11" s="167"/>
      <c r="AL11" s="147"/>
      <c r="AM11" s="147"/>
      <c r="AN11" s="168"/>
      <c r="AO11" s="150"/>
      <c r="AP11" s="144"/>
      <c r="AQ11" s="144"/>
      <c r="AR11" s="30"/>
      <c r="AS11" s="132"/>
      <c r="AT11" s="144"/>
      <c r="AU11" s="144"/>
      <c r="AV11" s="144"/>
      <c r="AW11" s="133"/>
      <c r="AX11" s="139"/>
      <c r="AY11" s="28"/>
      <c r="AZ11" s="169"/>
      <c r="BA11" s="133"/>
      <c r="BB11" s="56"/>
      <c r="BC11" s="146"/>
      <c r="BD11" s="127"/>
      <c r="BE11" s="125"/>
      <c r="BF11" s="125"/>
      <c r="BG11" s="125"/>
      <c r="BH11" s="141"/>
      <c r="BI11" s="141"/>
      <c r="BJ11" s="131"/>
      <c r="BK11" s="131"/>
      <c r="BL11" s="130"/>
      <c r="BM11" s="135"/>
      <c r="BN11" s="13"/>
      <c r="BO11" s="191"/>
      <c r="BP11" s="133"/>
      <c r="BQ11" s="139"/>
    </row>
    <row r="12" spans="1:69" ht="15.75">
      <c r="A12" s="128"/>
      <c r="B12" s="143"/>
      <c r="C12" s="129"/>
      <c r="D12" s="140"/>
      <c r="E12" s="142"/>
      <c r="F12" s="150"/>
      <c r="G12" s="144"/>
      <c r="H12" s="145"/>
      <c r="I12" s="145"/>
      <c r="J12" s="145"/>
      <c r="K12" s="145"/>
      <c r="L12" s="144"/>
      <c r="M12" s="146"/>
      <c r="N12" s="136"/>
      <c r="O12" s="145"/>
      <c r="P12" s="145"/>
      <c r="Q12" s="148"/>
      <c r="R12" s="145"/>
      <c r="S12" s="145"/>
      <c r="T12" s="9"/>
      <c r="U12" s="145"/>
      <c r="V12" s="145"/>
      <c r="W12" s="132"/>
      <c r="X12" s="145"/>
      <c r="Y12" s="145"/>
      <c r="Z12" s="137"/>
      <c r="AA12" s="145"/>
      <c r="AB12" s="145"/>
      <c r="AC12" s="145"/>
      <c r="AD12" s="145"/>
      <c r="AE12" s="145"/>
      <c r="AF12" s="166"/>
      <c r="AG12" s="147"/>
      <c r="AH12" s="147"/>
      <c r="AI12" s="147"/>
      <c r="AJ12" s="147"/>
      <c r="AK12" s="167"/>
      <c r="AL12" s="147"/>
      <c r="AM12" s="147"/>
      <c r="AN12" s="168"/>
      <c r="AO12" s="150"/>
      <c r="AP12" s="144"/>
      <c r="AQ12" s="144"/>
      <c r="AR12" s="30"/>
      <c r="AS12" s="132"/>
      <c r="AT12" s="144"/>
      <c r="AU12" s="144"/>
      <c r="AV12" s="144"/>
      <c r="AW12" s="133"/>
      <c r="AX12" s="139"/>
      <c r="AY12" s="28"/>
      <c r="AZ12" s="169"/>
      <c r="BA12" s="133"/>
      <c r="BB12" s="56"/>
      <c r="BC12" s="146"/>
      <c r="BD12" s="127"/>
      <c r="BE12" s="125"/>
      <c r="BF12" s="125"/>
      <c r="BG12" s="125"/>
      <c r="BH12" s="141"/>
      <c r="BI12" s="141"/>
      <c r="BJ12" s="131"/>
      <c r="BK12" s="131"/>
      <c r="BL12" s="130"/>
      <c r="BM12" s="135"/>
      <c r="BN12" s="13"/>
      <c r="BO12" s="191"/>
      <c r="BP12" s="133"/>
      <c r="BQ12" s="139"/>
    </row>
    <row r="13" spans="1:69" ht="15.75">
      <c r="A13" s="128"/>
      <c r="B13" s="143"/>
      <c r="C13" s="129"/>
      <c r="D13" s="140"/>
      <c r="E13" s="142"/>
      <c r="F13" s="150"/>
      <c r="G13" s="144"/>
      <c r="H13" s="145"/>
      <c r="I13" s="145"/>
      <c r="J13" s="145"/>
      <c r="K13" s="145"/>
      <c r="L13" s="144"/>
      <c r="M13" s="146"/>
      <c r="N13" s="136"/>
      <c r="O13" s="145"/>
      <c r="P13" s="145"/>
      <c r="Q13" s="148"/>
      <c r="R13" s="145"/>
      <c r="S13" s="145"/>
      <c r="T13" s="9"/>
      <c r="U13" s="145"/>
      <c r="V13" s="145"/>
      <c r="W13" s="132"/>
      <c r="X13" s="145"/>
      <c r="Y13" s="145"/>
      <c r="Z13" s="137"/>
      <c r="AA13" s="145"/>
      <c r="AB13" s="145"/>
      <c r="AC13" s="145"/>
      <c r="AD13" s="145"/>
      <c r="AE13" s="145"/>
      <c r="AF13" s="166"/>
      <c r="AG13" s="147"/>
      <c r="AH13" s="147"/>
      <c r="AI13" s="147"/>
      <c r="AJ13" s="147"/>
      <c r="AK13" s="167"/>
      <c r="AL13" s="147"/>
      <c r="AM13" s="147"/>
      <c r="AN13" s="168"/>
      <c r="AO13" s="150"/>
      <c r="AP13" s="144"/>
      <c r="AQ13" s="144"/>
      <c r="AR13" s="30"/>
      <c r="AS13" s="132"/>
      <c r="AT13" s="144"/>
      <c r="AU13" s="144"/>
      <c r="AV13" s="144"/>
      <c r="AW13" s="133"/>
      <c r="AX13" s="139"/>
      <c r="AY13" s="28"/>
      <c r="AZ13" s="169"/>
      <c r="BA13" s="133"/>
      <c r="BB13" s="56"/>
      <c r="BC13" s="146"/>
      <c r="BD13" s="127"/>
      <c r="BE13" s="125"/>
      <c r="BF13" s="125"/>
      <c r="BG13" s="125"/>
      <c r="BH13" s="141"/>
      <c r="BI13" s="141"/>
      <c r="BJ13" s="131"/>
      <c r="BK13" s="131"/>
      <c r="BL13" s="130"/>
      <c r="BM13" s="135"/>
      <c r="BN13" s="13"/>
      <c r="BO13" s="191"/>
      <c r="BP13" s="133"/>
      <c r="BQ13" s="139"/>
    </row>
    <row r="14" spans="1:69" ht="15.75">
      <c r="A14" s="128"/>
      <c r="B14" s="143"/>
      <c r="C14" s="129"/>
      <c r="D14" s="140"/>
      <c r="E14" s="142"/>
      <c r="F14" s="150"/>
      <c r="G14" s="144"/>
      <c r="H14" s="145"/>
      <c r="I14" s="145"/>
      <c r="J14" s="145"/>
      <c r="K14" s="145"/>
      <c r="L14" s="144"/>
      <c r="M14" s="146"/>
      <c r="N14" s="136"/>
      <c r="O14" s="145"/>
      <c r="P14" s="145"/>
      <c r="Q14" s="148"/>
      <c r="R14" s="145"/>
      <c r="S14" s="145"/>
      <c r="T14" s="9"/>
      <c r="U14" s="145"/>
      <c r="V14" s="145"/>
      <c r="W14" s="132"/>
      <c r="X14" s="145"/>
      <c r="Y14" s="145"/>
      <c r="Z14" s="137"/>
      <c r="AA14" s="145"/>
      <c r="AB14" s="145"/>
      <c r="AC14" s="145"/>
      <c r="AD14" s="145"/>
      <c r="AE14" s="145"/>
      <c r="AF14" s="166"/>
      <c r="AG14" s="147"/>
      <c r="AH14" s="147"/>
      <c r="AI14" s="147"/>
      <c r="AJ14" s="147"/>
      <c r="AK14" s="167"/>
      <c r="AL14" s="147"/>
      <c r="AM14" s="147"/>
      <c r="AN14" s="168"/>
      <c r="AO14" s="150"/>
      <c r="AP14" s="144"/>
      <c r="AQ14" s="144"/>
      <c r="AR14" s="30"/>
      <c r="AS14" s="132"/>
      <c r="AT14" s="144"/>
      <c r="AU14" s="144"/>
      <c r="AV14" s="144"/>
      <c r="AW14" s="133"/>
      <c r="AX14" s="139"/>
      <c r="AY14" s="28"/>
      <c r="AZ14" s="169"/>
      <c r="BA14" s="133"/>
      <c r="BB14" s="56"/>
      <c r="BC14" s="146"/>
      <c r="BD14" s="127"/>
      <c r="BE14" s="125"/>
      <c r="BF14" s="125"/>
      <c r="BG14" s="125"/>
      <c r="BH14" s="141"/>
      <c r="BI14" s="141"/>
      <c r="BJ14" s="131"/>
      <c r="BK14" s="131"/>
      <c r="BL14" s="130"/>
      <c r="BM14" s="135"/>
      <c r="BN14" s="13"/>
      <c r="BO14" s="191"/>
      <c r="BP14" s="133"/>
      <c r="BQ14" s="139"/>
    </row>
    <row r="15" spans="1:69" ht="15.75">
      <c r="A15" s="128"/>
      <c r="B15" s="143"/>
      <c r="C15" s="129"/>
      <c r="D15" s="140"/>
      <c r="E15" s="142"/>
      <c r="F15" s="150"/>
      <c r="G15" s="144"/>
      <c r="H15" s="145"/>
      <c r="I15" s="145"/>
      <c r="J15" s="145"/>
      <c r="K15" s="145"/>
      <c r="L15" s="144"/>
      <c r="M15" s="146"/>
      <c r="N15" s="136"/>
      <c r="O15" s="145"/>
      <c r="P15" s="145"/>
      <c r="Q15" s="148"/>
      <c r="R15" s="145"/>
      <c r="S15" s="145"/>
      <c r="T15" s="9"/>
      <c r="U15" s="145"/>
      <c r="V15" s="145"/>
      <c r="W15" s="132"/>
      <c r="X15" s="145"/>
      <c r="Y15" s="145"/>
      <c r="Z15" s="137"/>
      <c r="AA15" s="145"/>
      <c r="AB15" s="145"/>
      <c r="AC15" s="145"/>
      <c r="AD15" s="145"/>
      <c r="AE15" s="145"/>
      <c r="AF15" s="166"/>
      <c r="AG15" s="147"/>
      <c r="AH15" s="147"/>
      <c r="AI15" s="147"/>
      <c r="AJ15" s="147"/>
      <c r="AK15" s="167"/>
      <c r="AL15" s="147"/>
      <c r="AM15" s="147"/>
      <c r="AN15" s="168"/>
      <c r="AO15" s="150"/>
      <c r="AP15" s="144"/>
      <c r="AQ15" s="144"/>
      <c r="AR15" s="30"/>
      <c r="AS15" s="132"/>
      <c r="AT15" s="144"/>
      <c r="AU15" s="144"/>
      <c r="AV15" s="144"/>
      <c r="AW15" s="133"/>
      <c r="AX15" s="139"/>
      <c r="AY15" s="28"/>
      <c r="AZ15" s="169"/>
      <c r="BA15" s="133"/>
      <c r="BB15" s="56"/>
      <c r="BC15" s="146"/>
      <c r="BD15" s="127"/>
      <c r="BE15" s="125"/>
      <c r="BF15" s="125"/>
      <c r="BG15" s="125"/>
      <c r="BH15" s="141"/>
      <c r="BI15" s="141"/>
      <c r="BJ15" s="131"/>
      <c r="BK15" s="131"/>
      <c r="BL15" s="130"/>
      <c r="BM15" s="135"/>
      <c r="BN15" s="13"/>
      <c r="BO15" s="191"/>
      <c r="BP15" s="133"/>
      <c r="BQ15" s="139"/>
    </row>
    <row r="16" spans="1:69" ht="15.75">
      <c r="A16" s="128"/>
      <c r="B16" s="143"/>
      <c r="C16" s="129"/>
      <c r="D16" s="140"/>
      <c r="E16" s="142"/>
      <c r="F16" s="150"/>
      <c r="G16" s="144"/>
      <c r="H16" s="145"/>
      <c r="I16" s="145"/>
      <c r="J16" s="145"/>
      <c r="K16" s="145"/>
      <c r="L16" s="144"/>
      <c r="M16" s="146"/>
      <c r="N16" s="136"/>
      <c r="O16" s="145"/>
      <c r="P16" s="145"/>
      <c r="Q16" s="148"/>
      <c r="R16" s="145"/>
      <c r="S16" s="145"/>
      <c r="T16" s="9"/>
      <c r="U16" s="145"/>
      <c r="V16" s="145"/>
      <c r="W16" s="132"/>
      <c r="X16" s="145"/>
      <c r="Y16" s="145"/>
      <c r="Z16" s="137"/>
      <c r="AA16" s="145"/>
      <c r="AB16" s="145"/>
      <c r="AC16" s="145"/>
      <c r="AD16" s="145"/>
      <c r="AE16" s="145"/>
      <c r="AF16" s="166"/>
      <c r="AG16" s="147"/>
      <c r="AH16" s="147"/>
      <c r="AI16" s="147"/>
      <c r="AJ16" s="147"/>
      <c r="AK16" s="167"/>
      <c r="AL16" s="147"/>
      <c r="AM16" s="147"/>
      <c r="AN16" s="168"/>
      <c r="AO16" s="150"/>
      <c r="AP16" s="144"/>
      <c r="AQ16" s="144"/>
      <c r="AR16" s="30"/>
      <c r="AS16" s="132"/>
      <c r="AT16" s="144"/>
      <c r="AU16" s="144"/>
      <c r="AV16" s="144"/>
      <c r="AW16" s="133"/>
      <c r="AX16" s="139"/>
      <c r="AY16" s="28"/>
      <c r="AZ16" s="169"/>
      <c r="BA16" s="133"/>
      <c r="BB16" s="56"/>
      <c r="BC16" s="146"/>
      <c r="BD16" s="127"/>
      <c r="BE16" s="125"/>
      <c r="BF16" s="125"/>
      <c r="BG16" s="125"/>
      <c r="BH16" s="141"/>
      <c r="BI16" s="141"/>
      <c r="BJ16" s="131"/>
      <c r="BK16" s="131"/>
      <c r="BL16" s="130"/>
      <c r="BM16" s="135"/>
      <c r="BN16" s="13"/>
      <c r="BO16" s="191"/>
      <c r="BP16" s="133"/>
      <c r="BQ16" s="139"/>
    </row>
    <row r="17" spans="1:69" ht="13.5" customHeight="1">
      <c r="A17" s="128"/>
      <c r="B17" s="143"/>
      <c r="C17" s="129"/>
      <c r="D17" s="140"/>
      <c r="E17" s="142"/>
      <c r="F17" s="150"/>
      <c r="G17" s="144"/>
      <c r="H17" s="145"/>
      <c r="I17" s="145"/>
      <c r="J17" s="145"/>
      <c r="K17" s="145"/>
      <c r="L17" s="144"/>
      <c r="M17" s="146"/>
      <c r="N17" s="136"/>
      <c r="O17" s="145"/>
      <c r="P17" s="145"/>
      <c r="Q17" s="148"/>
      <c r="R17" s="145"/>
      <c r="S17" s="145"/>
      <c r="T17" s="9"/>
      <c r="U17" s="145"/>
      <c r="V17" s="145"/>
      <c r="W17" s="132"/>
      <c r="X17" s="145"/>
      <c r="Y17" s="145"/>
      <c r="Z17" s="137"/>
      <c r="AA17" s="145"/>
      <c r="AB17" s="145"/>
      <c r="AC17" s="145"/>
      <c r="AD17" s="145"/>
      <c r="AE17" s="145"/>
      <c r="AF17" s="166"/>
      <c r="AG17" s="147"/>
      <c r="AH17" s="147"/>
      <c r="AI17" s="147"/>
      <c r="AJ17" s="147"/>
      <c r="AK17" s="167"/>
      <c r="AL17" s="147"/>
      <c r="AM17" s="147"/>
      <c r="AN17" s="168"/>
      <c r="AO17" s="150"/>
      <c r="AP17" s="144"/>
      <c r="AQ17" s="144"/>
      <c r="AR17" s="30"/>
      <c r="AS17" s="132"/>
      <c r="AT17" s="144"/>
      <c r="AU17" s="144"/>
      <c r="AV17" s="144"/>
      <c r="AW17" s="133"/>
      <c r="AX17" s="139"/>
      <c r="AY17" s="28"/>
      <c r="AZ17" s="169"/>
      <c r="BA17" s="133"/>
      <c r="BB17" s="56"/>
      <c r="BC17" s="146"/>
      <c r="BD17" s="127"/>
      <c r="BE17" s="125"/>
      <c r="BF17" s="125"/>
      <c r="BG17" s="125"/>
      <c r="BH17" s="141"/>
      <c r="BI17" s="141"/>
      <c r="BJ17" s="131"/>
      <c r="BK17" s="131"/>
      <c r="BL17" s="130"/>
      <c r="BM17" s="135"/>
      <c r="BN17" s="13"/>
      <c r="BO17" s="191"/>
      <c r="BP17" s="133"/>
      <c r="BQ17" s="139"/>
    </row>
    <row r="18" spans="1:69" ht="15.75">
      <c r="A18" s="128"/>
      <c r="B18" s="143"/>
      <c r="C18" s="129"/>
      <c r="D18" s="140"/>
      <c r="E18" s="142"/>
      <c r="F18" s="150"/>
      <c r="G18" s="144"/>
      <c r="H18" s="145"/>
      <c r="I18" s="145"/>
      <c r="J18" s="145"/>
      <c r="K18" s="145"/>
      <c r="L18" s="144"/>
      <c r="M18" s="146"/>
      <c r="N18" s="136"/>
      <c r="O18" s="145"/>
      <c r="P18" s="145"/>
      <c r="Q18" s="148"/>
      <c r="R18" s="145"/>
      <c r="S18" s="145"/>
      <c r="T18" s="9"/>
      <c r="U18" s="145"/>
      <c r="V18" s="145"/>
      <c r="W18" s="132"/>
      <c r="X18" s="145"/>
      <c r="Y18" s="145"/>
      <c r="Z18" s="137"/>
      <c r="AA18" s="145"/>
      <c r="AB18" s="145"/>
      <c r="AC18" s="145"/>
      <c r="AD18" s="145"/>
      <c r="AE18" s="145"/>
      <c r="AF18" s="166"/>
      <c r="AG18" s="147"/>
      <c r="AH18" s="147"/>
      <c r="AI18" s="147"/>
      <c r="AJ18" s="147"/>
      <c r="AK18" s="167"/>
      <c r="AL18" s="147"/>
      <c r="AM18" s="147"/>
      <c r="AN18" s="168"/>
      <c r="AO18" s="150"/>
      <c r="AP18" s="144"/>
      <c r="AQ18" s="144"/>
      <c r="AR18" s="30"/>
      <c r="AS18" s="132"/>
      <c r="AT18" s="144"/>
      <c r="AU18" s="144"/>
      <c r="AV18" s="144"/>
      <c r="AW18" s="133"/>
      <c r="AX18" s="139"/>
      <c r="AY18" s="138"/>
      <c r="AZ18" s="169"/>
      <c r="BA18" s="133"/>
      <c r="BB18" s="56"/>
      <c r="BC18" s="146"/>
      <c r="BD18" s="127"/>
      <c r="BE18" s="125"/>
      <c r="BF18" s="125"/>
      <c r="BG18" s="125"/>
      <c r="BH18" s="141"/>
      <c r="BI18" s="141"/>
      <c r="BJ18" s="131"/>
      <c r="BK18" s="131"/>
      <c r="BL18" s="130"/>
      <c r="BM18" s="135"/>
      <c r="BN18" s="13"/>
      <c r="BO18" s="191"/>
      <c r="BP18" s="133"/>
      <c r="BQ18" s="139"/>
    </row>
    <row r="19" spans="1:69" ht="15.75">
      <c r="A19" s="128"/>
      <c r="B19" s="143"/>
      <c r="C19" s="129"/>
      <c r="D19" s="140"/>
      <c r="E19" s="142"/>
      <c r="F19" s="150"/>
      <c r="G19" s="144"/>
      <c r="H19" s="145"/>
      <c r="I19" s="145"/>
      <c r="J19" s="145"/>
      <c r="K19" s="145"/>
      <c r="L19" s="144"/>
      <c r="M19" s="146"/>
      <c r="N19" s="136"/>
      <c r="O19" s="145"/>
      <c r="P19" s="145"/>
      <c r="Q19" s="148"/>
      <c r="R19" s="145"/>
      <c r="S19" s="145"/>
      <c r="T19" s="9"/>
      <c r="U19" s="145"/>
      <c r="V19" s="145"/>
      <c r="W19" s="132"/>
      <c r="X19" s="145"/>
      <c r="Y19" s="145"/>
      <c r="Z19" s="137"/>
      <c r="AA19" s="145"/>
      <c r="AB19" s="145"/>
      <c r="AC19" s="145"/>
      <c r="AD19" s="145"/>
      <c r="AE19" s="145"/>
      <c r="AF19" s="166"/>
      <c r="AG19" s="147"/>
      <c r="AH19" s="147"/>
      <c r="AI19" s="147"/>
      <c r="AJ19" s="147"/>
      <c r="AK19" s="167"/>
      <c r="AL19" s="147"/>
      <c r="AM19" s="147"/>
      <c r="AN19" s="168"/>
      <c r="AO19" s="150"/>
      <c r="AP19" s="144"/>
      <c r="AQ19" s="144"/>
      <c r="AR19" s="30"/>
      <c r="AS19" s="132"/>
      <c r="AT19" s="144"/>
      <c r="AU19" s="144"/>
      <c r="AV19" s="144"/>
      <c r="AW19" s="133"/>
      <c r="AX19" s="139"/>
      <c r="AY19" s="28"/>
      <c r="AZ19" s="169"/>
      <c r="BA19" s="133"/>
      <c r="BB19" s="56"/>
      <c r="BC19" s="146"/>
      <c r="BD19" s="127"/>
      <c r="BE19" s="125"/>
      <c r="BF19" s="125"/>
      <c r="BG19" s="125"/>
      <c r="BH19" s="141"/>
      <c r="BI19" s="141"/>
      <c r="BJ19" s="131"/>
      <c r="BK19" s="131"/>
      <c r="BL19" s="130"/>
      <c r="BM19" s="135"/>
      <c r="BN19" s="13"/>
      <c r="BO19" s="191"/>
      <c r="BP19" s="133"/>
      <c r="BQ19" s="139"/>
    </row>
    <row r="20" spans="1:69" ht="15.75">
      <c r="A20" s="128"/>
      <c r="B20" s="143"/>
      <c r="C20" s="129"/>
      <c r="D20" s="140"/>
      <c r="E20" s="142"/>
      <c r="F20" s="150"/>
      <c r="G20" s="144"/>
      <c r="H20" s="145"/>
      <c r="I20" s="145"/>
      <c r="J20" s="145"/>
      <c r="K20" s="145"/>
      <c r="L20" s="144"/>
      <c r="M20" s="146"/>
      <c r="N20" s="136"/>
      <c r="O20" s="145"/>
      <c r="P20" s="145"/>
      <c r="Q20" s="148"/>
      <c r="R20" s="145"/>
      <c r="S20" s="145"/>
      <c r="T20" s="9"/>
      <c r="U20" s="145"/>
      <c r="V20" s="145"/>
      <c r="W20" s="132"/>
      <c r="X20" s="145"/>
      <c r="Y20" s="145"/>
      <c r="Z20" s="137"/>
      <c r="AA20" s="145"/>
      <c r="AB20" s="145"/>
      <c r="AC20" s="145"/>
      <c r="AD20" s="145"/>
      <c r="AE20" s="145"/>
      <c r="AF20" s="166"/>
      <c r="AG20" s="147"/>
      <c r="AH20" s="147"/>
      <c r="AI20" s="147"/>
      <c r="AJ20" s="147"/>
      <c r="AK20" s="167"/>
      <c r="AL20" s="147"/>
      <c r="AM20" s="147"/>
      <c r="AN20" s="168"/>
      <c r="AO20" s="150"/>
      <c r="AP20" s="144"/>
      <c r="AQ20" s="144"/>
      <c r="AR20" s="30"/>
      <c r="AS20" s="132"/>
      <c r="AT20" s="144"/>
      <c r="AU20" s="144"/>
      <c r="AV20" s="144"/>
      <c r="AW20" s="133"/>
      <c r="AX20" s="139"/>
      <c r="AY20" s="28"/>
      <c r="AZ20" s="133"/>
      <c r="BA20" s="132"/>
      <c r="BB20" s="56"/>
      <c r="BC20" s="146"/>
      <c r="BD20" s="127"/>
      <c r="BE20" s="125"/>
      <c r="BF20" s="125"/>
      <c r="BG20" s="125"/>
      <c r="BH20" s="141"/>
      <c r="BI20" s="141"/>
      <c r="BJ20" s="131"/>
      <c r="BK20" s="131"/>
      <c r="BL20" s="130"/>
      <c r="BM20" s="135"/>
      <c r="BN20" s="13"/>
      <c r="BO20" s="191"/>
      <c r="BP20" s="133"/>
      <c r="BQ20" s="139"/>
    </row>
    <row r="21" spans="1:69" ht="15.75">
      <c r="A21" s="128"/>
      <c r="B21" s="143"/>
      <c r="C21" s="129"/>
      <c r="D21" s="140"/>
      <c r="E21" s="142"/>
      <c r="F21" s="150"/>
      <c r="G21" s="144"/>
      <c r="H21" s="145"/>
      <c r="I21" s="145"/>
      <c r="J21" s="145"/>
      <c r="K21" s="145"/>
      <c r="L21" s="144"/>
      <c r="M21" s="146"/>
      <c r="N21" s="136"/>
      <c r="O21" s="145"/>
      <c r="P21" s="145"/>
      <c r="Q21" s="148"/>
      <c r="R21" s="145"/>
      <c r="S21" s="145"/>
      <c r="T21" s="9"/>
      <c r="U21" s="145"/>
      <c r="V21" s="145"/>
      <c r="W21" s="132"/>
      <c r="X21" s="145"/>
      <c r="Y21" s="145"/>
      <c r="Z21" s="137"/>
      <c r="AA21" s="145"/>
      <c r="AB21" s="145"/>
      <c r="AC21" s="145"/>
      <c r="AD21" s="145"/>
      <c r="AE21" s="145"/>
      <c r="AF21" s="166"/>
      <c r="AG21" s="147"/>
      <c r="AH21" s="147"/>
      <c r="AI21" s="147"/>
      <c r="AJ21" s="147"/>
      <c r="AK21" s="167"/>
      <c r="AL21" s="147"/>
      <c r="AM21" s="147"/>
      <c r="AN21" s="168"/>
      <c r="AO21" s="150"/>
      <c r="AP21" s="144"/>
      <c r="AQ21" s="144"/>
      <c r="AR21" s="30"/>
      <c r="AS21" s="132"/>
      <c r="AT21" s="144"/>
      <c r="AU21" s="144"/>
      <c r="AV21" s="144"/>
      <c r="AW21" s="133"/>
      <c r="AX21" s="139"/>
      <c r="AY21" s="28"/>
      <c r="AZ21" s="169"/>
      <c r="BA21" s="133"/>
      <c r="BB21" s="57"/>
      <c r="BC21" s="146"/>
      <c r="BD21" s="127"/>
      <c r="BE21" s="125"/>
      <c r="BF21" s="125"/>
      <c r="BG21" s="125"/>
      <c r="BH21" s="141"/>
      <c r="BI21" s="141"/>
      <c r="BJ21" s="131"/>
      <c r="BK21" s="131"/>
      <c r="BL21" s="130"/>
      <c r="BM21" s="135"/>
      <c r="BN21" s="13"/>
      <c r="BO21" s="191"/>
      <c r="BP21" s="133"/>
      <c r="BQ21" s="139"/>
    </row>
    <row r="22" spans="1:69" ht="15.75">
      <c r="A22" s="128"/>
      <c r="B22" s="143"/>
      <c r="C22" s="129"/>
      <c r="D22" s="140"/>
      <c r="E22" s="142"/>
      <c r="F22" s="150"/>
      <c r="G22" s="144"/>
      <c r="H22" s="145"/>
      <c r="I22" s="145"/>
      <c r="J22" s="145"/>
      <c r="K22" s="145"/>
      <c r="L22" s="144"/>
      <c r="M22" s="146"/>
      <c r="N22" s="136"/>
      <c r="O22" s="145"/>
      <c r="P22" s="145"/>
      <c r="Q22" s="148"/>
      <c r="R22" s="145"/>
      <c r="S22" s="145"/>
      <c r="T22" s="9"/>
      <c r="U22" s="145"/>
      <c r="V22" s="145"/>
      <c r="W22" s="132"/>
      <c r="X22" s="145"/>
      <c r="Y22" s="145"/>
      <c r="Z22" s="137"/>
      <c r="AA22" s="145"/>
      <c r="AB22" s="145"/>
      <c r="AC22" s="145"/>
      <c r="AD22" s="145"/>
      <c r="AE22" s="145"/>
      <c r="AF22" s="166"/>
      <c r="AG22" s="147"/>
      <c r="AH22" s="147"/>
      <c r="AI22" s="147"/>
      <c r="AJ22" s="147"/>
      <c r="AK22" s="167"/>
      <c r="AL22" s="147"/>
      <c r="AM22" s="147"/>
      <c r="AN22" s="168"/>
      <c r="AO22" s="150"/>
      <c r="AP22" s="144"/>
      <c r="AQ22" s="144"/>
      <c r="AR22" s="30"/>
      <c r="AS22" s="132"/>
      <c r="AT22" s="144"/>
      <c r="AU22" s="144"/>
      <c r="AV22" s="144"/>
      <c r="AW22" s="133"/>
      <c r="AX22" s="139"/>
      <c r="AY22" s="28"/>
      <c r="AZ22" s="169"/>
      <c r="BA22" s="133"/>
      <c r="BB22" s="56"/>
      <c r="BC22" s="146"/>
      <c r="BD22" s="127"/>
      <c r="BE22" s="125"/>
      <c r="BF22" s="125"/>
      <c r="BG22" s="125"/>
      <c r="BH22" s="141"/>
      <c r="BI22" s="141"/>
      <c r="BJ22" s="131"/>
      <c r="BK22" s="131"/>
      <c r="BL22" s="130"/>
      <c r="BM22" s="135"/>
      <c r="BN22" s="13"/>
      <c r="BO22" s="191"/>
      <c r="BP22" s="133"/>
      <c r="BQ22" s="139"/>
    </row>
    <row r="23" spans="1:69" ht="15.75">
      <c r="A23" s="128"/>
      <c r="B23" s="143"/>
      <c r="C23" s="129"/>
      <c r="D23" s="140"/>
      <c r="E23" s="142"/>
      <c r="F23" s="150"/>
      <c r="G23" s="144"/>
      <c r="H23" s="145"/>
      <c r="I23" s="145"/>
      <c r="J23" s="145"/>
      <c r="K23" s="145"/>
      <c r="L23" s="144"/>
      <c r="M23" s="146"/>
      <c r="N23" s="136"/>
      <c r="O23" s="145"/>
      <c r="P23" s="145"/>
      <c r="Q23" s="148"/>
      <c r="R23" s="145"/>
      <c r="S23" s="145"/>
      <c r="T23" s="9"/>
      <c r="U23" s="145"/>
      <c r="V23" s="145"/>
      <c r="W23" s="132"/>
      <c r="X23" s="145"/>
      <c r="Y23" s="145"/>
      <c r="Z23" s="137"/>
      <c r="AA23" s="145"/>
      <c r="AB23" s="145"/>
      <c r="AC23" s="145"/>
      <c r="AD23" s="145"/>
      <c r="AE23" s="145"/>
      <c r="AF23" s="166"/>
      <c r="AG23" s="147"/>
      <c r="AH23" s="147"/>
      <c r="AI23" s="147"/>
      <c r="AJ23" s="147"/>
      <c r="AK23" s="167"/>
      <c r="AL23" s="147"/>
      <c r="AM23" s="147"/>
      <c r="AN23" s="168"/>
      <c r="AO23" s="150"/>
      <c r="AP23" s="144"/>
      <c r="AQ23" s="144"/>
      <c r="AR23" s="30"/>
      <c r="AS23" s="132"/>
      <c r="AT23" s="144"/>
      <c r="AU23" s="144"/>
      <c r="AV23" s="144"/>
      <c r="AW23" s="133"/>
      <c r="AX23" s="139"/>
      <c r="AY23" s="28"/>
      <c r="AZ23" s="169"/>
      <c r="BA23" s="133"/>
      <c r="BB23" s="57"/>
      <c r="BC23" s="146"/>
      <c r="BD23" s="127"/>
      <c r="BE23" s="125"/>
      <c r="BF23" s="125"/>
      <c r="BG23" s="125"/>
      <c r="BH23" s="141"/>
      <c r="BI23" s="141"/>
      <c r="BJ23" s="131"/>
      <c r="BK23" s="131"/>
      <c r="BL23" s="130"/>
      <c r="BM23" s="135"/>
      <c r="BN23" s="13"/>
      <c r="BO23" s="191"/>
      <c r="BP23" s="133"/>
      <c r="BQ23" s="139"/>
    </row>
    <row r="24" spans="1:69" ht="15.75">
      <c r="A24" s="128"/>
      <c r="B24" s="143"/>
      <c r="C24" s="129"/>
      <c r="D24" s="140"/>
      <c r="E24" s="142"/>
      <c r="F24" s="150"/>
      <c r="G24" s="144"/>
      <c r="H24" s="145"/>
      <c r="I24" s="145"/>
      <c r="J24" s="145"/>
      <c r="K24" s="145"/>
      <c r="L24" s="144"/>
      <c r="M24" s="146"/>
      <c r="N24" s="136"/>
      <c r="O24" s="145"/>
      <c r="P24" s="145"/>
      <c r="Q24" s="148"/>
      <c r="R24" s="145"/>
      <c r="S24" s="145"/>
      <c r="T24" s="9"/>
      <c r="U24" s="145"/>
      <c r="V24" s="145"/>
      <c r="W24" s="132"/>
      <c r="X24" s="145"/>
      <c r="Y24" s="145"/>
      <c r="Z24" s="137"/>
      <c r="AA24" s="145"/>
      <c r="AB24" s="145"/>
      <c r="AC24" s="145"/>
      <c r="AD24" s="145"/>
      <c r="AE24" s="145"/>
      <c r="AF24" s="166"/>
      <c r="AG24" s="147"/>
      <c r="AH24" s="147"/>
      <c r="AI24" s="147"/>
      <c r="AJ24" s="147"/>
      <c r="AK24" s="167"/>
      <c r="AL24" s="147"/>
      <c r="AM24" s="147"/>
      <c r="AN24" s="168"/>
      <c r="AO24" s="150"/>
      <c r="AP24" s="144"/>
      <c r="AQ24" s="144"/>
      <c r="AR24" s="30"/>
      <c r="AS24" s="132"/>
      <c r="AT24" s="144"/>
      <c r="AU24" s="144"/>
      <c r="AV24" s="144"/>
      <c r="AW24" s="133"/>
      <c r="AX24" s="139"/>
      <c r="AY24" s="28"/>
      <c r="AZ24" s="169"/>
      <c r="BA24" s="133"/>
      <c r="BB24" s="56"/>
      <c r="BC24" s="146"/>
      <c r="BD24" s="127"/>
      <c r="BE24" s="125"/>
      <c r="BF24" s="125"/>
      <c r="BG24" s="125"/>
      <c r="BH24" s="141"/>
      <c r="BI24" s="141"/>
      <c r="BJ24" s="131"/>
      <c r="BK24" s="131"/>
      <c r="BL24" s="130"/>
      <c r="BM24" s="135"/>
      <c r="BN24" s="13"/>
      <c r="BO24" s="191"/>
      <c r="BP24" s="133"/>
      <c r="BQ24" s="139"/>
    </row>
    <row r="25" spans="1:69" ht="16.5" thickBot="1">
      <c r="A25" s="65"/>
      <c r="B25" s="66"/>
      <c r="C25" s="59"/>
      <c r="D25" s="67"/>
      <c r="E25" s="78"/>
      <c r="F25" s="79"/>
      <c r="G25" s="25"/>
      <c r="H25" s="120"/>
      <c r="I25" s="120"/>
      <c r="J25" s="120"/>
      <c r="K25" s="120"/>
      <c r="L25" s="25"/>
      <c r="M25" s="118"/>
      <c r="N25" s="69"/>
      <c r="O25" s="120"/>
      <c r="P25" s="120"/>
      <c r="Q25" s="20"/>
      <c r="R25" s="120"/>
      <c r="S25" s="120"/>
      <c r="T25" s="81"/>
      <c r="U25" s="120"/>
      <c r="V25" s="120"/>
      <c r="W25" s="14"/>
      <c r="X25" s="120"/>
      <c r="Y25" s="120"/>
      <c r="Z25" s="80"/>
      <c r="AA25" s="120"/>
      <c r="AB25" s="120"/>
      <c r="AC25" s="120"/>
      <c r="AD25" s="120"/>
      <c r="AE25" s="120"/>
      <c r="AF25" s="174"/>
      <c r="AG25" s="117"/>
      <c r="AH25" s="117"/>
      <c r="AI25" s="117"/>
      <c r="AJ25" s="117"/>
      <c r="AK25" s="175"/>
      <c r="AL25" s="117"/>
      <c r="AM25" s="117"/>
      <c r="AN25" s="176"/>
      <c r="AO25" s="79"/>
      <c r="AP25" s="25"/>
      <c r="AQ25" s="25"/>
      <c r="AR25" s="119"/>
      <c r="AS25" s="14"/>
      <c r="AT25" s="25"/>
      <c r="AU25" s="25"/>
      <c r="AV25" s="25"/>
      <c r="AW25" s="60"/>
      <c r="AX25" s="68"/>
      <c r="AY25" s="96"/>
      <c r="AZ25" s="177"/>
      <c r="BA25" s="60"/>
      <c r="BB25" s="188"/>
      <c r="BC25" s="118"/>
      <c r="BD25" s="70"/>
      <c r="BE25" s="64"/>
      <c r="BF25" s="64"/>
      <c r="BG25" s="64"/>
      <c r="BH25" s="71"/>
      <c r="BI25" s="71"/>
      <c r="BJ25" s="61"/>
      <c r="BK25" s="61"/>
      <c r="BL25" s="72"/>
      <c r="BM25" s="82"/>
      <c r="BN25" s="102"/>
      <c r="BO25" s="192"/>
      <c r="BP25" s="60"/>
      <c r="BQ25" s="68"/>
    </row>
  </sheetData>
  <pageMargins left="0.7" right="0.7" top="0.75" bottom="0.75" header="0.3" footer="0.3"/>
  <pageSetup paperSize="9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FF0000"/>
    <pageSetUpPr fitToPage="1"/>
  </sheetPr>
  <dimension ref="A1:BN9"/>
  <sheetViews>
    <sheetView showGridLines="0" topLeftCell="AM1" zoomScale="70" zoomScaleNormal="70" workbookViewId="0">
      <selection activeCell="A22" sqref="A22"/>
    </sheetView>
  </sheetViews>
  <sheetFormatPr baseColWidth="10" defaultColWidth="9.140625" defaultRowHeight="14.25"/>
  <cols>
    <col min="1" max="1" width="23.7109375" style="124" bestFit="1" customWidth="1"/>
    <col min="2" max="2" width="19" style="2" bestFit="1" customWidth="1"/>
    <col min="3" max="3" width="6.7109375" style="2" bestFit="1" customWidth="1"/>
    <col min="4" max="4" width="17.85546875" style="124" bestFit="1" customWidth="1"/>
    <col min="5" max="5" width="42.570312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4" bestFit="1" customWidth="1"/>
    <col min="30" max="30" width="8.7109375" style="4" bestFit="1" customWidth="1"/>
    <col min="31" max="31" width="8.7109375" style="124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79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7.28515625" style="4" bestFit="1" customWidth="1"/>
    <col min="67" max="16384" width="9.140625" style="124"/>
  </cols>
  <sheetData>
    <row r="1" spans="1:66" ht="409.5" customHeight="1" thickBot="1">
      <c r="A1" s="73" t="s">
        <v>0</v>
      </c>
      <c r="B1" s="155" t="s">
        <v>1</v>
      </c>
      <c r="C1" s="155" t="s">
        <v>29</v>
      </c>
      <c r="D1" s="123" t="s">
        <v>2</v>
      </c>
      <c r="E1" s="73" t="s">
        <v>3</v>
      </c>
      <c r="F1" s="155" t="s">
        <v>30</v>
      </c>
      <c r="G1" s="123" t="s">
        <v>31</v>
      </c>
      <c r="H1" s="123" t="s">
        <v>8</v>
      </c>
      <c r="I1" s="123" t="s">
        <v>9</v>
      </c>
      <c r="J1" s="123" t="s">
        <v>10</v>
      </c>
      <c r="K1" s="123" t="s">
        <v>11</v>
      </c>
      <c r="L1" s="123" t="s">
        <v>12</v>
      </c>
      <c r="M1" s="123" t="s">
        <v>39</v>
      </c>
      <c r="N1" s="122" t="s">
        <v>40</v>
      </c>
      <c r="O1" s="122" t="s">
        <v>83</v>
      </c>
      <c r="P1" s="73" t="s">
        <v>84</v>
      </c>
      <c r="Q1" s="73" t="s">
        <v>85</v>
      </c>
      <c r="R1" s="73" t="s">
        <v>86</v>
      </c>
      <c r="S1" s="73" t="s">
        <v>87</v>
      </c>
      <c r="T1" s="73" t="s">
        <v>88</v>
      </c>
      <c r="U1" s="73" t="s">
        <v>89</v>
      </c>
      <c r="V1" s="73" t="s">
        <v>90</v>
      </c>
      <c r="W1" s="73" t="s">
        <v>91</v>
      </c>
      <c r="X1" s="73" t="s">
        <v>92</v>
      </c>
      <c r="Y1" s="73" t="s">
        <v>93</v>
      </c>
      <c r="Z1" s="155" t="s">
        <v>94</v>
      </c>
      <c r="AA1" s="155" t="s">
        <v>95</v>
      </c>
      <c r="AB1" s="123" t="s">
        <v>96</v>
      </c>
      <c r="AC1" s="123" t="s">
        <v>97</v>
      </c>
      <c r="AD1" s="123" t="s">
        <v>98</v>
      </c>
      <c r="AE1" s="123" t="s">
        <v>99</v>
      </c>
      <c r="AF1" s="155" t="s">
        <v>100</v>
      </c>
      <c r="AG1" s="123" t="s">
        <v>101</v>
      </c>
      <c r="AH1" s="123" t="s">
        <v>102</v>
      </c>
      <c r="AI1" s="123" t="s">
        <v>103</v>
      </c>
      <c r="AJ1" s="123" t="s">
        <v>104</v>
      </c>
      <c r="AK1" s="156" t="s">
        <v>79</v>
      </c>
      <c r="AL1" s="123" t="s">
        <v>32</v>
      </c>
      <c r="AM1" s="123" t="s">
        <v>33</v>
      </c>
      <c r="AN1" s="123" t="s">
        <v>34</v>
      </c>
      <c r="AO1" s="157" t="s">
        <v>35</v>
      </c>
      <c r="AP1" s="123" t="s">
        <v>13</v>
      </c>
      <c r="AQ1" s="123" t="s">
        <v>14</v>
      </c>
      <c r="AR1" s="26" t="s">
        <v>17</v>
      </c>
      <c r="AS1" s="158" t="s">
        <v>78</v>
      </c>
      <c r="AT1" s="123" t="s">
        <v>15</v>
      </c>
      <c r="AU1" s="123" t="s">
        <v>16</v>
      </c>
      <c r="AV1" s="123" t="s">
        <v>36</v>
      </c>
      <c r="AW1" s="123" t="s">
        <v>37</v>
      </c>
      <c r="AX1" s="159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73" t="s">
        <v>111</v>
      </c>
    </row>
    <row r="2" spans="1:66" ht="15.75">
      <c r="A2" s="84"/>
      <c r="B2" s="85"/>
      <c r="C2" s="92"/>
      <c r="D2" s="86"/>
      <c r="E2" s="7"/>
      <c r="F2" s="29"/>
      <c r="G2" s="149"/>
      <c r="H2" s="94"/>
      <c r="I2" s="94"/>
      <c r="J2" s="94"/>
      <c r="K2" s="94"/>
      <c r="L2" s="149"/>
      <c r="M2" s="93"/>
      <c r="N2" s="18"/>
      <c r="O2" s="94"/>
      <c r="P2" s="94"/>
      <c r="Q2" s="153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0"/>
      <c r="AG2" s="17"/>
      <c r="AH2" s="17"/>
      <c r="AI2" s="17"/>
      <c r="AJ2" s="17"/>
      <c r="AK2" s="189"/>
      <c r="AL2" s="17"/>
      <c r="AM2" s="17"/>
      <c r="AN2" s="162"/>
      <c r="AO2" s="29"/>
      <c r="AP2" s="149"/>
      <c r="AQ2" s="149"/>
      <c r="AR2" s="54"/>
      <c r="AS2" s="21"/>
      <c r="AT2" s="149"/>
      <c r="AU2" s="149"/>
      <c r="AV2" s="149"/>
      <c r="AW2" s="134"/>
      <c r="AX2" s="62"/>
      <c r="AY2" s="97"/>
      <c r="AZ2" s="153"/>
      <c r="BA2" s="153"/>
      <c r="BB2" s="98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93"/>
      <c r="BN2" s="103"/>
    </row>
    <row r="3" spans="1:66" ht="15.75">
      <c r="A3" s="128"/>
      <c r="B3" s="143"/>
      <c r="C3" s="129"/>
      <c r="D3" s="140"/>
      <c r="E3" s="142"/>
      <c r="F3" s="150"/>
      <c r="G3" s="144"/>
      <c r="H3" s="145"/>
      <c r="I3" s="145"/>
      <c r="J3" s="145"/>
      <c r="K3" s="145"/>
      <c r="L3" s="144"/>
      <c r="M3" s="146"/>
      <c r="N3" s="136"/>
      <c r="O3" s="145"/>
      <c r="P3" s="145"/>
      <c r="Q3" s="148"/>
      <c r="R3" s="145"/>
      <c r="S3" s="145"/>
      <c r="T3" s="9"/>
      <c r="U3" s="145"/>
      <c r="V3" s="145"/>
      <c r="W3" s="132"/>
      <c r="X3" s="145"/>
      <c r="Y3" s="145"/>
      <c r="Z3" s="137"/>
      <c r="AA3" s="145"/>
      <c r="AB3" s="145"/>
      <c r="AC3" s="145"/>
      <c r="AD3" s="145"/>
      <c r="AE3" s="145"/>
      <c r="AF3" s="166"/>
      <c r="AG3" s="147"/>
      <c r="AH3" s="147"/>
      <c r="AI3" s="147"/>
      <c r="AJ3" s="147"/>
      <c r="AK3" s="187"/>
      <c r="AL3" s="147"/>
      <c r="AM3" s="147"/>
      <c r="AN3" s="168"/>
      <c r="AO3" s="150"/>
      <c r="AP3" s="144"/>
      <c r="AQ3" s="144"/>
      <c r="AR3" s="30"/>
      <c r="AS3" s="132"/>
      <c r="AT3" s="144"/>
      <c r="AU3" s="144"/>
      <c r="AV3" s="144"/>
      <c r="AW3" s="133"/>
      <c r="AX3" s="139"/>
      <c r="AY3" s="152"/>
      <c r="AZ3" s="148"/>
      <c r="BA3" s="148"/>
      <c r="BB3" s="190"/>
      <c r="BC3" s="146"/>
      <c r="BD3" s="127"/>
      <c r="BE3" s="125"/>
      <c r="BF3" s="125"/>
      <c r="BG3" s="125"/>
      <c r="BH3" s="141"/>
      <c r="BI3" s="141"/>
      <c r="BJ3" s="131"/>
      <c r="BK3" s="131"/>
      <c r="BL3" s="130"/>
      <c r="BM3" s="146"/>
      <c r="BN3" s="13"/>
    </row>
    <row r="4" spans="1:66" ht="15.75">
      <c r="A4" s="128"/>
      <c r="B4" s="143"/>
      <c r="C4" s="129"/>
      <c r="D4" s="140"/>
      <c r="E4" s="142"/>
      <c r="F4" s="150"/>
      <c r="G4" s="144"/>
      <c r="H4" s="145"/>
      <c r="I4" s="145"/>
      <c r="J4" s="145"/>
      <c r="K4" s="145"/>
      <c r="L4" s="144"/>
      <c r="M4" s="146"/>
      <c r="N4" s="136"/>
      <c r="O4" s="145"/>
      <c r="P4" s="145"/>
      <c r="Q4" s="148"/>
      <c r="R4" s="145"/>
      <c r="S4" s="145"/>
      <c r="T4" s="9"/>
      <c r="U4" s="145"/>
      <c r="V4" s="145"/>
      <c r="W4" s="132"/>
      <c r="X4" s="145"/>
      <c r="Y4" s="145"/>
      <c r="Z4" s="137"/>
      <c r="AA4" s="145"/>
      <c r="AB4" s="145"/>
      <c r="AC4" s="145"/>
      <c r="AD4" s="145"/>
      <c r="AE4" s="145"/>
      <c r="AF4" s="166"/>
      <c r="AG4" s="147"/>
      <c r="AH4" s="147"/>
      <c r="AI4" s="147"/>
      <c r="AJ4" s="147"/>
      <c r="AK4" s="187"/>
      <c r="AL4" s="147"/>
      <c r="AM4" s="147"/>
      <c r="AN4" s="168"/>
      <c r="AO4" s="150"/>
      <c r="AP4" s="144"/>
      <c r="AQ4" s="144"/>
      <c r="AR4" s="30"/>
      <c r="AS4" s="132"/>
      <c r="AT4" s="144"/>
      <c r="AU4" s="144"/>
      <c r="AV4" s="144"/>
      <c r="AW4" s="133"/>
      <c r="AX4" s="139"/>
      <c r="AY4" s="152"/>
      <c r="AZ4" s="148"/>
      <c r="BA4" s="148"/>
      <c r="BB4" s="190"/>
      <c r="BC4" s="146"/>
      <c r="BD4" s="127"/>
      <c r="BE4" s="125"/>
      <c r="BF4" s="125"/>
      <c r="BG4" s="125"/>
      <c r="BH4" s="141"/>
      <c r="BI4" s="141"/>
      <c r="BJ4" s="131"/>
      <c r="BK4" s="131"/>
      <c r="BL4" s="130"/>
      <c r="BM4" s="146"/>
      <c r="BN4" s="13"/>
    </row>
    <row r="5" spans="1:66" ht="15.75">
      <c r="A5" s="128"/>
      <c r="B5" s="143"/>
      <c r="C5" s="129"/>
      <c r="D5" s="140"/>
      <c r="E5" s="142"/>
      <c r="F5" s="150"/>
      <c r="G5" s="144"/>
      <c r="H5" s="145"/>
      <c r="I5" s="145"/>
      <c r="J5" s="145"/>
      <c r="K5" s="145"/>
      <c r="L5" s="144"/>
      <c r="M5" s="146"/>
      <c r="N5" s="136"/>
      <c r="O5" s="145"/>
      <c r="P5" s="145"/>
      <c r="Q5" s="148"/>
      <c r="R5" s="145"/>
      <c r="S5" s="145"/>
      <c r="T5" s="9"/>
      <c r="U5" s="145"/>
      <c r="V5" s="145"/>
      <c r="W5" s="132"/>
      <c r="X5" s="145"/>
      <c r="Y5" s="145"/>
      <c r="Z5" s="137"/>
      <c r="AA5" s="145"/>
      <c r="AB5" s="145"/>
      <c r="AC5" s="145"/>
      <c r="AD5" s="145"/>
      <c r="AE5" s="145"/>
      <c r="AF5" s="166"/>
      <c r="AG5" s="147"/>
      <c r="AH5" s="147"/>
      <c r="AI5" s="147"/>
      <c r="AJ5" s="147"/>
      <c r="AK5" s="187"/>
      <c r="AL5" s="147"/>
      <c r="AM5" s="147"/>
      <c r="AN5" s="168"/>
      <c r="AO5" s="150"/>
      <c r="AP5" s="144"/>
      <c r="AQ5" s="144"/>
      <c r="AR5" s="30"/>
      <c r="AS5" s="132"/>
      <c r="AT5" s="144"/>
      <c r="AU5" s="144"/>
      <c r="AV5" s="144"/>
      <c r="AW5" s="133"/>
      <c r="AX5" s="139"/>
      <c r="AY5" s="152"/>
      <c r="AZ5" s="148"/>
      <c r="BA5" s="148"/>
      <c r="BB5" s="190"/>
      <c r="BC5" s="146"/>
      <c r="BD5" s="127"/>
      <c r="BE5" s="125"/>
      <c r="BF5" s="125"/>
      <c r="BG5" s="125"/>
      <c r="BH5" s="141"/>
      <c r="BI5" s="141"/>
      <c r="BJ5" s="131"/>
      <c r="BK5" s="131"/>
      <c r="BL5" s="130"/>
      <c r="BM5" s="146"/>
      <c r="BN5" s="13"/>
    </row>
    <row r="6" spans="1:66" ht="15.75">
      <c r="A6" s="128"/>
      <c r="B6" s="143"/>
      <c r="C6" s="129"/>
      <c r="D6" s="140"/>
      <c r="E6" s="142"/>
      <c r="F6" s="150"/>
      <c r="G6" s="144"/>
      <c r="H6" s="145"/>
      <c r="I6" s="145"/>
      <c r="J6" s="145"/>
      <c r="K6" s="145"/>
      <c r="L6" s="144"/>
      <c r="M6" s="146"/>
      <c r="N6" s="136"/>
      <c r="O6" s="145"/>
      <c r="P6" s="145"/>
      <c r="Q6" s="148"/>
      <c r="R6" s="145"/>
      <c r="S6" s="145"/>
      <c r="T6" s="9"/>
      <c r="U6" s="145"/>
      <c r="V6" s="145"/>
      <c r="W6" s="132"/>
      <c r="X6" s="145"/>
      <c r="Y6" s="145"/>
      <c r="Z6" s="137"/>
      <c r="AA6" s="145"/>
      <c r="AB6" s="145"/>
      <c r="AC6" s="145"/>
      <c r="AD6" s="145"/>
      <c r="AE6" s="145"/>
      <c r="AF6" s="166"/>
      <c r="AG6" s="147"/>
      <c r="AH6" s="147"/>
      <c r="AI6" s="147"/>
      <c r="AJ6" s="147"/>
      <c r="AK6" s="187"/>
      <c r="AL6" s="147"/>
      <c r="AM6" s="147"/>
      <c r="AN6" s="168"/>
      <c r="AO6" s="150"/>
      <c r="AP6" s="144"/>
      <c r="AQ6" s="144"/>
      <c r="AR6" s="30"/>
      <c r="AS6" s="132"/>
      <c r="AT6" s="144"/>
      <c r="AU6" s="144"/>
      <c r="AV6" s="144"/>
      <c r="AW6" s="133"/>
      <c r="AX6" s="139"/>
      <c r="AY6" s="152"/>
      <c r="AZ6" s="148"/>
      <c r="BA6" s="148"/>
      <c r="BB6" s="190"/>
      <c r="BC6" s="146"/>
      <c r="BD6" s="127"/>
      <c r="BE6" s="125"/>
      <c r="BF6" s="125"/>
      <c r="BG6" s="125"/>
      <c r="BH6" s="141"/>
      <c r="BI6" s="141"/>
      <c r="BJ6" s="131"/>
      <c r="BK6" s="131"/>
      <c r="BL6" s="130"/>
      <c r="BM6" s="146"/>
      <c r="BN6" s="13"/>
    </row>
    <row r="7" spans="1:66" ht="15.75">
      <c r="A7" s="128"/>
      <c r="B7" s="143"/>
      <c r="C7" s="129"/>
      <c r="D7" s="140"/>
      <c r="E7" s="142"/>
      <c r="F7" s="150"/>
      <c r="G7" s="144"/>
      <c r="H7" s="145"/>
      <c r="I7" s="145"/>
      <c r="J7" s="145"/>
      <c r="K7" s="145"/>
      <c r="L7" s="144"/>
      <c r="M7" s="146"/>
      <c r="N7" s="136"/>
      <c r="O7" s="145"/>
      <c r="P7" s="145"/>
      <c r="Q7" s="148"/>
      <c r="R7" s="145"/>
      <c r="S7" s="145"/>
      <c r="T7" s="9"/>
      <c r="U7" s="145"/>
      <c r="V7" s="145"/>
      <c r="W7" s="132"/>
      <c r="X7" s="145"/>
      <c r="Y7" s="145"/>
      <c r="Z7" s="137"/>
      <c r="AA7" s="145"/>
      <c r="AB7" s="145"/>
      <c r="AC7" s="145"/>
      <c r="AD7" s="145"/>
      <c r="AE7" s="145"/>
      <c r="AF7" s="166"/>
      <c r="AG7" s="147"/>
      <c r="AH7" s="147"/>
      <c r="AI7" s="147"/>
      <c r="AJ7" s="147"/>
      <c r="AK7" s="147"/>
      <c r="AL7" s="147"/>
      <c r="AM7" s="147"/>
      <c r="AN7" s="168"/>
      <c r="AO7" s="150"/>
      <c r="AP7" s="144"/>
      <c r="AQ7" s="144"/>
      <c r="AR7" s="30"/>
      <c r="AS7" s="132"/>
      <c r="AT7" s="144"/>
      <c r="AU7" s="144"/>
      <c r="AV7" s="144"/>
      <c r="AW7" s="133"/>
      <c r="AX7" s="139"/>
      <c r="AY7" s="151"/>
      <c r="AZ7" s="148"/>
      <c r="BA7" s="148"/>
      <c r="BB7" s="148"/>
      <c r="BC7" s="146"/>
      <c r="BD7" s="127"/>
      <c r="BE7" s="125"/>
      <c r="BF7" s="125"/>
      <c r="BG7" s="125"/>
      <c r="BH7" s="141"/>
      <c r="BI7" s="141"/>
      <c r="BJ7" s="131"/>
      <c r="BK7" s="131"/>
      <c r="BL7" s="130"/>
      <c r="BM7" s="146"/>
      <c r="BN7" s="13"/>
    </row>
    <row r="8" spans="1:66" ht="16.5" thickBot="1">
      <c r="A8" s="65"/>
      <c r="B8" s="66"/>
      <c r="C8" s="59"/>
      <c r="D8" s="67"/>
      <c r="E8" s="78"/>
      <c r="F8" s="79"/>
      <c r="G8" s="25"/>
      <c r="H8" s="120"/>
      <c r="I8" s="120"/>
      <c r="J8" s="120"/>
      <c r="K8" s="120"/>
      <c r="L8" s="25"/>
      <c r="M8" s="118"/>
      <c r="N8" s="69"/>
      <c r="O8" s="120"/>
      <c r="P8" s="120"/>
      <c r="Q8" s="20"/>
      <c r="R8" s="120"/>
      <c r="S8" s="120"/>
      <c r="T8" s="81"/>
      <c r="U8" s="120"/>
      <c r="V8" s="120"/>
      <c r="W8" s="14"/>
      <c r="X8" s="120"/>
      <c r="Y8" s="120"/>
      <c r="Z8" s="80"/>
      <c r="AA8" s="120"/>
      <c r="AB8" s="120"/>
      <c r="AC8" s="120"/>
      <c r="AD8" s="120"/>
      <c r="AE8" s="120"/>
      <c r="AF8" s="174"/>
      <c r="AG8" s="117"/>
      <c r="AH8" s="117"/>
      <c r="AI8" s="117"/>
      <c r="AJ8" s="117"/>
      <c r="AK8" s="117"/>
      <c r="AL8" s="117"/>
      <c r="AM8" s="117"/>
      <c r="AN8" s="176"/>
      <c r="AO8" s="79"/>
      <c r="AP8" s="25"/>
      <c r="AQ8" s="25"/>
      <c r="AR8" s="119"/>
      <c r="AS8" s="14"/>
      <c r="AT8" s="25"/>
      <c r="AU8" s="25"/>
      <c r="AV8" s="25"/>
      <c r="AW8" s="60"/>
      <c r="AX8" s="68"/>
      <c r="AY8" s="99"/>
      <c r="AZ8" s="20"/>
      <c r="BA8" s="20"/>
      <c r="BB8" s="20"/>
      <c r="BC8" s="118"/>
      <c r="BD8" s="70"/>
      <c r="BE8" s="64"/>
      <c r="BF8" s="64"/>
      <c r="BG8" s="64"/>
      <c r="BH8" s="71"/>
      <c r="BI8" s="71"/>
      <c r="BJ8" s="61"/>
      <c r="BK8" s="61"/>
      <c r="BL8" s="72"/>
      <c r="BM8" s="118"/>
      <c r="BN8" s="102"/>
    </row>
    <row r="9" spans="1:66" s="4" customFormat="1">
      <c r="A9" s="124"/>
      <c r="B9" s="2"/>
      <c r="C9" s="2"/>
      <c r="D9" s="124"/>
      <c r="E9" s="3"/>
      <c r="F9" s="5"/>
      <c r="G9" s="5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2"/>
      <c r="AE9" s="124"/>
      <c r="AF9" s="5"/>
      <c r="AG9" s="5"/>
      <c r="AH9" s="5"/>
      <c r="AI9" s="5"/>
      <c r="AJ9" s="5"/>
      <c r="AK9" s="5"/>
      <c r="AL9" s="5"/>
      <c r="AM9" s="5"/>
      <c r="AN9" s="5"/>
      <c r="AZ9" s="179"/>
      <c r="BA9" s="5"/>
    </row>
  </sheetData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0000"/>
    <pageSetUpPr fitToPage="1"/>
  </sheetPr>
  <dimension ref="A1:BN8"/>
  <sheetViews>
    <sheetView showGridLines="0" zoomScale="70" zoomScaleNormal="70" workbookViewId="0">
      <selection activeCell="BH11" sqref="BH11"/>
    </sheetView>
  </sheetViews>
  <sheetFormatPr baseColWidth="10" defaultColWidth="9.140625" defaultRowHeight="14.25"/>
  <cols>
    <col min="1" max="1" width="23.7109375" style="124" bestFit="1" customWidth="1"/>
    <col min="2" max="2" width="19" style="2" bestFit="1" customWidth="1"/>
    <col min="3" max="3" width="6.7109375" style="2" bestFit="1" customWidth="1"/>
    <col min="4" max="4" width="17.85546875" style="124" bestFit="1" customWidth="1"/>
    <col min="5" max="5" width="42.5703125" style="3" bestFit="1" customWidth="1"/>
    <col min="6" max="7" width="8.7109375" style="5" bestFit="1" customWidth="1"/>
    <col min="8" max="12" width="8.7109375" style="4" bestFit="1" customWidth="1"/>
    <col min="13" max="13" width="8.7109375" style="4" customWidth="1"/>
    <col min="14" max="29" width="8.7109375" style="124" bestFit="1" customWidth="1"/>
    <col min="30" max="30" width="8.7109375" style="4" bestFit="1" customWidth="1"/>
    <col min="31" max="31" width="8.7109375" style="124" bestFit="1" customWidth="1"/>
    <col min="32" max="36" width="8.7109375" style="5" bestFit="1" customWidth="1"/>
    <col min="37" max="37" width="8.7109375" style="5" customWidth="1"/>
    <col min="38" max="40" width="8.7109375" style="5" bestFit="1" customWidth="1"/>
    <col min="41" max="49" width="8.7109375" style="4" bestFit="1" customWidth="1"/>
    <col min="50" max="50" width="8.7109375" style="4" customWidth="1"/>
    <col min="51" max="51" width="6.7109375" style="4" bestFit="1" customWidth="1"/>
    <col min="52" max="52" width="12" style="179" bestFit="1" customWidth="1"/>
    <col min="53" max="53" width="6" style="5" bestFit="1" customWidth="1"/>
    <col min="54" max="54" width="10.7109375" style="4" bestFit="1" customWidth="1"/>
    <col min="55" max="55" width="6" style="4" bestFit="1" customWidth="1"/>
    <col min="56" max="56" width="8.7109375" style="4" bestFit="1" customWidth="1"/>
    <col min="57" max="57" width="10.140625" style="4" bestFit="1" customWidth="1"/>
    <col min="58" max="58" width="6.7109375" style="4" bestFit="1" customWidth="1"/>
    <col min="59" max="59" width="18.28515625" style="4" bestFit="1" customWidth="1"/>
    <col min="60" max="60" width="9.140625" style="4" bestFit="1" customWidth="1"/>
    <col min="61" max="61" width="12.85546875" style="4" bestFit="1" customWidth="1"/>
    <col min="62" max="63" width="6" style="4" bestFit="1" customWidth="1"/>
    <col min="64" max="64" width="7.7109375" style="4" bestFit="1" customWidth="1"/>
    <col min="65" max="65" width="9.28515625" style="4" bestFit="1" customWidth="1"/>
    <col min="66" max="66" width="37.28515625" style="4" bestFit="1" customWidth="1"/>
    <col min="67" max="16384" width="9.140625" style="124"/>
  </cols>
  <sheetData>
    <row r="1" spans="1:66" ht="409.5" customHeight="1" thickBot="1">
      <c r="A1" s="6" t="s">
        <v>0</v>
      </c>
      <c r="B1" s="24" t="s">
        <v>1</v>
      </c>
      <c r="C1" s="24" t="s">
        <v>29</v>
      </c>
      <c r="D1" s="26" t="s">
        <v>2</v>
      </c>
      <c r="E1" s="6" t="s">
        <v>3</v>
      </c>
      <c r="F1" s="24" t="s">
        <v>30</v>
      </c>
      <c r="G1" s="26" t="s">
        <v>31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39</v>
      </c>
      <c r="N1" s="8" t="s">
        <v>40</v>
      </c>
      <c r="O1" s="8" t="s">
        <v>83</v>
      </c>
      <c r="P1" s="6" t="s">
        <v>84</v>
      </c>
      <c r="Q1" s="6" t="s">
        <v>85</v>
      </c>
      <c r="R1" s="6" t="s">
        <v>86</v>
      </c>
      <c r="S1" s="6" t="s">
        <v>87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92</v>
      </c>
      <c r="Y1" s="6" t="s">
        <v>93</v>
      </c>
      <c r="Z1" s="24" t="s">
        <v>94</v>
      </c>
      <c r="AA1" s="24" t="s">
        <v>95</v>
      </c>
      <c r="AB1" s="26" t="s">
        <v>96</v>
      </c>
      <c r="AC1" s="26" t="s">
        <v>97</v>
      </c>
      <c r="AD1" s="26" t="s">
        <v>98</v>
      </c>
      <c r="AE1" s="26" t="s">
        <v>99</v>
      </c>
      <c r="AF1" s="24" t="s">
        <v>100</v>
      </c>
      <c r="AG1" s="26" t="s">
        <v>101</v>
      </c>
      <c r="AH1" s="26" t="s">
        <v>102</v>
      </c>
      <c r="AI1" s="26" t="s">
        <v>103</v>
      </c>
      <c r="AJ1" s="26" t="s">
        <v>104</v>
      </c>
      <c r="AK1" s="183" t="s">
        <v>79</v>
      </c>
      <c r="AL1" s="26" t="s">
        <v>32</v>
      </c>
      <c r="AM1" s="26" t="s">
        <v>33</v>
      </c>
      <c r="AN1" s="26" t="s">
        <v>34</v>
      </c>
      <c r="AO1" s="184" t="s">
        <v>35</v>
      </c>
      <c r="AP1" s="26" t="s">
        <v>13</v>
      </c>
      <c r="AQ1" s="26" t="s">
        <v>14</v>
      </c>
      <c r="AR1" s="26" t="s">
        <v>17</v>
      </c>
      <c r="AS1" s="185" t="s">
        <v>78</v>
      </c>
      <c r="AT1" s="26" t="s">
        <v>15</v>
      </c>
      <c r="AU1" s="26" t="s">
        <v>16</v>
      </c>
      <c r="AV1" s="26" t="s">
        <v>36</v>
      </c>
      <c r="AW1" s="26" t="s">
        <v>37</v>
      </c>
      <c r="AX1" s="186" t="s">
        <v>77</v>
      </c>
      <c r="AY1" s="11" t="s">
        <v>18</v>
      </c>
      <c r="AZ1" s="26" t="s">
        <v>19</v>
      </c>
      <c r="BA1" s="11" t="s">
        <v>20</v>
      </c>
      <c r="BB1" s="11" t="s">
        <v>21</v>
      </c>
      <c r="BC1" s="15" t="s">
        <v>22</v>
      </c>
      <c r="BD1" s="11" t="s">
        <v>38</v>
      </c>
      <c r="BE1" s="11" t="s">
        <v>23</v>
      </c>
      <c r="BF1" s="11" t="s">
        <v>24</v>
      </c>
      <c r="BG1" s="11" t="s">
        <v>25</v>
      </c>
      <c r="BH1" s="16" t="s">
        <v>26</v>
      </c>
      <c r="BI1" s="6" t="s">
        <v>4</v>
      </c>
      <c r="BJ1" s="10" t="s">
        <v>5</v>
      </c>
      <c r="BK1" s="11" t="s">
        <v>6</v>
      </c>
      <c r="BL1" s="12" t="s">
        <v>7</v>
      </c>
      <c r="BM1" s="16" t="s">
        <v>27</v>
      </c>
      <c r="BN1" s="6" t="s">
        <v>111</v>
      </c>
    </row>
    <row r="2" spans="1:66" ht="15.75">
      <c r="A2" s="84"/>
      <c r="B2" s="85"/>
      <c r="C2" s="92"/>
      <c r="D2" s="86"/>
      <c r="E2" s="7"/>
      <c r="F2" s="29"/>
      <c r="G2" s="149"/>
      <c r="H2" s="94"/>
      <c r="I2" s="94"/>
      <c r="J2" s="94"/>
      <c r="K2" s="94"/>
      <c r="L2" s="149"/>
      <c r="M2" s="93"/>
      <c r="N2" s="18"/>
      <c r="O2" s="94"/>
      <c r="P2" s="94"/>
      <c r="Q2" s="153"/>
      <c r="R2" s="94"/>
      <c r="S2" s="94"/>
      <c r="T2" s="22"/>
      <c r="U2" s="94"/>
      <c r="V2" s="94"/>
      <c r="W2" s="21"/>
      <c r="X2" s="94"/>
      <c r="Y2" s="94"/>
      <c r="Z2" s="23"/>
      <c r="AA2" s="94"/>
      <c r="AB2" s="94"/>
      <c r="AC2" s="94"/>
      <c r="AD2" s="94"/>
      <c r="AE2" s="94"/>
      <c r="AF2" s="160"/>
      <c r="AG2" s="17"/>
      <c r="AH2" s="17"/>
      <c r="AI2" s="17"/>
      <c r="AJ2" s="17"/>
      <c r="AK2" s="17"/>
      <c r="AL2" s="17"/>
      <c r="AM2" s="17"/>
      <c r="AN2" s="162"/>
      <c r="AO2" s="29"/>
      <c r="AP2" s="149"/>
      <c r="AQ2" s="149"/>
      <c r="AR2" s="54"/>
      <c r="AS2" s="21"/>
      <c r="AT2" s="149"/>
      <c r="AU2" s="149"/>
      <c r="AV2" s="149"/>
      <c r="AW2" s="134"/>
      <c r="AX2" s="62"/>
      <c r="AY2" s="100"/>
      <c r="AZ2" s="153"/>
      <c r="BA2" s="153"/>
      <c r="BB2" s="153"/>
      <c r="BC2" s="93"/>
      <c r="BD2" s="87"/>
      <c r="BE2" s="88"/>
      <c r="BF2" s="88"/>
      <c r="BG2" s="88"/>
      <c r="BH2" s="89"/>
      <c r="BI2" s="89"/>
      <c r="BJ2" s="90"/>
      <c r="BK2" s="90"/>
      <c r="BL2" s="91"/>
      <c r="BM2" s="93"/>
      <c r="BN2" s="103"/>
    </row>
    <row r="3" spans="1:66" ht="15.75">
      <c r="A3" s="128"/>
      <c r="B3" s="143"/>
      <c r="C3" s="129"/>
      <c r="D3" s="140"/>
      <c r="E3" s="142"/>
      <c r="F3" s="150"/>
      <c r="G3" s="144"/>
      <c r="H3" s="145"/>
      <c r="I3" s="145"/>
      <c r="J3" s="145"/>
      <c r="K3" s="145"/>
      <c r="L3" s="144"/>
      <c r="M3" s="146"/>
      <c r="N3" s="136"/>
      <c r="O3" s="145"/>
      <c r="P3" s="145"/>
      <c r="Q3" s="148"/>
      <c r="R3" s="145"/>
      <c r="S3" s="145"/>
      <c r="T3" s="9"/>
      <c r="U3" s="145"/>
      <c r="V3" s="145"/>
      <c r="W3" s="132"/>
      <c r="X3" s="145"/>
      <c r="Y3" s="145"/>
      <c r="Z3" s="137"/>
      <c r="AA3" s="145"/>
      <c r="AB3" s="145"/>
      <c r="AC3" s="145"/>
      <c r="AD3" s="145"/>
      <c r="AE3" s="145"/>
      <c r="AF3" s="166"/>
      <c r="AG3" s="147"/>
      <c r="AH3" s="147"/>
      <c r="AI3" s="147"/>
      <c r="AJ3" s="147"/>
      <c r="AK3" s="147"/>
      <c r="AL3" s="147"/>
      <c r="AM3" s="147"/>
      <c r="AN3" s="168"/>
      <c r="AO3" s="150"/>
      <c r="AP3" s="144"/>
      <c r="AQ3" s="144"/>
      <c r="AR3" s="30"/>
      <c r="AS3" s="132"/>
      <c r="AT3" s="144"/>
      <c r="AU3" s="144"/>
      <c r="AV3" s="144"/>
      <c r="AW3" s="133"/>
      <c r="AX3" s="139"/>
      <c r="AY3" s="151"/>
      <c r="AZ3" s="148"/>
      <c r="BA3" s="148"/>
      <c r="BB3" s="148"/>
      <c r="BC3" s="146"/>
      <c r="BD3" s="127"/>
      <c r="BE3" s="125"/>
      <c r="BF3" s="125"/>
      <c r="BG3" s="125"/>
      <c r="BH3" s="141"/>
      <c r="BI3" s="141"/>
      <c r="BJ3" s="131"/>
      <c r="BK3" s="131"/>
      <c r="BL3" s="130"/>
      <c r="BM3" s="146"/>
      <c r="BN3" s="13"/>
    </row>
    <row r="4" spans="1:66" ht="15.75">
      <c r="A4" s="128"/>
      <c r="B4" s="143"/>
      <c r="C4" s="129"/>
      <c r="D4" s="140"/>
      <c r="E4" s="142"/>
      <c r="F4" s="150"/>
      <c r="G4" s="144"/>
      <c r="H4" s="145"/>
      <c r="I4" s="145"/>
      <c r="J4" s="145"/>
      <c r="K4" s="145"/>
      <c r="L4" s="144"/>
      <c r="M4" s="146"/>
      <c r="N4" s="136"/>
      <c r="O4" s="145"/>
      <c r="P4" s="145"/>
      <c r="Q4" s="148"/>
      <c r="R4" s="145"/>
      <c r="S4" s="145"/>
      <c r="T4" s="9"/>
      <c r="U4" s="145"/>
      <c r="V4" s="145"/>
      <c r="W4" s="132"/>
      <c r="X4" s="145"/>
      <c r="Y4" s="145"/>
      <c r="Z4" s="137"/>
      <c r="AA4" s="145"/>
      <c r="AB4" s="145"/>
      <c r="AC4" s="145"/>
      <c r="AD4" s="145"/>
      <c r="AE4" s="145"/>
      <c r="AF4" s="166"/>
      <c r="AG4" s="147"/>
      <c r="AH4" s="147"/>
      <c r="AI4" s="147"/>
      <c r="AJ4" s="147"/>
      <c r="AK4" s="147"/>
      <c r="AL4" s="147"/>
      <c r="AM4" s="147"/>
      <c r="AN4" s="168"/>
      <c r="AO4" s="150"/>
      <c r="AP4" s="144"/>
      <c r="AQ4" s="144"/>
      <c r="AR4" s="30"/>
      <c r="AS4" s="132"/>
      <c r="AT4" s="144"/>
      <c r="AU4" s="144"/>
      <c r="AV4" s="144"/>
      <c r="AW4" s="133"/>
      <c r="AX4" s="139"/>
      <c r="AY4" s="151"/>
      <c r="AZ4" s="148"/>
      <c r="BA4" s="148"/>
      <c r="BB4" s="148"/>
      <c r="BC4" s="146"/>
      <c r="BD4" s="127"/>
      <c r="BE4" s="125"/>
      <c r="BF4" s="125"/>
      <c r="BG4" s="125"/>
      <c r="BH4" s="141"/>
      <c r="BI4" s="141"/>
      <c r="BJ4" s="131"/>
      <c r="BK4" s="131"/>
      <c r="BL4" s="130"/>
      <c r="BM4" s="146"/>
      <c r="BN4" s="13"/>
    </row>
    <row r="5" spans="1:66" ht="15.75">
      <c r="A5" s="128"/>
      <c r="B5" s="143"/>
      <c r="C5" s="129"/>
      <c r="D5" s="140"/>
      <c r="E5" s="142"/>
      <c r="F5" s="150"/>
      <c r="G5" s="144"/>
      <c r="H5" s="145"/>
      <c r="I5" s="145"/>
      <c r="J5" s="145"/>
      <c r="K5" s="145"/>
      <c r="L5" s="144"/>
      <c r="M5" s="146"/>
      <c r="N5" s="136"/>
      <c r="O5" s="145"/>
      <c r="P5" s="145"/>
      <c r="Q5" s="148"/>
      <c r="R5" s="145"/>
      <c r="S5" s="145"/>
      <c r="T5" s="9"/>
      <c r="U5" s="145"/>
      <c r="V5" s="145"/>
      <c r="W5" s="132"/>
      <c r="X5" s="145"/>
      <c r="Y5" s="145"/>
      <c r="Z5" s="137"/>
      <c r="AA5" s="145"/>
      <c r="AB5" s="145"/>
      <c r="AC5" s="145"/>
      <c r="AD5" s="145"/>
      <c r="AE5" s="145"/>
      <c r="AF5" s="166"/>
      <c r="AG5" s="147"/>
      <c r="AH5" s="147"/>
      <c r="AI5" s="147"/>
      <c r="AJ5" s="147"/>
      <c r="AK5" s="147"/>
      <c r="AL5" s="147"/>
      <c r="AM5" s="147"/>
      <c r="AN5" s="168"/>
      <c r="AO5" s="150"/>
      <c r="AP5" s="144"/>
      <c r="AQ5" s="144"/>
      <c r="AR5" s="30"/>
      <c r="AS5" s="132"/>
      <c r="AT5" s="144"/>
      <c r="AU5" s="144"/>
      <c r="AV5" s="144"/>
      <c r="AW5" s="133"/>
      <c r="AX5" s="139"/>
      <c r="AY5" s="151"/>
      <c r="AZ5" s="148"/>
      <c r="BA5" s="148"/>
      <c r="BB5" s="148"/>
      <c r="BC5" s="146"/>
      <c r="BD5" s="127"/>
      <c r="BE5" s="125"/>
      <c r="BF5" s="125"/>
      <c r="BG5" s="125"/>
      <c r="BH5" s="141"/>
      <c r="BI5" s="141"/>
      <c r="BJ5" s="131"/>
      <c r="BK5" s="131"/>
      <c r="BL5" s="130"/>
      <c r="BM5" s="146"/>
      <c r="BN5" s="13"/>
    </row>
    <row r="6" spans="1:66" ht="15.75">
      <c r="A6" s="128"/>
      <c r="B6" s="143"/>
      <c r="C6" s="129"/>
      <c r="D6" s="140"/>
      <c r="E6" s="142"/>
      <c r="F6" s="150"/>
      <c r="G6" s="144"/>
      <c r="H6" s="145"/>
      <c r="I6" s="145"/>
      <c r="J6" s="145"/>
      <c r="K6" s="145"/>
      <c r="L6" s="144"/>
      <c r="M6" s="146"/>
      <c r="N6" s="136"/>
      <c r="O6" s="145"/>
      <c r="P6" s="145"/>
      <c r="Q6" s="148"/>
      <c r="R6" s="145"/>
      <c r="S6" s="145"/>
      <c r="T6" s="9"/>
      <c r="U6" s="145"/>
      <c r="V6" s="145"/>
      <c r="W6" s="132"/>
      <c r="X6" s="145"/>
      <c r="Y6" s="145"/>
      <c r="Z6" s="137"/>
      <c r="AA6" s="145"/>
      <c r="AB6" s="145"/>
      <c r="AC6" s="145"/>
      <c r="AD6" s="145"/>
      <c r="AE6" s="145"/>
      <c r="AF6" s="166"/>
      <c r="AG6" s="147"/>
      <c r="AH6" s="147"/>
      <c r="AI6" s="147"/>
      <c r="AJ6" s="147"/>
      <c r="AK6" s="147"/>
      <c r="AL6" s="147"/>
      <c r="AM6" s="147"/>
      <c r="AN6" s="168"/>
      <c r="AO6" s="150"/>
      <c r="AP6" s="144"/>
      <c r="AQ6" s="144"/>
      <c r="AR6" s="30"/>
      <c r="AS6" s="132"/>
      <c r="AT6" s="144"/>
      <c r="AU6" s="144"/>
      <c r="AV6" s="144"/>
      <c r="AW6" s="133"/>
      <c r="AX6" s="139"/>
      <c r="AY6" s="151"/>
      <c r="AZ6" s="148"/>
      <c r="BA6" s="148"/>
      <c r="BB6" s="148"/>
      <c r="BC6" s="146"/>
      <c r="BD6" s="127"/>
      <c r="BE6" s="125"/>
      <c r="BF6" s="125"/>
      <c r="BG6" s="125"/>
      <c r="BH6" s="141"/>
      <c r="BI6" s="141"/>
      <c r="BJ6" s="131"/>
      <c r="BK6" s="131"/>
      <c r="BL6" s="130"/>
      <c r="BM6" s="146"/>
      <c r="BN6" s="13"/>
    </row>
    <row r="7" spans="1:66" ht="15.75">
      <c r="A7" s="128"/>
      <c r="B7" s="143"/>
      <c r="C7" s="129"/>
      <c r="D7" s="140"/>
      <c r="E7" s="142"/>
      <c r="F7" s="150"/>
      <c r="G7" s="144"/>
      <c r="H7" s="145"/>
      <c r="I7" s="145"/>
      <c r="J7" s="145"/>
      <c r="K7" s="145"/>
      <c r="L7" s="144"/>
      <c r="M7" s="146"/>
      <c r="N7" s="136"/>
      <c r="O7" s="145"/>
      <c r="P7" s="145"/>
      <c r="Q7" s="148"/>
      <c r="R7" s="145"/>
      <c r="S7" s="145"/>
      <c r="T7" s="9"/>
      <c r="U7" s="145"/>
      <c r="V7" s="145"/>
      <c r="W7" s="132"/>
      <c r="X7" s="145"/>
      <c r="Y7" s="145"/>
      <c r="Z7" s="137"/>
      <c r="AA7" s="145"/>
      <c r="AB7" s="145"/>
      <c r="AC7" s="145"/>
      <c r="AD7" s="145"/>
      <c r="AE7" s="145"/>
      <c r="AF7" s="166"/>
      <c r="AG7" s="147"/>
      <c r="AH7" s="147"/>
      <c r="AI7" s="147"/>
      <c r="AJ7" s="147"/>
      <c r="AK7" s="147"/>
      <c r="AL7" s="147"/>
      <c r="AM7" s="147"/>
      <c r="AN7" s="168"/>
      <c r="AO7" s="150"/>
      <c r="AP7" s="144"/>
      <c r="AQ7" s="144"/>
      <c r="AR7" s="30"/>
      <c r="AS7" s="132"/>
      <c r="AT7" s="144"/>
      <c r="AU7" s="144"/>
      <c r="AV7" s="144"/>
      <c r="AW7" s="133"/>
      <c r="AX7" s="139"/>
      <c r="AY7" s="151"/>
      <c r="AZ7" s="148"/>
      <c r="BA7" s="148"/>
      <c r="BB7" s="148"/>
      <c r="BC7" s="146"/>
      <c r="BD7" s="127"/>
      <c r="BE7" s="125"/>
      <c r="BF7" s="125"/>
      <c r="BG7" s="125"/>
      <c r="BH7" s="141"/>
      <c r="BI7" s="141"/>
      <c r="BJ7" s="131"/>
      <c r="BK7" s="131"/>
      <c r="BL7" s="130"/>
      <c r="BM7" s="146"/>
      <c r="BN7" s="13"/>
    </row>
    <row r="8" spans="1:66" ht="16.5" thickBot="1">
      <c r="A8" s="65"/>
      <c r="B8" s="66"/>
      <c r="C8" s="59"/>
      <c r="D8" s="67"/>
      <c r="E8" s="78"/>
      <c r="F8" s="79"/>
      <c r="G8" s="25"/>
      <c r="H8" s="120"/>
      <c r="I8" s="120"/>
      <c r="J8" s="120"/>
      <c r="K8" s="120"/>
      <c r="L8" s="25"/>
      <c r="M8" s="118"/>
      <c r="N8" s="69"/>
      <c r="O8" s="120"/>
      <c r="P8" s="120"/>
      <c r="Q8" s="20"/>
      <c r="R8" s="120"/>
      <c r="S8" s="120"/>
      <c r="T8" s="81"/>
      <c r="U8" s="120"/>
      <c r="V8" s="120"/>
      <c r="W8" s="14"/>
      <c r="X8" s="120"/>
      <c r="Y8" s="120"/>
      <c r="Z8" s="80"/>
      <c r="AA8" s="120"/>
      <c r="AB8" s="120"/>
      <c r="AC8" s="120"/>
      <c r="AD8" s="120"/>
      <c r="AE8" s="120"/>
      <c r="AF8" s="174"/>
      <c r="AG8" s="117"/>
      <c r="AH8" s="117"/>
      <c r="AI8" s="117"/>
      <c r="AJ8" s="117"/>
      <c r="AK8" s="117"/>
      <c r="AL8" s="117"/>
      <c r="AM8" s="117"/>
      <c r="AN8" s="176"/>
      <c r="AO8" s="79"/>
      <c r="AP8" s="25"/>
      <c r="AQ8" s="25"/>
      <c r="AR8" s="119"/>
      <c r="AS8" s="14"/>
      <c r="AT8" s="25"/>
      <c r="AU8" s="25"/>
      <c r="AV8" s="25"/>
      <c r="AW8" s="60"/>
      <c r="AX8" s="68"/>
      <c r="AY8" s="99"/>
      <c r="AZ8" s="20"/>
      <c r="BA8" s="20"/>
      <c r="BB8" s="20"/>
      <c r="BC8" s="118"/>
      <c r="BD8" s="70"/>
      <c r="BE8" s="64"/>
      <c r="BF8" s="64"/>
      <c r="BG8" s="64"/>
      <c r="BH8" s="71"/>
      <c r="BI8" s="71"/>
      <c r="BJ8" s="61"/>
      <c r="BK8" s="61"/>
      <c r="BL8" s="72"/>
      <c r="BM8" s="118"/>
      <c r="BN8" s="102"/>
    </row>
  </sheetData>
  <pageMargins left="0.7" right="0.7" top="0.75" bottom="0.75" header="0.3" footer="0.3"/>
  <pageSetup paperSize="9" scale="5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R5ZCUEUYKTZT-7-819</_dlc_DocId>
    <_dlc_DocIdUrl xmlns="50dad0ab-8f5b-4967-863a-c7559a0fa748">
      <Url>https://workspace.vodafone.com/Group/NW_Experience_Dashboard/_layouts/DocIdRedir.aspx?ID=R5ZCUEUYKTZT-7-819</Url>
      <Description>R5ZCUEUYKTZT-7-819</Description>
    </_dlc_DocIdUrl>
  </documentManagement>
</p:properties>
</file>

<file path=customXml/item4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5BD7E6C-0C7D-4D90-956A-BE09C7870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A8EA0-8291-4400-90F9-CEF4420981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573CD8-A556-455B-A357-3799FE6408D7}">
  <ds:schemaRefs>
    <ds:schemaRef ds:uri="1dae82a4-a20b-40f7-a678-e3b156153190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50dad0ab-8f5b-4967-863a-c7559a0fa748"/>
    <ds:schemaRef ds:uri="http://purl.org/dc/elements/1.1/"/>
    <ds:schemaRef ds:uri="http://purl.org/dc/dcmitype/"/>
    <ds:schemaRef ds:uri="8e7602b5-e6da-4c51-a9c3-5953e729b93a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2CF5A4E6-A3CA-4809-BDCB-8A606E25338D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375A0C17-8983-4444-A2CF-2EE34617605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AUX</vt:lpstr>
      <vt:lpstr>KPIS_AGGREGATION ALL CITIES</vt:lpstr>
      <vt:lpstr>KPIS_AGGREGATION REST</vt:lpstr>
      <vt:lpstr>VOLTE_CAPABLE M2M - M CITIES </vt:lpstr>
      <vt:lpstr>VOLTE_REAL M2M - M CITIES</vt:lpstr>
      <vt:lpstr>VOLTE_CAPABLE M2M - S CITIES</vt:lpstr>
      <vt:lpstr>VOLTE_REAL M2M - S CITIES</vt:lpstr>
      <vt:lpstr>VOLTE_CAPABLE M2M - HIGHWAYS</vt:lpstr>
      <vt:lpstr>VOLTE_REAL M2M - HIGHWAY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melisa_duro</cp:lastModifiedBy>
  <dcterms:created xsi:type="dcterms:W3CDTF">2013-11-26T14:15:09Z</dcterms:created>
  <dcterms:modified xsi:type="dcterms:W3CDTF">2017-04-18T14:44:27Z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ed1123d0-2d3d-4f98-aa3a-5da3dcdfb909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</Properties>
</file>