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8855" windowHeight="8445" activeTab="7"/>
  </bookViews>
  <sheets>
    <sheet name="Todos" sheetId="4" r:id="rId1"/>
    <sheet name="Promedio" sheetId="16" r:id="rId2"/>
    <sheet name="Sigma" sheetId="17" r:id="rId3"/>
    <sheet name="Variabilidad de Estrategias" sheetId="13" r:id="rId4"/>
    <sheet name="Chi" sheetId="15" r:id="rId5"/>
    <sheet name="Distracción" sheetId="18" r:id="rId6"/>
    <sheet name="R" sheetId="19" r:id="rId7"/>
    <sheet name="Pereza" sheetId="20" r:id="rId8"/>
  </sheets>
  <calcPr calcId="125725"/>
</workbook>
</file>

<file path=xl/calcChain.xml><?xml version="1.0" encoding="utf-8"?>
<calcChain xmlns="http://schemas.openxmlformats.org/spreadsheetml/2006/main">
  <c r="J3" i="20"/>
  <c r="K2" i="18"/>
  <c r="J2"/>
  <c r="K3"/>
  <c r="J3" s="1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F3"/>
  <c r="E3"/>
  <c r="E2"/>
  <c r="F2"/>
  <c r="J2" i="20"/>
  <c r="K3"/>
  <c r="K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2"/>
  <c r="C3"/>
  <c r="C4"/>
  <c r="C5"/>
  <c r="C6"/>
  <c r="C7"/>
  <c r="C8"/>
  <c r="C9"/>
  <c r="C10"/>
  <c r="C11"/>
  <c r="C12"/>
  <c r="C13"/>
  <c r="C14"/>
  <c r="C15"/>
  <c r="C16"/>
  <c r="C17"/>
  <c r="C18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2"/>
  <c r="H3" i="19"/>
  <c r="G3"/>
  <c r="H2"/>
  <c r="G2"/>
  <c r="C3" i="18"/>
  <c r="C4"/>
  <c r="C5"/>
  <c r="C6"/>
  <c r="C7"/>
  <c r="C8"/>
  <c r="C9"/>
  <c r="C10"/>
  <c r="C11"/>
  <c r="C12"/>
  <c r="C13"/>
  <c r="C14"/>
  <c r="C15"/>
  <c r="C16"/>
  <c r="C17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2"/>
  <c r="H3" i="17"/>
  <c r="G3"/>
  <c r="H2"/>
  <c r="G2"/>
  <c r="H3" i="16"/>
  <c r="G3"/>
  <c r="H2"/>
  <c r="G2"/>
  <c r="H3" i="15"/>
  <c r="H2"/>
  <c r="G3"/>
  <c r="G2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2"/>
  <c r="C3"/>
  <c r="H3" i="13"/>
  <c r="G3"/>
  <c r="G2"/>
  <c r="H2" l="1"/>
</calcChain>
</file>

<file path=xl/sharedStrings.xml><?xml version="1.0" encoding="utf-8"?>
<sst xmlns="http://schemas.openxmlformats.org/spreadsheetml/2006/main" count="710" uniqueCount="78">
  <si>
    <t>Nombre</t>
  </si>
  <si>
    <t>Promedio</t>
  </si>
  <si>
    <t>Test Score</t>
  </si>
  <si>
    <t>Bruno</t>
  </si>
  <si>
    <t>Daniel</t>
  </si>
  <si>
    <t>Fiorella</t>
  </si>
  <si>
    <t>Marisol</t>
  </si>
  <si>
    <t>Pablo</t>
  </si>
  <si>
    <t>Facundo</t>
  </si>
  <si>
    <t>Lucas</t>
  </si>
  <si>
    <t>Lucía</t>
  </si>
  <si>
    <t>Misael</t>
  </si>
  <si>
    <t>Nahuel</t>
  </si>
  <si>
    <t>Marcos</t>
  </si>
  <si>
    <t>Diagnóstico</t>
  </si>
  <si>
    <t>Asperger</t>
  </si>
  <si>
    <t>Autismo</t>
  </si>
  <si>
    <t>Andrés Z</t>
  </si>
  <si>
    <t>Julia Z</t>
  </si>
  <si>
    <t>Control</t>
  </si>
  <si>
    <t>Gabriel</t>
  </si>
  <si>
    <t>Mariano</t>
  </si>
  <si>
    <t>Sebastián</t>
  </si>
  <si>
    <t>Iván</t>
  </si>
  <si>
    <t>Lautaro</t>
  </si>
  <si>
    <t>TGDNE</t>
  </si>
  <si>
    <t>Mejor Medidos</t>
  </si>
  <si>
    <t>No tan buenos</t>
  </si>
  <si>
    <t>B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</si>
  <si>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</rPr>
      <t>B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</si>
  <si>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>0</t>
    </r>
  </si>
  <si>
    <r>
      <t>X</t>
    </r>
    <r>
      <rPr>
        <vertAlign val="subscript"/>
        <sz val="11"/>
        <color theme="1"/>
        <rFont val="Calibri"/>
        <family val="2"/>
      </rPr>
      <t>0</t>
    </r>
  </si>
  <si>
    <t>Reduced Chi-Sqr</t>
  </si>
  <si>
    <t>D</t>
  </si>
  <si>
    <t>s</t>
  </si>
  <si>
    <t>Ds</t>
  </si>
  <si>
    <t>Distracción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</si>
  <si>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Distracción</t>
    </r>
  </si>
  <si>
    <t>Pearson</t>
  </si>
  <si>
    <t>Kullback Leibler</t>
  </si>
  <si>
    <t>Eloisa</t>
  </si>
  <si>
    <t>Verónica</t>
  </si>
  <si>
    <t>Ariel</t>
  </si>
  <si>
    <t>Agustina Diaz Giglio</t>
  </si>
  <si>
    <t>Estanislao Chiocconi</t>
  </si>
  <si>
    <t>Florencia Muñoz</t>
  </si>
  <si>
    <t>Juan Andrés Flirtiaga</t>
  </si>
  <si>
    <t>Mariano Ezequiel Gómez Beriso</t>
  </si>
  <si>
    <t>Santiago Guerli</t>
  </si>
  <si>
    <t>Sofía Garcés</t>
  </si>
  <si>
    <t>Tobías Domenech</t>
  </si>
  <si>
    <t>Espectro</t>
  </si>
  <si>
    <t>Valor Medio</t>
  </si>
  <si>
    <t>Error</t>
  </si>
  <si>
    <t>Agustín Rey</t>
  </si>
  <si>
    <t>Diego Marquez</t>
  </si>
  <si>
    <t>Enio Marchesin</t>
  </si>
  <si>
    <t>Gerónimo Miguel</t>
  </si>
  <si>
    <t>Manuel Marzano</t>
  </si>
  <si>
    <t>Variabilidad de Estrategias</t>
  </si>
  <si>
    <t>Antonio Jordi</t>
  </si>
  <si>
    <t>Facundo Lueiro</t>
  </si>
  <si>
    <t>Gonzalo Cornejo</t>
  </si>
  <si>
    <t>Juan Pablo Vallecillo</t>
  </si>
  <si>
    <t>Marina Gaspar</t>
  </si>
  <si>
    <t>N° de Bins Constante con Asimetría Corregidos</t>
  </si>
  <si>
    <t>Log(Chi)</t>
  </si>
  <si>
    <t>Error Standard</t>
  </si>
  <si>
    <t>Var. Est.</t>
  </si>
  <si>
    <t>Sigma</t>
  </si>
  <si>
    <t>R</t>
  </si>
  <si>
    <t>m</t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</si>
  <si>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m</t>
    </r>
  </si>
  <si>
    <t>Pereza</t>
  </si>
  <si>
    <r>
      <t>1/(</t>
    </r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m)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</si>
  <si>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Pereza/(</t>
    </r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m)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</si>
  <si>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1/(</t>
    </r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B)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</si>
  <si>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Distracción/(</t>
    </r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B)</t>
    </r>
    <r>
      <rPr>
        <b/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</si>
</sst>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1" fontId="0" fillId="0" borderId="0" xfId="0" applyNumberFormat="1" applyBorder="1"/>
    <xf numFmtId="0" fontId="1" fillId="0" borderId="0" xfId="0" applyFont="1" applyBorder="1"/>
    <xf numFmtId="2" fontId="0" fillId="0" borderId="0" xfId="0" applyNumberFormat="1" applyBorder="1"/>
    <xf numFmtId="11" fontId="0" fillId="0" borderId="5" xfId="0" applyNumberFormat="1" applyBorder="1"/>
    <xf numFmtId="2" fontId="0" fillId="0" borderId="5" xfId="0" applyNumberFormat="1" applyBorder="1"/>
    <xf numFmtId="0" fontId="1" fillId="0" borderId="5" xfId="0" applyFont="1" applyBorder="1"/>
    <xf numFmtId="2" fontId="0" fillId="0" borderId="0" xfId="0" applyNumberFormat="1" applyFont="1"/>
    <xf numFmtId="2" fontId="0" fillId="0" borderId="2" xfId="0" applyNumberFormat="1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2" fontId="0" fillId="0" borderId="12" xfId="0" applyNumberFormat="1" applyFont="1" applyBorder="1"/>
    <xf numFmtId="0" fontId="0" fillId="0" borderId="12" xfId="0" applyBorder="1"/>
    <xf numFmtId="11" fontId="0" fillId="0" borderId="12" xfId="0" applyNumberFormat="1" applyBorder="1"/>
    <xf numFmtId="2" fontId="0" fillId="0" borderId="12" xfId="0" applyNumberFormat="1" applyBorder="1"/>
    <xf numFmtId="0" fontId="1" fillId="0" borderId="13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0" fillId="0" borderId="8" xfId="0" applyNumberFormat="1" applyBorder="1"/>
    <xf numFmtId="0" fontId="0" fillId="0" borderId="18" xfId="0" applyBorder="1"/>
    <xf numFmtId="2" fontId="0" fillId="0" borderId="13" xfId="0" applyNumberFormat="1" applyBorder="1"/>
    <xf numFmtId="0" fontId="1" fillId="0" borderId="14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18" xfId="0" applyFont="1" applyBorder="1"/>
    <xf numFmtId="0" fontId="1" fillId="0" borderId="20" xfId="0" applyFont="1" applyBorder="1"/>
    <xf numFmtId="0" fontId="0" fillId="0" borderId="6" xfId="0" applyFon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0" fontId="0" fillId="0" borderId="24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5" xfId="0" applyBorder="1"/>
    <xf numFmtId="0" fontId="1" fillId="0" borderId="16" xfId="0" applyFont="1" applyBorder="1"/>
    <xf numFmtId="0" fontId="0" fillId="0" borderId="26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opLeftCell="F24" workbookViewId="0">
      <selection activeCell="J2" sqref="J2:J41"/>
    </sheetView>
  </sheetViews>
  <sheetFormatPr baseColWidth="10" defaultRowHeight="15"/>
  <cols>
    <col min="1" max="1" width="29.5703125" bestFit="1" customWidth="1"/>
    <col min="2" max="2" width="11.42578125" style="15" customWidth="1"/>
    <col min="3" max="3" width="11.42578125" hidden="1" customWidth="1"/>
    <col min="4" max="5" width="11.85546875" hidden="1" customWidth="1"/>
    <col min="6" max="12" width="11.85546875" customWidth="1"/>
    <col min="13" max="13" width="15.5703125" customWidth="1"/>
    <col min="14" max="15" width="15.5703125" hidden="1" customWidth="1"/>
    <col min="16" max="17" width="24.7109375" customWidth="1"/>
  </cols>
  <sheetData>
    <row r="1" spans="1:19" ht="15.75" thickBot="1">
      <c r="D1" s="48" t="s">
        <v>65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7"/>
    </row>
    <row r="2" spans="1:19" ht="18.75" thickBot="1">
      <c r="A2" s="2" t="s">
        <v>0</v>
      </c>
      <c r="B2" s="16" t="s">
        <v>1</v>
      </c>
      <c r="C2" s="3" t="s">
        <v>2</v>
      </c>
      <c r="D2" s="4" t="s">
        <v>36</v>
      </c>
      <c r="E2" s="4" t="s">
        <v>37</v>
      </c>
      <c r="F2" s="5" t="s">
        <v>34</v>
      </c>
      <c r="G2" s="5" t="s">
        <v>35</v>
      </c>
      <c r="H2" s="1" t="s">
        <v>33</v>
      </c>
      <c r="I2" s="1" t="s">
        <v>28</v>
      </c>
      <c r="J2" s="6" t="s">
        <v>29</v>
      </c>
      <c r="K2" s="7" t="s">
        <v>31</v>
      </c>
      <c r="L2" s="7" t="s">
        <v>30</v>
      </c>
      <c r="M2" s="1" t="s">
        <v>32</v>
      </c>
      <c r="N2" s="1" t="s">
        <v>38</v>
      </c>
      <c r="O2" s="1" t="s">
        <v>39</v>
      </c>
      <c r="P2" s="1" t="s">
        <v>59</v>
      </c>
      <c r="Q2" s="1" t="s">
        <v>70</v>
      </c>
      <c r="R2" s="8" t="s">
        <v>14</v>
      </c>
      <c r="S2" s="49" t="s">
        <v>26</v>
      </c>
    </row>
    <row r="3" spans="1:19">
      <c r="A3" s="21" t="s">
        <v>3</v>
      </c>
      <c r="B3" s="19">
        <v>21.66461</v>
      </c>
      <c r="C3" s="10">
        <v>134</v>
      </c>
      <c r="D3" s="17"/>
      <c r="E3" s="17"/>
      <c r="F3" s="17">
        <v>26.53886</v>
      </c>
      <c r="G3" s="17">
        <v>1.4480200000000001</v>
      </c>
      <c r="H3" s="17">
        <v>280</v>
      </c>
      <c r="I3" s="17">
        <v>0.96714999999999995</v>
      </c>
      <c r="J3" s="17">
        <v>5.5530000000000003E-2</v>
      </c>
      <c r="K3" s="17">
        <v>-0.46307999999999999</v>
      </c>
      <c r="L3" s="17">
        <v>1.2283599999999999</v>
      </c>
      <c r="M3" s="9">
        <v>3.8214800000000002E-7</v>
      </c>
      <c r="N3" s="9"/>
      <c r="O3" s="9"/>
      <c r="P3" s="11">
        <v>2.8159645261359363</v>
      </c>
      <c r="Q3" s="11">
        <v>0.80467</v>
      </c>
      <c r="R3" s="22" t="s">
        <v>15</v>
      </c>
      <c r="S3" s="49"/>
    </row>
    <row r="4" spans="1:19">
      <c r="A4" s="21" t="s">
        <v>4</v>
      </c>
      <c r="B4" s="19">
        <v>11.28035</v>
      </c>
      <c r="C4" s="10">
        <v>126</v>
      </c>
      <c r="D4" s="17"/>
      <c r="E4" s="17"/>
      <c r="F4" s="17">
        <v>11.36838</v>
      </c>
      <c r="G4" s="17">
        <v>1.12923</v>
      </c>
      <c r="H4" s="17">
        <v>200</v>
      </c>
      <c r="I4" s="17">
        <v>0.78446000000000005</v>
      </c>
      <c r="J4" s="17">
        <v>3.993E-2</v>
      </c>
      <c r="K4" s="17">
        <v>-2.7048999999999999</v>
      </c>
      <c r="L4" s="17">
        <v>0.64532</v>
      </c>
      <c r="M4" s="9">
        <v>7.7382400000000003E-7</v>
      </c>
      <c r="N4" s="9"/>
      <c r="O4" s="9"/>
      <c r="P4" s="11">
        <v>1.4069906954029701</v>
      </c>
      <c r="Q4" s="11">
        <v>0.35121000000000002</v>
      </c>
      <c r="R4" s="22" t="s">
        <v>15</v>
      </c>
      <c r="S4" s="49"/>
    </row>
    <row r="5" spans="1:19">
      <c r="A5" s="21" t="s">
        <v>5</v>
      </c>
      <c r="B5" s="19">
        <v>13.496840000000001</v>
      </c>
      <c r="C5" s="10">
        <v>80</v>
      </c>
      <c r="D5" s="17"/>
      <c r="E5" s="17"/>
      <c r="F5" s="17">
        <v>13.94961</v>
      </c>
      <c r="G5" s="17">
        <v>0.67069999999999996</v>
      </c>
      <c r="H5" s="17">
        <v>200</v>
      </c>
      <c r="I5" s="17">
        <v>0.89546000000000003</v>
      </c>
      <c r="J5" s="17">
        <v>3.3369999999999997E-2</v>
      </c>
      <c r="K5" s="17">
        <v>-0.60128000000000004</v>
      </c>
      <c r="L5" s="17">
        <v>0.40666000000000002</v>
      </c>
      <c r="M5" s="9">
        <v>3.9027099999999999E-7</v>
      </c>
      <c r="N5" s="9"/>
      <c r="O5" s="9"/>
      <c r="P5" s="11">
        <v>2.9836473961183887</v>
      </c>
      <c r="Q5" s="11">
        <v>0.6986</v>
      </c>
      <c r="R5" s="22" t="s">
        <v>15</v>
      </c>
      <c r="S5" s="49"/>
    </row>
    <row r="6" spans="1:19">
      <c r="A6" s="21" t="s">
        <v>6</v>
      </c>
      <c r="B6" s="19">
        <v>14.091710000000001</v>
      </c>
      <c r="C6" s="10">
        <v>95</v>
      </c>
      <c r="D6" s="17"/>
      <c r="E6" s="17"/>
      <c r="F6" s="17">
        <v>11.570679999999999</v>
      </c>
      <c r="G6" s="17">
        <v>0.93332999999999999</v>
      </c>
      <c r="H6" s="17">
        <v>153</v>
      </c>
      <c r="I6" s="17">
        <v>0.78166000000000002</v>
      </c>
      <c r="J6" s="17">
        <v>6.5670000000000006E-2</v>
      </c>
      <c r="K6" s="17">
        <v>-4.5136700000000003</v>
      </c>
      <c r="L6" s="17">
        <v>0.89648000000000005</v>
      </c>
      <c r="M6" s="9">
        <v>2.7919299999999999E-6</v>
      </c>
      <c r="N6" s="9"/>
      <c r="O6" s="9"/>
      <c r="P6" s="11">
        <v>3.5233754527818126</v>
      </c>
      <c r="Q6" s="11">
        <v>-9.9979999999999999E-2</v>
      </c>
      <c r="R6" s="22" t="s">
        <v>16</v>
      </c>
      <c r="S6" s="49"/>
    </row>
    <row r="7" spans="1:19">
      <c r="A7" s="21" t="s">
        <v>7</v>
      </c>
      <c r="B7" s="19">
        <v>19.10089</v>
      </c>
      <c r="C7" s="10">
        <v>89</v>
      </c>
      <c r="D7" s="17"/>
      <c r="E7" s="17"/>
      <c r="F7" s="17">
        <v>19.06185</v>
      </c>
      <c r="G7" s="17">
        <v>0.75756999999999997</v>
      </c>
      <c r="H7" s="17">
        <v>200</v>
      </c>
      <c r="I7" s="17">
        <v>0.86253000000000002</v>
      </c>
      <c r="J7" s="17">
        <v>3.6179999999999997E-2</v>
      </c>
      <c r="K7" s="17">
        <v>-1.0161199999999999</v>
      </c>
      <c r="L7" s="17">
        <v>0.64356000000000002</v>
      </c>
      <c r="M7" s="9">
        <v>3.1501699999999999E-7</v>
      </c>
      <c r="N7" s="9"/>
      <c r="O7" s="9"/>
      <c r="P7" s="11">
        <v>1.059516378183021</v>
      </c>
      <c r="Q7" s="11">
        <v>0.29437999999999998</v>
      </c>
      <c r="R7" s="22" t="s">
        <v>15</v>
      </c>
      <c r="S7" s="49"/>
    </row>
    <row r="8" spans="1:19">
      <c r="A8" s="21" t="s">
        <v>8</v>
      </c>
      <c r="B8" s="19">
        <v>17.68188</v>
      </c>
      <c r="C8" s="10">
        <v>133</v>
      </c>
      <c r="D8" s="17"/>
      <c r="E8" s="17"/>
      <c r="F8" s="17">
        <v>18.32254</v>
      </c>
      <c r="G8" s="17">
        <v>1.2536400000000001</v>
      </c>
      <c r="H8" s="17">
        <v>300</v>
      </c>
      <c r="I8" s="17">
        <v>0.92549000000000003</v>
      </c>
      <c r="J8" s="17">
        <v>3.4709999999999998E-2</v>
      </c>
      <c r="K8" s="17">
        <v>0.75163000000000002</v>
      </c>
      <c r="L8" s="17">
        <v>0.49636999999999998</v>
      </c>
      <c r="M8" s="9">
        <v>2.06825E-7</v>
      </c>
      <c r="N8" s="9"/>
      <c r="O8" s="9"/>
      <c r="P8" s="11">
        <v>1.9701324216297684</v>
      </c>
      <c r="Q8" s="11">
        <v>0.90424000000000004</v>
      </c>
      <c r="R8" s="22" t="s">
        <v>15</v>
      </c>
      <c r="S8" s="49"/>
    </row>
    <row r="9" spans="1:19">
      <c r="A9" s="21" t="s">
        <v>9</v>
      </c>
      <c r="B9" s="19">
        <v>49.207619999999999</v>
      </c>
      <c r="C9" s="10">
        <v>114</v>
      </c>
      <c r="D9" s="17"/>
      <c r="E9" s="17"/>
      <c r="F9" s="17">
        <v>45.49832</v>
      </c>
      <c r="G9" s="17">
        <v>1.52718</v>
      </c>
      <c r="H9" s="17">
        <v>550</v>
      </c>
      <c r="I9" s="17">
        <v>0.84550000000000003</v>
      </c>
      <c r="J9" s="17">
        <v>2.8029999999999999E-2</v>
      </c>
      <c r="K9" s="17">
        <v>7.97811</v>
      </c>
      <c r="L9" s="17">
        <v>1.2668299999999999</v>
      </c>
      <c r="M9" s="9">
        <v>3.1672699999999999E-8</v>
      </c>
      <c r="N9" s="9"/>
      <c r="O9" s="9"/>
      <c r="P9" s="11">
        <v>1.3682762091658118</v>
      </c>
      <c r="Q9" s="11">
        <v>0.71181000000000005</v>
      </c>
      <c r="R9" s="22" t="s">
        <v>16</v>
      </c>
      <c r="S9" s="49"/>
    </row>
    <row r="10" spans="1:19">
      <c r="A10" s="21" t="s">
        <v>10</v>
      </c>
      <c r="B10" s="19">
        <v>63.05565</v>
      </c>
      <c r="C10" s="10">
        <v>109</v>
      </c>
      <c r="D10" s="17"/>
      <c r="E10" s="17"/>
      <c r="F10" s="17">
        <v>35.940660000000001</v>
      </c>
      <c r="G10" s="17">
        <v>3.05802</v>
      </c>
      <c r="H10" s="17">
        <v>500</v>
      </c>
      <c r="I10" s="17">
        <v>0.59902999999999995</v>
      </c>
      <c r="J10" s="17">
        <v>5.2499999999999998E-2</v>
      </c>
      <c r="K10" s="17">
        <v>14.92798</v>
      </c>
      <c r="L10" s="17">
        <v>2.9928599999999999</v>
      </c>
      <c r="M10" s="9">
        <v>1.7971099999999999E-7</v>
      </c>
      <c r="N10" s="9"/>
      <c r="O10" s="9"/>
      <c r="P10" s="11">
        <v>1.6682251394197922</v>
      </c>
      <c r="Q10" s="11">
        <v>-6.2480000000000001E-2</v>
      </c>
      <c r="R10" s="22" t="s">
        <v>16</v>
      </c>
      <c r="S10" s="49"/>
    </row>
    <row r="11" spans="1:19">
      <c r="A11" s="21" t="s">
        <v>11</v>
      </c>
      <c r="B11" s="19">
        <v>18.113199999999999</v>
      </c>
      <c r="C11" s="10">
        <v>98</v>
      </c>
      <c r="D11" s="17"/>
      <c r="E11" s="17"/>
      <c r="F11" s="17">
        <v>18.674499999999998</v>
      </c>
      <c r="G11" s="17">
        <v>0.76727999999999996</v>
      </c>
      <c r="H11" s="17">
        <v>160</v>
      </c>
      <c r="I11" s="17">
        <v>0.86014999999999997</v>
      </c>
      <c r="J11" s="17">
        <v>3.9800000000000002E-2</v>
      </c>
      <c r="K11" s="17">
        <v>1.68971</v>
      </c>
      <c r="L11" s="17">
        <v>0.61541000000000001</v>
      </c>
      <c r="M11" s="9">
        <v>3.79307E-7</v>
      </c>
      <c r="N11" s="9"/>
      <c r="O11" s="9"/>
      <c r="P11" s="11">
        <v>1.4396129924557943</v>
      </c>
      <c r="Q11" s="11">
        <v>0.94511000000000001</v>
      </c>
      <c r="R11" s="22" t="s">
        <v>15</v>
      </c>
      <c r="S11" s="49"/>
    </row>
    <row r="12" spans="1:19">
      <c r="A12" s="21" t="s">
        <v>12</v>
      </c>
      <c r="B12" s="19">
        <v>39.447279999999999</v>
      </c>
      <c r="C12" s="10">
        <v>95</v>
      </c>
      <c r="D12" s="17"/>
      <c r="E12" s="17"/>
      <c r="F12" s="17">
        <v>28.22071</v>
      </c>
      <c r="G12" s="17">
        <v>0.96536</v>
      </c>
      <c r="H12" s="17">
        <v>500</v>
      </c>
      <c r="I12" s="17">
        <v>0.82757000000000003</v>
      </c>
      <c r="J12" s="17">
        <v>2.3980000000000001E-2</v>
      </c>
      <c r="K12" s="17">
        <v>-14.41447</v>
      </c>
      <c r="L12" s="17">
        <v>1.0503100000000001</v>
      </c>
      <c r="M12" s="9">
        <v>4.8005200000000003E-8</v>
      </c>
      <c r="N12" s="9"/>
      <c r="O12" s="9"/>
      <c r="P12" s="11">
        <v>0.97072740845237993</v>
      </c>
      <c r="Q12" s="11">
        <v>-3.2219999999999999E-2</v>
      </c>
      <c r="R12" s="22" t="s">
        <v>15</v>
      </c>
      <c r="S12" s="49"/>
    </row>
    <row r="13" spans="1:19">
      <c r="A13" s="21" t="s">
        <v>13</v>
      </c>
      <c r="B13" s="19">
        <v>25.8642</v>
      </c>
      <c r="C13" s="10">
        <v>100</v>
      </c>
      <c r="D13" s="17"/>
      <c r="E13" s="17"/>
      <c r="F13" s="17">
        <v>25.902920000000002</v>
      </c>
      <c r="G13" s="17">
        <v>1.6367100000000001</v>
      </c>
      <c r="H13" s="17">
        <v>320</v>
      </c>
      <c r="I13" s="17">
        <v>0.85553999999999997</v>
      </c>
      <c r="J13" s="17">
        <v>5.3879999999999997E-2</v>
      </c>
      <c r="K13" s="17">
        <v>-5.97288</v>
      </c>
      <c r="L13" s="17">
        <v>1.39933</v>
      </c>
      <c r="M13" s="9">
        <v>3.6565100000000002E-7</v>
      </c>
      <c r="N13" s="9"/>
      <c r="O13" s="9"/>
      <c r="P13" s="11">
        <v>1.6308475537896356</v>
      </c>
      <c r="Q13" s="11">
        <v>0.87114999999999998</v>
      </c>
      <c r="R13" s="22" t="s">
        <v>16</v>
      </c>
      <c r="S13" s="49"/>
    </row>
    <row r="14" spans="1:19">
      <c r="A14" s="21" t="s">
        <v>42</v>
      </c>
      <c r="B14" s="19">
        <v>37.6145</v>
      </c>
      <c r="C14" s="17"/>
      <c r="D14" s="17"/>
      <c r="E14" s="17"/>
      <c r="F14" s="17">
        <v>37.633189999999999</v>
      </c>
      <c r="G14" s="17">
        <v>4.8065100000000003</v>
      </c>
      <c r="H14" s="17">
        <v>410</v>
      </c>
      <c r="I14" s="17">
        <v>0.88024999999999998</v>
      </c>
      <c r="J14" s="17">
        <v>0.11615</v>
      </c>
      <c r="K14" s="17">
        <v>37.633189999999999</v>
      </c>
      <c r="L14" s="17">
        <v>4.8065100000000003</v>
      </c>
      <c r="M14" s="9">
        <v>8.2044799999999996E-7</v>
      </c>
      <c r="N14" s="17"/>
      <c r="O14" s="17"/>
      <c r="P14" s="11">
        <v>1.9742090395356044</v>
      </c>
      <c r="Q14" s="11">
        <v>0.54634000000000005</v>
      </c>
      <c r="R14" s="22" t="s">
        <v>15</v>
      </c>
      <c r="S14" s="49"/>
    </row>
    <row r="15" spans="1:19">
      <c r="A15" s="21" t="s">
        <v>20</v>
      </c>
      <c r="B15" s="19">
        <v>25.328009999999999</v>
      </c>
      <c r="C15" s="10">
        <v>124</v>
      </c>
      <c r="D15" s="17"/>
      <c r="E15" s="17"/>
      <c r="F15" s="17">
        <v>31.496690000000001</v>
      </c>
      <c r="G15" s="17">
        <v>14.4032</v>
      </c>
      <c r="H15" s="17">
        <v>160</v>
      </c>
      <c r="I15" s="17">
        <v>0.83181000000000005</v>
      </c>
      <c r="J15" s="17">
        <v>0.53354000000000001</v>
      </c>
      <c r="K15" s="17">
        <v>-8.4592799999999997</v>
      </c>
      <c r="L15" s="17">
        <v>9.4117700000000006</v>
      </c>
      <c r="M15" s="9">
        <v>1.6242100000000002E-5</v>
      </c>
      <c r="N15" s="9"/>
      <c r="O15" s="9"/>
      <c r="P15" s="11">
        <v>3.3626946867997813</v>
      </c>
      <c r="Q15" s="11">
        <v>0.30680000000000002</v>
      </c>
      <c r="R15" s="22" t="s">
        <v>15</v>
      </c>
      <c r="S15" s="50" t="s">
        <v>27</v>
      </c>
    </row>
    <row r="16" spans="1:19">
      <c r="A16" s="21" t="s">
        <v>21</v>
      </c>
      <c r="B16" s="19">
        <v>25.334520000000001</v>
      </c>
      <c r="C16" s="10">
        <v>40</v>
      </c>
      <c r="D16" s="17"/>
      <c r="E16" s="17"/>
      <c r="F16" s="17">
        <v>24.497019999999999</v>
      </c>
      <c r="G16" s="17">
        <v>1.0492999999999999</v>
      </c>
      <c r="H16" s="17">
        <v>400</v>
      </c>
      <c r="I16" s="17">
        <v>0.94118000000000002</v>
      </c>
      <c r="J16" s="17">
        <v>3.09E-2</v>
      </c>
      <c r="K16" s="17">
        <v>8.1511300000000002</v>
      </c>
      <c r="L16" s="17">
        <v>0.84635000000000005</v>
      </c>
      <c r="M16" s="9">
        <v>1.1134E-7</v>
      </c>
      <c r="N16" s="9"/>
      <c r="O16" s="9"/>
      <c r="P16" s="11">
        <v>3.1615240315468394</v>
      </c>
      <c r="Q16" s="11">
        <v>0.46362999999999999</v>
      </c>
      <c r="R16" s="22" t="s">
        <v>15</v>
      </c>
      <c r="S16" s="51"/>
    </row>
    <row r="17" spans="1:19">
      <c r="A17" s="21" t="s">
        <v>22</v>
      </c>
      <c r="B17" s="19">
        <v>11.13965</v>
      </c>
      <c r="C17" s="10">
        <v>114</v>
      </c>
      <c r="D17" s="17"/>
      <c r="E17" s="17"/>
      <c r="F17" s="17">
        <v>10.523210000000001</v>
      </c>
      <c r="G17" s="17">
        <v>0.45685999999999999</v>
      </c>
      <c r="H17" s="17">
        <v>140</v>
      </c>
      <c r="I17" s="17">
        <v>0.84843000000000002</v>
      </c>
      <c r="J17" s="17">
        <v>3.2930000000000001E-2</v>
      </c>
      <c r="K17" s="17">
        <v>1.31392</v>
      </c>
      <c r="L17" s="17">
        <v>0.33905000000000002</v>
      </c>
      <c r="M17" s="9">
        <v>7.5107000000000001E-7</v>
      </c>
      <c r="N17" s="9"/>
      <c r="O17" s="9"/>
      <c r="P17" s="11">
        <v>5.1363492086337228</v>
      </c>
      <c r="Q17" s="11">
        <v>0.13439999999999999</v>
      </c>
      <c r="R17" s="22" t="s">
        <v>15</v>
      </c>
      <c r="S17" s="51"/>
    </row>
    <row r="18" spans="1:19">
      <c r="A18" s="21" t="s">
        <v>23</v>
      </c>
      <c r="B18" s="19">
        <v>25.37604</v>
      </c>
      <c r="C18" s="10">
        <v>119</v>
      </c>
      <c r="D18" s="17"/>
      <c r="E18" s="17"/>
      <c r="F18" s="17">
        <v>24.898610000000001</v>
      </c>
      <c r="G18" s="17">
        <v>2.42733</v>
      </c>
      <c r="H18" s="17">
        <v>180</v>
      </c>
      <c r="I18" s="17">
        <v>0.75827999999999995</v>
      </c>
      <c r="J18" s="17">
        <v>8.881E-2</v>
      </c>
      <c r="K18" s="17">
        <v>-6.8815499999999998</v>
      </c>
      <c r="L18" s="17">
        <v>1.8294299999999999</v>
      </c>
      <c r="M18" s="9">
        <v>9.7569599999999992E-7</v>
      </c>
      <c r="N18" s="9"/>
      <c r="O18" s="9"/>
      <c r="P18" s="11">
        <v>2.6170764954559464</v>
      </c>
      <c r="Q18" s="11">
        <v>0.43901000000000001</v>
      </c>
      <c r="R18" s="22" t="s">
        <v>25</v>
      </c>
      <c r="S18" s="51"/>
    </row>
    <row r="19" spans="1:19">
      <c r="A19" s="23" t="s">
        <v>24</v>
      </c>
      <c r="B19" s="20">
        <v>28.94209</v>
      </c>
      <c r="C19" s="14">
        <v>104</v>
      </c>
      <c r="D19" s="18"/>
      <c r="E19" s="18"/>
      <c r="F19" s="18">
        <v>38.774349999999998</v>
      </c>
      <c r="G19" s="18">
        <v>17.811199999999999</v>
      </c>
      <c r="H19" s="18">
        <v>180</v>
      </c>
      <c r="I19" s="18">
        <v>1.0192399999999999</v>
      </c>
      <c r="J19" s="18">
        <v>0.70684000000000002</v>
      </c>
      <c r="K19" s="18">
        <v>6.6737299999999999</v>
      </c>
      <c r="L19" s="18">
        <v>10.894360000000001</v>
      </c>
      <c r="M19" s="12">
        <v>1.5136299999999999E-5</v>
      </c>
      <c r="N19" s="12"/>
      <c r="O19" s="12"/>
      <c r="P19" s="13">
        <v>1.5605504356960926</v>
      </c>
      <c r="Q19" s="13">
        <v>0.62716000000000005</v>
      </c>
      <c r="R19" s="24" t="s">
        <v>25</v>
      </c>
      <c r="S19" s="51"/>
    </row>
    <row r="20" spans="1:19">
      <c r="A20" s="21" t="s">
        <v>17</v>
      </c>
      <c r="B20" s="19">
        <v>10.419</v>
      </c>
      <c r="C20" s="10">
        <v>72</v>
      </c>
      <c r="D20" s="17"/>
      <c r="E20" s="17"/>
      <c r="F20" s="17">
        <v>10.36415</v>
      </c>
      <c r="G20" s="17">
        <v>0.68447999999999998</v>
      </c>
      <c r="H20" s="17">
        <v>140</v>
      </c>
      <c r="I20" s="17">
        <v>0.89942</v>
      </c>
      <c r="J20" s="17">
        <v>5.176E-2</v>
      </c>
      <c r="K20" s="17">
        <v>1.13219</v>
      </c>
      <c r="L20" s="17">
        <v>0.49052000000000001</v>
      </c>
      <c r="M20" s="9">
        <v>1.8714199999999999E-6</v>
      </c>
      <c r="N20" s="9"/>
      <c r="O20" s="9"/>
      <c r="P20" s="11">
        <v>2.5636250396046969</v>
      </c>
      <c r="Q20" s="11">
        <v>-4.6010000000000002E-2</v>
      </c>
      <c r="R20" s="22" t="s">
        <v>19</v>
      </c>
    </row>
    <row r="21" spans="1:19">
      <c r="A21" s="21" t="s">
        <v>18</v>
      </c>
      <c r="B21" s="19">
        <v>6.0423900000000001</v>
      </c>
      <c r="C21" s="10">
        <v>39</v>
      </c>
      <c r="D21" s="17"/>
      <c r="E21" s="17"/>
      <c r="F21" s="17">
        <v>6.38849</v>
      </c>
      <c r="G21" s="17">
        <v>0.47261999999999998</v>
      </c>
      <c r="H21" s="17">
        <v>75</v>
      </c>
      <c r="I21" s="17">
        <v>0.87533000000000005</v>
      </c>
      <c r="J21" s="17">
        <v>6.4670000000000005E-2</v>
      </c>
      <c r="K21" s="17">
        <v>0.69032000000000004</v>
      </c>
      <c r="L21" s="17">
        <v>0.39212999999999998</v>
      </c>
      <c r="M21" s="9">
        <v>8.6358499999999997E-6</v>
      </c>
      <c r="N21" s="9"/>
      <c r="O21" s="9"/>
      <c r="P21" s="11">
        <v>8.3967092636121077</v>
      </c>
      <c r="Q21" s="11">
        <v>6.6790000000000002E-2</v>
      </c>
      <c r="R21" s="22" t="s">
        <v>19</v>
      </c>
    </row>
    <row r="22" spans="1:19">
      <c r="A22" s="21" t="s">
        <v>40</v>
      </c>
      <c r="B22" s="19">
        <v>33.276209999999999</v>
      </c>
      <c r="C22" s="10">
        <v>16</v>
      </c>
      <c r="D22" s="17"/>
      <c r="E22" s="17"/>
      <c r="F22" s="17">
        <v>29.076000000000001</v>
      </c>
      <c r="G22" s="17">
        <v>3.4071099999999999</v>
      </c>
      <c r="H22" s="17">
        <v>400</v>
      </c>
      <c r="I22" s="17">
        <v>0.85943999999999998</v>
      </c>
      <c r="J22" s="17">
        <v>8.5610000000000006E-2</v>
      </c>
      <c r="K22" s="17">
        <v>-3.35473</v>
      </c>
      <c r="L22" s="17">
        <v>2.3699300000000001</v>
      </c>
      <c r="M22" s="9">
        <v>6.36064E-7</v>
      </c>
      <c r="N22" s="17"/>
      <c r="O22" s="17"/>
      <c r="P22" s="11">
        <v>1.0114300554337421</v>
      </c>
      <c r="Q22" s="11">
        <v>-0.12497999999999999</v>
      </c>
      <c r="R22" s="22" t="s">
        <v>19</v>
      </c>
    </row>
    <row r="23" spans="1:19">
      <c r="A23" s="21" t="s">
        <v>41</v>
      </c>
      <c r="B23" s="19">
        <v>36.866419999999998</v>
      </c>
      <c r="C23" s="10">
        <v>16</v>
      </c>
      <c r="D23" s="17"/>
      <c r="E23" s="17"/>
      <c r="F23" s="17">
        <v>38.893920000000001</v>
      </c>
      <c r="G23" s="17">
        <v>3.4969199999999998</v>
      </c>
      <c r="H23" s="17">
        <v>400</v>
      </c>
      <c r="I23" s="17">
        <v>0.89892000000000005</v>
      </c>
      <c r="J23" s="17">
        <v>8.5379999999999998E-2</v>
      </c>
      <c r="K23" s="17">
        <v>-0.40769</v>
      </c>
      <c r="L23" s="17">
        <v>2.93432</v>
      </c>
      <c r="M23" s="9">
        <v>4.1828699999999999E-7</v>
      </c>
      <c r="N23" s="17"/>
      <c r="O23" s="17"/>
      <c r="P23" s="11">
        <v>2.4418447735914226</v>
      </c>
      <c r="Q23" s="11">
        <v>0.76024000000000003</v>
      </c>
      <c r="R23" s="22" t="s">
        <v>19</v>
      </c>
    </row>
    <row r="24" spans="1:19">
      <c r="A24" s="21" t="s">
        <v>43</v>
      </c>
      <c r="B24" s="19">
        <v>18.115960000000001</v>
      </c>
      <c r="C24" s="17"/>
      <c r="D24" s="17"/>
      <c r="E24" s="17"/>
      <c r="F24" s="17">
        <v>21.671340000000001</v>
      </c>
      <c r="G24" s="17">
        <v>1.01677</v>
      </c>
      <c r="H24" s="17">
        <v>210</v>
      </c>
      <c r="I24" s="17">
        <v>0.94228000000000001</v>
      </c>
      <c r="J24" s="17">
        <v>4.8219999999999999E-2</v>
      </c>
      <c r="K24" s="17">
        <v>4.5799200000000004</v>
      </c>
      <c r="L24" s="17">
        <v>0.86287000000000003</v>
      </c>
      <c r="M24" s="9">
        <v>4.3634400000000001E-7</v>
      </c>
      <c r="N24" s="17"/>
      <c r="O24" s="17"/>
      <c r="P24" s="11">
        <v>1.197093648482334</v>
      </c>
      <c r="Q24" s="11">
        <v>0.92923</v>
      </c>
      <c r="R24" s="22" t="s">
        <v>19</v>
      </c>
    </row>
    <row r="25" spans="1:19">
      <c r="A25" s="21" t="s">
        <v>44</v>
      </c>
      <c r="B25" s="19">
        <v>9.0994799999999998</v>
      </c>
      <c r="C25" s="17"/>
      <c r="D25" s="17"/>
      <c r="E25" s="17"/>
      <c r="F25" s="17">
        <v>9.0819299999999998</v>
      </c>
      <c r="G25" s="17">
        <v>0.26296000000000003</v>
      </c>
      <c r="H25" s="17">
        <v>100</v>
      </c>
      <c r="I25" s="17">
        <v>0.92217000000000005</v>
      </c>
      <c r="J25" s="17">
        <v>2.7400000000000001E-2</v>
      </c>
      <c r="K25" s="17">
        <v>0.60658000000000001</v>
      </c>
      <c r="L25" s="17">
        <v>0.21984000000000001</v>
      </c>
      <c r="M25" s="9">
        <v>7.8021400000000003E-7</v>
      </c>
      <c r="N25" s="17"/>
      <c r="O25" s="17"/>
      <c r="P25" s="11">
        <v>2.3184106823225257</v>
      </c>
      <c r="Q25" s="11">
        <v>0.59704000000000002</v>
      </c>
      <c r="R25" s="22" t="s">
        <v>19</v>
      </c>
    </row>
    <row r="26" spans="1:19">
      <c r="A26" s="21" t="s">
        <v>45</v>
      </c>
      <c r="B26" s="19">
        <v>21.16695</v>
      </c>
      <c r="C26" s="17"/>
      <c r="D26" s="17"/>
      <c r="E26" s="17"/>
      <c r="F26" s="17">
        <v>24.443650000000002</v>
      </c>
      <c r="G26" s="17">
        <v>2.4612799999999999</v>
      </c>
      <c r="H26" s="17">
        <v>220</v>
      </c>
      <c r="I26" s="17">
        <v>0.95357999999999998</v>
      </c>
      <c r="J26" s="17">
        <v>0.10723000000000001</v>
      </c>
      <c r="K26" s="17">
        <v>-6.3853</v>
      </c>
      <c r="L26" s="17">
        <v>2.0382799999999999</v>
      </c>
      <c r="M26" s="9">
        <v>1.6582700000000001E-6</v>
      </c>
      <c r="N26" s="17"/>
      <c r="O26" s="17"/>
      <c r="P26" s="11">
        <v>7.744741915212944</v>
      </c>
      <c r="Q26" s="11">
        <v>0.88514999999999999</v>
      </c>
      <c r="R26" s="22" t="s">
        <v>19</v>
      </c>
    </row>
    <row r="27" spans="1:19">
      <c r="A27" s="21" t="s">
        <v>46</v>
      </c>
      <c r="B27" s="19">
        <v>16.994689999999999</v>
      </c>
      <c r="C27" s="17"/>
      <c r="D27" s="17"/>
      <c r="E27" s="17"/>
      <c r="F27" s="17">
        <v>11.175470000000001</v>
      </c>
      <c r="G27" s="17">
        <v>1.5373000000000001</v>
      </c>
      <c r="H27" s="17">
        <v>140</v>
      </c>
      <c r="I27" s="17">
        <v>0.64232</v>
      </c>
      <c r="J27" s="17">
        <v>8.2820000000000005E-2</v>
      </c>
      <c r="K27" s="17">
        <v>-0.29701</v>
      </c>
      <c r="L27" s="17">
        <v>1.1860999999999999</v>
      </c>
      <c r="M27" s="9">
        <v>4.3671799999999997E-6</v>
      </c>
      <c r="N27" s="17"/>
      <c r="O27" s="17"/>
      <c r="P27" s="11">
        <v>1.5300151171489296</v>
      </c>
      <c r="Q27" s="11">
        <v>0.80596999999999996</v>
      </c>
      <c r="R27" s="22" t="s">
        <v>19</v>
      </c>
    </row>
    <row r="28" spans="1:19">
      <c r="A28" s="21" t="s">
        <v>47</v>
      </c>
      <c r="B28" s="19">
        <v>37.982779999999998</v>
      </c>
      <c r="C28" s="17"/>
      <c r="D28" s="17"/>
      <c r="E28" s="17"/>
      <c r="F28" s="17">
        <v>34.001600000000003</v>
      </c>
      <c r="G28" s="17">
        <v>1.9288700000000001</v>
      </c>
      <c r="H28" s="17">
        <v>450</v>
      </c>
      <c r="I28" s="17">
        <v>0.82754000000000005</v>
      </c>
      <c r="J28" s="17">
        <v>4.3970000000000002E-2</v>
      </c>
      <c r="K28" s="17">
        <v>34.001600000000003</v>
      </c>
      <c r="L28" s="17">
        <v>1.9288700000000001</v>
      </c>
      <c r="M28" s="9">
        <v>1.3333199999999999E-7</v>
      </c>
      <c r="N28" s="17"/>
      <c r="O28" s="17"/>
      <c r="P28" s="11">
        <v>5.6401076658020424</v>
      </c>
      <c r="Q28" s="11">
        <v>0.81347000000000003</v>
      </c>
      <c r="R28" s="22" t="s">
        <v>19</v>
      </c>
    </row>
    <row r="29" spans="1:19">
      <c r="A29" s="21" t="s">
        <v>48</v>
      </c>
      <c r="B29" s="19">
        <v>25.737449999999999</v>
      </c>
      <c r="C29" s="17"/>
      <c r="D29" s="17"/>
      <c r="E29" s="17"/>
      <c r="F29" s="17">
        <v>28.996300000000002</v>
      </c>
      <c r="G29" s="17">
        <v>3.2367699999999999</v>
      </c>
      <c r="H29" s="17">
        <v>300</v>
      </c>
      <c r="I29" s="17">
        <v>0.90264</v>
      </c>
      <c r="J29" s="17">
        <v>0.10691000000000001</v>
      </c>
      <c r="K29" s="17">
        <v>-0.2218</v>
      </c>
      <c r="L29" s="17">
        <v>2.7477399999999998</v>
      </c>
      <c r="M29" s="9">
        <v>1.1904099999999999E-6</v>
      </c>
      <c r="N29" s="17"/>
      <c r="O29" s="17"/>
      <c r="P29" s="11">
        <v>2.8783232894827742</v>
      </c>
      <c r="Q29" s="11">
        <v>0.49115999999999999</v>
      </c>
      <c r="R29" s="22" t="s">
        <v>19</v>
      </c>
    </row>
    <row r="30" spans="1:19">
      <c r="A30" s="21" t="s">
        <v>49</v>
      </c>
      <c r="B30" s="19">
        <v>36.203659999999999</v>
      </c>
      <c r="C30" s="17"/>
      <c r="D30" s="17"/>
      <c r="E30" s="17"/>
      <c r="F30" s="17">
        <v>31.086449999999999</v>
      </c>
      <c r="G30" s="17">
        <v>6.2956899999999996</v>
      </c>
      <c r="H30" s="17">
        <v>250</v>
      </c>
      <c r="I30" s="17">
        <v>0.60645000000000004</v>
      </c>
      <c r="J30" s="17">
        <v>0.14276</v>
      </c>
      <c r="K30" s="17">
        <v>-4.3256100000000002</v>
      </c>
      <c r="L30" s="17">
        <v>4.9417099999999996</v>
      </c>
      <c r="M30" s="9">
        <v>1.6868099999999999E-6</v>
      </c>
      <c r="N30" s="17"/>
      <c r="O30" s="17"/>
      <c r="P30" s="11">
        <v>1.7040845610495379</v>
      </c>
      <c r="Q30" s="11">
        <v>0.78898000000000001</v>
      </c>
      <c r="R30" s="22" t="s">
        <v>19</v>
      </c>
    </row>
    <row r="31" spans="1:19">
      <c r="A31" s="21" t="s">
        <v>50</v>
      </c>
      <c r="B31" s="19">
        <v>11.077640000000001</v>
      </c>
      <c r="C31" s="17"/>
      <c r="D31" s="17"/>
      <c r="E31" s="17"/>
      <c r="F31" s="17">
        <v>10.96059</v>
      </c>
      <c r="G31" s="17">
        <v>0.93732000000000004</v>
      </c>
      <c r="H31" s="17">
        <v>110</v>
      </c>
      <c r="I31" s="17">
        <v>0.85551999999999995</v>
      </c>
      <c r="J31" s="17">
        <v>7.954E-2</v>
      </c>
      <c r="K31" s="17">
        <v>-4.6159299999999996</v>
      </c>
      <c r="L31" s="17">
        <v>0.81299999999999994</v>
      </c>
      <c r="M31" s="9">
        <v>4.7024299999999996E-6</v>
      </c>
      <c r="N31" s="17"/>
      <c r="O31" s="17"/>
      <c r="P31" s="11">
        <v>2.7710786446954785</v>
      </c>
      <c r="Q31" s="11">
        <v>2.3939999999999999E-2</v>
      </c>
      <c r="R31" s="22" t="s">
        <v>19</v>
      </c>
    </row>
    <row r="32" spans="1:19">
      <c r="A32" s="21" t="s">
        <v>54</v>
      </c>
      <c r="B32" s="19">
        <v>19.782</v>
      </c>
      <c r="C32" s="17"/>
      <c r="D32" s="17"/>
      <c r="E32" s="17"/>
      <c r="F32" s="17">
        <v>20.77816</v>
      </c>
      <c r="G32" s="17">
        <v>1.16553</v>
      </c>
      <c r="H32" s="17">
        <v>180</v>
      </c>
      <c r="I32" s="17">
        <v>0.89100000000000001</v>
      </c>
      <c r="J32" s="17">
        <v>5.6500000000000002E-2</v>
      </c>
      <c r="K32" s="17">
        <v>4.2289099999999999</v>
      </c>
      <c r="L32" s="17">
        <v>0.95382999999999996</v>
      </c>
      <c r="M32" s="9">
        <v>6.3090799999999997E-7</v>
      </c>
      <c r="N32" s="17"/>
      <c r="O32" s="17"/>
      <c r="P32" s="11">
        <v>9.9068256227226268</v>
      </c>
      <c r="Q32" s="11">
        <v>0.92561000000000004</v>
      </c>
      <c r="R32" s="22" t="s">
        <v>19</v>
      </c>
    </row>
    <row r="33" spans="1:18">
      <c r="A33" s="21" t="s">
        <v>55</v>
      </c>
      <c r="B33" s="19">
        <v>35.985709999999997</v>
      </c>
      <c r="C33" s="17"/>
      <c r="D33" s="17"/>
      <c r="E33" s="17"/>
      <c r="F33" s="17">
        <v>36.059460000000001</v>
      </c>
      <c r="G33" s="17">
        <v>9.2524700000000006</v>
      </c>
      <c r="H33" s="17">
        <v>250</v>
      </c>
      <c r="I33" s="17">
        <v>0.87170000000000003</v>
      </c>
      <c r="J33" s="17">
        <v>0.27400999999999998</v>
      </c>
      <c r="K33" s="17">
        <v>-7.1887299999999996</v>
      </c>
      <c r="L33" s="17">
        <v>6.7866299999999997</v>
      </c>
      <c r="M33" s="9">
        <v>4.20428E-6</v>
      </c>
      <c r="N33" s="17"/>
      <c r="O33" s="17"/>
      <c r="P33" s="11">
        <v>3.9403416531383919</v>
      </c>
      <c r="Q33" s="11">
        <v>0.81715000000000004</v>
      </c>
      <c r="R33" s="22" t="s">
        <v>19</v>
      </c>
    </row>
    <row r="34" spans="1:18">
      <c r="A34" s="21" t="s">
        <v>56</v>
      </c>
      <c r="B34" s="19">
        <v>21.761810000000001</v>
      </c>
      <c r="C34" s="17"/>
      <c r="D34" s="17"/>
      <c r="E34" s="17"/>
      <c r="F34" s="17">
        <v>18.131450000000001</v>
      </c>
      <c r="G34" s="17">
        <v>1.61565</v>
      </c>
      <c r="H34" s="17">
        <v>200</v>
      </c>
      <c r="I34" s="17">
        <v>0.85704999999999998</v>
      </c>
      <c r="J34" s="17">
        <v>7.9329999999999998E-2</v>
      </c>
      <c r="K34" s="17">
        <v>2.7442700000000002</v>
      </c>
      <c r="L34" s="17">
        <v>1.38113</v>
      </c>
      <c r="M34" s="9">
        <v>1.6668399999999999E-6</v>
      </c>
      <c r="N34" s="17"/>
      <c r="O34" s="17"/>
      <c r="P34" s="11">
        <v>3.7399263778235623</v>
      </c>
      <c r="Q34" s="11">
        <v>0.32290000000000002</v>
      </c>
      <c r="R34" s="22" t="s">
        <v>19</v>
      </c>
    </row>
    <row r="35" spans="1:18">
      <c r="A35" s="21" t="s">
        <v>57</v>
      </c>
      <c r="B35" s="19">
        <v>28.83896</v>
      </c>
      <c r="C35" s="17"/>
      <c r="D35" s="17"/>
      <c r="E35" s="17"/>
      <c r="F35" s="17">
        <v>32.353940000000001</v>
      </c>
      <c r="G35" s="17">
        <v>2.9051999999999998</v>
      </c>
      <c r="H35" s="17">
        <v>400</v>
      </c>
      <c r="I35" s="17">
        <v>0.91466999999999998</v>
      </c>
      <c r="J35" s="17">
        <v>7.7890000000000001E-2</v>
      </c>
      <c r="K35" s="17">
        <v>-1.8343799999999999</v>
      </c>
      <c r="L35" s="17">
        <v>2.2704900000000001</v>
      </c>
      <c r="M35" s="9">
        <v>4.6474600000000002E-7</v>
      </c>
      <c r="N35" s="17"/>
      <c r="O35" s="17"/>
      <c r="P35" s="11">
        <v>4.1475253480068197</v>
      </c>
      <c r="Q35" s="11">
        <v>0.87848000000000004</v>
      </c>
      <c r="R35" s="22" t="s">
        <v>19</v>
      </c>
    </row>
    <row r="36" spans="1:18">
      <c r="A36" s="21" t="s">
        <v>58</v>
      </c>
      <c r="B36" s="19">
        <v>25.939879999999999</v>
      </c>
      <c r="C36" s="17"/>
      <c r="D36" s="17"/>
      <c r="E36" s="17"/>
      <c r="F36" s="17">
        <v>27.82592</v>
      </c>
      <c r="G36" s="17">
        <v>0.62927</v>
      </c>
      <c r="H36" s="17">
        <v>350</v>
      </c>
      <c r="I36" s="17">
        <v>0.93403000000000003</v>
      </c>
      <c r="J36" s="17">
        <v>1.9709999999999998E-2</v>
      </c>
      <c r="K36" s="17">
        <v>0.61512</v>
      </c>
      <c r="L36" s="17">
        <v>0.48293999999999998</v>
      </c>
      <c r="M36" s="9">
        <v>3.9747700000000003E-8</v>
      </c>
      <c r="N36" s="17"/>
      <c r="O36" s="17"/>
      <c r="P36" s="11">
        <v>2.0065172379621328</v>
      </c>
      <c r="Q36" s="11">
        <v>0.28441</v>
      </c>
      <c r="R36" s="22" t="s">
        <v>19</v>
      </c>
    </row>
    <row r="37" spans="1:18">
      <c r="A37" s="21" t="s">
        <v>60</v>
      </c>
      <c r="B37" s="19">
        <v>14.29472</v>
      </c>
      <c r="C37" s="17"/>
      <c r="D37" s="17"/>
      <c r="E37" s="17"/>
      <c r="F37" s="17">
        <v>16.080369999999998</v>
      </c>
      <c r="G37" s="17">
        <v>1.2288300000000001</v>
      </c>
      <c r="H37" s="17">
        <v>140</v>
      </c>
      <c r="I37" s="17">
        <v>0.90922000000000003</v>
      </c>
      <c r="J37" s="17">
        <v>7.8420000000000004E-2</v>
      </c>
      <c r="K37" s="17">
        <v>2.1091299999999999</v>
      </c>
      <c r="L37" s="17">
        <v>1.0022800000000001</v>
      </c>
      <c r="M37" s="9">
        <v>2.0122699999999998E-6</v>
      </c>
      <c r="N37" s="17"/>
      <c r="O37" s="17"/>
      <c r="P37" s="11">
        <v>2.0486987739800608</v>
      </c>
      <c r="Q37" s="11">
        <v>0.52161000000000002</v>
      </c>
      <c r="R37" s="22" t="s">
        <v>19</v>
      </c>
    </row>
    <row r="38" spans="1:18">
      <c r="A38" s="21" t="s">
        <v>61</v>
      </c>
      <c r="B38" s="19">
        <v>21.024380000000001</v>
      </c>
      <c r="C38" s="17"/>
      <c r="D38" s="17"/>
      <c r="E38" s="17"/>
      <c r="F38" s="17">
        <v>11.07573</v>
      </c>
      <c r="G38" s="17">
        <v>0.8821</v>
      </c>
      <c r="H38" s="17">
        <v>190</v>
      </c>
      <c r="I38" s="17">
        <v>0.63958000000000004</v>
      </c>
      <c r="J38" s="17">
        <v>4.2320000000000003E-2</v>
      </c>
      <c r="K38" s="17">
        <v>-5.0170300000000001</v>
      </c>
      <c r="L38" s="17">
        <v>0.88431999999999999</v>
      </c>
      <c r="M38" s="9">
        <v>1.0093499999999999E-6</v>
      </c>
      <c r="N38" s="17"/>
      <c r="O38" s="17"/>
      <c r="P38" s="11">
        <v>5.9504847282952946</v>
      </c>
      <c r="Q38" s="11">
        <v>0.25661</v>
      </c>
      <c r="R38" s="22" t="s">
        <v>19</v>
      </c>
    </row>
    <row r="39" spans="1:18">
      <c r="A39" s="21" t="s">
        <v>62</v>
      </c>
      <c r="B39" s="19">
        <v>24.028510000000001</v>
      </c>
      <c r="C39" s="17"/>
      <c r="D39" s="17"/>
      <c r="E39" s="17"/>
      <c r="F39" s="17">
        <v>16.656099999999999</v>
      </c>
      <c r="G39" s="17">
        <v>1.5793600000000001</v>
      </c>
      <c r="H39" s="17">
        <v>280</v>
      </c>
      <c r="I39" s="17">
        <v>0.76143000000000005</v>
      </c>
      <c r="J39" s="17">
        <v>6.3219999999999998E-2</v>
      </c>
      <c r="K39" s="17">
        <v>7.6020399999999997</v>
      </c>
      <c r="L39" s="17">
        <v>1.6104000000000001</v>
      </c>
      <c r="M39" s="9">
        <v>1.0229199999999999E-6</v>
      </c>
      <c r="N39" s="17"/>
      <c r="O39" s="17"/>
      <c r="P39" s="11">
        <v>1.6630361740548796</v>
      </c>
      <c r="Q39" s="11">
        <v>0.30685000000000001</v>
      </c>
      <c r="R39" s="22" t="s">
        <v>19</v>
      </c>
    </row>
    <row r="40" spans="1:18">
      <c r="A40" s="21" t="s">
        <v>63</v>
      </c>
      <c r="B40" s="19">
        <v>29.258179999999999</v>
      </c>
      <c r="C40" s="17"/>
      <c r="D40" s="17"/>
      <c r="E40" s="17"/>
      <c r="F40" s="17">
        <v>20.869330000000001</v>
      </c>
      <c r="G40" s="17">
        <v>2.2312500000000002</v>
      </c>
      <c r="H40" s="17">
        <v>280</v>
      </c>
      <c r="I40" s="17">
        <v>0.79795000000000005</v>
      </c>
      <c r="J40" s="17">
        <v>7.9649999999999999E-2</v>
      </c>
      <c r="K40" s="17">
        <v>-4.9149099999999999</v>
      </c>
      <c r="L40" s="17">
        <v>1.80843</v>
      </c>
      <c r="M40" s="9">
        <v>1.15909E-6</v>
      </c>
      <c r="N40" s="17"/>
      <c r="O40" s="17"/>
      <c r="P40" s="11">
        <v>2.068003230363626</v>
      </c>
      <c r="Q40" s="11">
        <v>0.53678999999999999</v>
      </c>
      <c r="R40" s="22" t="s">
        <v>19</v>
      </c>
    </row>
    <row r="41" spans="1:18" ht="15.75" thickBot="1">
      <c r="A41" s="25" t="s">
        <v>64</v>
      </c>
      <c r="B41" s="26">
        <v>15.482710000000001</v>
      </c>
      <c r="C41" s="27"/>
      <c r="D41" s="27"/>
      <c r="E41" s="27"/>
      <c r="F41" s="27">
        <v>13.199159999999999</v>
      </c>
      <c r="G41" s="27">
        <v>0.78805999999999998</v>
      </c>
      <c r="H41" s="27">
        <v>250</v>
      </c>
      <c r="I41" s="27">
        <v>0.89814000000000005</v>
      </c>
      <c r="J41" s="27">
        <v>2.3869999999999999E-2</v>
      </c>
      <c r="K41" s="27">
        <v>4.3821599999999998</v>
      </c>
      <c r="L41" s="27">
        <v>0.55915000000000004</v>
      </c>
      <c r="M41" s="28">
        <v>2.10978E-7</v>
      </c>
      <c r="N41" s="27"/>
      <c r="O41" s="27"/>
      <c r="P41" s="29">
        <v>2.9008149859412073</v>
      </c>
      <c r="Q41" s="29">
        <v>0.53678999999999999</v>
      </c>
      <c r="R41" s="30" t="s">
        <v>19</v>
      </c>
    </row>
  </sheetData>
  <mergeCells count="3">
    <mergeCell ref="D1:P1"/>
    <mergeCell ref="S2:S14"/>
    <mergeCell ref="S15:S1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topLeftCell="A15" workbookViewId="0">
      <selection activeCell="B27" sqref="B27"/>
    </sheetView>
  </sheetViews>
  <sheetFormatPr baseColWidth="10" defaultRowHeight="15"/>
  <cols>
    <col min="1" max="1" width="29.5703125" bestFit="1" customWidth="1"/>
  </cols>
  <sheetData>
    <row r="1" spans="1:8" ht="15.75" thickBot="1">
      <c r="A1" s="2" t="s">
        <v>0</v>
      </c>
      <c r="B1" s="16" t="s">
        <v>1</v>
      </c>
      <c r="C1" s="8" t="s">
        <v>14</v>
      </c>
      <c r="F1" s="37" t="s">
        <v>1</v>
      </c>
      <c r="G1" s="31" t="s">
        <v>52</v>
      </c>
      <c r="H1" s="32" t="s">
        <v>53</v>
      </c>
    </row>
    <row r="2" spans="1:8">
      <c r="A2" s="21" t="s">
        <v>3</v>
      </c>
      <c r="B2" s="19">
        <v>21.66461</v>
      </c>
      <c r="C2" s="22" t="s">
        <v>15</v>
      </c>
      <c r="F2" s="33" t="s">
        <v>51</v>
      </c>
      <c r="G2" s="11">
        <f>AVERAGE(B2:B18)</f>
        <v>26.278767058823529</v>
      </c>
      <c r="H2" s="34">
        <f>STDEV(B2:B18)/SQRT(17)</f>
        <v>3.4135857024490455</v>
      </c>
    </row>
    <row r="3" spans="1:8" ht="15.75" thickBot="1">
      <c r="A3" s="21" t="s">
        <v>4</v>
      </c>
      <c r="B3" s="19">
        <v>11.28035</v>
      </c>
      <c r="C3" s="22" t="s">
        <v>15</v>
      </c>
      <c r="F3" s="35" t="s">
        <v>19</v>
      </c>
      <c r="G3" s="29">
        <f>AVERAGE(B19:B40)</f>
        <v>22.69906772727272</v>
      </c>
      <c r="H3" s="36">
        <f>STDEV(B19:B40)/SQRT(22)</f>
        <v>2.0525338316935811</v>
      </c>
    </row>
    <row r="4" spans="1:8">
      <c r="A4" s="21" t="s">
        <v>5</v>
      </c>
      <c r="B4" s="19">
        <v>13.496840000000001</v>
      </c>
      <c r="C4" s="22" t="s">
        <v>15</v>
      </c>
    </row>
    <row r="5" spans="1:8">
      <c r="A5" s="21" t="s">
        <v>6</v>
      </c>
      <c r="B5" s="19">
        <v>14.091710000000001</v>
      </c>
      <c r="C5" s="22" t="s">
        <v>16</v>
      </c>
    </row>
    <row r="6" spans="1:8">
      <c r="A6" s="21" t="s">
        <v>7</v>
      </c>
      <c r="B6" s="19">
        <v>19.10089</v>
      </c>
      <c r="C6" s="22" t="s">
        <v>15</v>
      </c>
    </row>
    <row r="7" spans="1:8">
      <c r="A7" s="21" t="s">
        <v>8</v>
      </c>
      <c r="B7" s="19">
        <v>17.68188</v>
      </c>
      <c r="C7" s="22" t="s">
        <v>15</v>
      </c>
    </row>
    <row r="8" spans="1:8">
      <c r="A8" s="21" t="s">
        <v>9</v>
      </c>
      <c r="B8" s="19">
        <v>49.207619999999999</v>
      </c>
      <c r="C8" s="22" t="s">
        <v>16</v>
      </c>
    </row>
    <row r="9" spans="1:8">
      <c r="A9" s="21" t="s">
        <v>10</v>
      </c>
      <c r="B9" s="19">
        <v>63.05565</v>
      </c>
      <c r="C9" s="22" t="s">
        <v>16</v>
      </c>
    </row>
    <row r="10" spans="1:8">
      <c r="A10" s="21" t="s">
        <v>11</v>
      </c>
      <c r="B10" s="19">
        <v>18.113199999999999</v>
      </c>
      <c r="C10" s="22" t="s">
        <v>15</v>
      </c>
    </row>
    <row r="11" spans="1:8">
      <c r="A11" s="21" t="s">
        <v>12</v>
      </c>
      <c r="B11" s="19">
        <v>39.447279999999999</v>
      </c>
      <c r="C11" s="22" t="s">
        <v>15</v>
      </c>
    </row>
    <row r="12" spans="1:8">
      <c r="A12" s="21" t="s">
        <v>13</v>
      </c>
      <c r="B12" s="19">
        <v>25.8642</v>
      </c>
      <c r="C12" s="22" t="s">
        <v>16</v>
      </c>
    </row>
    <row r="13" spans="1:8">
      <c r="A13" s="21" t="s">
        <v>42</v>
      </c>
      <c r="B13" s="19">
        <v>37.6145</v>
      </c>
      <c r="C13" s="22" t="s">
        <v>15</v>
      </c>
    </row>
    <row r="14" spans="1:8">
      <c r="A14" s="21" t="s">
        <v>20</v>
      </c>
      <c r="B14" s="19">
        <v>25.328009999999999</v>
      </c>
      <c r="C14" s="22" t="s">
        <v>15</v>
      </c>
    </row>
    <row r="15" spans="1:8">
      <c r="A15" s="21" t="s">
        <v>21</v>
      </c>
      <c r="B15" s="19">
        <v>25.334520000000001</v>
      </c>
      <c r="C15" s="22" t="s">
        <v>15</v>
      </c>
    </row>
    <row r="16" spans="1:8">
      <c r="A16" s="21" t="s">
        <v>22</v>
      </c>
      <c r="B16" s="19">
        <v>11.13965</v>
      </c>
      <c r="C16" s="22" t="s">
        <v>15</v>
      </c>
    </row>
    <row r="17" spans="1:3">
      <c r="A17" s="21" t="s">
        <v>23</v>
      </c>
      <c r="B17" s="19">
        <v>25.37604</v>
      </c>
      <c r="C17" s="22" t="s">
        <v>25</v>
      </c>
    </row>
    <row r="18" spans="1:3">
      <c r="A18" s="23" t="s">
        <v>24</v>
      </c>
      <c r="B18" s="20">
        <v>28.94209</v>
      </c>
      <c r="C18" s="24" t="s">
        <v>25</v>
      </c>
    </row>
    <row r="19" spans="1:3">
      <c r="A19" s="21" t="s">
        <v>17</v>
      </c>
      <c r="B19" s="19">
        <v>10.419</v>
      </c>
      <c r="C19" s="22" t="s">
        <v>19</v>
      </c>
    </row>
    <row r="20" spans="1:3">
      <c r="A20" s="21" t="s">
        <v>18</v>
      </c>
      <c r="B20" s="19">
        <v>6.0423900000000001</v>
      </c>
      <c r="C20" s="22" t="s">
        <v>19</v>
      </c>
    </row>
    <row r="21" spans="1:3">
      <c r="A21" s="21" t="s">
        <v>40</v>
      </c>
      <c r="B21" s="19">
        <v>33.276209999999999</v>
      </c>
      <c r="C21" s="22" t="s">
        <v>19</v>
      </c>
    </row>
    <row r="22" spans="1:3">
      <c r="A22" s="21" t="s">
        <v>41</v>
      </c>
      <c r="B22" s="19">
        <v>36.866419999999998</v>
      </c>
      <c r="C22" s="22" t="s">
        <v>19</v>
      </c>
    </row>
    <row r="23" spans="1:3">
      <c r="A23" s="21" t="s">
        <v>43</v>
      </c>
      <c r="B23" s="19">
        <v>18.115960000000001</v>
      </c>
      <c r="C23" s="22" t="s">
        <v>19</v>
      </c>
    </row>
    <row r="24" spans="1:3">
      <c r="A24" s="21" t="s">
        <v>44</v>
      </c>
      <c r="B24" s="19">
        <v>9.0994799999999998</v>
      </c>
      <c r="C24" s="22" t="s">
        <v>19</v>
      </c>
    </row>
    <row r="25" spans="1:3">
      <c r="A25" s="21" t="s">
        <v>45</v>
      </c>
      <c r="B25" s="19">
        <v>21.16695</v>
      </c>
      <c r="C25" s="22" t="s">
        <v>19</v>
      </c>
    </row>
    <row r="26" spans="1:3">
      <c r="A26" s="21" t="s">
        <v>46</v>
      </c>
      <c r="B26" s="19">
        <v>16.994689999999999</v>
      </c>
      <c r="C26" s="22" t="s">
        <v>19</v>
      </c>
    </row>
    <row r="27" spans="1:3">
      <c r="A27" s="21" t="s">
        <v>47</v>
      </c>
      <c r="B27" s="19">
        <v>37.982779999999998</v>
      </c>
      <c r="C27" s="22" t="s">
        <v>19</v>
      </c>
    </row>
    <row r="28" spans="1:3">
      <c r="A28" s="21" t="s">
        <v>48</v>
      </c>
      <c r="B28" s="19">
        <v>25.737449999999999</v>
      </c>
      <c r="C28" s="22" t="s">
        <v>19</v>
      </c>
    </row>
    <row r="29" spans="1:3">
      <c r="A29" s="21" t="s">
        <v>49</v>
      </c>
      <c r="B29" s="19">
        <v>36.203659999999999</v>
      </c>
      <c r="C29" s="22" t="s">
        <v>19</v>
      </c>
    </row>
    <row r="30" spans="1:3">
      <c r="A30" s="21" t="s">
        <v>50</v>
      </c>
      <c r="B30" s="19">
        <v>11.077640000000001</v>
      </c>
      <c r="C30" s="22" t="s">
        <v>19</v>
      </c>
    </row>
    <row r="31" spans="1:3">
      <c r="A31" s="21" t="s">
        <v>54</v>
      </c>
      <c r="B31" s="19">
        <v>19.782</v>
      </c>
      <c r="C31" s="22" t="s">
        <v>19</v>
      </c>
    </row>
    <row r="32" spans="1:3">
      <c r="A32" s="21" t="s">
        <v>55</v>
      </c>
      <c r="B32" s="19">
        <v>35.985709999999997</v>
      </c>
      <c r="C32" s="22" t="s">
        <v>19</v>
      </c>
    </row>
    <row r="33" spans="1:3">
      <c r="A33" s="21" t="s">
        <v>56</v>
      </c>
      <c r="B33" s="19">
        <v>21.761810000000001</v>
      </c>
      <c r="C33" s="22" t="s">
        <v>19</v>
      </c>
    </row>
    <row r="34" spans="1:3">
      <c r="A34" s="21" t="s">
        <v>57</v>
      </c>
      <c r="B34" s="19">
        <v>28.83896</v>
      </c>
      <c r="C34" s="22" t="s">
        <v>19</v>
      </c>
    </row>
    <row r="35" spans="1:3">
      <c r="A35" s="21" t="s">
        <v>58</v>
      </c>
      <c r="B35" s="19">
        <v>25.939879999999999</v>
      </c>
      <c r="C35" s="22" t="s">
        <v>19</v>
      </c>
    </row>
    <row r="36" spans="1:3">
      <c r="A36" s="21" t="s">
        <v>60</v>
      </c>
      <c r="B36" s="19">
        <v>14.29472</v>
      </c>
      <c r="C36" s="22" t="s">
        <v>19</v>
      </c>
    </row>
    <row r="37" spans="1:3">
      <c r="A37" s="21" t="s">
        <v>61</v>
      </c>
      <c r="B37" s="19">
        <v>21.024380000000001</v>
      </c>
      <c r="C37" s="22" t="s">
        <v>19</v>
      </c>
    </row>
    <row r="38" spans="1:3">
      <c r="A38" s="21" t="s">
        <v>62</v>
      </c>
      <c r="B38" s="19">
        <v>24.028510000000001</v>
      </c>
      <c r="C38" s="22" t="s">
        <v>19</v>
      </c>
    </row>
    <row r="39" spans="1:3">
      <c r="A39" s="21" t="s">
        <v>63</v>
      </c>
      <c r="B39" s="19">
        <v>29.258179999999999</v>
      </c>
      <c r="C39" s="22" t="s">
        <v>19</v>
      </c>
    </row>
    <row r="40" spans="1:3" ht="15.75" thickBot="1">
      <c r="A40" s="25" t="s">
        <v>64</v>
      </c>
      <c r="B40" s="26">
        <v>15.482710000000001</v>
      </c>
      <c r="C40" s="3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B21" sqref="B21"/>
    </sheetView>
  </sheetViews>
  <sheetFormatPr baseColWidth="10" defaultRowHeight="15"/>
  <cols>
    <col min="1" max="1" width="29.5703125" bestFit="1" customWidth="1"/>
  </cols>
  <sheetData>
    <row r="1" spans="1:8" ht="15.75" thickBot="1">
      <c r="A1" s="2" t="s">
        <v>0</v>
      </c>
      <c r="B1" s="5" t="s">
        <v>34</v>
      </c>
      <c r="C1" s="8" t="s">
        <v>14</v>
      </c>
      <c r="F1" s="37" t="s">
        <v>69</v>
      </c>
      <c r="G1" s="31" t="s">
        <v>52</v>
      </c>
      <c r="H1" s="32" t="s">
        <v>53</v>
      </c>
    </row>
    <row r="2" spans="1:8">
      <c r="A2" s="21" t="s">
        <v>3</v>
      </c>
      <c r="B2" s="17">
        <v>26.53886</v>
      </c>
      <c r="C2" s="22" t="s">
        <v>15</v>
      </c>
      <c r="F2" s="33" t="s">
        <v>51</v>
      </c>
      <c r="G2" s="11">
        <f>AVERAGE(B2:B18)</f>
        <v>24.874829411764708</v>
      </c>
      <c r="H2" s="34">
        <f>STDEV(B2:B18)/SQRT(17)</f>
        <v>2.5456767803385323</v>
      </c>
    </row>
    <row r="3" spans="1:8" ht="15.75" thickBot="1">
      <c r="A3" s="21" t="s">
        <v>4</v>
      </c>
      <c r="B3" s="17">
        <v>11.36838</v>
      </c>
      <c r="C3" s="22" t="s">
        <v>15</v>
      </c>
      <c r="F3" s="35" t="s">
        <v>19</v>
      </c>
      <c r="G3" s="29">
        <f>AVERAGE(B19:B40)</f>
        <v>21.325886818181822</v>
      </c>
      <c r="H3" s="36">
        <f>STDEV(B19:B40)/SQRT(22)</f>
        <v>2.0853430395160824</v>
      </c>
    </row>
    <row r="4" spans="1:8">
      <c r="A4" s="21" t="s">
        <v>5</v>
      </c>
      <c r="B4" s="17">
        <v>13.94961</v>
      </c>
      <c r="C4" s="22" t="s">
        <v>15</v>
      </c>
    </row>
    <row r="5" spans="1:8">
      <c r="A5" s="21" t="s">
        <v>6</v>
      </c>
      <c r="B5" s="17">
        <v>11.570679999999999</v>
      </c>
      <c r="C5" s="22" t="s">
        <v>16</v>
      </c>
    </row>
    <row r="6" spans="1:8">
      <c r="A6" s="21" t="s">
        <v>7</v>
      </c>
      <c r="B6" s="17">
        <v>19.06185</v>
      </c>
      <c r="C6" s="22" t="s">
        <v>15</v>
      </c>
    </row>
    <row r="7" spans="1:8">
      <c r="A7" s="21" t="s">
        <v>8</v>
      </c>
      <c r="B7" s="17">
        <v>18.32254</v>
      </c>
      <c r="C7" s="22" t="s">
        <v>15</v>
      </c>
    </row>
    <row r="8" spans="1:8">
      <c r="A8" s="21" t="s">
        <v>9</v>
      </c>
      <c r="B8" s="17">
        <v>45.49832</v>
      </c>
      <c r="C8" s="22" t="s">
        <v>16</v>
      </c>
    </row>
    <row r="9" spans="1:8">
      <c r="A9" s="21" t="s">
        <v>10</v>
      </c>
      <c r="B9" s="17">
        <v>35.940660000000001</v>
      </c>
      <c r="C9" s="22" t="s">
        <v>16</v>
      </c>
    </row>
    <row r="10" spans="1:8">
      <c r="A10" s="21" t="s">
        <v>11</v>
      </c>
      <c r="B10" s="17">
        <v>18.674499999999998</v>
      </c>
      <c r="C10" s="22" t="s">
        <v>15</v>
      </c>
    </row>
    <row r="11" spans="1:8">
      <c r="A11" s="21" t="s">
        <v>12</v>
      </c>
      <c r="B11" s="17">
        <v>28.22071</v>
      </c>
      <c r="C11" s="22" t="s">
        <v>15</v>
      </c>
    </row>
    <row r="12" spans="1:8">
      <c r="A12" s="21" t="s">
        <v>13</v>
      </c>
      <c r="B12" s="17">
        <v>25.902920000000002</v>
      </c>
      <c r="C12" s="22" t="s">
        <v>16</v>
      </c>
    </row>
    <row r="13" spans="1:8">
      <c r="A13" s="21" t="s">
        <v>42</v>
      </c>
      <c r="B13" s="17">
        <v>37.633189999999999</v>
      </c>
      <c r="C13" s="22" t="s">
        <v>15</v>
      </c>
    </row>
    <row r="14" spans="1:8">
      <c r="A14" s="21" t="s">
        <v>20</v>
      </c>
      <c r="B14" s="17">
        <v>31.496690000000001</v>
      </c>
      <c r="C14" s="22" t="s">
        <v>15</v>
      </c>
    </row>
    <row r="15" spans="1:8">
      <c r="A15" s="21" t="s">
        <v>21</v>
      </c>
      <c r="B15" s="17">
        <v>24.497019999999999</v>
      </c>
      <c r="C15" s="22" t="s">
        <v>15</v>
      </c>
    </row>
    <row r="16" spans="1:8">
      <c r="A16" s="21" t="s">
        <v>22</v>
      </c>
      <c r="B16" s="17">
        <v>10.523210000000001</v>
      </c>
      <c r="C16" s="22" t="s">
        <v>15</v>
      </c>
    </row>
    <row r="17" spans="1:3">
      <c r="A17" s="21" t="s">
        <v>23</v>
      </c>
      <c r="B17" s="17">
        <v>24.898610000000001</v>
      </c>
      <c r="C17" s="22" t="s">
        <v>25</v>
      </c>
    </row>
    <row r="18" spans="1:3">
      <c r="A18" s="23" t="s">
        <v>24</v>
      </c>
      <c r="B18" s="18">
        <v>38.774349999999998</v>
      </c>
      <c r="C18" s="24" t="s">
        <v>25</v>
      </c>
    </row>
    <row r="19" spans="1:3">
      <c r="A19" s="21" t="s">
        <v>17</v>
      </c>
      <c r="B19" s="17">
        <v>10.36415</v>
      </c>
      <c r="C19" s="22" t="s">
        <v>19</v>
      </c>
    </row>
    <row r="20" spans="1:3">
      <c r="A20" s="21" t="s">
        <v>18</v>
      </c>
      <c r="B20" s="17">
        <v>6.38849</v>
      </c>
      <c r="C20" s="22" t="s">
        <v>19</v>
      </c>
    </row>
    <row r="21" spans="1:3">
      <c r="A21" s="21" t="s">
        <v>40</v>
      </c>
      <c r="B21" s="17">
        <v>29.076000000000001</v>
      </c>
      <c r="C21" s="22" t="s">
        <v>19</v>
      </c>
    </row>
    <row r="22" spans="1:3">
      <c r="A22" s="21" t="s">
        <v>41</v>
      </c>
      <c r="B22" s="17">
        <v>38.893920000000001</v>
      </c>
      <c r="C22" s="22" t="s">
        <v>19</v>
      </c>
    </row>
    <row r="23" spans="1:3">
      <c r="A23" s="21" t="s">
        <v>43</v>
      </c>
      <c r="B23" s="17">
        <v>21.671340000000001</v>
      </c>
      <c r="C23" s="22" t="s">
        <v>19</v>
      </c>
    </row>
    <row r="24" spans="1:3">
      <c r="A24" s="21" t="s">
        <v>44</v>
      </c>
      <c r="B24" s="17">
        <v>9.0819299999999998</v>
      </c>
      <c r="C24" s="22" t="s">
        <v>19</v>
      </c>
    </row>
    <row r="25" spans="1:3">
      <c r="A25" s="21" t="s">
        <v>45</v>
      </c>
      <c r="B25" s="17">
        <v>24.443650000000002</v>
      </c>
      <c r="C25" s="22" t="s">
        <v>19</v>
      </c>
    </row>
    <row r="26" spans="1:3">
      <c r="A26" s="21" t="s">
        <v>46</v>
      </c>
      <c r="B26" s="17">
        <v>11.175470000000001</v>
      </c>
      <c r="C26" s="22" t="s">
        <v>19</v>
      </c>
    </row>
    <row r="27" spans="1:3">
      <c r="A27" s="21" t="s">
        <v>47</v>
      </c>
      <c r="B27" s="17">
        <v>34.001600000000003</v>
      </c>
      <c r="C27" s="22" t="s">
        <v>19</v>
      </c>
    </row>
    <row r="28" spans="1:3">
      <c r="A28" s="21" t="s">
        <v>48</v>
      </c>
      <c r="B28" s="17">
        <v>28.996300000000002</v>
      </c>
      <c r="C28" s="22" t="s">
        <v>19</v>
      </c>
    </row>
    <row r="29" spans="1:3">
      <c r="A29" s="21" t="s">
        <v>49</v>
      </c>
      <c r="B29" s="17">
        <v>31.086449999999999</v>
      </c>
      <c r="C29" s="22" t="s">
        <v>19</v>
      </c>
    </row>
    <row r="30" spans="1:3">
      <c r="A30" s="21" t="s">
        <v>50</v>
      </c>
      <c r="B30" s="17">
        <v>10.96059</v>
      </c>
      <c r="C30" s="22" t="s">
        <v>19</v>
      </c>
    </row>
    <row r="31" spans="1:3">
      <c r="A31" s="21" t="s">
        <v>54</v>
      </c>
      <c r="B31" s="17">
        <v>20.77816</v>
      </c>
      <c r="C31" s="22" t="s">
        <v>19</v>
      </c>
    </row>
    <row r="32" spans="1:3">
      <c r="A32" s="21" t="s">
        <v>55</v>
      </c>
      <c r="B32" s="17">
        <v>36.059460000000001</v>
      </c>
      <c r="C32" s="22" t="s">
        <v>19</v>
      </c>
    </row>
    <row r="33" spans="1:3">
      <c r="A33" s="21" t="s">
        <v>56</v>
      </c>
      <c r="B33" s="17">
        <v>18.131450000000001</v>
      </c>
      <c r="C33" s="22" t="s">
        <v>19</v>
      </c>
    </row>
    <row r="34" spans="1:3">
      <c r="A34" s="21" t="s">
        <v>57</v>
      </c>
      <c r="B34" s="17">
        <v>32.353940000000001</v>
      </c>
      <c r="C34" s="22" t="s">
        <v>19</v>
      </c>
    </row>
    <row r="35" spans="1:3">
      <c r="A35" s="21" t="s">
        <v>58</v>
      </c>
      <c r="B35" s="17">
        <v>27.82592</v>
      </c>
      <c r="C35" s="22" t="s">
        <v>19</v>
      </c>
    </row>
    <row r="36" spans="1:3">
      <c r="A36" s="21" t="s">
        <v>60</v>
      </c>
      <c r="B36" s="17">
        <v>16.080369999999998</v>
      </c>
      <c r="C36" s="22" t="s">
        <v>19</v>
      </c>
    </row>
    <row r="37" spans="1:3">
      <c r="A37" s="21" t="s">
        <v>61</v>
      </c>
      <c r="B37" s="17">
        <v>11.07573</v>
      </c>
      <c r="C37" s="22" t="s">
        <v>19</v>
      </c>
    </row>
    <row r="38" spans="1:3">
      <c r="A38" s="21" t="s">
        <v>62</v>
      </c>
      <c r="B38" s="17">
        <v>16.656099999999999</v>
      </c>
      <c r="C38" s="22" t="s">
        <v>19</v>
      </c>
    </row>
    <row r="39" spans="1:3">
      <c r="A39" s="21" t="s">
        <v>63</v>
      </c>
      <c r="B39" s="17">
        <v>20.869330000000001</v>
      </c>
      <c r="C39" s="22" t="s">
        <v>19</v>
      </c>
    </row>
    <row r="40" spans="1:3" ht="15.75" thickBot="1">
      <c r="A40" s="25" t="s">
        <v>64</v>
      </c>
      <c r="B40" s="27">
        <v>13.199159999999999</v>
      </c>
      <c r="C40" s="3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B19" sqref="B19:B40"/>
    </sheetView>
  </sheetViews>
  <sheetFormatPr baseColWidth="10" defaultRowHeight="15"/>
  <cols>
    <col min="1" max="1" width="29.5703125" bestFit="1" customWidth="1"/>
    <col min="2" max="2" width="24.7109375" bestFit="1" customWidth="1"/>
    <col min="3" max="3" width="11.28515625" bestFit="1" customWidth="1"/>
  </cols>
  <sheetData>
    <row r="1" spans="1:8" ht="15.75" thickBot="1">
      <c r="A1" s="41" t="s">
        <v>0</v>
      </c>
      <c r="B1" s="42" t="s">
        <v>59</v>
      </c>
      <c r="C1" s="8" t="s">
        <v>14</v>
      </c>
      <c r="F1" s="37" t="s">
        <v>68</v>
      </c>
      <c r="G1" s="31" t="s">
        <v>52</v>
      </c>
      <c r="H1" s="32" t="s">
        <v>53</v>
      </c>
    </row>
    <row r="2" spans="1:8">
      <c r="A2" s="38" t="s">
        <v>3</v>
      </c>
      <c r="B2" s="43">
        <v>2.8159645261359363</v>
      </c>
      <c r="C2" s="22" t="s">
        <v>15</v>
      </c>
      <c r="F2" s="33" t="s">
        <v>51</v>
      </c>
      <c r="G2" s="11">
        <f>AVERAGE(B2:B18)</f>
        <v>2.2735129453648999</v>
      </c>
      <c r="H2" s="34">
        <f>STDEV(B2:B18)/SQRT(17)</f>
        <v>0.2681329814071014</v>
      </c>
    </row>
    <row r="3" spans="1:8" ht="15.75" thickBot="1">
      <c r="A3" s="38" t="s">
        <v>4</v>
      </c>
      <c r="B3" s="43">
        <v>1.4069906954029701</v>
      </c>
      <c r="C3" s="22" t="s">
        <v>15</v>
      </c>
      <c r="F3" s="35" t="s">
        <v>19</v>
      </c>
      <c r="G3" s="29">
        <f>AVERAGE(B19:B40)</f>
        <v>3.5713472176694157</v>
      </c>
      <c r="H3" s="36">
        <f>STDEV(B19:B40)/SQRT(22)</f>
        <v>0.52475620785604438</v>
      </c>
    </row>
    <row r="4" spans="1:8">
      <c r="A4" s="38" t="s">
        <v>5</v>
      </c>
      <c r="B4" s="43">
        <v>2.9836473961183887</v>
      </c>
      <c r="C4" s="22" t="s">
        <v>15</v>
      </c>
    </row>
    <row r="5" spans="1:8">
      <c r="A5" s="38" t="s">
        <v>6</v>
      </c>
      <c r="B5" s="43">
        <v>3.5233754527818126</v>
      </c>
      <c r="C5" s="22" t="s">
        <v>16</v>
      </c>
    </row>
    <row r="6" spans="1:8">
      <c r="A6" s="38" t="s">
        <v>7</v>
      </c>
      <c r="B6" s="43">
        <v>1.059516378183021</v>
      </c>
      <c r="C6" s="22" t="s">
        <v>15</v>
      </c>
    </row>
    <row r="7" spans="1:8">
      <c r="A7" s="38" t="s">
        <v>8</v>
      </c>
      <c r="B7" s="43">
        <v>1.9701324216297684</v>
      </c>
      <c r="C7" s="22" t="s">
        <v>15</v>
      </c>
    </row>
    <row r="8" spans="1:8">
      <c r="A8" s="38" t="s">
        <v>9</v>
      </c>
      <c r="B8" s="43">
        <v>1.3682762091658118</v>
      </c>
      <c r="C8" s="22" t="s">
        <v>16</v>
      </c>
    </row>
    <row r="9" spans="1:8">
      <c r="A9" s="38" t="s">
        <v>10</v>
      </c>
      <c r="B9" s="43">
        <v>1.6682251394197922</v>
      </c>
      <c r="C9" s="22" t="s">
        <v>16</v>
      </c>
    </row>
    <row r="10" spans="1:8">
      <c r="A10" s="38" t="s">
        <v>11</v>
      </c>
      <c r="B10" s="43">
        <v>1.4396129924557943</v>
      </c>
      <c r="C10" s="22" t="s">
        <v>15</v>
      </c>
    </row>
    <row r="11" spans="1:8">
      <c r="A11" s="38" t="s">
        <v>12</v>
      </c>
      <c r="B11" s="43">
        <v>0.97072740845237993</v>
      </c>
      <c r="C11" s="22" t="s">
        <v>15</v>
      </c>
    </row>
    <row r="12" spans="1:8">
      <c r="A12" s="38" t="s">
        <v>13</v>
      </c>
      <c r="B12" s="43">
        <v>1.6308475537896356</v>
      </c>
      <c r="C12" s="22" t="s">
        <v>16</v>
      </c>
    </row>
    <row r="13" spans="1:8">
      <c r="A13" s="38" t="s">
        <v>42</v>
      </c>
      <c r="B13" s="43">
        <v>1.9742090395356044</v>
      </c>
      <c r="C13" s="22" t="s">
        <v>15</v>
      </c>
    </row>
    <row r="14" spans="1:8">
      <c r="A14" s="38" t="s">
        <v>20</v>
      </c>
      <c r="B14" s="43">
        <v>3.3626946867997813</v>
      </c>
      <c r="C14" s="22" t="s">
        <v>15</v>
      </c>
    </row>
    <row r="15" spans="1:8">
      <c r="A15" s="38" t="s">
        <v>21</v>
      </c>
      <c r="B15" s="43">
        <v>3.1615240315468394</v>
      </c>
      <c r="C15" s="22" t="s">
        <v>15</v>
      </c>
    </row>
    <row r="16" spans="1:8">
      <c r="A16" s="38" t="s">
        <v>22</v>
      </c>
      <c r="B16" s="43">
        <v>5.1363492086337228</v>
      </c>
      <c r="C16" s="22" t="s">
        <v>15</v>
      </c>
    </row>
    <row r="17" spans="1:3">
      <c r="A17" s="38" t="s">
        <v>23</v>
      </c>
      <c r="B17" s="43">
        <v>2.6170764954559464</v>
      </c>
      <c r="C17" s="22" t="s">
        <v>25</v>
      </c>
    </row>
    <row r="18" spans="1:3">
      <c r="A18" s="39" t="s">
        <v>24</v>
      </c>
      <c r="B18" s="44">
        <v>1.5605504356960926</v>
      </c>
      <c r="C18" s="24" t="s">
        <v>25</v>
      </c>
    </row>
    <row r="19" spans="1:3">
      <c r="A19" s="38" t="s">
        <v>17</v>
      </c>
      <c r="B19" s="43">
        <v>2.5636250396046969</v>
      </c>
      <c r="C19" s="22" t="s">
        <v>19</v>
      </c>
    </row>
    <row r="20" spans="1:3">
      <c r="A20" s="38" t="s">
        <v>18</v>
      </c>
      <c r="B20" s="43">
        <v>8.3967092636121077</v>
      </c>
      <c r="C20" s="22" t="s">
        <v>19</v>
      </c>
    </row>
    <row r="21" spans="1:3">
      <c r="A21" s="38" t="s">
        <v>40</v>
      </c>
      <c r="B21" s="43">
        <v>1.0114300554337421</v>
      </c>
      <c r="C21" s="22" t="s">
        <v>19</v>
      </c>
    </row>
    <row r="22" spans="1:3">
      <c r="A22" s="38" t="s">
        <v>41</v>
      </c>
      <c r="B22" s="43">
        <v>2.4418447735914226</v>
      </c>
      <c r="C22" s="22" t="s">
        <v>19</v>
      </c>
    </row>
    <row r="23" spans="1:3">
      <c r="A23" s="38" t="s">
        <v>43</v>
      </c>
      <c r="B23" s="43">
        <v>1.197093648482334</v>
      </c>
      <c r="C23" s="22" t="s">
        <v>19</v>
      </c>
    </row>
    <row r="24" spans="1:3">
      <c r="A24" s="38" t="s">
        <v>44</v>
      </c>
      <c r="B24" s="43">
        <v>2.3184106823225257</v>
      </c>
      <c r="C24" s="22" t="s">
        <v>19</v>
      </c>
    </row>
    <row r="25" spans="1:3">
      <c r="A25" s="38" t="s">
        <v>45</v>
      </c>
      <c r="B25" s="43">
        <v>7.744741915212944</v>
      </c>
      <c r="C25" s="22" t="s">
        <v>19</v>
      </c>
    </row>
    <row r="26" spans="1:3">
      <c r="A26" s="38" t="s">
        <v>46</v>
      </c>
      <c r="B26" s="43">
        <v>1.5300151171489296</v>
      </c>
      <c r="C26" s="22" t="s">
        <v>19</v>
      </c>
    </row>
    <row r="27" spans="1:3">
      <c r="A27" s="38" t="s">
        <v>47</v>
      </c>
      <c r="B27" s="43">
        <v>5.6401076658020424</v>
      </c>
      <c r="C27" s="22" t="s">
        <v>19</v>
      </c>
    </row>
    <row r="28" spans="1:3">
      <c r="A28" s="38" t="s">
        <v>48</v>
      </c>
      <c r="B28" s="43">
        <v>2.8783232894827742</v>
      </c>
      <c r="C28" s="22" t="s">
        <v>19</v>
      </c>
    </row>
    <row r="29" spans="1:3">
      <c r="A29" s="38" t="s">
        <v>49</v>
      </c>
      <c r="B29" s="43">
        <v>1.7040845610495379</v>
      </c>
      <c r="C29" s="22" t="s">
        <v>19</v>
      </c>
    </row>
    <row r="30" spans="1:3">
      <c r="A30" s="38" t="s">
        <v>50</v>
      </c>
      <c r="B30" s="43">
        <v>2.7710786446954785</v>
      </c>
      <c r="C30" s="22" t="s">
        <v>19</v>
      </c>
    </row>
    <row r="31" spans="1:3">
      <c r="A31" s="38" t="s">
        <v>54</v>
      </c>
      <c r="B31" s="43">
        <v>9.9068256227226268</v>
      </c>
      <c r="C31" s="22" t="s">
        <v>19</v>
      </c>
    </row>
    <row r="32" spans="1:3">
      <c r="A32" s="38" t="s">
        <v>55</v>
      </c>
      <c r="B32" s="43">
        <v>3.9403416531383919</v>
      </c>
      <c r="C32" s="22" t="s">
        <v>19</v>
      </c>
    </row>
    <row r="33" spans="1:3">
      <c r="A33" s="38" t="s">
        <v>56</v>
      </c>
      <c r="B33" s="43">
        <v>3.7399263778235623</v>
      </c>
      <c r="C33" s="22" t="s">
        <v>19</v>
      </c>
    </row>
    <row r="34" spans="1:3">
      <c r="A34" s="38" t="s">
        <v>57</v>
      </c>
      <c r="B34" s="43">
        <v>4.1475253480068197</v>
      </c>
      <c r="C34" s="22" t="s">
        <v>19</v>
      </c>
    </row>
    <row r="35" spans="1:3">
      <c r="A35" s="38" t="s">
        <v>58</v>
      </c>
      <c r="B35" s="43">
        <v>2.0065172379621328</v>
      </c>
      <c r="C35" s="22" t="s">
        <v>19</v>
      </c>
    </row>
    <row r="36" spans="1:3">
      <c r="A36" s="38" t="s">
        <v>60</v>
      </c>
      <c r="B36" s="43">
        <v>2.0486987739800608</v>
      </c>
      <c r="C36" s="22" t="s">
        <v>19</v>
      </c>
    </row>
    <row r="37" spans="1:3">
      <c r="A37" s="38" t="s">
        <v>61</v>
      </c>
      <c r="B37" s="43">
        <v>5.9504847282952946</v>
      </c>
      <c r="C37" s="22" t="s">
        <v>19</v>
      </c>
    </row>
    <row r="38" spans="1:3">
      <c r="A38" s="38" t="s">
        <v>62</v>
      </c>
      <c r="B38" s="43">
        <v>1.6630361740548796</v>
      </c>
      <c r="C38" s="22" t="s">
        <v>19</v>
      </c>
    </row>
    <row r="39" spans="1:3">
      <c r="A39" s="38" t="s">
        <v>63</v>
      </c>
      <c r="B39" s="43">
        <v>2.068003230363626</v>
      </c>
      <c r="C39" s="22" t="s">
        <v>19</v>
      </c>
    </row>
    <row r="40" spans="1:3" ht="15.75" thickBot="1">
      <c r="A40" s="40" t="s">
        <v>64</v>
      </c>
      <c r="B40" s="45">
        <v>2.9008149859412073</v>
      </c>
      <c r="C40" s="3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F1" sqref="F1:H3"/>
    </sheetView>
  </sheetViews>
  <sheetFormatPr baseColWidth="10" defaultRowHeight="15"/>
  <cols>
    <col min="1" max="1" width="29.5703125" bestFit="1" customWidth="1"/>
    <col min="2" max="2" width="15.5703125" bestFit="1" customWidth="1"/>
    <col min="3" max="3" width="15.5703125" customWidth="1"/>
    <col min="8" max="8" width="13.5703125" bestFit="1" customWidth="1"/>
  </cols>
  <sheetData>
    <row r="1" spans="1:8" ht="15.75" thickBot="1">
      <c r="A1" s="2" t="s">
        <v>0</v>
      </c>
      <c r="B1" s="1" t="s">
        <v>32</v>
      </c>
      <c r="C1" s="1" t="s">
        <v>66</v>
      </c>
      <c r="D1" s="8" t="s">
        <v>14</v>
      </c>
      <c r="F1" s="37" t="s">
        <v>66</v>
      </c>
      <c r="G1" s="31" t="s">
        <v>1</v>
      </c>
      <c r="H1" s="32" t="s">
        <v>67</v>
      </c>
    </row>
    <row r="2" spans="1:8">
      <c r="A2" s="21" t="s">
        <v>3</v>
      </c>
      <c r="B2" s="9">
        <v>3.8214800000000002E-7</v>
      </c>
      <c r="C2" s="11">
        <f>-LOG10(B2)</f>
        <v>6.4177684089855536</v>
      </c>
      <c r="D2" s="22" t="s">
        <v>15</v>
      </c>
      <c r="F2" s="33" t="s">
        <v>51</v>
      </c>
      <c r="G2" s="11">
        <f>AVERAGE(C2:C18)</f>
        <v>6.2872325649518874</v>
      </c>
      <c r="H2" s="34">
        <f>STDEV(C2:C18)/SQRT(17)</f>
        <v>0.17751308837513938</v>
      </c>
    </row>
    <row r="3" spans="1:8" ht="15.75" thickBot="1">
      <c r="A3" s="21" t="s">
        <v>4</v>
      </c>
      <c r="B3" s="9">
        <v>7.7382400000000003E-7</v>
      </c>
      <c r="C3" s="11">
        <f>-LOG10(B3)</f>
        <v>6.1113578048474837</v>
      </c>
      <c r="D3" s="22" t="s">
        <v>15</v>
      </c>
      <c r="F3" s="35" t="s">
        <v>19</v>
      </c>
      <c r="G3" s="29">
        <f>AVERAGE(C19:C40)</f>
        <v>6.0116648466265925</v>
      </c>
      <c r="H3" s="36">
        <f>STDEV(C19:C40)/SQRT(22)</f>
        <v>0.11498312046580253</v>
      </c>
    </row>
    <row r="4" spans="1:8">
      <c r="A4" s="21" t="s">
        <v>5</v>
      </c>
      <c r="B4" s="9">
        <v>3.9027099999999999E-7</v>
      </c>
      <c r="C4" s="11">
        <f t="shared" ref="C4:C40" si="0">-LOG10(B4)</f>
        <v>6.408633718787665</v>
      </c>
      <c r="D4" s="22" t="s">
        <v>15</v>
      </c>
    </row>
    <row r="5" spans="1:8">
      <c r="A5" s="21" t="s">
        <v>6</v>
      </c>
      <c r="B5" s="9">
        <v>2.7919299999999999E-6</v>
      </c>
      <c r="C5" s="11">
        <f t="shared" si="0"/>
        <v>5.5540954746573421</v>
      </c>
      <c r="D5" s="22" t="s">
        <v>16</v>
      </c>
    </row>
    <row r="6" spans="1:8">
      <c r="A6" s="21" t="s">
        <v>7</v>
      </c>
      <c r="B6" s="9">
        <v>3.1501699999999999E-7</v>
      </c>
      <c r="C6" s="11">
        <f t="shared" si="0"/>
        <v>6.5016660087279377</v>
      </c>
      <c r="D6" s="22" t="s">
        <v>15</v>
      </c>
    </row>
    <row r="7" spans="1:8">
      <c r="A7" s="21" t="s">
        <v>8</v>
      </c>
      <c r="B7" s="9">
        <v>2.06825E-7</v>
      </c>
      <c r="C7" s="11">
        <f t="shared" si="0"/>
        <v>6.6843969670005876</v>
      </c>
      <c r="D7" s="22" t="s">
        <v>15</v>
      </c>
    </row>
    <row r="8" spans="1:8">
      <c r="A8" s="21" t="s">
        <v>9</v>
      </c>
      <c r="B8" s="9">
        <v>3.1672699999999999E-8</v>
      </c>
      <c r="C8" s="11">
        <f t="shared" si="0"/>
        <v>7.4993149127847136</v>
      </c>
      <c r="D8" s="22" t="s">
        <v>16</v>
      </c>
    </row>
    <row r="9" spans="1:8">
      <c r="A9" s="21" t="s">
        <v>10</v>
      </c>
      <c r="B9" s="9">
        <v>1.7971099999999999E-7</v>
      </c>
      <c r="C9" s="11">
        <f t="shared" si="0"/>
        <v>6.7454253391787722</v>
      </c>
      <c r="D9" s="22" t="s">
        <v>16</v>
      </c>
    </row>
    <row r="10" spans="1:8">
      <c r="A10" s="21" t="s">
        <v>11</v>
      </c>
      <c r="B10" s="9">
        <v>3.79307E-7</v>
      </c>
      <c r="C10" s="11">
        <f t="shared" si="0"/>
        <v>6.4210091424453211</v>
      </c>
      <c r="D10" s="22" t="s">
        <v>15</v>
      </c>
    </row>
    <row r="11" spans="1:8">
      <c r="A11" s="21" t="s">
        <v>12</v>
      </c>
      <c r="B11" s="9">
        <v>4.8005200000000003E-8</v>
      </c>
      <c r="C11" s="11">
        <f t="shared" si="0"/>
        <v>7.3187117166038202</v>
      </c>
      <c r="D11" s="22" t="s">
        <v>15</v>
      </c>
    </row>
    <row r="12" spans="1:8">
      <c r="A12" s="21" t="s">
        <v>13</v>
      </c>
      <c r="B12" s="9">
        <v>3.6565100000000002E-7</v>
      </c>
      <c r="C12" s="11">
        <f t="shared" si="0"/>
        <v>6.4369332345086026</v>
      </c>
      <c r="D12" s="22" t="s">
        <v>16</v>
      </c>
    </row>
    <row r="13" spans="1:8">
      <c r="A13" s="21" t="s">
        <v>42</v>
      </c>
      <c r="B13" s="9">
        <v>8.2044799999999996E-7</v>
      </c>
      <c r="C13" s="11">
        <f t="shared" si="0"/>
        <v>6.0859489393259505</v>
      </c>
      <c r="D13" s="22" t="s">
        <v>15</v>
      </c>
    </row>
    <row r="14" spans="1:8">
      <c r="A14" s="21" t="s">
        <v>20</v>
      </c>
      <c r="B14" s="9">
        <v>1.6242100000000002E-5</v>
      </c>
      <c r="C14" s="11">
        <f t="shared" si="0"/>
        <v>4.7893578199562734</v>
      </c>
      <c r="D14" s="22" t="s">
        <v>15</v>
      </c>
    </row>
    <row r="15" spans="1:8">
      <c r="A15" s="21" t="s">
        <v>21</v>
      </c>
      <c r="B15" s="9">
        <v>1.1134E-7</v>
      </c>
      <c r="C15" s="11">
        <f t="shared" si="0"/>
        <v>6.9533487830290808</v>
      </c>
      <c r="D15" s="22" t="s">
        <v>15</v>
      </c>
    </row>
    <row r="16" spans="1:8">
      <c r="A16" s="21" t="s">
        <v>22</v>
      </c>
      <c r="B16" s="9">
        <v>7.5107000000000001E-7</v>
      </c>
      <c r="C16" s="11">
        <f t="shared" si="0"/>
        <v>6.1243195847042005</v>
      </c>
      <c r="D16" s="22" t="s">
        <v>15</v>
      </c>
    </row>
    <row r="17" spans="1:4">
      <c r="A17" s="21" t="s">
        <v>23</v>
      </c>
      <c r="B17" s="9">
        <v>9.7569599999999992E-7</v>
      </c>
      <c r="C17" s="11">
        <f t="shared" si="0"/>
        <v>6.0106854754563832</v>
      </c>
      <c r="D17" s="22" t="s">
        <v>25</v>
      </c>
    </row>
    <row r="18" spans="1:4">
      <c r="A18" s="23" t="s">
        <v>24</v>
      </c>
      <c r="B18" s="12">
        <v>1.5136299999999999E-5</v>
      </c>
      <c r="C18" s="13">
        <f t="shared" si="0"/>
        <v>4.8199802731824111</v>
      </c>
      <c r="D18" s="24" t="s">
        <v>25</v>
      </c>
    </row>
    <row r="19" spans="1:4">
      <c r="A19" s="21" t="s">
        <v>17</v>
      </c>
      <c r="B19" s="9">
        <v>1.8714199999999999E-6</v>
      </c>
      <c r="C19" s="11">
        <f t="shared" si="0"/>
        <v>5.7278287334980797</v>
      </c>
      <c r="D19" s="22" t="s">
        <v>19</v>
      </c>
    </row>
    <row r="20" spans="1:4">
      <c r="A20" s="21" t="s">
        <v>18</v>
      </c>
      <c r="B20" s="9">
        <v>8.6358499999999997E-6</v>
      </c>
      <c r="C20" s="11">
        <f t="shared" si="0"/>
        <v>5.0636949097303541</v>
      </c>
      <c r="D20" s="22" t="s">
        <v>19</v>
      </c>
    </row>
    <row r="21" spans="1:4">
      <c r="A21" s="21" t="s">
        <v>40</v>
      </c>
      <c r="B21" s="9">
        <v>6.36064E-7</v>
      </c>
      <c r="C21" s="11">
        <f t="shared" si="0"/>
        <v>6.1964991839609374</v>
      </c>
      <c r="D21" s="22" t="s">
        <v>19</v>
      </c>
    </row>
    <row r="22" spans="1:4">
      <c r="A22" s="21" t="s">
        <v>41</v>
      </c>
      <c r="B22" s="9">
        <v>4.1828699999999999E-7</v>
      </c>
      <c r="C22" s="11">
        <f t="shared" si="0"/>
        <v>6.3785256327083912</v>
      </c>
      <c r="D22" s="22" t="s">
        <v>19</v>
      </c>
    </row>
    <row r="23" spans="1:4">
      <c r="A23" s="21" t="s">
        <v>43</v>
      </c>
      <c r="B23" s="9">
        <v>4.3634400000000001E-7</v>
      </c>
      <c r="C23" s="11">
        <f t="shared" si="0"/>
        <v>6.3601709914740594</v>
      </c>
      <c r="D23" s="22" t="s">
        <v>19</v>
      </c>
    </row>
    <row r="24" spans="1:4">
      <c r="A24" s="21" t="s">
        <v>44</v>
      </c>
      <c r="B24" s="9">
        <v>7.8021400000000003E-7</v>
      </c>
      <c r="C24" s="11">
        <f t="shared" si="0"/>
        <v>6.1077862610631968</v>
      </c>
      <c r="D24" s="22" t="s">
        <v>19</v>
      </c>
    </row>
    <row r="25" spans="1:4">
      <c r="A25" s="21" t="s">
        <v>45</v>
      </c>
      <c r="B25" s="9">
        <v>1.6582700000000001E-6</v>
      </c>
      <c r="C25" s="11">
        <f t="shared" si="0"/>
        <v>5.7803447560755634</v>
      </c>
      <c r="D25" s="22" t="s">
        <v>19</v>
      </c>
    </row>
    <row r="26" spans="1:4">
      <c r="A26" s="21" t="s">
        <v>46</v>
      </c>
      <c r="B26" s="9">
        <v>4.3671799999999997E-6</v>
      </c>
      <c r="C26" s="11">
        <f t="shared" si="0"/>
        <v>5.3597989075987629</v>
      </c>
      <c r="D26" s="22" t="s">
        <v>19</v>
      </c>
    </row>
    <row r="27" spans="1:4">
      <c r="A27" s="21" t="s">
        <v>47</v>
      </c>
      <c r="B27" s="9">
        <v>1.3333199999999999E-7</v>
      </c>
      <c r="C27" s="11">
        <f t="shared" si="0"/>
        <v>6.875065606358234</v>
      </c>
      <c r="D27" s="22" t="s">
        <v>19</v>
      </c>
    </row>
    <row r="28" spans="1:4">
      <c r="A28" s="21" t="s">
        <v>48</v>
      </c>
      <c r="B28" s="9">
        <v>1.1904099999999999E-6</v>
      </c>
      <c r="C28" s="11">
        <f t="shared" si="0"/>
        <v>5.9243034335063811</v>
      </c>
      <c r="D28" s="22" t="s">
        <v>19</v>
      </c>
    </row>
    <row r="29" spans="1:4">
      <c r="A29" s="21" t="s">
        <v>49</v>
      </c>
      <c r="B29" s="9">
        <v>1.6868099999999999E-6</v>
      </c>
      <c r="C29" s="11">
        <f t="shared" si="0"/>
        <v>5.7729338329998674</v>
      </c>
      <c r="D29" s="22" t="s">
        <v>19</v>
      </c>
    </row>
    <row r="30" spans="1:4">
      <c r="A30" s="21" t="s">
        <v>50</v>
      </c>
      <c r="B30" s="9">
        <v>4.7024299999999996E-6</v>
      </c>
      <c r="C30" s="11">
        <f t="shared" si="0"/>
        <v>5.327677660602677</v>
      </c>
      <c r="D30" s="22" t="s">
        <v>19</v>
      </c>
    </row>
    <row r="31" spans="1:4">
      <c r="A31" s="21" t="s">
        <v>54</v>
      </c>
      <c r="B31" s="9">
        <v>6.3090799999999997E-7</v>
      </c>
      <c r="C31" s="11">
        <f t="shared" si="0"/>
        <v>6.2000339656454866</v>
      </c>
      <c r="D31" s="22" t="s">
        <v>19</v>
      </c>
    </row>
    <row r="32" spans="1:4">
      <c r="A32" s="21" t="s">
        <v>55</v>
      </c>
      <c r="B32" s="9">
        <v>4.20428E-6</v>
      </c>
      <c r="C32" s="11">
        <f t="shared" si="0"/>
        <v>5.376308368189572</v>
      </c>
      <c r="D32" s="22" t="s">
        <v>19</v>
      </c>
    </row>
    <row r="33" spans="1:4">
      <c r="A33" s="21" t="s">
        <v>56</v>
      </c>
      <c r="B33" s="9">
        <v>1.6668399999999999E-6</v>
      </c>
      <c r="C33" s="11">
        <f t="shared" si="0"/>
        <v>5.7781060861060274</v>
      </c>
      <c r="D33" s="22" t="s">
        <v>19</v>
      </c>
    </row>
    <row r="34" spans="1:4">
      <c r="A34" s="21" t="s">
        <v>57</v>
      </c>
      <c r="B34" s="9">
        <v>4.6474600000000002E-7</v>
      </c>
      <c r="C34" s="11">
        <f t="shared" si="0"/>
        <v>6.3327843394482715</v>
      </c>
      <c r="D34" s="22" t="s">
        <v>19</v>
      </c>
    </row>
    <row r="35" spans="1:4">
      <c r="A35" s="21" t="s">
        <v>58</v>
      </c>
      <c r="B35" s="9">
        <v>3.9747700000000003E-8</v>
      </c>
      <c r="C35" s="11">
        <f t="shared" si="0"/>
        <v>7.4006879967234314</v>
      </c>
      <c r="D35" s="22" t="s">
        <v>19</v>
      </c>
    </row>
    <row r="36" spans="1:4">
      <c r="A36" s="21" t="s">
        <v>60</v>
      </c>
      <c r="B36" s="9">
        <v>2.0122699999999998E-6</v>
      </c>
      <c r="C36" s="11">
        <f t="shared" si="0"/>
        <v>5.6963137474515939</v>
      </c>
      <c r="D36" s="22" t="s">
        <v>19</v>
      </c>
    </row>
    <row r="37" spans="1:4">
      <c r="A37" s="21" t="s">
        <v>61</v>
      </c>
      <c r="B37" s="9">
        <v>1.0093499999999999E-6</v>
      </c>
      <c r="C37" s="11">
        <f t="shared" si="0"/>
        <v>5.995958212641689</v>
      </c>
      <c r="D37" s="22" t="s">
        <v>19</v>
      </c>
    </row>
    <row r="38" spans="1:4">
      <c r="A38" s="21" t="s">
        <v>62</v>
      </c>
      <c r="B38" s="9">
        <v>1.0229199999999999E-6</v>
      </c>
      <c r="C38" s="11">
        <f t="shared" si="0"/>
        <v>5.9901583300386907</v>
      </c>
      <c r="D38" s="22" t="s">
        <v>19</v>
      </c>
    </row>
    <row r="39" spans="1:4">
      <c r="A39" s="21" t="s">
        <v>63</v>
      </c>
      <c r="B39" s="9">
        <v>1.15909E-6</v>
      </c>
      <c r="C39" s="11">
        <f t="shared" si="0"/>
        <v>5.9358828410115079</v>
      </c>
      <c r="D39" s="22" t="s">
        <v>19</v>
      </c>
    </row>
    <row r="40" spans="1:4" ht="15.75" thickBot="1">
      <c r="A40" s="25" t="s">
        <v>64</v>
      </c>
      <c r="B40" s="28">
        <v>2.10978E-7</v>
      </c>
      <c r="C40" s="29">
        <f t="shared" si="0"/>
        <v>6.675762828952247</v>
      </c>
      <c r="D40" s="3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J7" sqref="J7"/>
    </sheetView>
  </sheetViews>
  <sheetFormatPr baseColWidth="10" defaultRowHeight="15"/>
  <cols>
    <col min="6" max="6" width="16.42578125" bestFit="1" customWidth="1"/>
  </cols>
  <sheetData>
    <row r="1" spans="1:12" ht="18" thickBot="1">
      <c r="A1" s="2" t="s">
        <v>0</v>
      </c>
      <c r="B1" s="1" t="s">
        <v>28</v>
      </c>
      <c r="C1" s="1" t="s">
        <v>36</v>
      </c>
      <c r="D1" s="6" t="s">
        <v>29</v>
      </c>
      <c r="E1" s="53" t="s">
        <v>76</v>
      </c>
      <c r="F1" s="53" t="s">
        <v>77</v>
      </c>
      <c r="G1" s="8" t="s">
        <v>14</v>
      </c>
      <c r="I1" s="37" t="s">
        <v>73</v>
      </c>
      <c r="J1" s="31" t="s">
        <v>52</v>
      </c>
      <c r="K1" s="32" t="s">
        <v>53</v>
      </c>
      <c r="L1" s="17"/>
    </row>
    <row r="2" spans="1:12">
      <c r="A2" s="21" t="s">
        <v>3</v>
      </c>
      <c r="B2" s="17">
        <v>0.96714999999999995</v>
      </c>
      <c r="C2" s="17">
        <f>1-B2</f>
        <v>3.2850000000000046E-2</v>
      </c>
      <c r="D2" s="17">
        <v>5.5530000000000003E-2</v>
      </c>
      <c r="E2" s="31">
        <f>1/(D2*D2)</f>
        <v>324.29828580142004</v>
      </c>
      <c r="F2" s="17">
        <f>C2*E2</f>
        <v>10.653198688576664</v>
      </c>
      <c r="G2" s="22" t="s">
        <v>15</v>
      </c>
      <c r="I2" s="33" t="s">
        <v>51</v>
      </c>
      <c r="J2" s="11">
        <f>SUM(F2:F17)*K2*K2</f>
        <v>0.1449784505186949</v>
      </c>
      <c r="K2" s="34">
        <f>SQRT(1/SUM(E2:E17))</f>
        <v>9.9016377427286386E-3</v>
      </c>
      <c r="L2" s="11"/>
    </row>
    <row r="3" spans="1:12" ht="15.75" thickBot="1">
      <c r="A3" s="21" t="s">
        <v>4</v>
      </c>
      <c r="B3" s="17">
        <v>0.78446000000000005</v>
      </c>
      <c r="C3" s="17">
        <f t="shared" ref="C3:C40" si="0">1-B3</f>
        <v>0.21553999999999995</v>
      </c>
      <c r="D3" s="17">
        <v>3.993E-2</v>
      </c>
      <c r="E3" s="17">
        <f>1/(D3*D3)</f>
        <v>627.1932556153082</v>
      </c>
      <c r="F3" s="17">
        <f>C3*E3</f>
        <v>135.1852343153235</v>
      </c>
      <c r="G3" s="22" t="s">
        <v>15</v>
      </c>
      <c r="I3" s="35" t="s">
        <v>19</v>
      </c>
      <c r="J3" s="29">
        <f>SUM(F19:F40)*K3*K3</f>
        <v>0.11771329874851115</v>
      </c>
      <c r="K3" s="36">
        <f>SQRT(1/SUM(E19:E40))</f>
        <v>1.0101038898937858E-2</v>
      </c>
      <c r="L3" s="11"/>
    </row>
    <row r="4" spans="1:12">
      <c r="A4" s="21" t="s">
        <v>5</v>
      </c>
      <c r="B4" s="17">
        <v>0.89546000000000003</v>
      </c>
      <c r="C4" s="17">
        <f t="shared" si="0"/>
        <v>0.10453999999999997</v>
      </c>
      <c r="D4" s="17">
        <v>3.3369999999999997E-2</v>
      </c>
      <c r="E4" s="17">
        <f t="shared" ref="E4:E40" si="1">1/(D4*D4)</f>
        <v>898.02326221497992</v>
      </c>
      <c r="F4" s="17">
        <f t="shared" ref="F4:F40" si="2">C4*E4</f>
        <v>93.879351831953969</v>
      </c>
      <c r="G4" s="22" t="s">
        <v>15</v>
      </c>
    </row>
    <row r="5" spans="1:12">
      <c r="A5" s="21" t="s">
        <v>6</v>
      </c>
      <c r="B5" s="17">
        <v>0.78166000000000002</v>
      </c>
      <c r="C5" s="17">
        <f t="shared" si="0"/>
        <v>0.21833999999999998</v>
      </c>
      <c r="D5" s="17">
        <v>6.5670000000000006E-2</v>
      </c>
      <c r="E5" s="17">
        <f t="shared" si="1"/>
        <v>231.88142863724971</v>
      </c>
      <c r="F5" s="17">
        <f t="shared" si="2"/>
        <v>50.628991128657098</v>
      </c>
      <c r="G5" s="22" t="s">
        <v>16</v>
      </c>
    </row>
    <row r="6" spans="1:12">
      <c r="A6" s="21" t="s">
        <v>7</v>
      </c>
      <c r="B6" s="17">
        <v>0.86253000000000002</v>
      </c>
      <c r="C6" s="17">
        <f t="shared" si="0"/>
        <v>0.13746999999999998</v>
      </c>
      <c r="D6" s="17">
        <v>3.6179999999999997E-2</v>
      </c>
      <c r="E6" s="17">
        <f t="shared" si="1"/>
        <v>763.94637585367195</v>
      </c>
      <c r="F6" s="17">
        <f t="shared" si="2"/>
        <v>105.01970828860426</v>
      </c>
      <c r="G6" s="22" t="s">
        <v>15</v>
      </c>
    </row>
    <row r="7" spans="1:12">
      <c r="A7" s="21" t="s">
        <v>8</v>
      </c>
      <c r="B7" s="17">
        <v>0.92549000000000003</v>
      </c>
      <c r="C7" s="17">
        <f t="shared" si="0"/>
        <v>7.4509999999999965E-2</v>
      </c>
      <c r="D7" s="17">
        <v>3.4709999999999998E-2</v>
      </c>
      <c r="E7" s="17">
        <f t="shared" si="1"/>
        <v>830.02423421756657</v>
      </c>
      <c r="F7" s="17">
        <f t="shared" si="2"/>
        <v>61.845105691550856</v>
      </c>
      <c r="G7" s="22" t="s">
        <v>15</v>
      </c>
    </row>
    <row r="8" spans="1:12">
      <c r="A8" s="21" t="s">
        <v>9</v>
      </c>
      <c r="B8" s="17">
        <v>0.84550000000000003</v>
      </c>
      <c r="C8" s="17">
        <f t="shared" si="0"/>
        <v>0.15449999999999997</v>
      </c>
      <c r="D8" s="17">
        <v>2.8029999999999999E-2</v>
      </c>
      <c r="E8" s="17">
        <f t="shared" si="1"/>
        <v>1272.7813543640937</v>
      </c>
      <c r="F8" s="17">
        <f t="shared" si="2"/>
        <v>196.64471924925243</v>
      </c>
      <c r="G8" s="22" t="s">
        <v>16</v>
      </c>
      <c r="K8" s="57"/>
    </row>
    <row r="9" spans="1:12">
      <c r="A9" s="21" t="s">
        <v>10</v>
      </c>
      <c r="B9" s="17">
        <v>0.59902999999999995</v>
      </c>
      <c r="C9" s="17">
        <f t="shared" si="0"/>
        <v>0.40097000000000005</v>
      </c>
      <c r="D9" s="17">
        <v>5.2499999999999998E-2</v>
      </c>
      <c r="E9" s="17">
        <f t="shared" si="1"/>
        <v>362.81179138322</v>
      </c>
      <c r="F9" s="17">
        <f t="shared" si="2"/>
        <v>145.47664399092974</v>
      </c>
      <c r="G9" s="22" t="s">
        <v>16</v>
      </c>
    </row>
    <row r="10" spans="1:12">
      <c r="A10" s="21" t="s">
        <v>11</v>
      </c>
      <c r="B10" s="17">
        <v>0.86014999999999997</v>
      </c>
      <c r="C10" s="17">
        <f t="shared" si="0"/>
        <v>0.13985000000000003</v>
      </c>
      <c r="D10" s="17">
        <v>3.9800000000000002E-2</v>
      </c>
      <c r="E10" s="17">
        <f t="shared" si="1"/>
        <v>631.29718946491244</v>
      </c>
      <c r="F10" s="17">
        <f t="shared" si="2"/>
        <v>88.286911946668027</v>
      </c>
      <c r="G10" s="22" t="s">
        <v>15</v>
      </c>
    </row>
    <row r="11" spans="1:12">
      <c r="A11" s="21" t="s">
        <v>12</v>
      </c>
      <c r="B11" s="17">
        <v>0.82757000000000003</v>
      </c>
      <c r="C11" s="17">
        <f t="shared" si="0"/>
        <v>0.17242999999999997</v>
      </c>
      <c r="D11" s="17">
        <v>2.3980000000000001E-2</v>
      </c>
      <c r="E11" s="17">
        <f t="shared" si="1"/>
        <v>1739.0082505507437</v>
      </c>
      <c r="F11" s="17">
        <f t="shared" si="2"/>
        <v>299.85719264246467</v>
      </c>
      <c r="G11" s="22" t="s">
        <v>15</v>
      </c>
    </row>
    <row r="12" spans="1:12">
      <c r="A12" s="21" t="s">
        <v>13</v>
      </c>
      <c r="B12" s="17">
        <v>0.85553999999999997</v>
      </c>
      <c r="C12" s="17">
        <f t="shared" si="0"/>
        <v>0.14446000000000003</v>
      </c>
      <c r="D12" s="17">
        <v>5.3879999999999997E-2</v>
      </c>
      <c r="E12" s="17">
        <f t="shared" si="1"/>
        <v>344.46478164515281</v>
      </c>
      <c r="F12" s="17">
        <f t="shared" si="2"/>
        <v>49.761382356458789</v>
      </c>
      <c r="G12" s="22" t="s">
        <v>16</v>
      </c>
    </row>
    <row r="13" spans="1:12">
      <c r="A13" s="21" t="s">
        <v>42</v>
      </c>
      <c r="B13" s="17">
        <v>0.88024999999999998</v>
      </c>
      <c r="C13" s="17">
        <f t="shared" si="0"/>
        <v>0.11975000000000002</v>
      </c>
      <c r="D13" s="17">
        <v>0.11615</v>
      </c>
      <c r="E13" s="17">
        <f t="shared" si="1"/>
        <v>74.12446498351008</v>
      </c>
      <c r="F13" s="17">
        <f t="shared" si="2"/>
        <v>8.8764046817753339</v>
      </c>
      <c r="G13" s="22" t="s">
        <v>15</v>
      </c>
    </row>
    <row r="14" spans="1:12">
      <c r="A14" s="21" t="s">
        <v>20</v>
      </c>
      <c r="B14" s="17">
        <v>0.83181000000000005</v>
      </c>
      <c r="C14" s="17">
        <f t="shared" si="0"/>
        <v>0.16818999999999995</v>
      </c>
      <c r="D14" s="17">
        <v>0.53354000000000001</v>
      </c>
      <c r="E14" s="17">
        <f t="shared" si="1"/>
        <v>3.5129019734863611</v>
      </c>
      <c r="F14" s="17">
        <f t="shared" si="2"/>
        <v>0.59083498292067094</v>
      </c>
      <c r="G14" s="22" t="s">
        <v>15</v>
      </c>
    </row>
    <row r="15" spans="1:12">
      <c r="A15" s="21" t="s">
        <v>21</v>
      </c>
      <c r="B15" s="17">
        <v>0.94118000000000002</v>
      </c>
      <c r="C15" s="17">
        <f t="shared" si="0"/>
        <v>5.8819999999999983E-2</v>
      </c>
      <c r="D15" s="17">
        <v>3.09E-2</v>
      </c>
      <c r="E15" s="17">
        <f t="shared" si="1"/>
        <v>1047.3287879263937</v>
      </c>
      <c r="F15" s="17">
        <f t="shared" si="2"/>
        <v>61.603879305830461</v>
      </c>
      <c r="G15" s="22" t="s">
        <v>15</v>
      </c>
    </row>
    <row r="16" spans="1:12">
      <c r="A16" s="21" t="s">
        <v>22</v>
      </c>
      <c r="B16" s="17">
        <v>0.84843000000000002</v>
      </c>
      <c r="C16" s="17">
        <f t="shared" si="0"/>
        <v>0.15156999999999998</v>
      </c>
      <c r="D16" s="17">
        <v>3.2930000000000001E-2</v>
      </c>
      <c r="E16" s="17">
        <f t="shared" si="1"/>
        <v>922.18178250176675</v>
      </c>
      <c r="F16" s="17">
        <f t="shared" si="2"/>
        <v>139.77509277379278</v>
      </c>
      <c r="G16" s="22" t="s">
        <v>15</v>
      </c>
    </row>
    <row r="17" spans="1:7">
      <c r="A17" s="21" t="s">
        <v>23</v>
      </c>
      <c r="B17" s="17">
        <v>0.75827999999999995</v>
      </c>
      <c r="C17" s="17">
        <f t="shared" si="0"/>
        <v>0.24172000000000005</v>
      </c>
      <c r="D17" s="17">
        <v>8.881E-2</v>
      </c>
      <c r="E17" s="17">
        <f t="shared" si="1"/>
        <v>126.78744785501692</v>
      </c>
      <c r="F17" s="17">
        <f t="shared" si="2"/>
        <v>30.647061895514696</v>
      </c>
      <c r="G17" s="22" t="s">
        <v>25</v>
      </c>
    </row>
    <row r="18" spans="1:7">
      <c r="A18" s="23" t="s">
        <v>24</v>
      </c>
      <c r="B18" s="46">
        <v>1.0192399999999999</v>
      </c>
      <c r="C18" s="18">
        <v>0</v>
      </c>
      <c r="D18" s="18">
        <v>0.70684000000000002</v>
      </c>
      <c r="E18" s="18">
        <f t="shared" si="1"/>
        <v>2.0015099967850625</v>
      </c>
      <c r="F18" s="18">
        <f t="shared" si="2"/>
        <v>0</v>
      </c>
      <c r="G18" s="24" t="s">
        <v>25</v>
      </c>
    </row>
    <row r="19" spans="1:7">
      <c r="A19" s="21" t="s">
        <v>17</v>
      </c>
      <c r="B19" s="17">
        <v>0.89942</v>
      </c>
      <c r="C19" s="17">
        <f t="shared" si="0"/>
        <v>0.10058</v>
      </c>
      <c r="D19" s="17">
        <v>5.176E-2</v>
      </c>
      <c r="E19" s="17">
        <f t="shared" si="1"/>
        <v>373.26001113210657</v>
      </c>
      <c r="F19" s="17">
        <f t="shared" si="2"/>
        <v>37.542491919667278</v>
      </c>
      <c r="G19" s="22" t="s">
        <v>19</v>
      </c>
    </row>
    <row r="20" spans="1:7">
      <c r="A20" s="21" t="s">
        <v>18</v>
      </c>
      <c r="B20" s="17">
        <v>0.87533000000000005</v>
      </c>
      <c r="C20" s="17">
        <f t="shared" si="0"/>
        <v>0.12466999999999995</v>
      </c>
      <c r="D20" s="17">
        <v>6.4670000000000005E-2</v>
      </c>
      <c r="E20" s="17">
        <f t="shared" si="1"/>
        <v>239.10809428959894</v>
      </c>
      <c r="F20" s="17">
        <f t="shared" si="2"/>
        <v>29.809606115084286</v>
      </c>
      <c r="G20" s="22" t="s">
        <v>19</v>
      </c>
    </row>
    <row r="21" spans="1:7">
      <c r="A21" s="21" t="s">
        <v>40</v>
      </c>
      <c r="B21" s="17">
        <v>0.85943999999999998</v>
      </c>
      <c r="C21" s="17">
        <f t="shared" si="0"/>
        <v>0.14056000000000002</v>
      </c>
      <c r="D21" s="17">
        <v>8.5610000000000006E-2</v>
      </c>
      <c r="E21" s="17">
        <f t="shared" si="1"/>
        <v>136.44292024361445</v>
      </c>
      <c r="F21" s="17">
        <f t="shared" si="2"/>
        <v>19.178416869442451</v>
      </c>
      <c r="G21" s="22" t="s">
        <v>19</v>
      </c>
    </row>
    <row r="22" spans="1:7">
      <c r="A22" s="21" t="s">
        <v>41</v>
      </c>
      <c r="B22" s="17">
        <v>0.89892000000000005</v>
      </c>
      <c r="C22" s="17">
        <f t="shared" si="0"/>
        <v>0.10107999999999995</v>
      </c>
      <c r="D22" s="17">
        <v>8.5379999999999998E-2</v>
      </c>
      <c r="E22" s="17">
        <f t="shared" si="1"/>
        <v>137.1790209818605</v>
      </c>
      <c r="F22" s="17">
        <f t="shared" si="2"/>
        <v>13.866055440846452</v>
      </c>
      <c r="G22" s="22" t="s">
        <v>19</v>
      </c>
    </row>
    <row r="23" spans="1:7">
      <c r="A23" s="21" t="s">
        <v>43</v>
      </c>
      <c r="B23" s="17">
        <v>0.94228000000000001</v>
      </c>
      <c r="C23" s="17">
        <f t="shared" si="0"/>
        <v>5.7719999999999994E-2</v>
      </c>
      <c r="D23" s="17">
        <v>4.8219999999999999E-2</v>
      </c>
      <c r="E23" s="17">
        <f t="shared" si="1"/>
        <v>430.07637640353278</v>
      </c>
      <c r="F23" s="17">
        <f t="shared" si="2"/>
        <v>24.824008446011909</v>
      </c>
      <c r="G23" s="22" t="s">
        <v>19</v>
      </c>
    </row>
    <row r="24" spans="1:7">
      <c r="A24" s="21" t="s">
        <v>44</v>
      </c>
      <c r="B24" s="17">
        <v>0.92217000000000005</v>
      </c>
      <c r="C24" s="17">
        <f t="shared" si="0"/>
        <v>7.7829999999999955E-2</v>
      </c>
      <c r="D24" s="17">
        <v>2.7400000000000001E-2</v>
      </c>
      <c r="E24" s="17">
        <f t="shared" si="1"/>
        <v>1331.9835899621717</v>
      </c>
      <c r="F24" s="17">
        <f t="shared" si="2"/>
        <v>103.66828280675576</v>
      </c>
      <c r="G24" s="22" t="s">
        <v>19</v>
      </c>
    </row>
    <row r="25" spans="1:7">
      <c r="A25" s="21" t="s">
        <v>45</v>
      </c>
      <c r="B25" s="17">
        <v>0.95357999999999998</v>
      </c>
      <c r="C25" s="17">
        <f t="shared" si="0"/>
        <v>4.6420000000000017E-2</v>
      </c>
      <c r="D25" s="17">
        <v>0.10723000000000001</v>
      </c>
      <c r="E25" s="17">
        <f t="shared" si="1"/>
        <v>86.969583057991244</v>
      </c>
      <c r="F25" s="17">
        <f t="shared" si="2"/>
        <v>4.0371280455519551</v>
      </c>
      <c r="G25" s="22" t="s">
        <v>19</v>
      </c>
    </row>
    <row r="26" spans="1:7">
      <c r="A26" s="21" t="s">
        <v>46</v>
      </c>
      <c r="B26" s="17">
        <v>0.64232</v>
      </c>
      <c r="C26" s="17">
        <f t="shared" si="0"/>
        <v>0.35768</v>
      </c>
      <c r="D26" s="17">
        <v>8.2820000000000005E-2</v>
      </c>
      <c r="E26" s="17">
        <f t="shared" si="1"/>
        <v>145.79060818068425</v>
      </c>
      <c r="F26" s="17">
        <f t="shared" si="2"/>
        <v>52.146384734067141</v>
      </c>
      <c r="G26" s="22" t="s">
        <v>19</v>
      </c>
    </row>
    <row r="27" spans="1:7">
      <c r="A27" s="21" t="s">
        <v>47</v>
      </c>
      <c r="B27" s="17">
        <v>0.82754000000000005</v>
      </c>
      <c r="C27" s="17">
        <f t="shared" si="0"/>
        <v>0.17245999999999995</v>
      </c>
      <c r="D27" s="17">
        <v>4.3970000000000002E-2</v>
      </c>
      <c r="E27" s="17">
        <f t="shared" si="1"/>
        <v>517.2340042668701</v>
      </c>
      <c r="F27" s="17">
        <f t="shared" si="2"/>
        <v>89.202176375864397</v>
      </c>
      <c r="G27" s="22" t="s">
        <v>19</v>
      </c>
    </row>
    <row r="28" spans="1:7">
      <c r="A28" s="21" t="s">
        <v>48</v>
      </c>
      <c r="B28" s="17">
        <v>0.90264</v>
      </c>
      <c r="C28" s="17">
        <f t="shared" si="0"/>
        <v>9.7360000000000002E-2</v>
      </c>
      <c r="D28" s="17">
        <v>0.10691000000000001</v>
      </c>
      <c r="E28" s="17">
        <f t="shared" si="1"/>
        <v>87.490992036823613</v>
      </c>
      <c r="F28" s="17">
        <f t="shared" si="2"/>
        <v>8.5181229847051476</v>
      </c>
      <c r="G28" s="22" t="s">
        <v>19</v>
      </c>
    </row>
    <row r="29" spans="1:7">
      <c r="A29" s="21" t="s">
        <v>49</v>
      </c>
      <c r="B29" s="17">
        <v>0.60645000000000004</v>
      </c>
      <c r="C29" s="17">
        <f t="shared" si="0"/>
        <v>0.39354999999999996</v>
      </c>
      <c r="D29" s="17">
        <v>0.14276</v>
      </c>
      <c r="E29" s="17">
        <f t="shared" si="1"/>
        <v>49.066708034481103</v>
      </c>
      <c r="F29" s="17">
        <f t="shared" si="2"/>
        <v>19.310202946970037</v>
      </c>
      <c r="G29" s="22" t="s">
        <v>19</v>
      </c>
    </row>
    <row r="30" spans="1:7">
      <c r="A30" s="21" t="s">
        <v>50</v>
      </c>
      <c r="B30" s="17">
        <v>0.85551999999999995</v>
      </c>
      <c r="C30" s="17">
        <f t="shared" si="0"/>
        <v>0.14448000000000005</v>
      </c>
      <c r="D30" s="17">
        <v>7.954E-2</v>
      </c>
      <c r="E30" s="17">
        <f t="shared" si="1"/>
        <v>158.0624927251738</v>
      </c>
      <c r="F30" s="17">
        <f t="shared" si="2"/>
        <v>22.83686894893312</v>
      </c>
      <c r="G30" s="22" t="s">
        <v>19</v>
      </c>
    </row>
    <row r="31" spans="1:7">
      <c r="A31" s="21" t="s">
        <v>54</v>
      </c>
      <c r="B31" s="17">
        <v>0.89100000000000001</v>
      </c>
      <c r="C31" s="17">
        <f t="shared" si="0"/>
        <v>0.10899999999999999</v>
      </c>
      <c r="D31" s="17">
        <v>5.6500000000000002E-2</v>
      </c>
      <c r="E31" s="17">
        <f t="shared" si="1"/>
        <v>313.25867334951835</v>
      </c>
      <c r="F31" s="17">
        <f t="shared" si="2"/>
        <v>34.145195395097495</v>
      </c>
      <c r="G31" s="22" t="s">
        <v>19</v>
      </c>
    </row>
    <row r="32" spans="1:7">
      <c r="A32" s="21" t="s">
        <v>55</v>
      </c>
      <c r="B32" s="17">
        <v>0.87170000000000003</v>
      </c>
      <c r="C32" s="17">
        <f t="shared" si="0"/>
        <v>0.12829999999999997</v>
      </c>
      <c r="D32" s="17">
        <v>0.27400999999999998</v>
      </c>
      <c r="E32" s="17">
        <f t="shared" si="1"/>
        <v>13.318863702048946</v>
      </c>
      <c r="F32" s="17">
        <f t="shared" si="2"/>
        <v>1.7088102129728793</v>
      </c>
      <c r="G32" s="22" t="s">
        <v>19</v>
      </c>
    </row>
    <row r="33" spans="1:7">
      <c r="A33" s="21" t="s">
        <v>56</v>
      </c>
      <c r="B33" s="17">
        <v>0.85704999999999998</v>
      </c>
      <c r="C33" s="17">
        <f t="shared" si="0"/>
        <v>0.14295000000000002</v>
      </c>
      <c r="D33" s="17">
        <v>7.9329999999999998E-2</v>
      </c>
      <c r="E33" s="17">
        <f t="shared" si="1"/>
        <v>158.90043694283253</v>
      </c>
      <c r="F33" s="17">
        <f t="shared" si="2"/>
        <v>22.714817460977912</v>
      </c>
      <c r="G33" s="22" t="s">
        <v>19</v>
      </c>
    </row>
    <row r="34" spans="1:7">
      <c r="A34" s="21" t="s">
        <v>57</v>
      </c>
      <c r="B34" s="17">
        <v>0.91466999999999998</v>
      </c>
      <c r="C34" s="17">
        <f t="shared" si="0"/>
        <v>8.5330000000000017E-2</v>
      </c>
      <c r="D34" s="17">
        <v>7.7890000000000001E-2</v>
      </c>
      <c r="E34" s="17">
        <f t="shared" si="1"/>
        <v>164.83012664838162</v>
      </c>
      <c r="F34" s="17">
        <f t="shared" si="2"/>
        <v>14.064954706906407</v>
      </c>
      <c r="G34" s="22" t="s">
        <v>19</v>
      </c>
    </row>
    <row r="35" spans="1:7">
      <c r="A35" s="21" t="s">
        <v>58</v>
      </c>
      <c r="B35" s="17">
        <v>0.93403000000000003</v>
      </c>
      <c r="C35" s="17">
        <f t="shared" si="0"/>
        <v>6.5969999999999973E-2</v>
      </c>
      <c r="D35" s="17">
        <v>1.9709999999999998E-2</v>
      </c>
      <c r="E35" s="17">
        <f t="shared" si="1"/>
        <v>2574.1079235932698</v>
      </c>
      <c r="F35" s="17">
        <f t="shared" si="2"/>
        <v>169.81389971944793</v>
      </c>
      <c r="G35" s="22" t="s">
        <v>19</v>
      </c>
    </row>
    <row r="36" spans="1:7">
      <c r="A36" s="21" t="s">
        <v>60</v>
      </c>
      <c r="B36" s="17">
        <v>0.90922000000000003</v>
      </c>
      <c r="C36" s="17">
        <f t="shared" si="0"/>
        <v>9.0779999999999972E-2</v>
      </c>
      <c r="D36" s="17">
        <v>7.8420000000000004E-2</v>
      </c>
      <c r="E36" s="17">
        <f t="shared" si="1"/>
        <v>162.6096533806124</v>
      </c>
      <c r="F36" s="17">
        <f t="shared" si="2"/>
        <v>14.76170433389199</v>
      </c>
      <c r="G36" s="22" t="s">
        <v>19</v>
      </c>
    </row>
    <row r="37" spans="1:7">
      <c r="A37" s="21" t="s">
        <v>61</v>
      </c>
      <c r="B37" s="17">
        <v>0.63958000000000004</v>
      </c>
      <c r="C37" s="17">
        <f t="shared" si="0"/>
        <v>0.36041999999999996</v>
      </c>
      <c r="D37" s="17">
        <v>4.2320000000000003E-2</v>
      </c>
      <c r="E37" s="17">
        <f t="shared" si="1"/>
        <v>558.35277889944632</v>
      </c>
      <c r="F37" s="17">
        <f t="shared" si="2"/>
        <v>201.24150857093844</v>
      </c>
      <c r="G37" s="22" t="s">
        <v>19</v>
      </c>
    </row>
    <row r="38" spans="1:7">
      <c r="A38" s="21" t="s">
        <v>62</v>
      </c>
      <c r="B38" s="17">
        <v>0.76143000000000005</v>
      </c>
      <c r="C38" s="17">
        <f t="shared" si="0"/>
        <v>0.23856999999999995</v>
      </c>
      <c r="D38" s="17">
        <v>6.3219999999999998E-2</v>
      </c>
      <c r="E38" s="17">
        <f t="shared" si="1"/>
        <v>250.20213830753869</v>
      </c>
      <c r="F38" s="17">
        <f t="shared" si="2"/>
        <v>59.690724136029495</v>
      </c>
      <c r="G38" s="22" t="s">
        <v>19</v>
      </c>
    </row>
    <row r="39" spans="1:7">
      <c r="A39" s="21" t="s">
        <v>63</v>
      </c>
      <c r="B39" s="17">
        <v>0.79795000000000005</v>
      </c>
      <c r="C39" s="17">
        <f t="shared" si="0"/>
        <v>0.20204999999999995</v>
      </c>
      <c r="D39" s="17">
        <v>7.9649999999999999E-2</v>
      </c>
      <c r="E39" s="17">
        <f t="shared" si="1"/>
        <v>157.62621229334712</v>
      </c>
      <c r="F39" s="17">
        <f t="shared" si="2"/>
        <v>31.848376193870777</v>
      </c>
      <c r="G39" s="22" t="s">
        <v>19</v>
      </c>
    </row>
    <row r="40" spans="1:7" ht="15.75" thickBot="1">
      <c r="A40" s="25" t="s">
        <v>64</v>
      </c>
      <c r="B40" s="27">
        <v>0.89814000000000005</v>
      </c>
      <c r="C40" s="17">
        <f t="shared" si="0"/>
        <v>0.10185999999999995</v>
      </c>
      <c r="D40" s="27">
        <v>2.3869999999999999E-2</v>
      </c>
      <c r="E40" s="17">
        <f t="shared" si="1"/>
        <v>1755.0729066060771</v>
      </c>
      <c r="F40" s="17">
        <f t="shared" si="2"/>
        <v>178.77172626689494</v>
      </c>
      <c r="G40" s="30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H17" sqref="H17"/>
    </sheetView>
  </sheetViews>
  <sheetFormatPr baseColWidth="10" defaultRowHeight="15"/>
  <cols>
    <col min="1" max="1" width="29.5703125" bestFit="1" customWidth="1"/>
  </cols>
  <sheetData>
    <row r="1" spans="1:8" ht="15.75" thickBot="1">
      <c r="A1" s="2" t="s">
        <v>0</v>
      </c>
      <c r="B1" s="1" t="s">
        <v>70</v>
      </c>
      <c r="C1" s="8" t="s">
        <v>14</v>
      </c>
      <c r="F1" s="37" t="s">
        <v>70</v>
      </c>
      <c r="G1" s="31" t="s">
        <v>52</v>
      </c>
      <c r="H1" s="32" t="s">
        <v>53</v>
      </c>
    </row>
    <row r="2" spans="1:8">
      <c r="A2" s="21" t="s">
        <v>3</v>
      </c>
      <c r="B2" s="11">
        <v>0.80467</v>
      </c>
      <c r="C2" s="22" t="s">
        <v>15</v>
      </c>
      <c r="F2" s="33" t="s">
        <v>51</v>
      </c>
      <c r="G2" s="11">
        <f>AVERAGE(B2:B18)</f>
        <v>0.46493117647058824</v>
      </c>
      <c r="H2" s="34">
        <f>STDEV(B2:B18)/SQRT(17)</f>
        <v>8.3001874150006372E-2</v>
      </c>
    </row>
    <row r="3" spans="1:8" ht="15.75" thickBot="1">
      <c r="A3" s="21" t="s">
        <v>4</v>
      </c>
      <c r="B3" s="11">
        <v>0.35121000000000002</v>
      </c>
      <c r="C3" s="22" t="s">
        <v>15</v>
      </c>
      <c r="F3" s="35" t="s">
        <v>19</v>
      </c>
      <c r="G3" s="29">
        <f>AVERAGE(B19:B40)</f>
        <v>0.51718999999999993</v>
      </c>
      <c r="H3" s="36">
        <f>STDEV(B19:B40)/SQRT(22)</f>
        <v>7.1838223350797994E-2</v>
      </c>
    </row>
    <row r="4" spans="1:8">
      <c r="A4" s="21" t="s">
        <v>5</v>
      </c>
      <c r="B4" s="11">
        <v>0.6986</v>
      </c>
      <c r="C4" s="22" t="s">
        <v>15</v>
      </c>
    </row>
    <row r="5" spans="1:8">
      <c r="A5" s="21" t="s">
        <v>6</v>
      </c>
      <c r="B5" s="11">
        <v>-9.9979999999999999E-2</v>
      </c>
      <c r="C5" s="22" t="s">
        <v>16</v>
      </c>
    </row>
    <row r="6" spans="1:8">
      <c r="A6" s="21" t="s">
        <v>7</v>
      </c>
      <c r="B6" s="11">
        <v>0.29437999999999998</v>
      </c>
      <c r="C6" s="22" t="s">
        <v>15</v>
      </c>
    </row>
    <row r="7" spans="1:8">
      <c r="A7" s="21" t="s">
        <v>8</v>
      </c>
      <c r="B7" s="11">
        <v>0.90424000000000004</v>
      </c>
      <c r="C7" s="22" t="s">
        <v>15</v>
      </c>
    </row>
    <row r="8" spans="1:8">
      <c r="A8" s="21" t="s">
        <v>9</v>
      </c>
      <c r="B8" s="11">
        <v>0.71181000000000005</v>
      </c>
      <c r="C8" s="22" t="s">
        <v>16</v>
      </c>
    </row>
    <row r="9" spans="1:8">
      <c r="A9" s="21" t="s">
        <v>10</v>
      </c>
      <c r="B9" s="11">
        <v>-6.2480000000000001E-2</v>
      </c>
      <c r="C9" s="22" t="s">
        <v>16</v>
      </c>
    </row>
    <row r="10" spans="1:8">
      <c r="A10" s="21" t="s">
        <v>11</v>
      </c>
      <c r="B10" s="11">
        <v>0.94511000000000001</v>
      </c>
      <c r="C10" s="22" t="s">
        <v>15</v>
      </c>
    </row>
    <row r="11" spans="1:8">
      <c r="A11" s="21" t="s">
        <v>12</v>
      </c>
      <c r="B11" s="11">
        <v>-3.2219999999999999E-2</v>
      </c>
      <c r="C11" s="22" t="s">
        <v>15</v>
      </c>
    </row>
    <row r="12" spans="1:8">
      <c r="A12" s="21" t="s">
        <v>13</v>
      </c>
      <c r="B12" s="11">
        <v>0.87114999999999998</v>
      </c>
      <c r="C12" s="22" t="s">
        <v>16</v>
      </c>
    </row>
    <row r="13" spans="1:8">
      <c r="A13" s="21" t="s">
        <v>42</v>
      </c>
      <c r="B13" s="11">
        <v>0.54634000000000005</v>
      </c>
      <c r="C13" s="22" t="s">
        <v>15</v>
      </c>
    </row>
    <row r="14" spans="1:8">
      <c r="A14" s="21" t="s">
        <v>20</v>
      </c>
      <c r="B14" s="11">
        <v>0.30680000000000002</v>
      </c>
      <c r="C14" s="22" t="s">
        <v>15</v>
      </c>
    </row>
    <row r="15" spans="1:8">
      <c r="A15" s="21" t="s">
        <v>21</v>
      </c>
      <c r="B15" s="11">
        <v>0.46362999999999999</v>
      </c>
      <c r="C15" s="22" t="s">
        <v>15</v>
      </c>
    </row>
    <row r="16" spans="1:8">
      <c r="A16" s="21" t="s">
        <v>22</v>
      </c>
      <c r="B16" s="11">
        <v>0.13439999999999999</v>
      </c>
      <c r="C16" s="22" t="s">
        <v>15</v>
      </c>
    </row>
    <row r="17" spans="1:3">
      <c r="A17" s="21" t="s">
        <v>23</v>
      </c>
      <c r="B17" s="11">
        <v>0.43901000000000001</v>
      </c>
      <c r="C17" s="22" t="s">
        <v>25</v>
      </c>
    </row>
    <row r="18" spans="1:3">
      <c r="A18" s="23" t="s">
        <v>24</v>
      </c>
      <c r="B18" s="13">
        <v>0.62716000000000005</v>
      </c>
      <c r="C18" s="24" t="s">
        <v>25</v>
      </c>
    </row>
    <row r="19" spans="1:3">
      <c r="A19" s="21" t="s">
        <v>17</v>
      </c>
      <c r="B19" s="11">
        <v>-4.6010000000000002E-2</v>
      </c>
      <c r="C19" s="22" t="s">
        <v>19</v>
      </c>
    </row>
    <row r="20" spans="1:3">
      <c r="A20" s="21" t="s">
        <v>18</v>
      </c>
      <c r="B20" s="11">
        <v>6.6790000000000002E-2</v>
      </c>
      <c r="C20" s="22" t="s">
        <v>19</v>
      </c>
    </row>
    <row r="21" spans="1:3">
      <c r="A21" s="21" t="s">
        <v>40</v>
      </c>
      <c r="B21" s="11">
        <v>-0.12497999999999999</v>
      </c>
      <c r="C21" s="22" t="s">
        <v>19</v>
      </c>
    </row>
    <row r="22" spans="1:3">
      <c r="A22" s="21" t="s">
        <v>41</v>
      </c>
      <c r="B22" s="11">
        <v>0.76024000000000003</v>
      </c>
      <c r="C22" s="22" t="s">
        <v>19</v>
      </c>
    </row>
    <row r="23" spans="1:3">
      <c r="A23" s="21" t="s">
        <v>43</v>
      </c>
      <c r="B23" s="11">
        <v>0.92923</v>
      </c>
      <c r="C23" s="22" t="s">
        <v>19</v>
      </c>
    </row>
    <row r="24" spans="1:3">
      <c r="A24" s="21" t="s">
        <v>44</v>
      </c>
      <c r="B24" s="11">
        <v>0.59704000000000002</v>
      </c>
      <c r="C24" s="22" t="s">
        <v>19</v>
      </c>
    </row>
    <row r="25" spans="1:3">
      <c r="A25" s="21" t="s">
        <v>45</v>
      </c>
      <c r="B25" s="11">
        <v>0.88514999999999999</v>
      </c>
      <c r="C25" s="22" t="s">
        <v>19</v>
      </c>
    </row>
    <row r="26" spans="1:3">
      <c r="A26" s="21" t="s">
        <v>46</v>
      </c>
      <c r="B26" s="11">
        <v>0.80596999999999996</v>
      </c>
      <c r="C26" s="22" t="s">
        <v>19</v>
      </c>
    </row>
    <row r="27" spans="1:3">
      <c r="A27" s="21" t="s">
        <v>47</v>
      </c>
      <c r="B27" s="11">
        <v>0.81347000000000003</v>
      </c>
      <c r="C27" s="22" t="s">
        <v>19</v>
      </c>
    </row>
    <row r="28" spans="1:3">
      <c r="A28" s="21" t="s">
        <v>48</v>
      </c>
      <c r="B28" s="11">
        <v>0.49115999999999999</v>
      </c>
      <c r="C28" s="22" t="s">
        <v>19</v>
      </c>
    </row>
    <row r="29" spans="1:3">
      <c r="A29" s="21" t="s">
        <v>49</v>
      </c>
      <c r="B29" s="11">
        <v>0.78898000000000001</v>
      </c>
      <c r="C29" s="22" t="s">
        <v>19</v>
      </c>
    </row>
    <row r="30" spans="1:3">
      <c r="A30" s="21" t="s">
        <v>50</v>
      </c>
      <c r="B30" s="11">
        <v>2.3939999999999999E-2</v>
      </c>
      <c r="C30" s="22" t="s">
        <v>19</v>
      </c>
    </row>
    <row r="31" spans="1:3">
      <c r="A31" s="21" t="s">
        <v>54</v>
      </c>
      <c r="B31" s="11">
        <v>0.92561000000000004</v>
      </c>
      <c r="C31" s="22" t="s">
        <v>19</v>
      </c>
    </row>
    <row r="32" spans="1:3">
      <c r="A32" s="21" t="s">
        <v>55</v>
      </c>
      <c r="B32" s="11">
        <v>0.81715000000000004</v>
      </c>
      <c r="C32" s="22" t="s">
        <v>19</v>
      </c>
    </row>
    <row r="33" spans="1:3">
      <c r="A33" s="21" t="s">
        <v>56</v>
      </c>
      <c r="B33" s="11">
        <v>0.32290000000000002</v>
      </c>
      <c r="C33" s="22" t="s">
        <v>19</v>
      </c>
    </row>
    <row r="34" spans="1:3">
      <c r="A34" s="21" t="s">
        <v>57</v>
      </c>
      <c r="B34" s="11">
        <v>0.87848000000000004</v>
      </c>
      <c r="C34" s="22" t="s">
        <v>19</v>
      </c>
    </row>
    <row r="35" spans="1:3">
      <c r="A35" s="21" t="s">
        <v>58</v>
      </c>
      <c r="B35" s="11">
        <v>0.28441</v>
      </c>
      <c r="C35" s="22" t="s">
        <v>19</v>
      </c>
    </row>
    <row r="36" spans="1:3">
      <c r="A36" s="21" t="s">
        <v>60</v>
      </c>
      <c r="B36" s="11">
        <v>0.52161000000000002</v>
      </c>
      <c r="C36" s="22" t="s">
        <v>19</v>
      </c>
    </row>
    <row r="37" spans="1:3">
      <c r="A37" s="21" t="s">
        <v>61</v>
      </c>
      <c r="B37" s="11">
        <v>0.25661</v>
      </c>
      <c r="C37" s="22" t="s">
        <v>19</v>
      </c>
    </row>
    <row r="38" spans="1:3">
      <c r="A38" s="21" t="s">
        <v>62</v>
      </c>
      <c r="B38" s="11">
        <v>0.30685000000000001</v>
      </c>
      <c r="C38" s="22" t="s">
        <v>19</v>
      </c>
    </row>
    <row r="39" spans="1:3">
      <c r="A39" s="21" t="s">
        <v>63</v>
      </c>
      <c r="B39" s="11">
        <v>0.53678999999999999</v>
      </c>
      <c r="C39" s="22" t="s">
        <v>19</v>
      </c>
    </row>
    <row r="40" spans="1:3" ht="15.75" thickBot="1">
      <c r="A40" s="25" t="s">
        <v>64</v>
      </c>
      <c r="B40" s="29">
        <v>0.53678999999999999</v>
      </c>
      <c r="C40" s="3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I4" sqref="I4"/>
    </sheetView>
  </sheetViews>
  <sheetFormatPr baseColWidth="10" defaultRowHeight="15"/>
  <cols>
    <col min="1" max="1" width="29.5703125" bestFit="1" customWidth="1"/>
    <col min="6" max="6" width="13.140625" bestFit="1" customWidth="1"/>
  </cols>
  <sheetData>
    <row r="1" spans="1:11" ht="18" thickBot="1">
      <c r="A1" s="2" t="s">
        <v>0</v>
      </c>
      <c r="B1" s="52" t="s">
        <v>71</v>
      </c>
      <c r="C1" s="52" t="s">
        <v>73</v>
      </c>
      <c r="D1" s="53" t="s">
        <v>72</v>
      </c>
      <c r="E1" s="53" t="s">
        <v>74</v>
      </c>
      <c r="F1" s="53" t="s">
        <v>75</v>
      </c>
      <c r="G1" s="8" t="s">
        <v>14</v>
      </c>
      <c r="I1" s="37" t="s">
        <v>73</v>
      </c>
      <c r="J1" s="31" t="s">
        <v>52</v>
      </c>
      <c r="K1" s="32" t="s">
        <v>53</v>
      </c>
    </row>
    <row r="2" spans="1:11">
      <c r="A2" s="21" t="s">
        <v>3</v>
      </c>
      <c r="B2" s="54">
        <v>-0.25602999999999998</v>
      </c>
      <c r="C2" s="31">
        <f>-B2</f>
        <v>0.25602999999999998</v>
      </c>
      <c r="D2" s="31">
        <v>4.1489999999999999E-2</v>
      </c>
      <c r="E2" s="31">
        <f>1/(D2*D2)</f>
        <v>580.91572185081372</v>
      </c>
      <c r="F2" s="31">
        <f>C2*E2</f>
        <v>148.73185226546383</v>
      </c>
      <c r="G2" s="55" t="s">
        <v>15</v>
      </c>
      <c r="I2" s="33" t="s">
        <v>51</v>
      </c>
      <c r="J2" s="11">
        <f>SUM(F2:F18)*K2*K2</f>
        <v>0.15008233499860976</v>
      </c>
      <c r="K2" s="34">
        <f>SQRT(1/SUM(E2:E18))</f>
        <v>9.8620591542667186E-3</v>
      </c>
    </row>
    <row r="3" spans="1:11" ht="15.75" thickBot="1">
      <c r="A3" s="21" t="s">
        <v>4</v>
      </c>
      <c r="B3" s="56">
        <v>-5.2409999999999998E-2</v>
      </c>
      <c r="C3" s="17">
        <f t="shared" ref="C3:C40" si="0">-B3</f>
        <v>5.2409999999999998E-2</v>
      </c>
      <c r="D3" s="17">
        <v>2.163E-2</v>
      </c>
      <c r="E3" s="17">
        <f t="shared" ref="E3:E40" si="1">1/(D3*D3)</f>
        <v>2137.4056896457014</v>
      </c>
      <c r="F3" s="17">
        <f t="shared" ref="F3:F40" si="2">C3*E3</f>
        <v>112.02143219433121</v>
      </c>
      <c r="G3" s="22" t="s">
        <v>15</v>
      </c>
      <c r="I3" s="35" t="s">
        <v>19</v>
      </c>
      <c r="J3" s="29">
        <f>SUM(F19:F40)*K3*K3</f>
        <v>0.11853707448039061</v>
      </c>
      <c r="K3" s="36">
        <f>SQRT(1/SUM(E19:E40))</f>
        <v>7.4337538729350528E-3</v>
      </c>
    </row>
    <row r="4" spans="1:11">
      <c r="A4" s="21" t="s">
        <v>5</v>
      </c>
      <c r="B4" s="56">
        <v>-0.10687000000000001</v>
      </c>
      <c r="C4" s="17">
        <f t="shared" si="0"/>
        <v>0.10687000000000001</v>
      </c>
      <c r="D4" s="17">
        <v>2.2859999999999998E-2</v>
      </c>
      <c r="E4" s="17">
        <f t="shared" si="1"/>
        <v>1913.5840740817289</v>
      </c>
      <c r="F4" s="17">
        <f t="shared" si="2"/>
        <v>204.50472999711437</v>
      </c>
      <c r="G4" s="22" t="s">
        <v>15</v>
      </c>
    </row>
    <row r="5" spans="1:11">
      <c r="A5" s="21" t="s">
        <v>6</v>
      </c>
      <c r="B5" s="56">
        <v>-2.733E-2</v>
      </c>
      <c r="C5" s="17">
        <f t="shared" si="0"/>
        <v>2.733E-2</v>
      </c>
      <c r="D5" s="17">
        <v>6.4060000000000006E-2</v>
      </c>
      <c r="E5" s="17">
        <f t="shared" si="1"/>
        <v>243.68350425456774</v>
      </c>
      <c r="F5" s="17">
        <f t="shared" si="2"/>
        <v>6.659870171277336</v>
      </c>
      <c r="G5" s="22" t="s">
        <v>16</v>
      </c>
    </row>
    <row r="6" spans="1:11">
      <c r="A6" s="21" t="s">
        <v>7</v>
      </c>
      <c r="B6" s="56">
        <v>5.4670000000000003E-2</v>
      </c>
      <c r="C6" s="17">
        <f t="shared" si="0"/>
        <v>-5.4670000000000003E-2</v>
      </c>
      <c r="D6" s="17">
        <v>2.5069999999999999E-2</v>
      </c>
      <c r="E6" s="17">
        <f t="shared" si="1"/>
        <v>1591.077491997278</v>
      </c>
      <c r="F6" s="17">
        <f t="shared" si="2"/>
        <v>-86.984206487491193</v>
      </c>
      <c r="G6" s="22" t="s">
        <v>15</v>
      </c>
    </row>
    <row r="7" spans="1:11">
      <c r="A7" s="21" t="s">
        <v>8</v>
      </c>
      <c r="B7" s="56">
        <v>-0.31905</v>
      </c>
      <c r="C7" s="17">
        <f t="shared" si="0"/>
        <v>0.31905</v>
      </c>
      <c r="D7" s="17">
        <v>3.4410000000000003E-2</v>
      </c>
      <c r="E7" s="17">
        <f t="shared" si="1"/>
        <v>844.56028433304334</v>
      </c>
      <c r="F7" s="17">
        <f t="shared" si="2"/>
        <v>269.45695871645745</v>
      </c>
      <c r="G7" s="22" t="s">
        <v>15</v>
      </c>
    </row>
    <row r="8" spans="1:11">
      <c r="A8" s="21" t="s">
        <v>9</v>
      </c>
      <c r="B8" s="56">
        <v>-0.33162999999999998</v>
      </c>
      <c r="C8" s="17">
        <f t="shared" si="0"/>
        <v>0.33162999999999998</v>
      </c>
      <c r="D8" s="17">
        <v>6.8809999999999996E-2</v>
      </c>
      <c r="E8" s="17">
        <f t="shared" si="1"/>
        <v>211.20144455029626</v>
      </c>
      <c r="F8" s="17">
        <f t="shared" si="2"/>
        <v>70.040735056214743</v>
      </c>
      <c r="G8" s="22" t="s">
        <v>16</v>
      </c>
    </row>
    <row r="9" spans="1:11">
      <c r="A9" s="21" t="s">
        <v>10</v>
      </c>
      <c r="B9" s="56">
        <v>-0.11567</v>
      </c>
      <c r="C9" s="17">
        <f t="shared" si="0"/>
        <v>0.11567</v>
      </c>
      <c r="D9" s="17">
        <v>0.16858999999999999</v>
      </c>
      <c r="E9" s="17">
        <f t="shared" si="1"/>
        <v>35.183284382184752</v>
      </c>
      <c r="F9" s="17">
        <f t="shared" si="2"/>
        <v>4.0696505044873099</v>
      </c>
      <c r="G9" s="22" t="s">
        <v>16</v>
      </c>
    </row>
    <row r="10" spans="1:11">
      <c r="A10" s="21" t="s">
        <v>11</v>
      </c>
      <c r="B10" s="56">
        <v>-0.34261000000000003</v>
      </c>
      <c r="C10" s="17">
        <f t="shared" si="0"/>
        <v>0.34261000000000003</v>
      </c>
      <c r="D10" s="17">
        <v>2.743E-2</v>
      </c>
      <c r="E10" s="17">
        <f t="shared" si="1"/>
        <v>1329.0716208785987</v>
      </c>
      <c r="F10" s="17">
        <f t="shared" si="2"/>
        <v>455.35322802921672</v>
      </c>
      <c r="G10" s="22" t="s">
        <v>15</v>
      </c>
    </row>
    <row r="11" spans="1:11">
      <c r="A11" s="21" t="s">
        <v>12</v>
      </c>
      <c r="B11" s="56">
        <v>-0.124</v>
      </c>
      <c r="C11" s="17">
        <f t="shared" si="0"/>
        <v>0.124</v>
      </c>
      <c r="D11" s="17">
        <v>0.14621999999999999</v>
      </c>
      <c r="E11" s="17">
        <f t="shared" si="1"/>
        <v>46.772053832538582</v>
      </c>
      <c r="F11" s="17">
        <f t="shared" si="2"/>
        <v>5.7997346752347845</v>
      </c>
      <c r="G11" s="22" t="s">
        <v>15</v>
      </c>
    </row>
    <row r="12" spans="1:11">
      <c r="A12" s="21" t="s">
        <v>13</v>
      </c>
      <c r="B12" s="56">
        <v>-0.4264</v>
      </c>
      <c r="C12" s="17">
        <f t="shared" si="0"/>
        <v>0.4264</v>
      </c>
      <c r="D12" s="17">
        <v>5.4219999999999997E-2</v>
      </c>
      <c r="E12" s="17">
        <f t="shared" si="1"/>
        <v>340.15822255627273</v>
      </c>
      <c r="F12" s="17">
        <f t="shared" si="2"/>
        <v>145.0434660979947</v>
      </c>
      <c r="G12" s="22" t="s">
        <v>16</v>
      </c>
    </row>
    <row r="13" spans="1:11">
      <c r="A13" s="21" t="s">
        <v>42</v>
      </c>
      <c r="B13" s="56">
        <v>-0.34355999999999998</v>
      </c>
      <c r="C13" s="17">
        <f t="shared" si="0"/>
        <v>0.34355999999999998</v>
      </c>
      <c r="D13" s="17">
        <v>9.9849999999999994E-2</v>
      </c>
      <c r="E13" s="17">
        <f t="shared" si="1"/>
        <v>100.30067635253583</v>
      </c>
      <c r="F13" s="17">
        <f t="shared" si="2"/>
        <v>34.459300367677208</v>
      </c>
      <c r="G13" s="22" t="s">
        <v>15</v>
      </c>
    </row>
    <row r="14" spans="1:11">
      <c r="A14" s="21" t="s">
        <v>20</v>
      </c>
      <c r="B14" s="56">
        <v>-0.19237000000000001</v>
      </c>
      <c r="C14" s="17">
        <f t="shared" si="0"/>
        <v>0.19237000000000001</v>
      </c>
      <c r="D14" s="17">
        <v>8.6169999999999997E-2</v>
      </c>
      <c r="E14" s="17">
        <f t="shared" si="1"/>
        <v>134.67525734993922</v>
      </c>
      <c r="F14" s="17">
        <f t="shared" si="2"/>
        <v>25.907479256407807</v>
      </c>
      <c r="G14" s="22" t="s">
        <v>15</v>
      </c>
    </row>
    <row r="15" spans="1:11">
      <c r="A15" s="21" t="s">
        <v>21</v>
      </c>
      <c r="B15" s="56">
        <v>-0.37303999999999998</v>
      </c>
      <c r="C15" s="17">
        <f t="shared" si="0"/>
        <v>0.37303999999999998</v>
      </c>
      <c r="D15" s="17">
        <v>0.12590000000000001</v>
      </c>
      <c r="E15" s="17">
        <f t="shared" si="1"/>
        <v>63.088258581107198</v>
      </c>
      <c r="F15" s="17">
        <f t="shared" si="2"/>
        <v>23.534443981096228</v>
      </c>
      <c r="G15" s="22" t="s">
        <v>15</v>
      </c>
    </row>
    <row r="16" spans="1:11">
      <c r="A16" s="21" t="s">
        <v>22</v>
      </c>
      <c r="B16" s="56">
        <v>-8.6069999999999994E-2</v>
      </c>
      <c r="C16" s="17">
        <f t="shared" si="0"/>
        <v>8.6069999999999994E-2</v>
      </c>
      <c r="D16" s="17">
        <v>5.5590000000000001E-2</v>
      </c>
      <c r="E16" s="17">
        <f t="shared" si="1"/>
        <v>323.5986133281661</v>
      </c>
      <c r="F16" s="17">
        <f t="shared" si="2"/>
        <v>27.852132649155255</v>
      </c>
      <c r="G16" s="22" t="s">
        <v>15</v>
      </c>
    </row>
    <row r="17" spans="1:7">
      <c r="A17" s="21" t="s">
        <v>23</v>
      </c>
      <c r="B17" s="56">
        <v>-0.25646000000000002</v>
      </c>
      <c r="C17" s="17">
        <f t="shared" si="0"/>
        <v>0.25646000000000002</v>
      </c>
      <c r="D17" s="17">
        <v>9.0429999999999996E-2</v>
      </c>
      <c r="E17" s="17">
        <f t="shared" si="1"/>
        <v>122.28549287210703</v>
      </c>
      <c r="F17" s="17">
        <f t="shared" si="2"/>
        <v>31.361337501980572</v>
      </c>
      <c r="G17" s="22" t="s">
        <v>25</v>
      </c>
    </row>
    <row r="18" spans="1:7">
      <c r="A18" s="23" t="s">
        <v>24</v>
      </c>
      <c r="B18" s="46">
        <v>-0.24718000000000001</v>
      </c>
      <c r="C18" s="18">
        <f t="shared" si="0"/>
        <v>0.24718000000000001</v>
      </c>
      <c r="D18" s="18">
        <v>6.1530000000000001E-2</v>
      </c>
      <c r="E18" s="18">
        <f t="shared" si="1"/>
        <v>264.1351321675412</v>
      </c>
      <c r="F18" s="18">
        <f t="shared" si="2"/>
        <v>65.288921969172833</v>
      </c>
      <c r="G18" s="24" t="s">
        <v>25</v>
      </c>
    </row>
    <row r="19" spans="1:7">
      <c r="A19" s="21" t="s">
        <v>17</v>
      </c>
      <c r="B19" s="17">
        <v>2.7640000000000001E-2</v>
      </c>
      <c r="C19" s="17">
        <v>0</v>
      </c>
      <c r="D19" s="17">
        <v>3.5560000000000001E-2</v>
      </c>
      <c r="E19" s="17">
        <f t="shared" si="1"/>
        <v>790.81790816642854</v>
      </c>
      <c r="F19" s="17">
        <f t="shared" si="2"/>
        <v>0</v>
      </c>
      <c r="G19" s="22" t="s">
        <v>19</v>
      </c>
    </row>
    <row r="20" spans="1:7">
      <c r="A20" s="21" t="s">
        <v>18</v>
      </c>
      <c r="B20" s="17">
        <v>-1.8870000000000001E-2</v>
      </c>
      <c r="C20" s="17">
        <f t="shared" si="0"/>
        <v>1.8870000000000001E-2</v>
      </c>
      <c r="D20" s="17">
        <v>1.472E-2</v>
      </c>
      <c r="E20" s="17">
        <f t="shared" si="1"/>
        <v>4615.1346880907367</v>
      </c>
      <c r="F20" s="17">
        <f t="shared" si="2"/>
        <v>87.087591564272202</v>
      </c>
      <c r="G20" s="22" t="s">
        <v>19</v>
      </c>
    </row>
    <row r="21" spans="1:7">
      <c r="A21" s="21" t="s">
        <v>40</v>
      </c>
      <c r="B21" s="17">
        <v>-1.74E-3</v>
      </c>
      <c r="C21" s="17">
        <f t="shared" si="0"/>
        <v>1.74E-3</v>
      </c>
      <c r="D21" s="17">
        <v>0.13371</v>
      </c>
      <c r="E21" s="17">
        <f t="shared" si="1"/>
        <v>55.93352917563638</v>
      </c>
      <c r="F21" s="17">
        <f t="shared" si="2"/>
        <v>9.7324340765607309E-2</v>
      </c>
      <c r="G21" s="22" t="s">
        <v>19</v>
      </c>
    </row>
    <row r="22" spans="1:7">
      <c r="A22" s="21" t="s">
        <v>41</v>
      </c>
      <c r="B22" s="17">
        <v>-1.74E-3</v>
      </c>
      <c r="C22" s="17">
        <f t="shared" si="0"/>
        <v>1.74E-3</v>
      </c>
      <c r="D22" s="17">
        <v>0.13371</v>
      </c>
      <c r="E22" s="17">
        <f t="shared" si="1"/>
        <v>55.93352917563638</v>
      </c>
      <c r="F22" s="17">
        <f t="shared" si="2"/>
        <v>9.7324340765607309E-2</v>
      </c>
      <c r="G22" s="22" t="s">
        <v>19</v>
      </c>
    </row>
    <row r="23" spans="1:7">
      <c r="A23" s="21" t="s">
        <v>43</v>
      </c>
      <c r="B23" s="17">
        <v>-0.39484000000000002</v>
      </c>
      <c r="C23" s="17">
        <f t="shared" si="0"/>
        <v>0.39484000000000002</v>
      </c>
      <c r="D23" s="17">
        <v>3.6170000000000001E-2</v>
      </c>
      <c r="E23" s="17">
        <f t="shared" si="1"/>
        <v>764.3688541400013</v>
      </c>
      <c r="F23" s="17">
        <f t="shared" si="2"/>
        <v>301.80339836863811</v>
      </c>
      <c r="G23" s="22" t="s">
        <v>19</v>
      </c>
    </row>
    <row r="24" spans="1:7">
      <c r="A24" s="21" t="s">
        <v>44</v>
      </c>
      <c r="B24" s="17">
        <v>-6.3289999999999999E-2</v>
      </c>
      <c r="C24" s="17">
        <f t="shared" si="0"/>
        <v>6.3289999999999999E-2</v>
      </c>
      <c r="D24" s="17">
        <v>1.6709999999999999E-2</v>
      </c>
      <c r="E24" s="17">
        <f t="shared" si="1"/>
        <v>3581.3527557255984</v>
      </c>
      <c r="F24" s="17">
        <f t="shared" si="2"/>
        <v>226.66381590987311</v>
      </c>
      <c r="G24" s="22" t="s">
        <v>19</v>
      </c>
    </row>
    <row r="25" spans="1:7">
      <c r="A25" s="21" t="s">
        <v>45</v>
      </c>
      <c r="B25" s="17">
        <v>-0.40916000000000002</v>
      </c>
      <c r="C25" s="17">
        <f t="shared" si="0"/>
        <v>0.40916000000000002</v>
      </c>
      <c r="D25" s="17">
        <v>4.8779999999999997E-2</v>
      </c>
      <c r="E25" s="17">
        <f t="shared" si="1"/>
        <v>420.25840512607675</v>
      </c>
      <c r="F25" s="17">
        <f t="shared" si="2"/>
        <v>171.95292904138557</v>
      </c>
      <c r="G25" s="22" t="s">
        <v>19</v>
      </c>
    </row>
    <row r="26" spans="1:7">
      <c r="A26" s="21" t="s">
        <v>46</v>
      </c>
      <c r="B26" s="17">
        <v>-0.29437999999999998</v>
      </c>
      <c r="C26" s="17">
        <f t="shared" si="0"/>
        <v>0.29437999999999998</v>
      </c>
      <c r="D26" s="17">
        <v>4.7509999999999997E-2</v>
      </c>
      <c r="E26" s="17">
        <f t="shared" si="1"/>
        <v>443.02673918896255</v>
      </c>
      <c r="F26" s="17">
        <f t="shared" si="2"/>
        <v>130.41821148244679</v>
      </c>
      <c r="G26" s="22" t="s">
        <v>19</v>
      </c>
    </row>
    <row r="27" spans="1:7">
      <c r="A27" s="21" t="s">
        <v>47</v>
      </c>
      <c r="B27" s="17">
        <v>-0.43358999999999998</v>
      </c>
      <c r="C27" s="17">
        <f t="shared" si="0"/>
        <v>0.43358999999999998</v>
      </c>
      <c r="D27" s="17">
        <v>6.8339999999999998E-2</v>
      </c>
      <c r="E27" s="17">
        <f t="shared" si="1"/>
        <v>214.11645828424716</v>
      </c>
      <c r="F27" s="17">
        <f t="shared" si="2"/>
        <v>92.838755147466713</v>
      </c>
      <c r="G27" s="22" t="s">
        <v>19</v>
      </c>
    </row>
    <row r="28" spans="1:7">
      <c r="A28" s="21" t="s">
        <v>48</v>
      </c>
      <c r="B28" s="17">
        <v>-0.16982</v>
      </c>
      <c r="C28" s="17">
        <f t="shared" si="0"/>
        <v>0.16982</v>
      </c>
      <c r="D28" s="17">
        <v>5.4559999999999997E-2</v>
      </c>
      <c r="E28" s="17">
        <f t="shared" si="1"/>
        <v>335.93192353006941</v>
      </c>
      <c r="F28" s="17">
        <f t="shared" si="2"/>
        <v>57.047959253876385</v>
      </c>
      <c r="G28" s="22" t="s">
        <v>19</v>
      </c>
    </row>
    <row r="29" spans="1:7">
      <c r="A29" s="21" t="s">
        <v>49</v>
      </c>
      <c r="B29" s="17">
        <v>-0.52781</v>
      </c>
      <c r="C29" s="17">
        <f t="shared" si="0"/>
        <v>0.52781</v>
      </c>
      <c r="D29" s="17">
        <v>8.967E-2</v>
      </c>
      <c r="E29" s="17">
        <f t="shared" si="1"/>
        <v>124.36714379748283</v>
      </c>
      <c r="F29" s="17">
        <f t="shared" si="2"/>
        <v>65.642222167749409</v>
      </c>
      <c r="G29" s="22" t="s">
        <v>19</v>
      </c>
    </row>
    <row r="30" spans="1:7">
      <c r="A30" s="21" t="s">
        <v>50</v>
      </c>
      <c r="B30" s="17">
        <v>-3.4869999999999998E-2</v>
      </c>
      <c r="C30" s="17">
        <f t="shared" si="0"/>
        <v>3.4869999999999998E-2</v>
      </c>
      <c r="D30" s="17">
        <v>3.1559999999999998E-2</v>
      </c>
      <c r="E30" s="17">
        <f t="shared" si="1"/>
        <v>1003.9821949781615</v>
      </c>
      <c r="F30" s="17">
        <f t="shared" si="2"/>
        <v>35.008859138888489</v>
      </c>
      <c r="G30" s="22" t="s">
        <v>19</v>
      </c>
    </row>
    <row r="31" spans="1:7">
      <c r="A31" s="21" t="s">
        <v>54</v>
      </c>
      <c r="B31" s="17">
        <v>-0.45837</v>
      </c>
      <c r="C31" s="17">
        <f t="shared" si="0"/>
        <v>0.45837</v>
      </c>
      <c r="D31" s="17">
        <v>4.3119999999999999E-2</v>
      </c>
      <c r="E31" s="17">
        <f t="shared" si="1"/>
        <v>537.82686965830351</v>
      </c>
      <c r="F31" s="17">
        <f t="shared" si="2"/>
        <v>246.52370224527658</v>
      </c>
      <c r="G31" s="22" t="s">
        <v>19</v>
      </c>
    </row>
    <row r="32" spans="1:7">
      <c r="A32" s="21" t="s">
        <v>55</v>
      </c>
      <c r="B32" s="17">
        <v>-0.34914000000000001</v>
      </c>
      <c r="C32" s="17">
        <f t="shared" si="0"/>
        <v>0.34914000000000001</v>
      </c>
      <c r="D32" s="17">
        <v>5.4379999999999998E-2</v>
      </c>
      <c r="E32" s="17">
        <f t="shared" si="1"/>
        <v>338.15950063851284</v>
      </c>
      <c r="F32" s="17">
        <f t="shared" si="2"/>
        <v>118.06500805293038</v>
      </c>
      <c r="G32" s="22" t="s">
        <v>19</v>
      </c>
    </row>
    <row r="33" spans="1:7">
      <c r="A33" s="21" t="s">
        <v>56</v>
      </c>
      <c r="B33" s="17">
        <v>-0.11854000000000001</v>
      </c>
      <c r="C33" s="17">
        <f t="shared" si="0"/>
        <v>0.11854000000000001</v>
      </c>
      <c r="D33" s="17">
        <v>5.1529999999999999E-2</v>
      </c>
      <c r="E33" s="17">
        <f t="shared" si="1"/>
        <v>376.59947918551626</v>
      </c>
      <c r="F33" s="17">
        <f t="shared" si="2"/>
        <v>44.6421022626511</v>
      </c>
      <c r="G33" s="22" t="s">
        <v>19</v>
      </c>
    </row>
    <row r="34" spans="1:7">
      <c r="A34" s="21" t="s">
        <v>57</v>
      </c>
      <c r="B34" s="17">
        <v>-0.37697000000000003</v>
      </c>
      <c r="C34" s="17">
        <f t="shared" si="0"/>
        <v>0.37697000000000003</v>
      </c>
      <c r="D34" s="17">
        <v>4.6379999999999998E-2</v>
      </c>
      <c r="E34" s="17">
        <f t="shared" si="1"/>
        <v>464.87748339876026</v>
      </c>
      <c r="F34" s="17">
        <f t="shared" si="2"/>
        <v>175.24486491683066</v>
      </c>
      <c r="G34" s="22" t="s">
        <v>19</v>
      </c>
    </row>
    <row r="35" spans="1:7">
      <c r="A35" s="21" t="s">
        <v>58</v>
      </c>
      <c r="B35" s="17">
        <v>-0.11432</v>
      </c>
      <c r="C35" s="17">
        <f t="shared" si="0"/>
        <v>0.11432</v>
      </c>
      <c r="D35" s="17">
        <v>5.3440000000000001E-2</v>
      </c>
      <c r="E35" s="17">
        <f t="shared" si="1"/>
        <v>350.16045752805763</v>
      </c>
      <c r="F35" s="17">
        <f t="shared" si="2"/>
        <v>40.030343504607551</v>
      </c>
      <c r="G35" s="22" t="s">
        <v>19</v>
      </c>
    </row>
    <row r="36" spans="1:7">
      <c r="A36" s="21" t="s">
        <v>60</v>
      </c>
      <c r="B36" s="17">
        <v>-0.10093000000000001</v>
      </c>
      <c r="C36" s="17">
        <f t="shared" si="0"/>
        <v>0.10093000000000001</v>
      </c>
      <c r="D36" s="17">
        <v>3.0689999999999999E-2</v>
      </c>
      <c r="E36" s="17">
        <f t="shared" si="1"/>
        <v>1061.7107706629354</v>
      </c>
      <c r="F36" s="17">
        <f t="shared" si="2"/>
        <v>107.15846808301008</v>
      </c>
      <c r="G36" s="22" t="s">
        <v>19</v>
      </c>
    </row>
    <row r="37" spans="1:7">
      <c r="A37" s="21" t="s">
        <v>61</v>
      </c>
      <c r="B37" s="17">
        <v>-7.3620000000000005E-2</v>
      </c>
      <c r="C37" s="17">
        <f t="shared" si="0"/>
        <v>7.3620000000000005E-2</v>
      </c>
      <c r="D37" s="17">
        <v>3.6330000000000001E-2</v>
      </c>
      <c r="E37" s="17">
        <f t="shared" si="1"/>
        <v>757.65100609613569</v>
      </c>
      <c r="F37" s="17">
        <f t="shared" si="2"/>
        <v>55.778267068797511</v>
      </c>
      <c r="G37" s="22" t="s">
        <v>19</v>
      </c>
    </row>
    <row r="38" spans="1:7">
      <c r="A38" s="21" t="s">
        <v>62</v>
      </c>
      <c r="B38" s="17">
        <v>-0.12306</v>
      </c>
      <c r="C38" s="17">
        <f t="shared" si="0"/>
        <v>0.12306</v>
      </c>
      <c r="D38" s="17">
        <v>5.5120000000000002E-2</v>
      </c>
      <c r="E38" s="17">
        <f t="shared" si="1"/>
        <v>329.14069527153845</v>
      </c>
      <c r="F38" s="17">
        <f t="shared" si="2"/>
        <v>40.50405396011552</v>
      </c>
      <c r="G38" s="22" t="s">
        <v>19</v>
      </c>
    </row>
    <row r="39" spans="1:7">
      <c r="A39" s="21" t="s">
        <v>63</v>
      </c>
      <c r="B39" s="17">
        <v>-0.20063</v>
      </c>
      <c r="C39" s="17">
        <f t="shared" si="0"/>
        <v>0.20063</v>
      </c>
      <c r="D39" s="17">
        <v>5.9339999999999997E-2</v>
      </c>
      <c r="E39" s="17">
        <f t="shared" si="1"/>
        <v>283.99122171774025</v>
      </c>
      <c r="F39" s="17">
        <f t="shared" si="2"/>
        <v>56.977158813230226</v>
      </c>
      <c r="G39" s="22" t="s">
        <v>19</v>
      </c>
    </row>
    <row r="40" spans="1:7" ht="15.75" thickBot="1">
      <c r="A40" s="25" t="s">
        <v>64</v>
      </c>
      <c r="B40" s="27">
        <v>-7.6819999999999999E-2</v>
      </c>
      <c r="C40" s="27">
        <f t="shared" si="0"/>
        <v>7.6819999999999999E-2</v>
      </c>
      <c r="D40" s="27">
        <v>2.8979999999999999E-2</v>
      </c>
      <c r="E40" s="27">
        <f t="shared" si="1"/>
        <v>1190.7024239367386</v>
      </c>
      <c r="F40" s="27">
        <f t="shared" si="2"/>
        <v>91.469760206820254</v>
      </c>
      <c r="G40" s="30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Todos</vt:lpstr>
      <vt:lpstr>Promedio</vt:lpstr>
      <vt:lpstr>Sigma</vt:lpstr>
      <vt:lpstr>Variabilidad de Estrategias</vt:lpstr>
      <vt:lpstr>Chi</vt:lpstr>
      <vt:lpstr>Distracción</vt:lpstr>
      <vt:lpstr>R</vt:lpstr>
      <vt:lpstr>Pereza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</dc:creator>
  <cp:lastModifiedBy>Rhod</cp:lastModifiedBy>
  <dcterms:created xsi:type="dcterms:W3CDTF">2011-06-20T07:01:10Z</dcterms:created>
  <dcterms:modified xsi:type="dcterms:W3CDTF">2011-11-07T23:17:18Z</dcterms:modified>
</cp:coreProperties>
</file>