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8.xml" ContentType="application/vnd.openxmlformats-officedocument.drawingml.chartshap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9.xml" ContentType="application/vnd.openxmlformats-officedocument.drawingml.chartshapes+xml"/>
  <Override PartName="/xl/drawings/drawing10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1.xml" ContentType="application/vnd.openxmlformats-officedocument.drawingml.chartshapes+xml"/>
  <Override PartName="/xl/drawings/drawing1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3.xml" ContentType="application/vnd.openxmlformats-officedocument.drawingml.chartshapes+xml"/>
  <Override PartName="/xl/drawings/drawing1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5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lis\Desktop\GitDesk\Arquivos\Excel\"/>
    </mc:Choice>
  </mc:AlternateContent>
  <xr:revisionPtr revIDLastSave="0" documentId="13_ncr:1_{FEE7757F-E431-4548-A338-857C3A96493F}" xr6:coauthVersionLast="45" xr6:coauthVersionMax="45" xr10:uidLastSave="{00000000-0000-0000-0000-000000000000}"/>
  <bookViews>
    <workbookView xWindow="-24120" yWindow="-1305" windowWidth="24240" windowHeight="13290" tabRatio="483" xr2:uid="{7C13D048-D369-4CF7-941B-2AB5863FD600}"/>
  </bookViews>
  <sheets>
    <sheet name="Planilha6" sheetId="7" r:id="rId1"/>
    <sheet name="Planilha1" sheetId="1" r:id="rId2"/>
    <sheet name="Planilha2" sheetId="6" r:id="rId3"/>
    <sheet name="Planilha3" sheetId="3" r:id="rId4"/>
    <sheet name="Planilha4" sheetId="4" r:id="rId5"/>
    <sheet name="Planilha5" sheetId="5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" i="7" l="1"/>
  <c r="K2" i="7" s="1"/>
  <c r="C23" i="7"/>
  <c r="C18" i="7"/>
  <c r="C10" i="7"/>
  <c r="C2" i="7"/>
  <c r="G23" i="7"/>
  <c r="E23" i="7" s="1"/>
  <c r="K23" i="7" s="1"/>
  <c r="G22" i="7"/>
  <c r="E22" i="7" s="1"/>
  <c r="K22" i="7" s="1"/>
  <c r="C22" i="7"/>
  <c r="G21" i="7"/>
  <c r="E21" i="7" s="1"/>
  <c r="K21" i="7" s="1"/>
  <c r="C21" i="7"/>
  <c r="I20" i="7"/>
  <c r="H20" i="7" s="1"/>
  <c r="G20" i="7"/>
  <c r="E20" i="7" s="1"/>
  <c r="K20" i="7" s="1"/>
  <c r="C20" i="7"/>
  <c r="G19" i="7"/>
  <c r="E19" i="7" s="1"/>
  <c r="K19" i="7" s="1"/>
  <c r="G18" i="7"/>
  <c r="E18" i="7" s="1"/>
  <c r="K18" i="7" s="1"/>
  <c r="G17" i="7"/>
  <c r="E17" i="7" s="1"/>
  <c r="K17" i="7" s="1"/>
  <c r="C17" i="7"/>
  <c r="G16" i="7"/>
  <c r="E16" i="7" s="1"/>
  <c r="K16" i="7" s="1"/>
  <c r="C16" i="7"/>
  <c r="I16" i="7" s="1"/>
  <c r="H16" i="7" s="1"/>
  <c r="G15" i="7"/>
  <c r="E15" i="7" s="1"/>
  <c r="K15" i="7" s="1"/>
  <c r="C15" i="7"/>
  <c r="I15" i="7" s="1"/>
  <c r="H15" i="7" s="1"/>
  <c r="I14" i="7"/>
  <c r="H14" i="7" s="1"/>
  <c r="G14" i="7"/>
  <c r="E14" i="7" s="1"/>
  <c r="K14" i="7" s="1"/>
  <c r="C14" i="7"/>
  <c r="G13" i="7"/>
  <c r="E13" i="7" s="1"/>
  <c r="K13" i="7" s="1"/>
  <c r="C13" i="7"/>
  <c r="G12" i="7"/>
  <c r="E12" i="7" s="1"/>
  <c r="K12" i="7" s="1"/>
  <c r="C12" i="7"/>
  <c r="G11" i="7"/>
  <c r="E11" i="7" s="1"/>
  <c r="K11" i="7" s="1"/>
  <c r="G10" i="7"/>
  <c r="E10" i="7" s="1"/>
  <c r="K10" i="7" s="1"/>
  <c r="G9" i="7"/>
  <c r="E9" i="7" s="1"/>
  <c r="K9" i="7" s="1"/>
  <c r="C9" i="7"/>
  <c r="G8" i="7"/>
  <c r="E8" i="7" s="1"/>
  <c r="K8" i="7" s="1"/>
  <c r="C8" i="7"/>
  <c r="I8" i="7" s="1"/>
  <c r="H8" i="7" s="1"/>
  <c r="G7" i="7"/>
  <c r="E7" i="7" s="1"/>
  <c r="K7" i="7" s="1"/>
  <c r="C7" i="7"/>
  <c r="I6" i="7"/>
  <c r="H6" i="7" s="1"/>
  <c r="G6" i="7"/>
  <c r="E6" i="7" s="1"/>
  <c r="K6" i="7" s="1"/>
  <c r="C6" i="7"/>
  <c r="G5" i="7"/>
  <c r="E5" i="7" s="1"/>
  <c r="K5" i="7" s="1"/>
  <c r="C5" i="7"/>
  <c r="G4" i="7"/>
  <c r="E4" i="7" s="1"/>
  <c r="K4" i="7" s="1"/>
  <c r="C4" i="7"/>
  <c r="G3" i="7"/>
  <c r="E3" i="7" s="1"/>
  <c r="K3" i="7" s="1"/>
  <c r="G2" i="7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" i="1"/>
  <c r="I5" i="7" l="1"/>
  <c r="H5" i="7" s="1"/>
  <c r="I13" i="7"/>
  <c r="H13" i="7" s="1"/>
  <c r="I21" i="7"/>
  <c r="H21" i="7" s="1"/>
  <c r="I22" i="7"/>
  <c r="H22" i="7" s="1"/>
  <c r="I23" i="7"/>
  <c r="H23" i="7" s="1"/>
  <c r="I2" i="7"/>
  <c r="H2" i="7" s="1"/>
  <c r="I10" i="7"/>
  <c r="H10" i="7" s="1"/>
  <c r="I18" i="7"/>
  <c r="H18" i="7" s="1"/>
  <c r="I7" i="7"/>
  <c r="H7" i="7" s="1"/>
  <c r="I4" i="7"/>
  <c r="H4" i="7" s="1"/>
  <c r="I12" i="7"/>
  <c r="H12" i="7" s="1"/>
  <c r="C3" i="7"/>
  <c r="I9" i="7"/>
  <c r="H9" i="7" s="1"/>
  <c r="C11" i="7"/>
  <c r="I17" i="7"/>
  <c r="H17" i="7" s="1"/>
  <c r="C19" i="7"/>
  <c r="I74" i="1"/>
  <c r="I75" i="1"/>
  <c r="I76" i="1"/>
  <c r="I77" i="1"/>
  <c r="I78" i="1"/>
  <c r="I79" i="1"/>
  <c r="I80" i="1"/>
  <c r="I81" i="1"/>
  <c r="C74" i="1"/>
  <c r="C75" i="1"/>
  <c r="C76" i="1"/>
  <c r="C77" i="1"/>
  <c r="C78" i="1"/>
  <c r="C79" i="1"/>
  <c r="C80" i="1"/>
  <c r="C81" i="1"/>
  <c r="I19" i="7" l="1"/>
  <c r="H19" i="7" s="1"/>
  <c r="I11" i="7"/>
  <c r="H11" i="7" s="1"/>
  <c r="I3" i="7"/>
  <c r="H3" i="7" s="1"/>
  <c r="G72" i="1"/>
  <c r="E73" i="1"/>
  <c r="E22" i="1"/>
  <c r="G73" i="1"/>
  <c r="G69" i="1"/>
  <c r="G70" i="1"/>
  <c r="G71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24" i="1"/>
  <c r="K24" i="1" l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C59" i="1"/>
  <c r="I59" i="1" s="1"/>
  <c r="H59" i="1" s="1"/>
  <c r="C60" i="1"/>
  <c r="I60" i="1"/>
  <c r="H60" i="1" s="1"/>
  <c r="C61" i="1"/>
  <c r="I61" i="1" s="1"/>
  <c r="H61" i="1" s="1"/>
  <c r="C62" i="1"/>
  <c r="I62" i="1" s="1"/>
  <c r="H62" i="1" s="1"/>
  <c r="C63" i="1"/>
  <c r="I63" i="1" s="1"/>
  <c r="H63" i="1" s="1"/>
  <c r="C64" i="1"/>
  <c r="I64" i="1" s="1"/>
  <c r="H64" i="1" s="1"/>
  <c r="C65" i="1"/>
  <c r="I65" i="1"/>
  <c r="H65" i="1" s="1"/>
  <c r="C66" i="1"/>
  <c r="I66" i="1" s="1"/>
  <c r="H66" i="1" s="1"/>
  <c r="C67" i="1"/>
  <c r="I67" i="1" s="1"/>
  <c r="H67" i="1" s="1"/>
  <c r="C68" i="1"/>
  <c r="I68" i="1"/>
  <c r="H68" i="1" s="1"/>
  <c r="C69" i="1"/>
  <c r="I69" i="1" s="1"/>
  <c r="H69" i="1" s="1"/>
  <c r="C70" i="1"/>
  <c r="I70" i="1" s="1"/>
  <c r="H70" i="1" s="1"/>
  <c r="C71" i="1"/>
  <c r="I71" i="1" s="1"/>
  <c r="H71" i="1" s="1"/>
  <c r="C72" i="1"/>
  <c r="I72" i="1" s="1"/>
  <c r="H72" i="1" s="1"/>
  <c r="C73" i="1"/>
  <c r="I73" i="1"/>
  <c r="H73" i="1" s="1"/>
  <c r="C24" i="1"/>
  <c r="I24" i="1" s="1"/>
  <c r="H24" i="1" s="1"/>
  <c r="C25" i="1"/>
  <c r="I25" i="1"/>
  <c r="H25" i="1" s="1"/>
  <c r="C26" i="1"/>
  <c r="I26" i="1" s="1"/>
  <c r="H26" i="1" s="1"/>
  <c r="C27" i="1"/>
  <c r="I27" i="1" s="1"/>
  <c r="H27" i="1" s="1"/>
  <c r="C28" i="1"/>
  <c r="I28" i="1"/>
  <c r="H28" i="1" s="1"/>
  <c r="C29" i="1"/>
  <c r="I29" i="1" s="1"/>
  <c r="H29" i="1" s="1"/>
  <c r="C30" i="1"/>
  <c r="I30" i="1" s="1"/>
  <c r="H30" i="1" s="1"/>
  <c r="C31" i="1"/>
  <c r="I31" i="1" s="1"/>
  <c r="H31" i="1" s="1"/>
  <c r="C32" i="1"/>
  <c r="I32" i="1" s="1"/>
  <c r="H32" i="1" s="1"/>
  <c r="C33" i="1"/>
  <c r="I33" i="1" s="1"/>
  <c r="H33" i="1" s="1"/>
  <c r="C34" i="1"/>
  <c r="I34" i="1" s="1"/>
  <c r="H34" i="1" s="1"/>
  <c r="C35" i="1"/>
  <c r="I35" i="1" s="1"/>
  <c r="H35" i="1" s="1"/>
  <c r="C36" i="1"/>
  <c r="I36" i="1" s="1"/>
  <c r="H36" i="1" s="1"/>
  <c r="C37" i="1"/>
  <c r="I37" i="1" s="1"/>
  <c r="H37" i="1" s="1"/>
  <c r="C38" i="1"/>
  <c r="I38" i="1" s="1"/>
  <c r="H38" i="1" s="1"/>
  <c r="C39" i="1"/>
  <c r="I39" i="1" s="1"/>
  <c r="H39" i="1" s="1"/>
  <c r="C40" i="1"/>
  <c r="I40" i="1" s="1"/>
  <c r="H40" i="1" s="1"/>
  <c r="C41" i="1"/>
  <c r="I41" i="1"/>
  <c r="H41" i="1" s="1"/>
  <c r="C42" i="1"/>
  <c r="I42" i="1" s="1"/>
  <c r="H42" i="1" s="1"/>
  <c r="C43" i="1"/>
  <c r="I43" i="1"/>
  <c r="H43" i="1" s="1"/>
  <c r="C44" i="1"/>
  <c r="I44" i="1" s="1"/>
  <c r="H44" i="1" s="1"/>
  <c r="C45" i="1"/>
  <c r="I45" i="1" s="1"/>
  <c r="H45" i="1" s="1"/>
  <c r="C46" i="1"/>
  <c r="I46" i="1" s="1"/>
  <c r="H46" i="1" s="1"/>
  <c r="C47" i="1"/>
  <c r="I47" i="1" s="1"/>
  <c r="H47" i="1" s="1"/>
  <c r="C48" i="1"/>
  <c r="I48" i="1" s="1"/>
  <c r="H48" i="1" s="1"/>
  <c r="C49" i="1"/>
  <c r="I49" i="1" s="1"/>
  <c r="H49" i="1" s="1"/>
  <c r="C50" i="1"/>
  <c r="I50" i="1"/>
  <c r="H50" i="1" s="1"/>
  <c r="C51" i="1"/>
  <c r="I51" i="1" s="1"/>
  <c r="H51" i="1" s="1"/>
  <c r="C52" i="1"/>
  <c r="I52" i="1" s="1"/>
  <c r="H52" i="1" s="1"/>
  <c r="C53" i="1"/>
  <c r="I53" i="1" s="1"/>
  <c r="H53" i="1" s="1"/>
  <c r="C54" i="1"/>
  <c r="I54" i="1" s="1"/>
  <c r="H54" i="1" s="1"/>
  <c r="C55" i="1"/>
  <c r="I55" i="1"/>
  <c r="H55" i="1" s="1"/>
  <c r="C56" i="1"/>
  <c r="I56" i="1" s="1"/>
  <c r="H56" i="1" s="1"/>
  <c r="C57" i="1"/>
  <c r="I57" i="1" s="1"/>
  <c r="H57" i="1" s="1"/>
  <c r="C58" i="1"/>
  <c r="I58" i="1"/>
  <c r="H58" i="1" s="1"/>
  <c r="I3" i="3" l="1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" i="3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" i="1"/>
  <c r="E23" i="1" l="1"/>
  <c r="K23" i="1" s="1"/>
  <c r="I22" i="1"/>
  <c r="H22" i="1" s="1"/>
  <c r="I23" i="1"/>
  <c r="H23" i="1" s="1"/>
  <c r="C22" i="1"/>
  <c r="C23" i="1"/>
  <c r="E21" i="1" l="1"/>
  <c r="I21" i="1"/>
  <c r="H21" i="1" s="1"/>
  <c r="C21" i="1"/>
  <c r="E3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" i="1"/>
  <c r="C3" i="1"/>
</calcChain>
</file>

<file path=xl/sharedStrings.xml><?xml version="1.0" encoding="utf-8"?>
<sst xmlns="http://schemas.openxmlformats.org/spreadsheetml/2006/main" count="53" uniqueCount="29">
  <si>
    <t>clocks</t>
  </si>
  <si>
    <t>MHz</t>
  </si>
  <si>
    <t>_tb</t>
  </si>
  <si>
    <t>janela ns</t>
  </si>
  <si>
    <t>janela 1p</t>
  </si>
  <si>
    <t>delta_t [ns]</t>
  </si>
  <si>
    <t>_tb int</t>
  </si>
  <si>
    <t>MHz exato</t>
  </si>
  <si>
    <t>MLT -1</t>
  </si>
  <si>
    <t>t IN starts [ns]</t>
  </si>
  <si>
    <t>Processadores</t>
  </si>
  <si>
    <t>Tempo de Atraso</t>
  </si>
  <si>
    <t>Índice do Ganho</t>
  </si>
  <si>
    <t>RMS do Erro</t>
  </si>
  <si>
    <t>Elementos Lógicos</t>
  </si>
  <si>
    <t>Multiplicadores</t>
  </si>
  <si>
    <t>NOVO Tempo de Atraso</t>
  </si>
  <si>
    <t>Memoria</t>
  </si>
  <si>
    <t>Antigo</t>
  </si>
  <si>
    <t>29 bits</t>
  </si>
  <si>
    <t>32 bits</t>
  </si>
  <si>
    <t>num. de procs</t>
  </si>
  <si>
    <t>EL</t>
  </si>
  <si>
    <t>MLT</t>
  </si>
  <si>
    <t>a partir de 21 processadores demora cerca de 3x mais pra fazer analise de sintese no de 29 bits</t>
  </si>
  <si>
    <t>no modelsim, as duas configurações de bits tem a saida correta</t>
  </si>
  <si>
    <t>tb/2</t>
  </si>
  <si>
    <t>MHz*2</t>
  </si>
  <si>
    <t>NORM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</si>
</sst>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222222"/>
      <name val="Arial"/>
      <family val="2"/>
    </font>
    <font>
      <sz val="11"/>
      <color theme="8" tint="-0.249977111117893"/>
      <name val="Calibri"/>
      <family val="2"/>
      <scheme val="minor"/>
    </font>
    <font>
      <i/>
      <sz val="11"/>
      <color theme="8" tint="-0.249977111117893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theme="4"/>
      <name val="Calibri"/>
      <family val="2"/>
      <scheme val="minor"/>
    </font>
    <font>
      <i/>
      <sz val="11"/>
      <color theme="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3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vertical="center" wrapText="1"/>
    </xf>
    <xf numFmtId="0" fontId="2" fillId="0" borderId="0" xfId="0" applyFont="1"/>
    <xf numFmtId="0" fontId="0" fillId="0" borderId="0" xfId="0" applyAlignment="1"/>
    <xf numFmtId="0" fontId="1" fillId="0" borderId="0" xfId="0" applyFont="1"/>
    <xf numFmtId="3" fontId="0" fillId="0" borderId="0" xfId="0" applyNumberFormat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0" borderId="0" xfId="0" applyFont="1"/>
    <xf numFmtId="3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/>
    <xf numFmtId="3" fontId="3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/>
    <xf numFmtId="0" fontId="6" fillId="0" borderId="0" xfId="0" applyFont="1"/>
    <xf numFmtId="3" fontId="5" fillId="0" borderId="0" xfId="0" applyNumberFormat="1" applyFont="1" applyAlignment="1">
      <alignment horizontal="center" vertical="center"/>
    </xf>
    <xf numFmtId="3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7" fillId="0" borderId="0" xfId="0" applyFont="1"/>
    <xf numFmtId="0" fontId="0" fillId="0" borderId="1" xfId="0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1" xfId="0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0" fontId="7" fillId="0" borderId="1" xfId="0" applyFont="1" applyBorder="1"/>
    <xf numFmtId="0" fontId="5" fillId="0" borderId="1" xfId="0" applyFont="1" applyBorder="1"/>
    <xf numFmtId="3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3" fontId="0" fillId="0" borderId="2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3" fontId="0" fillId="0" borderId="4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4" xfId="0" applyBorder="1"/>
    <xf numFmtId="0" fontId="0" fillId="0" borderId="5" xfId="0" applyBorder="1"/>
    <xf numFmtId="3" fontId="0" fillId="0" borderId="6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9" xfId="0" applyBorder="1"/>
    <xf numFmtId="0" fontId="0" fillId="0" borderId="10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12" xfId="0" applyBorder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5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1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3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Planilha6!$G$1</c:f>
              <c:strCache>
                <c:ptCount val="1"/>
                <c:pt idx="0">
                  <c:v>Processadores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Planilha6!$B$2:$B$23</c:f>
              <c:numCache>
                <c:formatCode>General</c:formatCode>
                <c:ptCount val="22"/>
                <c:pt idx="0">
                  <c:v>320</c:v>
                </c:pt>
                <c:pt idx="1">
                  <c:v>400</c:v>
                </c:pt>
                <c:pt idx="2">
                  <c:v>480</c:v>
                </c:pt>
                <c:pt idx="3">
                  <c:v>560</c:v>
                </c:pt>
                <c:pt idx="4">
                  <c:v>640</c:v>
                </c:pt>
                <c:pt idx="5">
                  <c:v>720</c:v>
                </c:pt>
                <c:pt idx="6">
                  <c:v>800</c:v>
                </c:pt>
                <c:pt idx="7">
                  <c:v>880</c:v>
                </c:pt>
                <c:pt idx="8">
                  <c:v>960</c:v>
                </c:pt>
                <c:pt idx="9">
                  <c:v>1040</c:v>
                </c:pt>
                <c:pt idx="10">
                  <c:v>1120</c:v>
                </c:pt>
                <c:pt idx="11">
                  <c:v>1200</c:v>
                </c:pt>
                <c:pt idx="12">
                  <c:v>1280</c:v>
                </c:pt>
                <c:pt idx="13">
                  <c:v>1360</c:v>
                </c:pt>
                <c:pt idx="14">
                  <c:v>1440</c:v>
                </c:pt>
                <c:pt idx="15">
                  <c:v>1520</c:v>
                </c:pt>
                <c:pt idx="16">
                  <c:v>1600</c:v>
                </c:pt>
                <c:pt idx="17">
                  <c:v>1680</c:v>
                </c:pt>
                <c:pt idx="18">
                  <c:v>1760</c:v>
                </c:pt>
                <c:pt idx="19">
                  <c:v>1840</c:v>
                </c:pt>
                <c:pt idx="20">
                  <c:v>1920</c:v>
                </c:pt>
                <c:pt idx="21">
                  <c:v>2000</c:v>
                </c:pt>
              </c:numCache>
            </c:numRef>
          </c:cat>
          <c:val>
            <c:numRef>
              <c:f>Planilha6!$G$2:$G$23</c:f>
              <c:numCache>
                <c:formatCode>General</c:formatCode>
                <c:ptCount val="22"/>
                <c:pt idx="0">
                  <c:v>140</c:v>
                </c:pt>
                <c:pt idx="1">
                  <c:v>114</c:v>
                </c:pt>
                <c:pt idx="2">
                  <c:v>96</c:v>
                </c:pt>
                <c:pt idx="3">
                  <c:v>83</c:v>
                </c:pt>
                <c:pt idx="4">
                  <c:v>73</c:v>
                </c:pt>
                <c:pt idx="5">
                  <c:v>65</c:v>
                </c:pt>
                <c:pt idx="6">
                  <c:v>59</c:v>
                </c:pt>
                <c:pt idx="7">
                  <c:v>54</c:v>
                </c:pt>
                <c:pt idx="8">
                  <c:v>50</c:v>
                </c:pt>
                <c:pt idx="9">
                  <c:v>46</c:v>
                </c:pt>
                <c:pt idx="10">
                  <c:v>43</c:v>
                </c:pt>
                <c:pt idx="11">
                  <c:v>40</c:v>
                </c:pt>
                <c:pt idx="12">
                  <c:v>38</c:v>
                </c:pt>
                <c:pt idx="13">
                  <c:v>36</c:v>
                </c:pt>
                <c:pt idx="14">
                  <c:v>34</c:v>
                </c:pt>
                <c:pt idx="15">
                  <c:v>33</c:v>
                </c:pt>
                <c:pt idx="16">
                  <c:v>31</c:v>
                </c:pt>
                <c:pt idx="17">
                  <c:v>30</c:v>
                </c:pt>
                <c:pt idx="18">
                  <c:v>29</c:v>
                </c:pt>
                <c:pt idx="19">
                  <c:v>28</c:v>
                </c:pt>
                <c:pt idx="20">
                  <c:v>27</c:v>
                </c:pt>
                <c:pt idx="21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1E-4065-82DC-B97E39188F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axId val="110171312"/>
        <c:axId val="85434416"/>
      </c:barChart>
      <c:lineChart>
        <c:grouping val="stacked"/>
        <c:varyColors val="0"/>
        <c:ser>
          <c:idx val="1"/>
          <c:order val="1"/>
          <c:tx>
            <c:strRef>
              <c:f>Planilha6!$K$1</c:f>
              <c:strCache>
                <c:ptCount val="1"/>
                <c:pt idx="0">
                  <c:v>Tempo de Atraso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4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317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marker>
          <c:dPt>
            <c:idx val="3"/>
            <c:marker>
              <c:symbol val="circle"/>
              <c:size val="4"/>
              <c:spPr>
                <a:gradFill rotWithShape="1">
                  <a:gsLst>
                    <a:gs pos="0">
                      <a:schemeClr val="accent2">
                        <a:lumMod val="110000"/>
                        <a:satMod val="105000"/>
                        <a:tint val="67000"/>
                      </a:schemeClr>
                    </a:gs>
                    <a:gs pos="50000">
                      <a:schemeClr val="accent2">
                        <a:lumMod val="105000"/>
                        <a:satMod val="103000"/>
                        <a:tint val="73000"/>
                      </a:schemeClr>
                    </a:gs>
                    <a:gs pos="100000">
                      <a:schemeClr val="accent2">
                        <a:lumMod val="105000"/>
                        <a:satMod val="109000"/>
                        <a:tint val="81000"/>
                      </a:schemeClr>
                    </a:gs>
                  </a:gsLst>
                  <a:lin ang="5400000" scaled="0"/>
                </a:gradFill>
                <a:ln w="12700" cap="flat" cmpd="sng" algn="ctr">
                  <a:solidFill>
                    <a:schemeClr val="accent2">
                      <a:shade val="95000"/>
                    </a:schemeClr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971E-4065-82DC-B97E39188F52}"/>
              </c:ext>
            </c:extLst>
          </c:dPt>
          <c:val>
            <c:numRef>
              <c:f>Planilha6!$K$2:$K$23</c:f>
              <c:numCache>
                <c:formatCode>General</c:formatCode>
                <c:ptCount val="22"/>
                <c:pt idx="0">
                  <c:v>189.046875</c:v>
                </c:pt>
                <c:pt idx="1">
                  <c:v>153.9425</c:v>
                </c:pt>
                <c:pt idx="2">
                  <c:v>129.63958650000001</c:v>
                </c:pt>
                <c:pt idx="3">
                  <c:v>112.08750599999999</c:v>
                </c:pt>
                <c:pt idx="4">
                  <c:v>98.5859375</c:v>
                </c:pt>
                <c:pt idx="5">
                  <c:v>87.784725000000009</c:v>
                </c:pt>
                <c:pt idx="6">
                  <c:v>79.683750000000003</c:v>
                </c:pt>
                <c:pt idx="7">
                  <c:v>72.932958499999998</c:v>
                </c:pt>
                <c:pt idx="8">
                  <c:v>67.532302000000001</c:v>
                </c:pt>
                <c:pt idx="9">
                  <c:v>62.131746</c:v>
                </c:pt>
                <c:pt idx="10">
                  <c:v>58.081254999999999</c:v>
                </c:pt>
                <c:pt idx="11">
                  <c:v>54.030839499999999</c:v>
                </c:pt>
                <c:pt idx="12">
                  <c:v>51.330478499999998</c:v>
                </c:pt>
                <c:pt idx="13">
                  <c:v>48.630155500000001</c:v>
                </c:pt>
                <c:pt idx="14">
                  <c:v>45.929863499999996</c:v>
                </c:pt>
                <c:pt idx="15">
                  <c:v>44.579610000000002</c:v>
                </c:pt>
                <c:pt idx="16">
                  <c:v>41.879375000000003</c:v>
                </c:pt>
                <c:pt idx="17">
                  <c:v>40.529179499999998</c:v>
                </c:pt>
                <c:pt idx="18">
                  <c:v>39.178993499999997</c:v>
                </c:pt>
                <c:pt idx="19">
                  <c:v>37.828805500000001</c:v>
                </c:pt>
                <c:pt idx="20">
                  <c:v>36.478654999999996</c:v>
                </c:pt>
                <c:pt idx="21">
                  <c:v>35.128500000000003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1E-4065-82DC-B97E39188F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125648"/>
        <c:axId val="115242624"/>
      </c:lineChart>
      <c:catAx>
        <c:axId val="110171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frequência</a:t>
                </a:r>
                <a:r>
                  <a:rPr lang="en-US" baseline="0"/>
                  <a:t> operacional [mhz]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5434416"/>
        <c:crosses val="autoZero"/>
        <c:auto val="0"/>
        <c:lblAlgn val="ctr"/>
        <c:lblOffset val="100"/>
        <c:noMultiLvlLbl val="0"/>
      </c:catAx>
      <c:valAx>
        <c:axId val="8543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Número de processadores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0171312"/>
        <c:crosses val="autoZero"/>
        <c:crossBetween val="between"/>
        <c:majorUnit val="10"/>
      </c:valAx>
      <c:valAx>
        <c:axId val="11524262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 de atraso [</a:t>
                </a:r>
                <a:r>
                  <a:rPr lang="pt-BR" sz="900" b="0" i="0" u="none" strike="noStrike" cap="all" baseline="0">
                    <a:effectLst/>
                  </a:rPr>
                  <a:t>microssegundos</a:t>
                </a:r>
                <a:r>
                  <a:rPr lang="pt-BR"/>
                  <a:t>]</a:t>
                </a:r>
              </a:p>
            </c:rich>
          </c:tx>
          <c:layout>
            <c:manualLayout>
              <c:xMode val="edge"/>
              <c:yMode val="edge"/>
              <c:x val="0.93279229801715291"/>
              <c:y val="6.8924974882590709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3125648"/>
        <c:crosses val="max"/>
        <c:crossBetween val="between"/>
        <c:majorUnit val="15"/>
      </c:valAx>
      <c:catAx>
        <c:axId val="9312564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152426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9681671114410113"/>
          <c:y val="0.15596626089394613"/>
          <c:w val="0.57749209165065529"/>
          <c:h val="6.67660459356527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 orientation="portrait"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Planilha3!$D$1</c:f>
              <c:strCache>
                <c:ptCount val="1"/>
                <c:pt idx="0">
                  <c:v>Elementos Lógicos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Planilha3!$A$2:$A$23</c:f>
              <c:numCache>
                <c:formatCode>General</c:formatCode>
                <c:ptCount val="22"/>
                <c:pt idx="0">
                  <c:v>160</c:v>
                </c:pt>
                <c:pt idx="1">
                  <c:v>200</c:v>
                </c:pt>
                <c:pt idx="2">
                  <c:v>240</c:v>
                </c:pt>
                <c:pt idx="3">
                  <c:v>280</c:v>
                </c:pt>
                <c:pt idx="4">
                  <c:v>320</c:v>
                </c:pt>
                <c:pt idx="5">
                  <c:v>360</c:v>
                </c:pt>
                <c:pt idx="6">
                  <c:v>400</c:v>
                </c:pt>
                <c:pt idx="7">
                  <c:v>440</c:v>
                </c:pt>
                <c:pt idx="8">
                  <c:v>480</c:v>
                </c:pt>
                <c:pt idx="9">
                  <c:v>520</c:v>
                </c:pt>
                <c:pt idx="10">
                  <c:v>560</c:v>
                </c:pt>
                <c:pt idx="11">
                  <c:v>600</c:v>
                </c:pt>
                <c:pt idx="12">
                  <c:v>640</c:v>
                </c:pt>
                <c:pt idx="13">
                  <c:v>680</c:v>
                </c:pt>
                <c:pt idx="14">
                  <c:v>720</c:v>
                </c:pt>
                <c:pt idx="15">
                  <c:v>760</c:v>
                </c:pt>
                <c:pt idx="16">
                  <c:v>800</c:v>
                </c:pt>
                <c:pt idx="17">
                  <c:v>840</c:v>
                </c:pt>
                <c:pt idx="18">
                  <c:v>880</c:v>
                </c:pt>
                <c:pt idx="19">
                  <c:v>920</c:v>
                </c:pt>
                <c:pt idx="20">
                  <c:v>960</c:v>
                </c:pt>
                <c:pt idx="21">
                  <c:v>1000</c:v>
                </c:pt>
              </c:numCache>
            </c:numRef>
          </c:cat>
          <c:val>
            <c:numRef>
              <c:f>Planilha3!$D$2:$D$23</c:f>
              <c:numCache>
                <c:formatCode>General</c:formatCode>
                <c:ptCount val="22"/>
                <c:pt idx="0">
                  <c:v>101665</c:v>
                </c:pt>
                <c:pt idx="1">
                  <c:v>76576</c:v>
                </c:pt>
                <c:pt idx="2">
                  <c:v>61612</c:v>
                </c:pt>
                <c:pt idx="3">
                  <c:v>60352</c:v>
                </c:pt>
                <c:pt idx="4">
                  <c:v>52500</c:v>
                </c:pt>
                <c:pt idx="5">
                  <c:v>47234</c:v>
                </c:pt>
                <c:pt idx="6">
                  <c:v>47750</c:v>
                </c:pt>
                <c:pt idx="7">
                  <c:v>43048</c:v>
                </c:pt>
                <c:pt idx="8">
                  <c:v>41088</c:v>
                </c:pt>
                <c:pt idx="9">
                  <c:v>39557</c:v>
                </c:pt>
                <c:pt idx="10">
                  <c:v>39564</c:v>
                </c:pt>
                <c:pt idx="11">
                  <c:v>38043</c:v>
                </c:pt>
                <c:pt idx="12">
                  <c:v>36477</c:v>
                </c:pt>
                <c:pt idx="13">
                  <c:v>35712</c:v>
                </c:pt>
                <c:pt idx="14">
                  <c:v>34946</c:v>
                </c:pt>
                <c:pt idx="15">
                  <c:v>34554</c:v>
                </c:pt>
                <c:pt idx="16">
                  <c:v>35743</c:v>
                </c:pt>
                <c:pt idx="17">
                  <c:v>35177</c:v>
                </c:pt>
                <c:pt idx="18">
                  <c:v>33993</c:v>
                </c:pt>
                <c:pt idx="19">
                  <c:v>33389</c:v>
                </c:pt>
                <c:pt idx="20">
                  <c:v>33649</c:v>
                </c:pt>
                <c:pt idx="21">
                  <c:v>33649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EF-432C-9AEC-3985CE15DB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axId val="110171312"/>
        <c:axId val="85434416"/>
      </c:barChart>
      <c:lineChart>
        <c:grouping val="stacked"/>
        <c:varyColors val="0"/>
        <c:ser>
          <c:idx val="1"/>
          <c:order val="1"/>
          <c:tx>
            <c:strRef>
              <c:f>Planilha3!$E$1</c:f>
              <c:strCache>
                <c:ptCount val="1"/>
                <c:pt idx="0">
                  <c:v>Multiplicadores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4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Planilha3!$E$2:$E$23</c:f>
              <c:numCache>
                <c:formatCode>General</c:formatCode>
                <c:ptCount val="22"/>
                <c:pt idx="0">
                  <c:v>532</c:v>
                </c:pt>
                <c:pt idx="1">
                  <c:v>532</c:v>
                </c:pt>
                <c:pt idx="2">
                  <c:v>532</c:v>
                </c:pt>
                <c:pt idx="3">
                  <c:v>400</c:v>
                </c:pt>
                <c:pt idx="4">
                  <c:v>400</c:v>
                </c:pt>
                <c:pt idx="5">
                  <c:v>390</c:v>
                </c:pt>
                <c:pt idx="6">
                  <c:v>308</c:v>
                </c:pt>
                <c:pt idx="7">
                  <c:v>308</c:v>
                </c:pt>
                <c:pt idx="8">
                  <c:v>294</c:v>
                </c:pt>
                <c:pt idx="9">
                  <c:v>270</c:v>
                </c:pt>
                <c:pt idx="10">
                  <c:v>232</c:v>
                </c:pt>
                <c:pt idx="11">
                  <c:v>232</c:v>
                </c:pt>
                <c:pt idx="12">
                  <c:v>222</c:v>
                </c:pt>
                <c:pt idx="13">
                  <c:v>210</c:v>
                </c:pt>
                <c:pt idx="14">
                  <c:v>198</c:v>
                </c:pt>
                <c:pt idx="15">
                  <c:v>192</c:v>
                </c:pt>
                <c:pt idx="16">
                  <c:v>180</c:v>
                </c:pt>
                <c:pt idx="17">
                  <c:v>174</c:v>
                </c:pt>
                <c:pt idx="18">
                  <c:v>162</c:v>
                </c:pt>
                <c:pt idx="19">
                  <c:v>156</c:v>
                </c:pt>
                <c:pt idx="20">
                  <c:v>150</c:v>
                </c:pt>
                <c:pt idx="21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EF-432C-9AEC-3985CE15DB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125648"/>
        <c:axId val="115242624"/>
      </c:lineChart>
      <c:catAx>
        <c:axId val="110171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frequência</a:t>
                </a:r>
                <a:r>
                  <a:rPr lang="en-US" baseline="0"/>
                  <a:t> operacional [mhz]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5434416"/>
        <c:crosses val="autoZero"/>
        <c:auto val="0"/>
        <c:lblAlgn val="ctr"/>
        <c:lblOffset val="100"/>
        <c:noMultiLvlLbl val="0"/>
      </c:catAx>
      <c:valAx>
        <c:axId val="8543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Número</a:t>
                </a:r>
                <a:r>
                  <a:rPr lang="pt-BR" baseline="0"/>
                  <a:t> de elementos lógicos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0171312"/>
        <c:crosses val="autoZero"/>
        <c:crossBetween val="between"/>
        <c:majorUnit val="10000"/>
      </c:valAx>
      <c:valAx>
        <c:axId val="11524262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número</a:t>
                </a:r>
                <a:r>
                  <a:rPr lang="pt-BR" baseline="0"/>
                  <a:t> de multiplicadores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3125648"/>
        <c:crosses val="max"/>
        <c:crossBetween val="between"/>
        <c:majorUnit val="50"/>
      </c:valAx>
      <c:catAx>
        <c:axId val="9312564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152426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9212476347433314"/>
          <c:y val="0.16701938045709902"/>
          <c:w val="0.57380794451168571"/>
          <c:h val="6.67660459356527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Planilha6!$M$1</c:f>
              <c:strCache>
                <c:ptCount val="1"/>
                <c:pt idx="0">
                  <c:v>Elementos Lógicos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Planilha6!$B$2:$B$23</c:f>
              <c:numCache>
                <c:formatCode>General</c:formatCode>
                <c:ptCount val="22"/>
                <c:pt idx="0">
                  <c:v>320</c:v>
                </c:pt>
                <c:pt idx="1">
                  <c:v>400</c:v>
                </c:pt>
                <c:pt idx="2">
                  <c:v>480</c:v>
                </c:pt>
                <c:pt idx="3">
                  <c:v>560</c:v>
                </c:pt>
                <c:pt idx="4">
                  <c:v>640</c:v>
                </c:pt>
                <c:pt idx="5">
                  <c:v>720</c:v>
                </c:pt>
                <c:pt idx="6">
                  <c:v>800</c:v>
                </c:pt>
                <c:pt idx="7">
                  <c:v>880</c:v>
                </c:pt>
                <c:pt idx="8">
                  <c:v>960</c:v>
                </c:pt>
                <c:pt idx="9">
                  <c:v>1040</c:v>
                </c:pt>
                <c:pt idx="10">
                  <c:v>1120</c:v>
                </c:pt>
                <c:pt idx="11">
                  <c:v>1200</c:v>
                </c:pt>
                <c:pt idx="12">
                  <c:v>1280</c:v>
                </c:pt>
                <c:pt idx="13">
                  <c:v>1360</c:v>
                </c:pt>
                <c:pt idx="14">
                  <c:v>1440</c:v>
                </c:pt>
                <c:pt idx="15">
                  <c:v>1520</c:v>
                </c:pt>
                <c:pt idx="16">
                  <c:v>1600</c:v>
                </c:pt>
                <c:pt idx="17">
                  <c:v>1680</c:v>
                </c:pt>
                <c:pt idx="18">
                  <c:v>1760</c:v>
                </c:pt>
                <c:pt idx="19">
                  <c:v>1840</c:v>
                </c:pt>
                <c:pt idx="20">
                  <c:v>1920</c:v>
                </c:pt>
                <c:pt idx="21">
                  <c:v>2000</c:v>
                </c:pt>
              </c:numCache>
            </c:numRef>
          </c:cat>
          <c:val>
            <c:numRef>
              <c:f>Planilha6!$M$2:$M$23</c:f>
              <c:numCache>
                <c:formatCode>#,##0</c:formatCode>
                <c:ptCount val="22"/>
                <c:pt idx="0">
                  <c:v>93159</c:v>
                </c:pt>
                <c:pt idx="1">
                  <c:v>71888</c:v>
                </c:pt>
                <c:pt idx="2">
                  <c:v>58330</c:v>
                </c:pt>
                <c:pt idx="3">
                  <c:v>57149</c:v>
                </c:pt>
                <c:pt idx="4">
                  <c:v>49590</c:v>
                </c:pt>
                <c:pt idx="5">
                  <c:v>49607</c:v>
                </c:pt>
                <c:pt idx="6">
                  <c:v>45052</c:v>
                </c:pt>
                <c:pt idx="7">
                  <c:v>41267</c:v>
                </c:pt>
                <c:pt idx="8">
                  <c:v>39684</c:v>
                </c:pt>
                <c:pt idx="9">
                  <c:v>38241</c:v>
                </c:pt>
                <c:pt idx="10">
                  <c:v>37974</c:v>
                </c:pt>
                <c:pt idx="11">
                  <c:v>36064</c:v>
                </c:pt>
                <c:pt idx="12">
                  <c:v>35321</c:v>
                </c:pt>
                <c:pt idx="13">
                  <c:v>34615</c:v>
                </c:pt>
                <c:pt idx="14">
                  <c:v>33880</c:v>
                </c:pt>
                <c:pt idx="15">
                  <c:v>33510</c:v>
                </c:pt>
                <c:pt idx="16">
                  <c:v>32786</c:v>
                </c:pt>
                <c:pt idx="17">
                  <c:v>32426</c:v>
                </c:pt>
                <c:pt idx="18">
                  <c:v>34317</c:v>
                </c:pt>
                <c:pt idx="19">
                  <c:v>33633</c:v>
                </c:pt>
                <c:pt idx="20">
                  <c:v>32943</c:v>
                </c:pt>
                <c:pt idx="21">
                  <c:v>32216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F3-4E35-9A94-E67BD971A3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axId val="110171312"/>
        <c:axId val="85434416"/>
      </c:barChart>
      <c:lineChart>
        <c:grouping val="stacked"/>
        <c:varyColors val="0"/>
        <c:ser>
          <c:idx val="1"/>
          <c:order val="1"/>
          <c:tx>
            <c:strRef>
              <c:f>Planilha6!$N$1</c:f>
              <c:strCache>
                <c:ptCount val="1"/>
                <c:pt idx="0">
                  <c:v>Multiplicadores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4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Planilha6!$N$2:$N$23</c:f>
              <c:numCache>
                <c:formatCode>General</c:formatCode>
                <c:ptCount val="22"/>
                <c:pt idx="0">
                  <c:v>532</c:v>
                </c:pt>
                <c:pt idx="1">
                  <c:v>532</c:v>
                </c:pt>
                <c:pt idx="2">
                  <c:v>532</c:v>
                </c:pt>
                <c:pt idx="3">
                  <c:v>400</c:v>
                </c:pt>
                <c:pt idx="4">
                  <c:v>400</c:v>
                </c:pt>
                <c:pt idx="5">
                  <c:v>308</c:v>
                </c:pt>
                <c:pt idx="6">
                  <c:v>308</c:v>
                </c:pt>
                <c:pt idx="7">
                  <c:v>308</c:v>
                </c:pt>
                <c:pt idx="8">
                  <c:v>288</c:v>
                </c:pt>
                <c:pt idx="9">
                  <c:v>264</c:v>
                </c:pt>
                <c:pt idx="10">
                  <c:v>232</c:v>
                </c:pt>
                <c:pt idx="11" formatCode="#,##0">
                  <c:v>228</c:v>
                </c:pt>
                <c:pt idx="12" formatCode="#,##0">
                  <c:v>216</c:v>
                </c:pt>
                <c:pt idx="13" formatCode="#,##0">
                  <c:v>204</c:v>
                </c:pt>
                <c:pt idx="14" formatCode="#,##0">
                  <c:v>192</c:v>
                </c:pt>
                <c:pt idx="15" formatCode="#,##0">
                  <c:v>186</c:v>
                </c:pt>
                <c:pt idx="16" formatCode="#,##0">
                  <c:v>174</c:v>
                </c:pt>
                <c:pt idx="17" formatCode="#,##0">
                  <c:v>168</c:v>
                </c:pt>
                <c:pt idx="18" formatCode="#,##0">
                  <c:v>162</c:v>
                </c:pt>
                <c:pt idx="19" formatCode="#,##0">
                  <c:v>156</c:v>
                </c:pt>
                <c:pt idx="20" formatCode="#,##0">
                  <c:v>150</c:v>
                </c:pt>
                <c:pt idx="21" formatCode="#,##0">
                  <c:v>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F3-4E35-9A94-E67BD971A3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125648"/>
        <c:axId val="115242624"/>
      </c:lineChart>
      <c:catAx>
        <c:axId val="110171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frequência</a:t>
                </a:r>
                <a:r>
                  <a:rPr lang="en-US" baseline="0"/>
                  <a:t> operacional [mhz]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5434416"/>
        <c:crosses val="autoZero"/>
        <c:auto val="0"/>
        <c:lblAlgn val="ctr"/>
        <c:lblOffset val="100"/>
        <c:noMultiLvlLbl val="0"/>
      </c:catAx>
      <c:valAx>
        <c:axId val="8543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Número</a:t>
                </a:r>
                <a:r>
                  <a:rPr lang="pt-BR" baseline="0"/>
                  <a:t> de elementos lógicos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0171312"/>
        <c:crosses val="autoZero"/>
        <c:crossBetween val="between"/>
        <c:majorUnit val="10000"/>
      </c:valAx>
      <c:valAx>
        <c:axId val="11524262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número</a:t>
                </a:r>
                <a:r>
                  <a:rPr lang="pt-BR" baseline="0"/>
                  <a:t> de multiplicadores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3125648"/>
        <c:crosses val="max"/>
        <c:crossBetween val="between"/>
        <c:majorUnit val="50"/>
      </c:valAx>
      <c:catAx>
        <c:axId val="9312564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152426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9776253655396667"/>
          <c:y val="4.0944881889763786E-2"/>
          <c:w val="0.57380794451168571"/>
          <c:h val="6.67660459356527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 orientation="portrait"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Planilha1!$G$1</c:f>
              <c:strCache>
                <c:ptCount val="1"/>
                <c:pt idx="0">
                  <c:v>Processadores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Planilha1!$B$2:$B$23</c:f>
              <c:numCache>
                <c:formatCode>General</c:formatCode>
                <c:ptCount val="22"/>
                <c:pt idx="0">
                  <c:v>160</c:v>
                </c:pt>
                <c:pt idx="1">
                  <c:v>200</c:v>
                </c:pt>
                <c:pt idx="2">
                  <c:v>240</c:v>
                </c:pt>
                <c:pt idx="3">
                  <c:v>280</c:v>
                </c:pt>
                <c:pt idx="4">
                  <c:v>320</c:v>
                </c:pt>
                <c:pt idx="5">
                  <c:v>360</c:v>
                </c:pt>
                <c:pt idx="6">
                  <c:v>400</c:v>
                </c:pt>
                <c:pt idx="7">
                  <c:v>440</c:v>
                </c:pt>
                <c:pt idx="8">
                  <c:v>480</c:v>
                </c:pt>
                <c:pt idx="9">
                  <c:v>520</c:v>
                </c:pt>
                <c:pt idx="10">
                  <c:v>560</c:v>
                </c:pt>
                <c:pt idx="11">
                  <c:v>600</c:v>
                </c:pt>
                <c:pt idx="12">
                  <c:v>640</c:v>
                </c:pt>
                <c:pt idx="13">
                  <c:v>680</c:v>
                </c:pt>
                <c:pt idx="14">
                  <c:v>720</c:v>
                </c:pt>
                <c:pt idx="15">
                  <c:v>760</c:v>
                </c:pt>
                <c:pt idx="16">
                  <c:v>800</c:v>
                </c:pt>
                <c:pt idx="17">
                  <c:v>840</c:v>
                </c:pt>
                <c:pt idx="18">
                  <c:v>880</c:v>
                </c:pt>
                <c:pt idx="19">
                  <c:v>920</c:v>
                </c:pt>
                <c:pt idx="20">
                  <c:v>960</c:v>
                </c:pt>
                <c:pt idx="21">
                  <c:v>1000</c:v>
                </c:pt>
              </c:numCache>
            </c:numRef>
          </c:cat>
          <c:val>
            <c:numRef>
              <c:f>Planilha1!$G$2:$G$23</c:f>
              <c:numCache>
                <c:formatCode>General</c:formatCode>
                <c:ptCount val="22"/>
                <c:pt idx="0">
                  <c:v>140</c:v>
                </c:pt>
                <c:pt idx="1">
                  <c:v>112</c:v>
                </c:pt>
                <c:pt idx="2">
                  <c:v>94</c:v>
                </c:pt>
                <c:pt idx="3">
                  <c:v>81</c:v>
                </c:pt>
                <c:pt idx="4">
                  <c:v>71</c:v>
                </c:pt>
                <c:pt idx="5">
                  <c:v>63</c:v>
                </c:pt>
                <c:pt idx="6">
                  <c:v>57</c:v>
                </c:pt>
                <c:pt idx="7">
                  <c:v>52</c:v>
                </c:pt>
                <c:pt idx="8">
                  <c:v>48</c:v>
                </c:pt>
                <c:pt idx="9">
                  <c:v>44</c:v>
                </c:pt>
                <c:pt idx="10">
                  <c:v>41</c:v>
                </c:pt>
                <c:pt idx="11">
                  <c:v>38</c:v>
                </c:pt>
                <c:pt idx="12">
                  <c:v>36</c:v>
                </c:pt>
                <c:pt idx="13">
                  <c:v>34</c:v>
                </c:pt>
                <c:pt idx="14">
                  <c:v>32</c:v>
                </c:pt>
                <c:pt idx="15">
                  <c:v>31</c:v>
                </c:pt>
                <c:pt idx="16">
                  <c:v>29</c:v>
                </c:pt>
                <c:pt idx="17">
                  <c:v>28</c:v>
                </c:pt>
                <c:pt idx="18">
                  <c:v>27</c:v>
                </c:pt>
                <c:pt idx="19">
                  <c:v>26</c:v>
                </c:pt>
                <c:pt idx="20">
                  <c:v>25</c:v>
                </c:pt>
                <c:pt idx="21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51-488F-9CA7-72A2228026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axId val="110171312"/>
        <c:axId val="85434416"/>
      </c:barChart>
      <c:lineChart>
        <c:grouping val="stacked"/>
        <c:varyColors val="0"/>
        <c:ser>
          <c:idx val="1"/>
          <c:order val="1"/>
          <c:tx>
            <c:strRef>
              <c:f>Planilha1!$K$1</c:f>
              <c:strCache>
                <c:ptCount val="1"/>
                <c:pt idx="0">
                  <c:v>Tempo de Atraso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4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317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marker>
          <c:dPt>
            <c:idx val="3"/>
            <c:marker>
              <c:symbol val="circle"/>
              <c:size val="4"/>
              <c:spPr>
                <a:gradFill rotWithShape="1">
                  <a:gsLst>
                    <a:gs pos="0">
                      <a:schemeClr val="accent2">
                        <a:lumMod val="110000"/>
                        <a:satMod val="105000"/>
                        <a:tint val="67000"/>
                      </a:schemeClr>
                    </a:gs>
                    <a:gs pos="50000">
                      <a:schemeClr val="accent2">
                        <a:lumMod val="105000"/>
                        <a:satMod val="103000"/>
                        <a:tint val="73000"/>
                      </a:schemeClr>
                    </a:gs>
                    <a:gs pos="100000">
                      <a:schemeClr val="accent2">
                        <a:lumMod val="105000"/>
                        <a:satMod val="109000"/>
                        <a:tint val="81000"/>
                      </a:schemeClr>
                    </a:gs>
                  </a:gsLst>
                  <a:lin ang="5400000" scaled="0"/>
                </a:gradFill>
                <a:ln w="12700" cap="flat" cmpd="sng" algn="ctr">
                  <a:solidFill>
                    <a:schemeClr val="accent2">
                      <a:shade val="95000"/>
                    </a:schemeClr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9B51-488F-9CA7-72A2228026F5}"/>
              </c:ext>
            </c:extLst>
          </c:dPt>
          <c:val>
            <c:numRef>
              <c:f>Planilha1!$K$2:$K$23</c:f>
              <c:numCache>
                <c:formatCode>General</c:formatCode>
                <c:ptCount val="22"/>
                <c:pt idx="0">
                  <c:v>373.5625</c:v>
                </c:pt>
                <c:pt idx="1">
                  <c:v>302.48500000000001</c:v>
                </c:pt>
                <c:pt idx="2">
                  <c:v>253.89947700000002</c:v>
                </c:pt>
                <c:pt idx="3">
                  <c:v>218.81000399999996</c:v>
                </c:pt>
                <c:pt idx="4">
                  <c:v>191.77187499999999</c:v>
                </c:pt>
                <c:pt idx="5">
                  <c:v>170.18305800000002</c:v>
                </c:pt>
                <c:pt idx="6">
                  <c:v>153.9675</c:v>
                </c:pt>
                <c:pt idx="7">
                  <c:v>140.48276499999997</c:v>
                </c:pt>
                <c:pt idx="8">
                  <c:v>129.70607600000002</c:v>
                </c:pt>
                <c:pt idx="9">
                  <c:v>118.92051599999999</c:v>
                </c:pt>
                <c:pt idx="10">
                  <c:v>110.78022199999998</c:v>
                </c:pt>
                <c:pt idx="11">
                  <c:v>102.68219900000001</c:v>
                </c:pt>
                <c:pt idx="12">
                  <c:v>97.292061000000004</c:v>
                </c:pt>
                <c:pt idx="13">
                  <c:v>91.886015</c:v>
                </c:pt>
                <c:pt idx="14">
                  <c:v>86.466639000000001</c:v>
                </c:pt>
                <c:pt idx="15">
                  <c:v>83.772611999999995</c:v>
                </c:pt>
                <c:pt idx="16">
                  <c:v>78.358750000000001</c:v>
                </c:pt>
                <c:pt idx="17">
                  <c:v>75.691622999999993</c:v>
                </c:pt>
                <c:pt idx="18">
                  <c:v>72.998811000000003</c:v>
                </c:pt>
                <c:pt idx="19">
                  <c:v>70.260419000000013</c:v>
                </c:pt>
                <c:pt idx="20">
                  <c:v>67.578910000000008</c:v>
                </c:pt>
                <c:pt idx="21">
                  <c:v>64.856999999999999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51-488F-9CA7-72A2228026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125648"/>
        <c:axId val="115242624"/>
      </c:lineChart>
      <c:catAx>
        <c:axId val="110171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frequência</a:t>
                </a:r>
                <a:r>
                  <a:rPr lang="en-US" baseline="0"/>
                  <a:t> operacional [mhz]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5434416"/>
        <c:crosses val="autoZero"/>
        <c:auto val="0"/>
        <c:lblAlgn val="ctr"/>
        <c:lblOffset val="100"/>
        <c:noMultiLvlLbl val="0"/>
      </c:catAx>
      <c:valAx>
        <c:axId val="8543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Número de processadores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0171312"/>
        <c:crosses val="autoZero"/>
        <c:crossBetween val="between"/>
        <c:majorUnit val="10"/>
      </c:valAx>
      <c:valAx>
        <c:axId val="11524262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 de atraso [</a:t>
                </a:r>
                <a:r>
                  <a:rPr lang="pt-BR" sz="900" b="0" i="0" u="none" strike="noStrike" cap="all" baseline="0">
                    <a:effectLst/>
                  </a:rPr>
                  <a:t>microssegundos</a:t>
                </a:r>
                <a:r>
                  <a:rPr lang="pt-BR"/>
                  <a:t>]</a:t>
                </a:r>
              </a:p>
            </c:rich>
          </c:tx>
          <c:layout>
            <c:manualLayout>
              <c:xMode val="edge"/>
              <c:yMode val="edge"/>
              <c:x val="0.93279229801715291"/>
              <c:y val="6.8924974882590709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3125648"/>
        <c:crosses val="max"/>
        <c:crossBetween val="between"/>
        <c:majorUnit val="25"/>
      </c:valAx>
      <c:catAx>
        <c:axId val="9312564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152426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9681671114410113"/>
          <c:y val="0.15596626089394613"/>
          <c:w val="0.57749209165065529"/>
          <c:h val="6.67660459356527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Planilha1!$M$1</c:f>
              <c:strCache>
                <c:ptCount val="1"/>
                <c:pt idx="0">
                  <c:v>Elementos Lógicos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Planilha1!$B$2:$B$23</c:f>
              <c:numCache>
                <c:formatCode>General</c:formatCode>
                <c:ptCount val="22"/>
                <c:pt idx="0">
                  <c:v>160</c:v>
                </c:pt>
                <c:pt idx="1">
                  <c:v>200</c:v>
                </c:pt>
                <c:pt idx="2">
                  <c:v>240</c:v>
                </c:pt>
                <c:pt idx="3">
                  <c:v>280</c:v>
                </c:pt>
                <c:pt idx="4">
                  <c:v>320</c:v>
                </c:pt>
                <c:pt idx="5">
                  <c:v>360</c:v>
                </c:pt>
                <c:pt idx="6">
                  <c:v>400</c:v>
                </c:pt>
                <c:pt idx="7">
                  <c:v>440</c:v>
                </c:pt>
                <c:pt idx="8">
                  <c:v>480</c:v>
                </c:pt>
                <c:pt idx="9">
                  <c:v>520</c:v>
                </c:pt>
                <c:pt idx="10">
                  <c:v>560</c:v>
                </c:pt>
                <c:pt idx="11">
                  <c:v>600</c:v>
                </c:pt>
                <c:pt idx="12">
                  <c:v>640</c:v>
                </c:pt>
                <c:pt idx="13">
                  <c:v>680</c:v>
                </c:pt>
                <c:pt idx="14">
                  <c:v>720</c:v>
                </c:pt>
                <c:pt idx="15">
                  <c:v>760</c:v>
                </c:pt>
                <c:pt idx="16">
                  <c:v>800</c:v>
                </c:pt>
                <c:pt idx="17">
                  <c:v>840</c:v>
                </c:pt>
                <c:pt idx="18">
                  <c:v>880</c:v>
                </c:pt>
                <c:pt idx="19">
                  <c:v>920</c:v>
                </c:pt>
                <c:pt idx="20">
                  <c:v>960</c:v>
                </c:pt>
                <c:pt idx="21">
                  <c:v>1000</c:v>
                </c:pt>
              </c:numCache>
            </c:numRef>
          </c:cat>
          <c:val>
            <c:numRef>
              <c:f>Planilha1!$M$2:$M$23</c:f>
              <c:numCache>
                <c:formatCode>#,##0</c:formatCode>
                <c:ptCount val="22"/>
                <c:pt idx="0">
                  <c:v>93159</c:v>
                </c:pt>
                <c:pt idx="1">
                  <c:v>71888</c:v>
                </c:pt>
                <c:pt idx="2">
                  <c:v>58330</c:v>
                </c:pt>
                <c:pt idx="3">
                  <c:v>57149</c:v>
                </c:pt>
                <c:pt idx="4">
                  <c:v>49590</c:v>
                </c:pt>
                <c:pt idx="5">
                  <c:v>49607</c:v>
                </c:pt>
                <c:pt idx="6">
                  <c:v>45052</c:v>
                </c:pt>
                <c:pt idx="7">
                  <c:v>41267</c:v>
                </c:pt>
                <c:pt idx="8">
                  <c:v>39684</c:v>
                </c:pt>
                <c:pt idx="9">
                  <c:v>38241</c:v>
                </c:pt>
                <c:pt idx="10">
                  <c:v>37974</c:v>
                </c:pt>
                <c:pt idx="11">
                  <c:v>36064</c:v>
                </c:pt>
                <c:pt idx="12">
                  <c:v>35321</c:v>
                </c:pt>
                <c:pt idx="13">
                  <c:v>34615</c:v>
                </c:pt>
                <c:pt idx="14">
                  <c:v>33880</c:v>
                </c:pt>
                <c:pt idx="15">
                  <c:v>33510</c:v>
                </c:pt>
                <c:pt idx="16">
                  <c:v>32786</c:v>
                </c:pt>
                <c:pt idx="17">
                  <c:v>32426</c:v>
                </c:pt>
                <c:pt idx="18">
                  <c:v>34317</c:v>
                </c:pt>
                <c:pt idx="19">
                  <c:v>33633</c:v>
                </c:pt>
                <c:pt idx="20">
                  <c:v>32943</c:v>
                </c:pt>
                <c:pt idx="21">
                  <c:v>32216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EB-4589-9B58-9806AAE35B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axId val="110171312"/>
        <c:axId val="85434416"/>
      </c:barChart>
      <c:lineChart>
        <c:grouping val="stacked"/>
        <c:varyColors val="0"/>
        <c:ser>
          <c:idx val="1"/>
          <c:order val="1"/>
          <c:tx>
            <c:strRef>
              <c:f>Planilha1!$N$1</c:f>
              <c:strCache>
                <c:ptCount val="1"/>
                <c:pt idx="0">
                  <c:v>Multiplicadores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4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Planilha1!$N$2:$N$23</c:f>
              <c:numCache>
                <c:formatCode>General</c:formatCode>
                <c:ptCount val="22"/>
                <c:pt idx="0">
                  <c:v>532</c:v>
                </c:pt>
                <c:pt idx="1">
                  <c:v>532</c:v>
                </c:pt>
                <c:pt idx="2">
                  <c:v>532</c:v>
                </c:pt>
                <c:pt idx="3">
                  <c:v>400</c:v>
                </c:pt>
                <c:pt idx="4">
                  <c:v>400</c:v>
                </c:pt>
                <c:pt idx="5">
                  <c:v>308</c:v>
                </c:pt>
                <c:pt idx="6">
                  <c:v>308</c:v>
                </c:pt>
                <c:pt idx="7">
                  <c:v>308</c:v>
                </c:pt>
                <c:pt idx="8">
                  <c:v>288</c:v>
                </c:pt>
                <c:pt idx="9">
                  <c:v>264</c:v>
                </c:pt>
                <c:pt idx="10">
                  <c:v>232</c:v>
                </c:pt>
                <c:pt idx="11" formatCode="#,##0">
                  <c:v>228</c:v>
                </c:pt>
                <c:pt idx="12" formatCode="#,##0">
                  <c:v>216</c:v>
                </c:pt>
                <c:pt idx="13" formatCode="#,##0">
                  <c:v>204</c:v>
                </c:pt>
                <c:pt idx="14" formatCode="#,##0">
                  <c:v>192</c:v>
                </c:pt>
                <c:pt idx="15" formatCode="#,##0">
                  <c:v>186</c:v>
                </c:pt>
                <c:pt idx="16" formatCode="#,##0">
                  <c:v>174</c:v>
                </c:pt>
                <c:pt idx="17" formatCode="#,##0">
                  <c:v>168</c:v>
                </c:pt>
                <c:pt idx="18" formatCode="#,##0">
                  <c:v>162</c:v>
                </c:pt>
                <c:pt idx="19" formatCode="#,##0">
                  <c:v>156</c:v>
                </c:pt>
                <c:pt idx="20" formatCode="#,##0">
                  <c:v>150</c:v>
                </c:pt>
                <c:pt idx="21" formatCode="#,##0">
                  <c:v>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EB-4589-9B58-9806AAE35B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125648"/>
        <c:axId val="115242624"/>
      </c:lineChart>
      <c:catAx>
        <c:axId val="110171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frequência</a:t>
                </a:r>
                <a:r>
                  <a:rPr lang="en-US" baseline="0"/>
                  <a:t> operacional [mhz]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5434416"/>
        <c:crosses val="autoZero"/>
        <c:auto val="0"/>
        <c:lblAlgn val="ctr"/>
        <c:lblOffset val="100"/>
        <c:noMultiLvlLbl val="0"/>
      </c:catAx>
      <c:valAx>
        <c:axId val="8543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Número</a:t>
                </a:r>
                <a:r>
                  <a:rPr lang="pt-BR" baseline="0"/>
                  <a:t> de elementos lógicos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0171312"/>
        <c:crosses val="autoZero"/>
        <c:crossBetween val="between"/>
        <c:majorUnit val="10000"/>
      </c:valAx>
      <c:valAx>
        <c:axId val="11524262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número</a:t>
                </a:r>
                <a:r>
                  <a:rPr lang="pt-BR" baseline="0"/>
                  <a:t> de multiplicadores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3125648"/>
        <c:crosses val="max"/>
        <c:crossBetween val="between"/>
        <c:majorUnit val="50"/>
      </c:valAx>
      <c:catAx>
        <c:axId val="9312564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152426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9776253655396667"/>
          <c:y val="4.0944881889763786E-2"/>
          <c:w val="0.57380794451168571"/>
          <c:h val="6.67660459356527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1"/>
          <c:order val="0"/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marker>
          <c:cat>
            <c:numRef>
              <c:f>Planilha1!$B$2:$B$23</c:f>
              <c:numCache>
                <c:formatCode>General</c:formatCode>
                <c:ptCount val="22"/>
                <c:pt idx="0">
                  <c:v>160</c:v>
                </c:pt>
                <c:pt idx="1">
                  <c:v>200</c:v>
                </c:pt>
                <c:pt idx="2">
                  <c:v>240</c:v>
                </c:pt>
                <c:pt idx="3">
                  <c:v>280</c:v>
                </c:pt>
                <c:pt idx="4">
                  <c:v>320</c:v>
                </c:pt>
                <c:pt idx="5">
                  <c:v>360</c:v>
                </c:pt>
                <c:pt idx="6">
                  <c:v>400</c:v>
                </c:pt>
                <c:pt idx="7">
                  <c:v>440</c:v>
                </c:pt>
                <c:pt idx="8">
                  <c:v>480</c:v>
                </c:pt>
                <c:pt idx="9">
                  <c:v>520</c:v>
                </c:pt>
                <c:pt idx="10">
                  <c:v>560</c:v>
                </c:pt>
                <c:pt idx="11">
                  <c:v>600</c:v>
                </c:pt>
                <c:pt idx="12">
                  <c:v>640</c:v>
                </c:pt>
                <c:pt idx="13">
                  <c:v>680</c:v>
                </c:pt>
                <c:pt idx="14">
                  <c:v>720</c:v>
                </c:pt>
                <c:pt idx="15">
                  <c:v>760</c:v>
                </c:pt>
                <c:pt idx="16">
                  <c:v>800</c:v>
                </c:pt>
                <c:pt idx="17">
                  <c:v>840</c:v>
                </c:pt>
                <c:pt idx="18">
                  <c:v>880</c:v>
                </c:pt>
                <c:pt idx="19">
                  <c:v>920</c:v>
                </c:pt>
                <c:pt idx="20">
                  <c:v>960</c:v>
                </c:pt>
                <c:pt idx="21">
                  <c:v>1000</c:v>
                </c:pt>
              </c:numCache>
            </c:numRef>
          </c:cat>
          <c:val>
            <c:numRef>
              <c:f>Planilha1!$O$2:$O$23</c:f>
              <c:numCache>
                <c:formatCode>General</c:formatCode>
                <c:ptCount val="22"/>
                <c:pt idx="0">
                  <c:v>13719156</c:v>
                </c:pt>
                <c:pt idx="1">
                  <c:v>11087632</c:v>
                </c:pt>
                <c:pt idx="2">
                  <c:v>9400042</c:v>
                </c:pt>
                <c:pt idx="3">
                  <c:v>8181341</c:v>
                </c:pt>
                <c:pt idx="4">
                  <c:v>7242537</c:v>
                </c:pt>
                <c:pt idx="5">
                  <c:v>6489647</c:v>
                </c:pt>
                <c:pt idx="6">
                  <c:v>5926827</c:v>
                </c:pt>
                <c:pt idx="7">
                  <c:v>5460964</c:v>
                </c:pt>
                <c:pt idx="8">
                  <c:v>5089136</c:v>
                </c:pt>
                <c:pt idx="9">
                  <c:v>4709100</c:v>
                </c:pt>
                <c:pt idx="10">
                  <c:v>4429203</c:v>
                </c:pt>
                <c:pt idx="11">
                  <c:v>4143150</c:v>
                </c:pt>
                <c:pt idx="12">
                  <c:v>3961340</c:v>
                </c:pt>
                <c:pt idx="13">
                  <c:v>3775426</c:v>
                </c:pt>
                <c:pt idx="14">
                  <c:v>3585408</c:v>
                </c:pt>
                <c:pt idx="15">
                  <c:v>3504763</c:v>
                </c:pt>
                <c:pt idx="16">
                  <c:v>3307563</c:v>
                </c:pt>
                <c:pt idx="17">
                  <c:v>3221788</c:v>
                </c:pt>
                <c:pt idx="18">
                  <c:v>3133961</c:v>
                </c:pt>
                <c:pt idx="19">
                  <c:v>3044082</c:v>
                </c:pt>
                <c:pt idx="20">
                  <c:v>2952151</c:v>
                </c:pt>
                <c:pt idx="21">
                  <c:v>2858168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85-4752-B3E6-1C43206A9B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171312"/>
        <c:axId val="85434416"/>
      </c:lineChart>
      <c:catAx>
        <c:axId val="110171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frequência</a:t>
                </a:r>
                <a:r>
                  <a:rPr lang="en-US" baseline="0"/>
                  <a:t> operacional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2">
                <a:alpha val="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5434416"/>
        <c:crosses val="autoZero"/>
        <c:auto val="0"/>
        <c:lblAlgn val="ctr"/>
        <c:lblOffset val="100"/>
        <c:noMultiLvlLbl val="0"/>
      </c:catAx>
      <c:valAx>
        <c:axId val="8543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Bits</a:t>
                </a:r>
                <a:r>
                  <a:rPr lang="pt-BR" baseline="0"/>
                  <a:t> de memória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0171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 orientation="portrait"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Planilha3!$D$1</c:f>
              <c:strCache>
                <c:ptCount val="1"/>
                <c:pt idx="0">
                  <c:v>Elementos Lógicos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Planilha3!$A$2:$A$23</c:f>
              <c:numCache>
                <c:formatCode>General</c:formatCode>
                <c:ptCount val="22"/>
                <c:pt idx="0">
                  <c:v>160</c:v>
                </c:pt>
                <c:pt idx="1">
                  <c:v>200</c:v>
                </c:pt>
                <c:pt idx="2">
                  <c:v>240</c:v>
                </c:pt>
                <c:pt idx="3">
                  <c:v>280</c:v>
                </c:pt>
                <c:pt idx="4">
                  <c:v>320</c:v>
                </c:pt>
                <c:pt idx="5">
                  <c:v>360</c:v>
                </c:pt>
                <c:pt idx="6">
                  <c:v>400</c:v>
                </c:pt>
                <c:pt idx="7">
                  <c:v>440</c:v>
                </c:pt>
                <c:pt idx="8">
                  <c:v>480</c:v>
                </c:pt>
                <c:pt idx="9">
                  <c:v>520</c:v>
                </c:pt>
                <c:pt idx="10">
                  <c:v>560</c:v>
                </c:pt>
                <c:pt idx="11">
                  <c:v>600</c:v>
                </c:pt>
                <c:pt idx="12">
                  <c:v>640</c:v>
                </c:pt>
                <c:pt idx="13">
                  <c:v>680</c:v>
                </c:pt>
                <c:pt idx="14">
                  <c:v>720</c:v>
                </c:pt>
                <c:pt idx="15">
                  <c:v>760</c:v>
                </c:pt>
                <c:pt idx="16">
                  <c:v>800</c:v>
                </c:pt>
                <c:pt idx="17">
                  <c:v>840</c:v>
                </c:pt>
                <c:pt idx="18">
                  <c:v>880</c:v>
                </c:pt>
                <c:pt idx="19">
                  <c:v>920</c:v>
                </c:pt>
                <c:pt idx="20">
                  <c:v>960</c:v>
                </c:pt>
                <c:pt idx="21">
                  <c:v>1000</c:v>
                </c:pt>
              </c:numCache>
            </c:numRef>
          </c:cat>
          <c:val>
            <c:numRef>
              <c:f>Planilha3!$D$2:$D$23</c:f>
              <c:numCache>
                <c:formatCode>General</c:formatCode>
                <c:ptCount val="22"/>
                <c:pt idx="0">
                  <c:v>101665</c:v>
                </c:pt>
                <c:pt idx="1">
                  <c:v>76576</c:v>
                </c:pt>
                <c:pt idx="2">
                  <c:v>61612</c:v>
                </c:pt>
                <c:pt idx="3">
                  <c:v>60352</c:v>
                </c:pt>
                <c:pt idx="4">
                  <c:v>52500</c:v>
                </c:pt>
                <c:pt idx="5">
                  <c:v>47234</c:v>
                </c:pt>
                <c:pt idx="6">
                  <c:v>47750</c:v>
                </c:pt>
                <c:pt idx="7">
                  <c:v>43048</c:v>
                </c:pt>
                <c:pt idx="8">
                  <c:v>41088</c:v>
                </c:pt>
                <c:pt idx="9">
                  <c:v>39557</c:v>
                </c:pt>
                <c:pt idx="10">
                  <c:v>39564</c:v>
                </c:pt>
                <c:pt idx="11">
                  <c:v>38043</c:v>
                </c:pt>
                <c:pt idx="12">
                  <c:v>36477</c:v>
                </c:pt>
                <c:pt idx="13">
                  <c:v>35712</c:v>
                </c:pt>
                <c:pt idx="14">
                  <c:v>34946</c:v>
                </c:pt>
                <c:pt idx="15">
                  <c:v>34554</c:v>
                </c:pt>
                <c:pt idx="16">
                  <c:v>35743</c:v>
                </c:pt>
                <c:pt idx="17">
                  <c:v>35177</c:v>
                </c:pt>
                <c:pt idx="18">
                  <c:v>33993</c:v>
                </c:pt>
                <c:pt idx="19">
                  <c:v>33389</c:v>
                </c:pt>
                <c:pt idx="20">
                  <c:v>33649</c:v>
                </c:pt>
                <c:pt idx="21">
                  <c:v>33649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12-4D7C-96D5-37681BE2B3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axId val="110171312"/>
        <c:axId val="85434416"/>
      </c:barChart>
      <c:lineChart>
        <c:grouping val="stacked"/>
        <c:varyColors val="0"/>
        <c:ser>
          <c:idx val="1"/>
          <c:order val="1"/>
          <c:tx>
            <c:strRef>
              <c:f>Planilha3!$E$1</c:f>
              <c:strCache>
                <c:ptCount val="1"/>
                <c:pt idx="0">
                  <c:v>Multiplicadores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4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Planilha3!$E$2:$E$23</c:f>
              <c:numCache>
                <c:formatCode>General</c:formatCode>
                <c:ptCount val="22"/>
                <c:pt idx="0">
                  <c:v>532</c:v>
                </c:pt>
                <c:pt idx="1">
                  <c:v>532</c:v>
                </c:pt>
                <c:pt idx="2">
                  <c:v>532</c:v>
                </c:pt>
                <c:pt idx="3">
                  <c:v>400</c:v>
                </c:pt>
                <c:pt idx="4">
                  <c:v>400</c:v>
                </c:pt>
                <c:pt idx="5">
                  <c:v>390</c:v>
                </c:pt>
                <c:pt idx="6">
                  <c:v>308</c:v>
                </c:pt>
                <c:pt idx="7">
                  <c:v>308</c:v>
                </c:pt>
                <c:pt idx="8">
                  <c:v>294</c:v>
                </c:pt>
                <c:pt idx="9">
                  <c:v>270</c:v>
                </c:pt>
                <c:pt idx="10">
                  <c:v>232</c:v>
                </c:pt>
                <c:pt idx="11">
                  <c:v>232</c:v>
                </c:pt>
                <c:pt idx="12">
                  <c:v>222</c:v>
                </c:pt>
                <c:pt idx="13">
                  <c:v>210</c:v>
                </c:pt>
                <c:pt idx="14">
                  <c:v>198</c:v>
                </c:pt>
                <c:pt idx="15">
                  <c:v>192</c:v>
                </c:pt>
                <c:pt idx="16">
                  <c:v>180</c:v>
                </c:pt>
                <c:pt idx="17">
                  <c:v>174</c:v>
                </c:pt>
                <c:pt idx="18">
                  <c:v>162</c:v>
                </c:pt>
                <c:pt idx="19">
                  <c:v>156</c:v>
                </c:pt>
                <c:pt idx="20">
                  <c:v>150</c:v>
                </c:pt>
                <c:pt idx="21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12-4D7C-96D5-37681BE2B3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125648"/>
        <c:axId val="115242624"/>
      </c:lineChart>
      <c:catAx>
        <c:axId val="110171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frequência</a:t>
                </a:r>
                <a:r>
                  <a:rPr lang="en-US" baseline="0"/>
                  <a:t> operacional [mhz]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5434416"/>
        <c:crosses val="autoZero"/>
        <c:auto val="0"/>
        <c:lblAlgn val="ctr"/>
        <c:lblOffset val="100"/>
        <c:noMultiLvlLbl val="0"/>
      </c:catAx>
      <c:valAx>
        <c:axId val="8543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Número</a:t>
                </a:r>
                <a:r>
                  <a:rPr lang="pt-BR" baseline="0"/>
                  <a:t> de elementos lógicos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0171312"/>
        <c:crosses val="autoZero"/>
        <c:crossBetween val="between"/>
        <c:majorUnit val="10000"/>
      </c:valAx>
      <c:valAx>
        <c:axId val="11524262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número</a:t>
                </a:r>
                <a:r>
                  <a:rPr lang="pt-BR" baseline="0"/>
                  <a:t> de multiplicadores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3125648"/>
        <c:crosses val="max"/>
        <c:crossBetween val="between"/>
        <c:majorUnit val="50"/>
      </c:valAx>
      <c:catAx>
        <c:axId val="9312564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152426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9212476347433314"/>
          <c:y val="0.16701938045709902"/>
          <c:w val="0.57380794451168571"/>
          <c:h val="6.67660459356527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Planilha1!$M$1</c:f>
              <c:strCache>
                <c:ptCount val="1"/>
                <c:pt idx="0">
                  <c:v>Elementos Lógicos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cat>
            <c:numRef>
              <c:f>Planilha1!$B$2:$B$23</c:f>
              <c:numCache>
                <c:formatCode>General</c:formatCode>
                <c:ptCount val="22"/>
                <c:pt idx="0">
                  <c:v>160</c:v>
                </c:pt>
                <c:pt idx="1">
                  <c:v>200</c:v>
                </c:pt>
                <c:pt idx="2">
                  <c:v>240</c:v>
                </c:pt>
                <c:pt idx="3">
                  <c:v>280</c:v>
                </c:pt>
                <c:pt idx="4">
                  <c:v>320</c:v>
                </c:pt>
                <c:pt idx="5">
                  <c:v>360</c:v>
                </c:pt>
                <c:pt idx="6">
                  <c:v>400</c:v>
                </c:pt>
                <c:pt idx="7">
                  <c:v>440</c:v>
                </c:pt>
                <c:pt idx="8">
                  <c:v>480</c:v>
                </c:pt>
                <c:pt idx="9">
                  <c:v>520</c:v>
                </c:pt>
                <c:pt idx="10">
                  <c:v>560</c:v>
                </c:pt>
                <c:pt idx="11">
                  <c:v>600</c:v>
                </c:pt>
                <c:pt idx="12">
                  <c:v>640</c:v>
                </c:pt>
                <c:pt idx="13">
                  <c:v>680</c:v>
                </c:pt>
                <c:pt idx="14">
                  <c:v>720</c:v>
                </c:pt>
                <c:pt idx="15">
                  <c:v>760</c:v>
                </c:pt>
                <c:pt idx="16">
                  <c:v>800</c:v>
                </c:pt>
                <c:pt idx="17">
                  <c:v>840</c:v>
                </c:pt>
                <c:pt idx="18">
                  <c:v>880</c:v>
                </c:pt>
                <c:pt idx="19">
                  <c:v>920</c:v>
                </c:pt>
                <c:pt idx="20">
                  <c:v>960</c:v>
                </c:pt>
                <c:pt idx="21">
                  <c:v>1000</c:v>
                </c:pt>
              </c:numCache>
            </c:numRef>
          </c:cat>
          <c:val>
            <c:numRef>
              <c:f>Planilha1!$M$2:$M$23</c:f>
              <c:numCache>
                <c:formatCode>#,##0</c:formatCode>
                <c:ptCount val="22"/>
                <c:pt idx="0">
                  <c:v>93159</c:v>
                </c:pt>
                <c:pt idx="1">
                  <c:v>71888</c:v>
                </c:pt>
                <c:pt idx="2">
                  <c:v>58330</c:v>
                </c:pt>
                <c:pt idx="3">
                  <c:v>57149</c:v>
                </c:pt>
                <c:pt idx="4">
                  <c:v>49590</c:v>
                </c:pt>
                <c:pt idx="5">
                  <c:v>49607</c:v>
                </c:pt>
                <c:pt idx="6">
                  <c:v>45052</c:v>
                </c:pt>
                <c:pt idx="7">
                  <c:v>41267</c:v>
                </c:pt>
                <c:pt idx="8">
                  <c:v>39684</c:v>
                </c:pt>
                <c:pt idx="9">
                  <c:v>38241</c:v>
                </c:pt>
                <c:pt idx="10">
                  <c:v>37974</c:v>
                </c:pt>
                <c:pt idx="11">
                  <c:v>36064</c:v>
                </c:pt>
                <c:pt idx="12">
                  <c:v>35321</c:v>
                </c:pt>
                <c:pt idx="13">
                  <c:v>34615</c:v>
                </c:pt>
                <c:pt idx="14">
                  <c:v>33880</c:v>
                </c:pt>
                <c:pt idx="15">
                  <c:v>33510</c:v>
                </c:pt>
                <c:pt idx="16">
                  <c:v>32786</c:v>
                </c:pt>
                <c:pt idx="17">
                  <c:v>32426</c:v>
                </c:pt>
                <c:pt idx="18">
                  <c:v>34317</c:v>
                </c:pt>
                <c:pt idx="19">
                  <c:v>33633</c:v>
                </c:pt>
                <c:pt idx="20">
                  <c:v>32943</c:v>
                </c:pt>
                <c:pt idx="21">
                  <c:v>32216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1F-4740-BC2F-CA3C8F9AA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171312"/>
        <c:axId val="85434416"/>
      </c:lineChart>
      <c:lineChart>
        <c:grouping val="stacked"/>
        <c:varyColors val="0"/>
        <c:ser>
          <c:idx val="1"/>
          <c:order val="1"/>
          <c:tx>
            <c:strRef>
              <c:f>Planilha1!$AN$1</c:f>
              <c:strCache>
                <c:ptCount val="1"/>
                <c:pt idx="0">
                  <c:v>Antigo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Planilha1!$AN$2:$AN$23</c:f>
              <c:numCache>
                <c:formatCode>General</c:formatCode>
                <c:ptCount val="22"/>
                <c:pt idx="0">
                  <c:v>101665</c:v>
                </c:pt>
                <c:pt idx="1">
                  <c:v>76576</c:v>
                </c:pt>
                <c:pt idx="2">
                  <c:v>61612</c:v>
                </c:pt>
                <c:pt idx="3">
                  <c:v>60352</c:v>
                </c:pt>
                <c:pt idx="4">
                  <c:v>52500</c:v>
                </c:pt>
                <c:pt idx="5">
                  <c:v>47234</c:v>
                </c:pt>
                <c:pt idx="6">
                  <c:v>47750</c:v>
                </c:pt>
                <c:pt idx="7">
                  <c:v>43048</c:v>
                </c:pt>
                <c:pt idx="8">
                  <c:v>41088</c:v>
                </c:pt>
                <c:pt idx="9">
                  <c:v>39557</c:v>
                </c:pt>
                <c:pt idx="10">
                  <c:v>39564</c:v>
                </c:pt>
                <c:pt idx="11">
                  <c:v>38043</c:v>
                </c:pt>
                <c:pt idx="12">
                  <c:v>36477</c:v>
                </c:pt>
                <c:pt idx="13">
                  <c:v>35712</c:v>
                </c:pt>
                <c:pt idx="14">
                  <c:v>34946</c:v>
                </c:pt>
                <c:pt idx="15">
                  <c:v>34554</c:v>
                </c:pt>
                <c:pt idx="16">
                  <c:v>35743</c:v>
                </c:pt>
                <c:pt idx="17">
                  <c:v>35177</c:v>
                </c:pt>
                <c:pt idx="18">
                  <c:v>33993</c:v>
                </c:pt>
                <c:pt idx="19">
                  <c:v>33389</c:v>
                </c:pt>
                <c:pt idx="20">
                  <c:v>33649</c:v>
                </c:pt>
                <c:pt idx="21">
                  <c:v>33649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1F-4740-BC2F-CA3C8F9AA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125648"/>
        <c:axId val="115242624"/>
      </c:lineChart>
      <c:catAx>
        <c:axId val="110171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frequência</a:t>
                </a:r>
                <a:r>
                  <a:rPr lang="en-US" baseline="0"/>
                  <a:t> operacional [mhz]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5434416"/>
        <c:crosses val="autoZero"/>
        <c:auto val="0"/>
        <c:lblAlgn val="ctr"/>
        <c:lblOffset val="100"/>
        <c:noMultiLvlLbl val="0"/>
      </c:catAx>
      <c:valAx>
        <c:axId val="8543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Número</a:t>
                </a:r>
                <a:r>
                  <a:rPr lang="pt-BR" baseline="0"/>
                  <a:t> de elementos lógicos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0171312"/>
        <c:crosses val="autoZero"/>
        <c:crossBetween val="between"/>
        <c:majorUnit val="5000"/>
      </c:valAx>
      <c:valAx>
        <c:axId val="115242624"/>
        <c:scaling>
          <c:orientation val="minMax"/>
        </c:scaling>
        <c:delete val="1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número</a:t>
                </a:r>
                <a:r>
                  <a:rPr lang="pt-BR" baseline="0"/>
                  <a:t> de multiplicadores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crossAx val="93125648"/>
        <c:crosses val="max"/>
        <c:crossBetween val="between"/>
      </c:valAx>
      <c:catAx>
        <c:axId val="9312564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152426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9212476347433314"/>
          <c:y val="0.16701938045709902"/>
          <c:w val="0.57380794451168571"/>
          <c:h val="6.67660459356527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1"/>
          <c:order val="0"/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marker>
          <c:cat>
            <c:numRef>
              <c:f>Planilha3!$F$2:$F$17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Planilha3!$G$2:$G$17</c:f>
              <c:numCache>
                <c:formatCode>General</c:formatCode>
                <c:ptCount val="16"/>
                <c:pt idx="0">
                  <c:v>16.212379662449301</c:v>
                </c:pt>
                <c:pt idx="1">
                  <c:v>6.1994799217063896</c:v>
                </c:pt>
                <c:pt idx="2">
                  <c:v>6.4429156459154902</c:v>
                </c:pt>
                <c:pt idx="3">
                  <c:v>3.4009593119310302</c:v>
                </c:pt>
                <c:pt idx="4">
                  <c:v>2.4363095817896099</c:v>
                </c:pt>
                <c:pt idx="5">
                  <c:v>2.1643141369056398</c:v>
                </c:pt>
                <c:pt idx="6">
                  <c:v>2.1967323589023602</c:v>
                </c:pt>
                <c:pt idx="7">
                  <c:v>2.15821763569675</c:v>
                </c:pt>
                <c:pt idx="8">
                  <c:v>2.19944143780836</c:v>
                </c:pt>
                <c:pt idx="9">
                  <c:v>2.18471846914899</c:v>
                </c:pt>
                <c:pt idx="10">
                  <c:v>2.1986445153728802</c:v>
                </c:pt>
                <c:pt idx="11">
                  <c:v>2.20296187623845</c:v>
                </c:pt>
                <c:pt idx="12">
                  <c:v>2.1994092317612699</c:v>
                </c:pt>
                <c:pt idx="13">
                  <c:v>2.20021136956119</c:v>
                </c:pt>
                <c:pt idx="14">
                  <c:v>2.2008451582039701</c:v>
                </c:pt>
                <c:pt idx="15">
                  <c:v>2.2006481796600599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8F-4333-9712-759F6D127E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171312"/>
        <c:axId val="85434416"/>
      </c:lineChart>
      <c:catAx>
        <c:axId val="110171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ÍNDICE DO GANHO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2">
                <a:alpha val="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5434416"/>
        <c:crosses val="autoZero"/>
        <c:auto val="0"/>
        <c:lblAlgn val="ctr"/>
        <c:lblOffset val="100"/>
        <c:noMultiLvlLbl val="0"/>
      </c:catAx>
      <c:valAx>
        <c:axId val="8543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RMS DO ERRO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0171312"/>
        <c:crosses val="autoZero"/>
        <c:crossBetween val="between"/>
        <c:majorUnit val="1"/>
        <c:minorUnit val="0.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 orientation="portrait"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Planilha3!$B$1</c:f>
              <c:strCache>
                <c:ptCount val="1"/>
                <c:pt idx="0">
                  <c:v>Processadores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Planilha3!$A$2:$A$23</c:f>
              <c:numCache>
                <c:formatCode>General</c:formatCode>
                <c:ptCount val="22"/>
                <c:pt idx="0">
                  <c:v>160</c:v>
                </c:pt>
                <c:pt idx="1">
                  <c:v>200</c:v>
                </c:pt>
                <c:pt idx="2">
                  <c:v>240</c:v>
                </c:pt>
                <c:pt idx="3">
                  <c:v>280</c:v>
                </c:pt>
                <c:pt idx="4">
                  <c:v>320</c:v>
                </c:pt>
                <c:pt idx="5">
                  <c:v>360</c:v>
                </c:pt>
                <c:pt idx="6">
                  <c:v>400</c:v>
                </c:pt>
                <c:pt idx="7">
                  <c:v>440</c:v>
                </c:pt>
                <c:pt idx="8">
                  <c:v>480</c:v>
                </c:pt>
                <c:pt idx="9">
                  <c:v>520</c:v>
                </c:pt>
                <c:pt idx="10">
                  <c:v>560</c:v>
                </c:pt>
                <c:pt idx="11">
                  <c:v>600</c:v>
                </c:pt>
                <c:pt idx="12">
                  <c:v>640</c:v>
                </c:pt>
                <c:pt idx="13">
                  <c:v>680</c:v>
                </c:pt>
                <c:pt idx="14">
                  <c:v>720</c:v>
                </c:pt>
                <c:pt idx="15">
                  <c:v>760</c:v>
                </c:pt>
                <c:pt idx="16">
                  <c:v>800</c:v>
                </c:pt>
                <c:pt idx="17">
                  <c:v>840</c:v>
                </c:pt>
                <c:pt idx="18">
                  <c:v>880</c:v>
                </c:pt>
                <c:pt idx="19">
                  <c:v>920</c:v>
                </c:pt>
                <c:pt idx="20">
                  <c:v>960</c:v>
                </c:pt>
                <c:pt idx="21">
                  <c:v>1000</c:v>
                </c:pt>
              </c:numCache>
            </c:numRef>
          </c:cat>
          <c:val>
            <c:numRef>
              <c:f>Planilha3!$B$2:$B$23</c:f>
              <c:numCache>
                <c:formatCode>General</c:formatCode>
                <c:ptCount val="22"/>
                <c:pt idx="0">
                  <c:v>147</c:v>
                </c:pt>
                <c:pt idx="1">
                  <c:v>115</c:v>
                </c:pt>
                <c:pt idx="2">
                  <c:v>96</c:v>
                </c:pt>
                <c:pt idx="3">
                  <c:v>83</c:v>
                </c:pt>
                <c:pt idx="4">
                  <c:v>73</c:v>
                </c:pt>
                <c:pt idx="5">
                  <c:v>65</c:v>
                </c:pt>
                <c:pt idx="6">
                  <c:v>59</c:v>
                </c:pt>
                <c:pt idx="7">
                  <c:v>53</c:v>
                </c:pt>
                <c:pt idx="8">
                  <c:v>49</c:v>
                </c:pt>
                <c:pt idx="9">
                  <c:v>45</c:v>
                </c:pt>
                <c:pt idx="10">
                  <c:v>42</c:v>
                </c:pt>
                <c:pt idx="11">
                  <c:v>40</c:v>
                </c:pt>
                <c:pt idx="12">
                  <c:v>37</c:v>
                </c:pt>
                <c:pt idx="13">
                  <c:v>35</c:v>
                </c:pt>
                <c:pt idx="14">
                  <c:v>33</c:v>
                </c:pt>
                <c:pt idx="15">
                  <c:v>32</c:v>
                </c:pt>
                <c:pt idx="16">
                  <c:v>30</c:v>
                </c:pt>
                <c:pt idx="17">
                  <c:v>29</c:v>
                </c:pt>
                <c:pt idx="18">
                  <c:v>27</c:v>
                </c:pt>
                <c:pt idx="19">
                  <c:v>26</c:v>
                </c:pt>
                <c:pt idx="20">
                  <c:v>25</c:v>
                </c:pt>
                <c:pt idx="21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B7-4108-96C0-DC05A9295B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axId val="110171312"/>
        <c:axId val="85434416"/>
      </c:barChart>
      <c:lineChart>
        <c:grouping val="stacked"/>
        <c:varyColors val="0"/>
        <c:ser>
          <c:idx val="1"/>
          <c:order val="1"/>
          <c:tx>
            <c:strRef>
              <c:f>Planilha3!$C$1</c:f>
              <c:strCache>
                <c:ptCount val="1"/>
                <c:pt idx="0">
                  <c:v>Tempo de Atraso</c:v>
                </c:pt>
              </c:strCache>
            </c:strRef>
          </c:tx>
          <c:spPr>
            <a:ln w="12700" cap="rnd" cmpd="sng">
              <a:solidFill>
                <a:schemeClr val="accent2">
                  <a:alpha val="97000"/>
                </a:schemeClr>
              </a:solidFill>
              <a:round/>
            </a:ln>
            <a:effectLst/>
          </c:spPr>
          <c:marker>
            <c:symbol val="circle"/>
            <c:size val="4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317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Planilha3!$C$2:$C$23</c:f>
              <c:numCache>
                <c:formatCode>General</c:formatCode>
                <c:ptCount val="22"/>
                <c:pt idx="0">
                  <c:v>389.64375000000001</c:v>
                </c:pt>
                <c:pt idx="1">
                  <c:v>311.73500000000001</c:v>
                </c:pt>
                <c:pt idx="2">
                  <c:v>260.09997300000003</c:v>
                </c:pt>
                <c:pt idx="3">
                  <c:v>224.80381999999997</c:v>
                </c:pt>
                <c:pt idx="4">
                  <c:v>197.62812500000001</c:v>
                </c:pt>
                <c:pt idx="5">
                  <c:v>175.94463000000002</c:v>
                </c:pt>
                <c:pt idx="6">
                  <c:v>159.66249999999999</c:v>
                </c:pt>
                <c:pt idx="7">
                  <c:v>143.42402699999997</c:v>
                </c:pt>
                <c:pt idx="8">
                  <c:v>132.57285399999998</c:v>
                </c:pt>
                <c:pt idx="9">
                  <c:v>121.62181199999999</c:v>
                </c:pt>
                <c:pt idx="10">
                  <c:v>113.48065399999999</c:v>
                </c:pt>
                <c:pt idx="11">
                  <c:v>108.083279</c:v>
                </c:pt>
                <c:pt idx="12">
                  <c:v>99.992925</c:v>
                </c:pt>
                <c:pt idx="13">
                  <c:v>94.586770999999999</c:v>
                </c:pt>
                <c:pt idx="14">
                  <c:v>89.166854999999998</c:v>
                </c:pt>
                <c:pt idx="15">
                  <c:v>86.473043999999987</c:v>
                </c:pt>
                <c:pt idx="16">
                  <c:v>81.058750000000003</c:v>
                </c:pt>
                <c:pt idx="17">
                  <c:v>78.392810999999995</c:v>
                </c:pt>
                <c:pt idx="18">
                  <c:v>72.937412999999992</c:v>
                </c:pt>
                <c:pt idx="19">
                  <c:v>70.260419000000013</c:v>
                </c:pt>
                <c:pt idx="20">
                  <c:v>67.631009999999989</c:v>
                </c:pt>
                <c:pt idx="21">
                  <c:v>64.954999999999998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B7-4108-96C0-DC05A9295B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125648"/>
        <c:axId val="115242624"/>
      </c:lineChart>
      <c:catAx>
        <c:axId val="110171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frequência</a:t>
                </a:r>
                <a:r>
                  <a:rPr lang="en-US" baseline="0"/>
                  <a:t> operacional [mhz]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5434416"/>
        <c:crosses val="autoZero"/>
        <c:auto val="0"/>
        <c:lblAlgn val="ctr"/>
        <c:lblOffset val="100"/>
        <c:noMultiLvlLbl val="0"/>
      </c:catAx>
      <c:valAx>
        <c:axId val="8543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Número de processadores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0171312"/>
        <c:crosses val="autoZero"/>
        <c:crossBetween val="between"/>
        <c:majorUnit val="10"/>
      </c:valAx>
      <c:valAx>
        <c:axId val="11524262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 de atraso [</a:t>
                </a:r>
                <a:r>
                  <a:rPr lang="pt-BR" sz="900" b="0" i="0" u="none" strike="noStrike" cap="all" baseline="0">
                    <a:effectLst/>
                  </a:rPr>
                  <a:t>microssegundos</a:t>
                </a:r>
                <a:r>
                  <a:rPr lang="pt-BR"/>
                  <a:t>]</a:t>
                </a:r>
              </a:p>
            </c:rich>
          </c:tx>
          <c:layout>
            <c:manualLayout>
              <c:xMode val="edge"/>
              <c:yMode val="edge"/>
              <c:x val="0.93279229801715291"/>
              <c:y val="6.8924974882590709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3125648"/>
        <c:crosses val="max"/>
        <c:crossBetween val="between"/>
        <c:majorUnit val="25"/>
      </c:valAx>
      <c:catAx>
        <c:axId val="9312564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152426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9681671114410113"/>
          <c:y val="0.15596626089394613"/>
          <c:w val="0.57749209165065529"/>
          <c:h val="6.67660459356527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1</xdr:row>
      <xdr:rowOff>0</xdr:rowOff>
    </xdr:from>
    <xdr:to>
      <xdr:col>23</xdr:col>
      <xdr:colOff>78125</xdr:colOff>
      <xdr:row>17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C3376B9-9EA0-4939-940A-2C5AE898A4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18</xdr:row>
      <xdr:rowOff>0</xdr:rowOff>
    </xdr:from>
    <xdr:to>
      <xdr:col>23</xdr:col>
      <xdr:colOff>258233</xdr:colOff>
      <xdr:row>35</xdr:row>
      <xdr:rowOff>79375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3D55238-3231-42C5-B628-4486F3268B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285750</xdr:colOff>
      <xdr:row>1</xdr:row>
      <xdr:rowOff>85726</xdr:rowOff>
    </xdr:from>
    <xdr:to>
      <xdr:col>18</xdr:col>
      <xdr:colOff>504825</xdr:colOff>
      <xdr:row>16</xdr:row>
      <xdr:rowOff>85725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258BBC5-5F6C-47C2-8892-EDC51E814A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0.29842</cdr:x>
      <cdr:y>0.87153</cdr:y>
    </cdr:from>
    <cdr:to>
      <cdr:x>0.48814</cdr:x>
      <cdr:y>1</cdr:y>
    </cdr:to>
    <cdr:sp macro="" textlink="">
      <cdr:nvSpPr>
        <cdr:cNvPr id="3" name="CaixaDeTexto 2">
          <a:extLst xmlns:a="http://schemas.openxmlformats.org/drawingml/2006/main">
            <a:ext uri="{FF2B5EF4-FFF2-40B4-BE49-F238E27FC236}">
              <a16:creationId xmlns:a16="http://schemas.microsoft.com/office/drawing/2014/main" id="{D1A6FBAD-9177-4579-933E-23D9AAF26606}"/>
            </a:ext>
          </a:extLst>
        </cdr:cNvPr>
        <cdr:cNvSpPr txBox="1"/>
      </cdr:nvSpPr>
      <cdr:spPr>
        <a:xfrm xmlns:a="http://schemas.openxmlformats.org/drawingml/2006/main">
          <a:off x="1438275" y="2390774"/>
          <a:ext cx="914400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pt-BR" sz="1100"/>
        </a:p>
      </cdr:txBody>
    </cdr:sp>
  </cdr:relSizeAnchor>
</c:userShapes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609598</xdr:colOff>
      <xdr:row>4</xdr:row>
      <xdr:rowOff>190499</xdr:rowOff>
    </xdr:from>
    <xdr:to>
      <xdr:col>11</xdr:col>
      <xdr:colOff>76199</xdr:colOff>
      <xdr:row>21</xdr:row>
      <xdr:rowOff>161924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2505F29-4B9F-422C-8486-7240EBDD75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0.29842</cdr:x>
      <cdr:y>0.87153</cdr:y>
    </cdr:from>
    <cdr:to>
      <cdr:x>0.48814</cdr:x>
      <cdr:y>1</cdr:y>
    </cdr:to>
    <cdr:sp macro="" textlink="">
      <cdr:nvSpPr>
        <cdr:cNvPr id="3" name="CaixaDeTexto 2">
          <a:extLst xmlns:a="http://schemas.openxmlformats.org/drawingml/2006/main">
            <a:ext uri="{FF2B5EF4-FFF2-40B4-BE49-F238E27FC236}">
              <a16:creationId xmlns:a16="http://schemas.microsoft.com/office/drawing/2014/main" id="{D1A6FBAD-9177-4579-933E-23D9AAF26606}"/>
            </a:ext>
          </a:extLst>
        </cdr:cNvPr>
        <cdr:cNvSpPr txBox="1"/>
      </cdr:nvSpPr>
      <cdr:spPr>
        <a:xfrm xmlns:a="http://schemas.openxmlformats.org/drawingml/2006/main">
          <a:off x="1438275" y="2390774"/>
          <a:ext cx="914400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pt-BR" sz="1100"/>
        </a:p>
      </cdr:txBody>
    </cdr:sp>
  </cdr:relSizeAnchor>
</c:userShapes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</xdr:row>
      <xdr:rowOff>0</xdr:rowOff>
    </xdr:from>
    <xdr:to>
      <xdr:col>11</xdr:col>
      <xdr:colOff>238125</xdr:colOff>
      <xdr:row>21</xdr:row>
      <xdr:rowOff>85725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75FB948-B6DC-4620-AA63-1BEF3EF08F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0.29842</cdr:x>
      <cdr:y>0.87153</cdr:y>
    </cdr:from>
    <cdr:to>
      <cdr:x>0.48814</cdr:x>
      <cdr:y>1</cdr:y>
    </cdr:to>
    <cdr:sp macro="" textlink="">
      <cdr:nvSpPr>
        <cdr:cNvPr id="3" name="CaixaDeTexto 2">
          <a:extLst xmlns:a="http://schemas.openxmlformats.org/drawingml/2006/main">
            <a:ext uri="{FF2B5EF4-FFF2-40B4-BE49-F238E27FC236}">
              <a16:creationId xmlns:a16="http://schemas.microsoft.com/office/drawing/2014/main" id="{D1A6FBAD-9177-4579-933E-23D9AAF26606}"/>
            </a:ext>
          </a:extLst>
        </cdr:cNvPr>
        <cdr:cNvSpPr txBox="1"/>
      </cdr:nvSpPr>
      <cdr:spPr>
        <a:xfrm xmlns:a="http://schemas.openxmlformats.org/drawingml/2006/main">
          <a:off x="1438275" y="2390774"/>
          <a:ext cx="914400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pt-BR" sz="1100"/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0.29842</cdr:x>
      <cdr:y>0.87153</cdr:y>
    </cdr:from>
    <cdr:to>
      <cdr:x>0.48814</cdr:x>
      <cdr:y>1</cdr:y>
    </cdr:to>
    <cdr:sp macro="" textlink="">
      <cdr:nvSpPr>
        <cdr:cNvPr id="3" name="CaixaDeTexto 2">
          <a:extLst xmlns:a="http://schemas.openxmlformats.org/drawingml/2006/main">
            <a:ext uri="{FF2B5EF4-FFF2-40B4-BE49-F238E27FC236}">
              <a16:creationId xmlns:a16="http://schemas.microsoft.com/office/drawing/2014/main" id="{D1A6FBAD-9177-4579-933E-23D9AAF26606}"/>
            </a:ext>
          </a:extLst>
        </cdr:cNvPr>
        <cdr:cNvSpPr txBox="1"/>
      </cdr:nvSpPr>
      <cdr:spPr>
        <a:xfrm xmlns:a="http://schemas.openxmlformats.org/drawingml/2006/main">
          <a:off x="1438275" y="2390774"/>
          <a:ext cx="914400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pt-BR" sz="11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0.29842</cdr:x>
      <cdr:y>0.87153</cdr:y>
    </cdr:from>
    <cdr:to>
      <cdr:x>0.48814</cdr:x>
      <cdr:y>1</cdr:y>
    </cdr:to>
    <cdr:sp macro="" textlink="">
      <cdr:nvSpPr>
        <cdr:cNvPr id="3" name="CaixaDeTexto 2">
          <a:extLst xmlns:a="http://schemas.openxmlformats.org/drawingml/2006/main">
            <a:ext uri="{FF2B5EF4-FFF2-40B4-BE49-F238E27FC236}">
              <a16:creationId xmlns:a16="http://schemas.microsoft.com/office/drawing/2014/main" id="{D1A6FBAD-9177-4579-933E-23D9AAF26606}"/>
            </a:ext>
          </a:extLst>
        </cdr:cNvPr>
        <cdr:cNvSpPr txBox="1"/>
      </cdr:nvSpPr>
      <cdr:spPr>
        <a:xfrm xmlns:a="http://schemas.openxmlformats.org/drawingml/2006/main">
          <a:off x="1438275" y="2390774"/>
          <a:ext cx="914400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pt-BR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47625</xdr:colOff>
      <xdr:row>0</xdr:row>
      <xdr:rowOff>0</xdr:rowOff>
    </xdr:from>
    <xdr:to>
      <xdr:col>25</xdr:col>
      <xdr:colOff>96117</xdr:colOff>
      <xdr:row>16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F51B895-6981-4110-A8AA-077FA07F6B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142876</xdr:colOff>
      <xdr:row>16</xdr:row>
      <xdr:rowOff>142875</xdr:rowOff>
    </xdr:from>
    <xdr:to>
      <xdr:col>25</xdr:col>
      <xdr:colOff>371476</xdr:colOff>
      <xdr:row>34</xdr:row>
      <xdr:rowOff>31750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3E42BA5-6A78-46BF-886A-5D46116180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571500</xdr:colOff>
      <xdr:row>0</xdr:row>
      <xdr:rowOff>0</xdr:rowOff>
    </xdr:from>
    <xdr:to>
      <xdr:col>30</xdr:col>
      <xdr:colOff>38100</xdr:colOff>
      <xdr:row>14</xdr:row>
      <xdr:rowOff>171450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3D0A45D-E317-452F-B799-A415B120B4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161924</xdr:colOff>
      <xdr:row>14</xdr:row>
      <xdr:rowOff>171449</xdr:rowOff>
    </xdr:from>
    <xdr:to>
      <xdr:col>31</xdr:col>
      <xdr:colOff>95250</xdr:colOff>
      <xdr:row>32</xdr:row>
      <xdr:rowOff>127000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CDD2FCC9-A83F-4188-A15B-FD66232D3F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31</xdr:col>
      <xdr:colOff>9525</xdr:colOff>
      <xdr:row>5</xdr:row>
      <xdr:rowOff>19050</xdr:rowOff>
    </xdr:from>
    <xdr:to>
      <xdr:col>38</xdr:col>
      <xdr:colOff>447675</xdr:colOff>
      <xdr:row>27</xdr:row>
      <xdr:rowOff>47625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4CFC4C6C-487F-46B8-9D06-5B6E8531BA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0.29842</cdr:x>
      <cdr:y>0.87153</cdr:y>
    </cdr:from>
    <cdr:to>
      <cdr:x>0.48814</cdr:x>
      <cdr:y>1</cdr:y>
    </cdr:to>
    <cdr:sp macro="" textlink="">
      <cdr:nvSpPr>
        <cdr:cNvPr id="3" name="CaixaDeTexto 2">
          <a:extLst xmlns:a="http://schemas.openxmlformats.org/drawingml/2006/main">
            <a:ext uri="{FF2B5EF4-FFF2-40B4-BE49-F238E27FC236}">
              <a16:creationId xmlns:a16="http://schemas.microsoft.com/office/drawing/2014/main" id="{D1A6FBAD-9177-4579-933E-23D9AAF26606}"/>
            </a:ext>
          </a:extLst>
        </cdr:cNvPr>
        <cdr:cNvSpPr txBox="1"/>
      </cdr:nvSpPr>
      <cdr:spPr>
        <a:xfrm xmlns:a="http://schemas.openxmlformats.org/drawingml/2006/main">
          <a:off x="1438275" y="2390774"/>
          <a:ext cx="914400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pt-BR" sz="1100"/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0.29842</cdr:x>
      <cdr:y>0.87153</cdr:y>
    </cdr:from>
    <cdr:to>
      <cdr:x>0.48814</cdr:x>
      <cdr:y>1</cdr:y>
    </cdr:to>
    <cdr:sp macro="" textlink="">
      <cdr:nvSpPr>
        <cdr:cNvPr id="3" name="CaixaDeTexto 2">
          <a:extLst xmlns:a="http://schemas.openxmlformats.org/drawingml/2006/main">
            <a:ext uri="{FF2B5EF4-FFF2-40B4-BE49-F238E27FC236}">
              <a16:creationId xmlns:a16="http://schemas.microsoft.com/office/drawing/2014/main" id="{D1A6FBAD-9177-4579-933E-23D9AAF26606}"/>
            </a:ext>
          </a:extLst>
        </cdr:cNvPr>
        <cdr:cNvSpPr txBox="1"/>
      </cdr:nvSpPr>
      <cdr:spPr>
        <a:xfrm xmlns:a="http://schemas.openxmlformats.org/drawingml/2006/main">
          <a:off x="1438275" y="2390774"/>
          <a:ext cx="914400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pt-BR" sz="1100"/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0.29842</cdr:x>
      <cdr:y>0.87153</cdr:y>
    </cdr:from>
    <cdr:to>
      <cdr:x>0.48814</cdr:x>
      <cdr:y>1</cdr:y>
    </cdr:to>
    <cdr:sp macro="" textlink="">
      <cdr:nvSpPr>
        <cdr:cNvPr id="3" name="CaixaDeTexto 2">
          <a:extLst xmlns:a="http://schemas.openxmlformats.org/drawingml/2006/main">
            <a:ext uri="{FF2B5EF4-FFF2-40B4-BE49-F238E27FC236}">
              <a16:creationId xmlns:a16="http://schemas.microsoft.com/office/drawing/2014/main" id="{D1A6FBAD-9177-4579-933E-23D9AAF26606}"/>
            </a:ext>
          </a:extLst>
        </cdr:cNvPr>
        <cdr:cNvSpPr txBox="1"/>
      </cdr:nvSpPr>
      <cdr:spPr>
        <a:xfrm xmlns:a="http://schemas.openxmlformats.org/drawingml/2006/main">
          <a:off x="1438275" y="2390774"/>
          <a:ext cx="914400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pt-BR" sz="1100"/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0.29842</cdr:x>
      <cdr:y>0.87153</cdr:y>
    </cdr:from>
    <cdr:to>
      <cdr:x>0.48814</cdr:x>
      <cdr:y>1</cdr:y>
    </cdr:to>
    <cdr:sp macro="" textlink="">
      <cdr:nvSpPr>
        <cdr:cNvPr id="3" name="CaixaDeTexto 2">
          <a:extLst xmlns:a="http://schemas.openxmlformats.org/drawingml/2006/main">
            <a:ext uri="{FF2B5EF4-FFF2-40B4-BE49-F238E27FC236}">
              <a16:creationId xmlns:a16="http://schemas.microsoft.com/office/drawing/2014/main" id="{D1A6FBAD-9177-4579-933E-23D9AAF26606}"/>
            </a:ext>
          </a:extLst>
        </cdr:cNvPr>
        <cdr:cNvSpPr txBox="1"/>
      </cdr:nvSpPr>
      <cdr:spPr>
        <a:xfrm xmlns:a="http://schemas.openxmlformats.org/drawingml/2006/main">
          <a:off x="1438275" y="2390774"/>
          <a:ext cx="914400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pt-BR" sz="1100"/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0.29842</cdr:x>
      <cdr:y>0.87153</cdr:y>
    </cdr:from>
    <cdr:to>
      <cdr:x>0.48814</cdr:x>
      <cdr:y>1</cdr:y>
    </cdr:to>
    <cdr:sp macro="" textlink="">
      <cdr:nvSpPr>
        <cdr:cNvPr id="3" name="CaixaDeTexto 2">
          <a:extLst xmlns:a="http://schemas.openxmlformats.org/drawingml/2006/main">
            <a:ext uri="{FF2B5EF4-FFF2-40B4-BE49-F238E27FC236}">
              <a16:creationId xmlns:a16="http://schemas.microsoft.com/office/drawing/2014/main" id="{D1A6FBAD-9177-4579-933E-23D9AAF26606}"/>
            </a:ext>
          </a:extLst>
        </cdr:cNvPr>
        <cdr:cNvSpPr txBox="1"/>
      </cdr:nvSpPr>
      <cdr:spPr>
        <a:xfrm xmlns:a="http://schemas.openxmlformats.org/drawingml/2006/main">
          <a:off x="1438275" y="2390774"/>
          <a:ext cx="914400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pt-BR" sz="1100"/>
        </a:p>
      </cdr:txBody>
    </cdr:sp>
  </cdr:relSizeAnchor>
</c:userShape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5FCB8-867E-43F2-8076-D8AB814E01C6}">
  <dimension ref="A1:Z23"/>
  <sheetViews>
    <sheetView tabSelected="1" workbookViewId="0">
      <selection activeCell="C26" sqref="C26"/>
    </sheetView>
  </sheetViews>
  <sheetFormatPr defaultRowHeight="15" x14ac:dyDescent="0.25"/>
  <cols>
    <col min="11" max="11" width="12.85546875" customWidth="1"/>
    <col min="13" max="13" width="19.7109375" customWidth="1"/>
    <col min="14" max="14" width="19.5703125" customWidth="1"/>
    <col min="25" max="25" width="20.140625" customWidth="1"/>
    <col min="26" max="26" width="15.42578125" customWidth="1"/>
  </cols>
  <sheetData>
    <row r="1" spans="1:26" x14ac:dyDescent="0.25">
      <c r="A1" s="1" t="s">
        <v>0</v>
      </c>
      <c r="B1" s="1" t="s">
        <v>1</v>
      </c>
      <c r="C1" s="1" t="s">
        <v>2</v>
      </c>
      <c r="D1" s="2" t="s">
        <v>3</v>
      </c>
      <c r="E1" s="3" t="s">
        <v>5</v>
      </c>
      <c r="F1" s="2" t="s">
        <v>4</v>
      </c>
      <c r="G1" s="2" t="s">
        <v>10</v>
      </c>
      <c r="H1" s="1" t="s">
        <v>7</v>
      </c>
      <c r="I1" s="2" t="s">
        <v>6</v>
      </c>
      <c r="J1" s="2" t="s">
        <v>9</v>
      </c>
      <c r="K1" s="1" t="s">
        <v>11</v>
      </c>
      <c r="L1" s="2" t="s">
        <v>8</v>
      </c>
      <c r="M1" s="2" t="s">
        <v>14</v>
      </c>
      <c r="N1" s="2" t="s">
        <v>15</v>
      </c>
      <c r="O1" s="2" t="s">
        <v>17</v>
      </c>
      <c r="P1" s="1"/>
      <c r="Q1" s="2"/>
      <c r="R1" s="2"/>
      <c r="X1" t="s">
        <v>28</v>
      </c>
      <c r="Y1" s="6" t="s">
        <v>14</v>
      </c>
      <c r="Z1" s="6" t="s">
        <v>15</v>
      </c>
    </row>
    <row r="2" spans="1:26" x14ac:dyDescent="0.25">
      <c r="A2" s="1">
        <v>4</v>
      </c>
      <c r="B2" s="1">
        <v>320</v>
      </c>
      <c r="C2" s="1">
        <f>1/B2*1000000</f>
        <v>3125</v>
      </c>
      <c r="D2" s="12">
        <v>186781.25</v>
      </c>
      <c r="E2" s="1">
        <f>G2*F2+J2</f>
        <v>189046.875</v>
      </c>
      <c r="F2" s="12">
        <v>1350</v>
      </c>
      <c r="G2" s="2">
        <f>ROUNDUP(D2/F2,0)+1</f>
        <v>140</v>
      </c>
      <c r="H2">
        <f>1/I2*1000000</f>
        <v>320</v>
      </c>
      <c r="I2" s="10">
        <f>ROUNDUP(C2,0)</f>
        <v>3125</v>
      </c>
      <c r="J2" s="13">
        <v>46.875</v>
      </c>
      <c r="K2">
        <f>E2/1000</f>
        <v>189.046875</v>
      </c>
      <c r="L2" s="10">
        <v>0</v>
      </c>
      <c r="M2" s="14">
        <v>93159</v>
      </c>
      <c r="N2" s="15">
        <v>532</v>
      </c>
      <c r="O2" s="16">
        <v>13719156</v>
      </c>
      <c r="P2" s="4"/>
      <c r="Y2" s="5">
        <v>101665</v>
      </c>
      <c r="Z2" s="5">
        <v>532</v>
      </c>
    </row>
    <row r="3" spans="1:26" x14ac:dyDescent="0.25">
      <c r="A3" s="1">
        <v>5</v>
      </c>
      <c r="B3" s="1">
        <v>400</v>
      </c>
      <c r="C3" s="1">
        <f>1/B3*1000000</f>
        <v>2500</v>
      </c>
      <c r="D3" s="12">
        <v>151242.5</v>
      </c>
      <c r="E3" s="1">
        <f>G3*F3+J3</f>
        <v>153942.5</v>
      </c>
      <c r="F3" s="12">
        <v>1350</v>
      </c>
      <c r="G3" s="2">
        <f t="shared" ref="G3:G23" si="0">ROUNDUP(D3/F3,0)+1</f>
        <v>114</v>
      </c>
      <c r="H3">
        <f t="shared" ref="H3:H23" si="1">1/I3*1000000</f>
        <v>400</v>
      </c>
      <c r="I3" s="10">
        <f t="shared" ref="I3:I23" si="2">ROUNDUP(C3,0)</f>
        <v>2500</v>
      </c>
      <c r="J3" s="13">
        <v>42.5</v>
      </c>
      <c r="K3">
        <f t="shared" ref="K3:K23" si="3">E3/1000</f>
        <v>153.9425</v>
      </c>
      <c r="L3" s="10">
        <v>1</v>
      </c>
      <c r="M3" s="14">
        <v>71888</v>
      </c>
      <c r="N3" s="15">
        <v>532</v>
      </c>
      <c r="O3" s="16">
        <v>11087632</v>
      </c>
      <c r="Y3" s="5">
        <v>76576</v>
      </c>
      <c r="Z3" s="5">
        <v>532</v>
      </c>
    </row>
    <row r="4" spans="1:26" x14ac:dyDescent="0.25">
      <c r="A4" s="1">
        <v>6</v>
      </c>
      <c r="B4" s="1">
        <v>480</v>
      </c>
      <c r="C4" s="1">
        <f t="shared" ref="C4:C23" si="4">1/B4*1000000</f>
        <v>2083.3333333333335</v>
      </c>
      <c r="D4" s="12">
        <v>126949.73850000001</v>
      </c>
      <c r="E4" s="1">
        <f t="shared" ref="E4:E23" si="5">G4*F4+J4</f>
        <v>129639.5865</v>
      </c>
      <c r="F4" s="12">
        <v>1350</v>
      </c>
      <c r="G4" s="2">
        <f t="shared" si="0"/>
        <v>96</v>
      </c>
      <c r="H4">
        <f t="shared" si="1"/>
        <v>479.84644913627636</v>
      </c>
      <c r="I4" s="10">
        <f t="shared" si="2"/>
        <v>2084</v>
      </c>
      <c r="J4" s="13">
        <v>39.586500000000001</v>
      </c>
      <c r="K4">
        <f t="shared" si="3"/>
        <v>129.63958650000001</v>
      </c>
      <c r="L4" s="10">
        <v>2</v>
      </c>
      <c r="M4" s="17">
        <v>58330</v>
      </c>
      <c r="N4" s="12">
        <v>532</v>
      </c>
      <c r="O4" s="16">
        <v>9400042</v>
      </c>
      <c r="Y4" s="5">
        <v>61612</v>
      </c>
      <c r="Z4" s="5">
        <v>532</v>
      </c>
    </row>
    <row r="5" spans="1:26" x14ac:dyDescent="0.25">
      <c r="A5" s="1">
        <v>7</v>
      </c>
      <c r="B5" s="1">
        <v>560</v>
      </c>
      <c r="C5" s="1">
        <f t="shared" si="4"/>
        <v>1785.7142857142856</v>
      </c>
      <c r="D5" s="12">
        <v>109405.00199999998</v>
      </c>
      <c r="E5" s="1">
        <f t="shared" si="5"/>
        <v>112087.50599999999</v>
      </c>
      <c r="F5" s="12">
        <v>1350</v>
      </c>
      <c r="G5" s="2">
        <f t="shared" si="0"/>
        <v>83</v>
      </c>
      <c r="H5">
        <f t="shared" si="1"/>
        <v>559.91041433370663</v>
      </c>
      <c r="I5" s="10">
        <f t="shared" si="2"/>
        <v>1786</v>
      </c>
      <c r="J5" s="13">
        <v>37.506</v>
      </c>
      <c r="K5">
        <f t="shared" si="3"/>
        <v>112.08750599999999</v>
      </c>
      <c r="L5" s="10">
        <v>3</v>
      </c>
      <c r="M5" s="17">
        <v>57149</v>
      </c>
      <c r="N5" s="12">
        <v>400</v>
      </c>
      <c r="O5" s="16">
        <v>8181341</v>
      </c>
      <c r="Y5" s="5">
        <v>60352</v>
      </c>
      <c r="Z5" s="5">
        <v>400</v>
      </c>
    </row>
    <row r="6" spans="1:26" x14ac:dyDescent="0.25">
      <c r="A6" s="1">
        <v>8</v>
      </c>
      <c r="B6" s="1">
        <v>640</v>
      </c>
      <c r="C6" s="1">
        <f t="shared" si="4"/>
        <v>1562.5</v>
      </c>
      <c r="D6" s="12">
        <v>95885.9375</v>
      </c>
      <c r="E6" s="1">
        <f t="shared" si="5"/>
        <v>98585.9375</v>
      </c>
      <c r="F6" s="12">
        <v>1350</v>
      </c>
      <c r="G6" s="2">
        <f t="shared" si="0"/>
        <v>73</v>
      </c>
      <c r="H6">
        <f t="shared" si="1"/>
        <v>639.79526551503511</v>
      </c>
      <c r="I6" s="10">
        <f t="shared" si="2"/>
        <v>1563</v>
      </c>
      <c r="J6" s="13">
        <v>35.9375</v>
      </c>
      <c r="K6">
        <f t="shared" si="3"/>
        <v>98.5859375</v>
      </c>
      <c r="L6" s="10">
        <v>4</v>
      </c>
      <c r="M6" s="17">
        <v>49590</v>
      </c>
      <c r="N6" s="12">
        <v>400</v>
      </c>
      <c r="O6" s="16">
        <v>7242537</v>
      </c>
      <c r="Y6" s="5">
        <v>52500</v>
      </c>
      <c r="Z6" s="5">
        <v>400</v>
      </c>
    </row>
    <row r="7" spans="1:26" x14ac:dyDescent="0.25">
      <c r="A7" s="1">
        <v>9</v>
      </c>
      <c r="B7" s="1">
        <v>720</v>
      </c>
      <c r="C7" s="1">
        <f t="shared" si="4"/>
        <v>1388.8888888888889</v>
      </c>
      <c r="D7" s="12">
        <v>85091.52900000001</v>
      </c>
      <c r="E7" s="1">
        <f t="shared" si="5"/>
        <v>87784.725000000006</v>
      </c>
      <c r="F7" s="12">
        <v>1350</v>
      </c>
      <c r="G7" s="2">
        <f t="shared" si="0"/>
        <v>65</v>
      </c>
      <c r="H7">
        <f t="shared" si="1"/>
        <v>719.94240460763137</v>
      </c>
      <c r="I7" s="10">
        <f t="shared" si="2"/>
        <v>1389</v>
      </c>
      <c r="J7" s="13">
        <v>34.725000000000001</v>
      </c>
      <c r="K7">
        <f t="shared" si="3"/>
        <v>87.784725000000009</v>
      </c>
      <c r="L7" s="10">
        <v>5</v>
      </c>
      <c r="M7" s="17">
        <v>49607</v>
      </c>
      <c r="N7" s="12">
        <v>308</v>
      </c>
      <c r="O7" s="16">
        <v>6489647</v>
      </c>
      <c r="Y7" s="5">
        <v>47234</v>
      </c>
      <c r="Z7" s="5">
        <v>390</v>
      </c>
    </row>
    <row r="8" spans="1:26" x14ac:dyDescent="0.25">
      <c r="A8" s="1">
        <v>10</v>
      </c>
      <c r="B8" s="1">
        <v>800</v>
      </c>
      <c r="C8" s="1">
        <f t="shared" si="4"/>
        <v>1250</v>
      </c>
      <c r="D8" s="12">
        <v>76983.75</v>
      </c>
      <c r="E8" s="1">
        <f t="shared" si="5"/>
        <v>79683.75</v>
      </c>
      <c r="F8" s="12">
        <v>1350</v>
      </c>
      <c r="G8" s="2">
        <f t="shared" si="0"/>
        <v>59</v>
      </c>
      <c r="H8">
        <f t="shared" si="1"/>
        <v>800</v>
      </c>
      <c r="I8" s="10">
        <f t="shared" si="2"/>
        <v>1250</v>
      </c>
      <c r="J8" s="13">
        <v>33.75</v>
      </c>
      <c r="K8">
        <f t="shared" si="3"/>
        <v>79.683750000000003</v>
      </c>
      <c r="L8" s="10">
        <v>6</v>
      </c>
      <c r="M8" s="17">
        <v>45052</v>
      </c>
      <c r="N8" s="12">
        <v>308</v>
      </c>
      <c r="O8" s="16">
        <v>5926827</v>
      </c>
      <c r="Y8" s="5">
        <v>47750</v>
      </c>
      <c r="Z8" s="5">
        <v>308</v>
      </c>
    </row>
    <row r="9" spans="1:26" x14ac:dyDescent="0.25">
      <c r="A9" s="1">
        <v>11</v>
      </c>
      <c r="B9" s="1">
        <v>880</v>
      </c>
      <c r="C9" s="1">
        <f t="shared" si="4"/>
        <v>1136.3636363636363</v>
      </c>
      <c r="D9" s="12">
        <v>70241.382499999992</v>
      </c>
      <c r="E9" s="1">
        <f t="shared" si="5"/>
        <v>72932.958499999993</v>
      </c>
      <c r="F9" s="12">
        <v>1350</v>
      </c>
      <c r="G9" s="2">
        <f t="shared" si="0"/>
        <v>54</v>
      </c>
      <c r="H9">
        <f t="shared" si="1"/>
        <v>879.50747581354449</v>
      </c>
      <c r="I9" s="10">
        <f t="shared" si="2"/>
        <v>1137</v>
      </c>
      <c r="J9" s="13">
        <v>32.958500000000001</v>
      </c>
      <c r="K9">
        <f t="shared" si="3"/>
        <v>72.932958499999998</v>
      </c>
      <c r="L9" s="10">
        <v>7</v>
      </c>
      <c r="M9" s="17">
        <v>41267</v>
      </c>
      <c r="N9" s="12">
        <v>308</v>
      </c>
      <c r="O9" s="16">
        <v>5460964</v>
      </c>
      <c r="Y9" s="5">
        <v>43048</v>
      </c>
      <c r="Z9" s="5">
        <v>308</v>
      </c>
    </row>
    <row r="10" spans="1:26" x14ac:dyDescent="0.25">
      <c r="A10" s="1">
        <v>12</v>
      </c>
      <c r="B10" s="1">
        <v>960</v>
      </c>
      <c r="C10" s="1">
        <f t="shared" si="4"/>
        <v>1041.6666666666667</v>
      </c>
      <c r="D10" s="12">
        <v>64853.038000000008</v>
      </c>
      <c r="E10" s="1">
        <f t="shared" si="5"/>
        <v>67532.301999999996</v>
      </c>
      <c r="F10" s="12">
        <v>1350</v>
      </c>
      <c r="G10" s="2">
        <f t="shared" si="0"/>
        <v>50</v>
      </c>
      <c r="H10">
        <f t="shared" si="1"/>
        <v>959.69289827255272</v>
      </c>
      <c r="I10" s="10">
        <f t="shared" si="2"/>
        <v>1042</v>
      </c>
      <c r="J10" s="13">
        <v>32.302</v>
      </c>
      <c r="K10">
        <f t="shared" si="3"/>
        <v>67.532302000000001</v>
      </c>
      <c r="L10" s="10">
        <v>8</v>
      </c>
      <c r="M10" s="17">
        <v>39684</v>
      </c>
      <c r="N10" s="12">
        <v>288</v>
      </c>
      <c r="O10" s="16">
        <v>5089136</v>
      </c>
      <c r="Y10" s="5">
        <v>41088</v>
      </c>
      <c r="Z10" s="5">
        <v>294</v>
      </c>
    </row>
    <row r="11" spans="1:26" x14ac:dyDescent="0.25">
      <c r="A11" s="1">
        <v>13</v>
      </c>
      <c r="B11" s="1">
        <v>1040</v>
      </c>
      <c r="C11" s="1">
        <f t="shared" si="4"/>
        <v>961.53846153846155</v>
      </c>
      <c r="D11" s="12">
        <v>59460.257999999994</v>
      </c>
      <c r="E11" s="1">
        <f t="shared" si="5"/>
        <v>62131.745999999999</v>
      </c>
      <c r="F11" s="12">
        <v>1350</v>
      </c>
      <c r="G11" s="2">
        <f t="shared" si="0"/>
        <v>46</v>
      </c>
      <c r="H11">
        <f t="shared" si="1"/>
        <v>1039.5010395010395</v>
      </c>
      <c r="I11" s="10">
        <f t="shared" si="2"/>
        <v>962</v>
      </c>
      <c r="J11" s="13">
        <v>31.745999999999999</v>
      </c>
      <c r="K11">
        <f t="shared" si="3"/>
        <v>62.131746</v>
      </c>
      <c r="L11" s="10">
        <v>9</v>
      </c>
      <c r="M11" s="17">
        <v>38241</v>
      </c>
      <c r="N11" s="12">
        <v>264</v>
      </c>
      <c r="O11" s="16">
        <v>4709100</v>
      </c>
      <c r="Y11" s="5">
        <v>39557</v>
      </c>
      <c r="Z11" s="5">
        <v>270</v>
      </c>
    </row>
    <row r="12" spans="1:26" x14ac:dyDescent="0.25">
      <c r="A12" s="1">
        <v>14</v>
      </c>
      <c r="B12" s="1">
        <v>1120</v>
      </c>
      <c r="C12" s="1">
        <f t="shared" si="4"/>
        <v>892.85714285714278</v>
      </c>
      <c r="D12" s="12">
        <v>55390.11099999999</v>
      </c>
      <c r="E12" s="1">
        <f t="shared" si="5"/>
        <v>58081.254999999997</v>
      </c>
      <c r="F12" s="12">
        <v>1350</v>
      </c>
      <c r="G12" s="2">
        <f t="shared" si="0"/>
        <v>43</v>
      </c>
      <c r="H12">
        <f t="shared" si="1"/>
        <v>1119.8208286674133</v>
      </c>
      <c r="I12" s="10">
        <f t="shared" si="2"/>
        <v>893</v>
      </c>
      <c r="J12" s="13">
        <v>31.254999999999999</v>
      </c>
      <c r="K12">
        <f t="shared" si="3"/>
        <v>58.081254999999999</v>
      </c>
      <c r="L12" s="10">
        <v>10</v>
      </c>
      <c r="M12" s="17">
        <v>37974</v>
      </c>
      <c r="N12" s="12">
        <v>232</v>
      </c>
      <c r="O12" s="16">
        <v>4429203</v>
      </c>
      <c r="Y12" s="5">
        <v>39564</v>
      </c>
      <c r="Z12" s="5">
        <v>232</v>
      </c>
    </row>
    <row r="13" spans="1:26" x14ac:dyDescent="0.25">
      <c r="A13" s="1">
        <v>15</v>
      </c>
      <c r="B13" s="1">
        <v>1200</v>
      </c>
      <c r="C13" s="1">
        <f t="shared" si="4"/>
        <v>833.33333333333337</v>
      </c>
      <c r="D13" s="12">
        <v>51341.099500000004</v>
      </c>
      <c r="E13" s="1">
        <f t="shared" si="5"/>
        <v>54030.839500000002</v>
      </c>
      <c r="F13" s="12">
        <v>1350</v>
      </c>
      <c r="G13" s="2">
        <f t="shared" si="0"/>
        <v>40</v>
      </c>
      <c r="H13">
        <f t="shared" si="1"/>
        <v>1199.0407673860911</v>
      </c>
      <c r="I13" s="10">
        <f t="shared" si="2"/>
        <v>834</v>
      </c>
      <c r="J13" s="13">
        <v>30.839500000000001</v>
      </c>
      <c r="K13">
        <f t="shared" si="3"/>
        <v>54.030839499999999</v>
      </c>
      <c r="L13" s="10">
        <v>11</v>
      </c>
      <c r="M13" s="17">
        <v>36064</v>
      </c>
      <c r="N13" s="14">
        <v>228</v>
      </c>
      <c r="O13" s="16">
        <v>4143150</v>
      </c>
      <c r="Y13" s="5">
        <v>38043</v>
      </c>
      <c r="Z13" s="5">
        <v>232</v>
      </c>
    </row>
    <row r="14" spans="1:26" x14ac:dyDescent="0.25">
      <c r="A14" s="1">
        <v>16</v>
      </c>
      <c r="B14" s="1">
        <v>1280</v>
      </c>
      <c r="C14" s="1">
        <f t="shared" si="4"/>
        <v>781.25</v>
      </c>
      <c r="D14" s="12">
        <v>48646.030500000001</v>
      </c>
      <c r="E14" s="1">
        <f t="shared" si="5"/>
        <v>51330.478499999997</v>
      </c>
      <c r="F14" s="12">
        <v>1350</v>
      </c>
      <c r="G14" s="2">
        <f t="shared" si="0"/>
        <v>38</v>
      </c>
      <c r="H14">
        <f t="shared" si="1"/>
        <v>1278.7723785166243</v>
      </c>
      <c r="I14" s="10">
        <f t="shared" si="2"/>
        <v>782</v>
      </c>
      <c r="J14" s="13">
        <v>30.4785</v>
      </c>
      <c r="K14">
        <f t="shared" si="3"/>
        <v>51.330478499999998</v>
      </c>
      <c r="L14" s="10">
        <v>12</v>
      </c>
      <c r="M14" s="17">
        <v>35321</v>
      </c>
      <c r="N14" s="14">
        <v>216</v>
      </c>
      <c r="O14" s="16">
        <v>3961340</v>
      </c>
      <c r="Y14" s="5">
        <v>36477</v>
      </c>
      <c r="Z14" s="5">
        <v>222</v>
      </c>
    </row>
    <row r="15" spans="1:26" x14ac:dyDescent="0.25">
      <c r="A15" s="1">
        <v>17</v>
      </c>
      <c r="B15" s="1">
        <v>1360</v>
      </c>
      <c r="C15" s="1">
        <f t="shared" si="4"/>
        <v>735.29411764705878</v>
      </c>
      <c r="D15" s="12">
        <v>45943.0075</v>
      </c>
      <c r="E15" s="1">
        <f t="shared" si="5"/>
        <v>48630.155500000001</v>
      </c>
      <c r="F15" s="12">
        <v>1350</v>
      </c>
      <c r="G15" s="2">
        <f t="shared" si="0"/>
        <v>36</v>
      </c>
      <c r="H15">
        <f t="shared" si="1"/>
        <v>1358.695652173913</v>
      </c>
      <c r="I15" s="10">
        <f t="shared" si="2"/>
        <v>736</v>
      </c>
      <c r="J15" s="13">
        <v>30.1555</v>
      </c>
      <c r="K15">
        <f t="shared" si="3"/>
        <v>48.630155500000001</v>
      </c>
      <c r="L15" s="10">
        <v>13</v>
      </c>
      <c r="M15" s="17">
        <v>34615</v>
      </c>
      <c r="N15" s="14">
        <v>204</v>
      </c>
      <c r="O15" s="16">
        <v>3775426</v>
      </c>
      <c r="Y15" s="5">
        <v>35712</v>
      </c>
      <c r="Z15" s="5">
        <v>210</v>
      </c>
    </row>
    <row r="16" spans="1:26" x14ac:dyDescent="0.25">
      <c r="A16" s="1">
        <v>18</v>
      </c>
      <c r="B16" s="1">
        <v>1440</v>
      </c>
      <c r="C16" s="1">
        <f t="shared" si="4"/>
        <v>694.44444444444446</v>
      </c>
      <c r="D16" s="12">
        <v>43233.319499999998</v>
      </c>
      <c r="E16" s="1">
        <f t="shared" si="5"/>
        <v>45929.863499999999</v>
      </c>
      <c r="F16" s="12">
        <v>1350</v>
      </c>
      <c r="G16" s="2">
        <f t="shared" si="0"/>
        <v>34</v>
      </c>
      <c r="H16">
        <f t="shared" si="1"/>
        <v>1438.8489208633093</v>
      </c>
      <c r="I16" s="10">
        <f t="shared" si="2"/>
        <v>695</v>
      </c>
      <c r="J16" s="13">
        <v>29.863499999999998</v>
      </c>
      <c r="K16">
        <f t="shared" si="3"/>
        <v>45.929863499999996</v>
      </c>
      <c r="L16" s="10">
        <v>14</v>
      </c>
      <c r="M16" s="17">
        <v>33880</v>
      </c>
      <c r="N16" s="14">
        <v>192</v>
      </c>
      <c r="O16" s="16">
        <v>3585408</v>
      </c>
      <c r="Y16" s="5">
        <v>34946</v>
      </c>
      <c r="Z16" s="5">
        <v>198</v>
      </c>
    </row>
    <row r="17" spans="1:26" x14ac:dyDescent="0.25">
      <c r="A17" s="1">
        <v>19</v>
      </c>
      <c r="B17" s="1">
        <v>1520</v>
      </c>
      <c r="C17" s="1">
        <f t="shared" si="4"/>
        <v>657.8947368421052</v>
      </c>
      <c r="D17" s="12">
        <v>41886.305999999997</v>
      </c>
      <c r="E17" s="1">
        <f t="shared" si="5"/>
        <v>44579.61</v>
      </c>
      <c r="F17" s="12">
        <v>1350</v>
      </c>
      <c r="G17" s="2">
        <f t="shared" si="0"/>
        <v>33</v>
      </c>
      <c r="H17">
        <f t="shared" si="1"/>
        <v>1519.7568389057751</v>
      </c>
      <c r="I17" s="10">
        <f t="shared" si="2"/>
        <v>658</v>
      </c>
      <c r="J17" s="13">
        <v>29.61</v>
      </c>
      <c r="K17">
        <f t="shared" si="3"/>
        <v>44.579610000000002</v>
      </c>
      <c r="L17" s="10">
        <v>15</v>
      </c>
      <c r="M17" s="17">
        <v>33510</v>
      </c>
      <c r="N17" s="14">
        <v>186</v>
      </c>
      <c r="O17" s="16">
        <v>3504763</v>
      </c>
      <c r="Y17" s="5">
        <v>34554</v>
      </c>
      <c r="Z17" s="5">
        <v>192</v>
      </c>
    </row>
    <row r="18" spans="1:26" x14ac:dyDescent="0.25">
      <c r="A18" s="1">
        <v>20</v>
      </c>
      <c r="B18" s="1">
        <v>1600</v>
      </c>
      <c r="C18" s="1">
        <f t="shared" si="4"/>
        <v>625</v>
      </c>
      <c r="D18" s="12">
        <v>39179.375</v>
      </c>
      <c r="E18" s="1">
        <f t="shared" si="5"/>
        <v>41879.375</v>
      </c>
      <c r="F18" s="12">
        <v>1350</v>
      </c>
      <c r="G18" s="2">
        <f t="shared" si="0"/>
        <v>31</v>
      </c>
      <c r="H18">
        <f t="shared" si="1"/>
        <v>1600</v>
      </c>
      <c r="I18" s="10">
        <f t="shared" si="2"/>
        <v>625</v>
      </c>
      <c r="J18" s="13">
        <v>29.375</v>
      </c>
      <c r="K18">
        <f t="shared" si="3"/>
        <v>41.879375000000003</v>
      </c>
      <c r="L18" s="10">
        <v>16</v>
      </c>
      <c r="M18" s="17">
        <v>32786</v>
      </c>
      <c r="N18" s="14">
        <v>174</v>
      </c>
      <c r="O18" s="16">
        <v>3307563</v>
      </c>
      <c r="Y18" s="5">
        <v>35743</v>
      </c>
      <c r="Z18" s="5">
        <v>180</v>
      </c>
    </row>
    <row r="19" spans="1:26" x14ac:dyDescent="0.25">
      <c r="A19" s="1">
        <v>21</v>
      </c>
      <c r="B19" s="1">
        <v>1680</v>
      </c>
      <c r="C19" s="1">
        <f t="shared" si="4"/>
        <v>595.2380952380953</v>
      </c>
      <c r="D19" s="12">
        <v>37845.811499999996</v>
      </c>
      <c r="E19" s="1">
        <f t="shared" si="5"/>
        <v>40529.179499999998</v>
      </c>
      <c r="F19" s="12">
        <v>1350</v>
      </c>
      <c r="G19" s="2">
        <f t="shared" si="0"/>
        <v>30</v>
      </c>
      <c r="H19">
        <f t="shared" si="1"/>
        <v>1677.8523489932886</v>
      </c>
      <c r="I19" s="10">
        <f t="shared" si="2"/>
        <v>596</v>
      </c>
      <c r="J19" s="13">
        <v>29.179500000000001</v>
      </c>
      <c r="K19">
        <f t="shared" si="3"/>
        <v>40.529179499999998</v>
      </c>
      <c r="L19" s="10">
        <v>17</v>
      </c>
      <c r="M19" s="17">
        <v>32426</v>
      </c>
      <c r="N19" s="14">
        <v>168</v>
      </c>
      <c r="O19" s="16">
        <v>3221788</v>
      </c>
      <c r="Y19" s="5">
        <v>35177</v>
      </c>
      <c r="Z19" s="5">
        <v>174</v>
      </c>
    </row>
    <row r="20" spans="1:26" x14ac:dyDescent="0.25">
      <c r="A20" s="1">
        <v>22</v>
      </c>
      <c r="B20" s="1">
        <v>1760</v>
      </c>
      <c r="C20" s="1">
        <f t="shared" si="4"/>
        <v>568.18181818181813</v>
      </c>
      <c r="D20" s="12">
        <v>36499.405500000001</v>
      </c>
      <c r="E20" s="1">
        <f t="shared" si="5"/>
        <v>39178.993499999997</v>
      </c>
      <c r="F20" s="12">
        <v>1350</v>
      </c>
      <c r="G20" s="2">
        <f t="shared" si="0"/>
        <v>29</v>
      </c>
      <c r="H20">
        <f t="shared" si="1"/>
        <v>1757.4692442882249</v>
      </c>
      <c r="I20" s="10">
        <f t="shared" si="2"/>
        <v>569</v>
      </c>
      <c r="J20" s="13">
        <v>28.993500000000001</v>
      </c>
      <c r="K20">
        <f t="shared" si="3"/>
        <v>39.178993499999997</v>
      </c>
      <c r="L20" s="10">
        <v>18</v>
      </c>
      <c r="M20" s="17">
        <v>34317</v>
      </c>
      <c r="N20" s="14">
        <v>162</v>
      </c>
      <c r="O20" s="16">
        <v>3133961</v>
      </c>
      <c r="Y20" s="5">
        <v>33993</v>
      </c>
      <c r="Z20" s="5">
        <v>162</v>
      </c>
    </row>
    <row r="21" spans="1:26" x14ac:dyDescent="0.25">
      <c r="A21" s="1">
        <v>23</v>
      </c>
      <c r="B21" s="1">
        <v>1840</v>
      </c>
      <c r="C21" s="1">
        <f t="shared" si="4"/>
        <v>543.47826086956525</v>
      </c>
      <c r="D21" s="12">
        <v>35130.209500000004</v>
      </c>
      <c r="E21" s="1">
        <f t="shared" si="5"/>
        <v>37828.805500000002</v>
      </c>
      <c r="F21" s="12">
        <v>1350</v>
      </c>
      <c r="G21" s="2">
        <f t="shared" si="0"/>
        <v>28</v>
      </c>
      <c r="H21">
        <f t="shared" si="1"/>
        <v>1838.2352941176471</v>
      </c>
      <c r="I21" s="10">
        <f t="shared" si="2"/>
        <v>544</v>
      </c>
      <c r="J21" s="13">
        <v>28.805499999999999</v>
      </c>
      <c r="K21">
        <f t="shared" si="3"/>
        <v>37.828805500000001</v>
      </c>
      <c r="L21" s="10">
        <v>19</v>
      </c>
      <c r="M21" s="17">
        <v>33633</v>
      </c>
      <c r="N21" s="17">
        <v>156</v>
      </c>
      <c r="O21" s="16">
        <v>3044082</v>
      </c>
      <c r="Y21" s="5">
        <v>33389</v>
      </c>
      <c r="Z21" s="5">
        <v>156</v>
      </c>
    </row>
    <row r="22" spans="1:26" x14ac:dyDescent="0.25">
      <c r="A22" s="1">
        <v>24</v>
      </c>
      <c r="B22" s="1">
        <v>1920</v>
      </c>
      <c r="C22" s="1">
        <f t="shared" si="4"/>
        <v>520.83333333333337</v>
      </c>
      <c r="D22" s="12">
        <v>33789.455000000002</v>
      </c>
      <c r="E22" s="1">
        <f t="shared" si="5"/>
        <v>36478.654999999999</v>
      </c>
      <c r="F22" s="12">
        <v>1350</v>
      </c>
      <c r="G22" s="2">
        <f t="shared" si="0"/>
        <v>27</v>
      </c>
      <c r="H22">
        <f t="shared" si="1"/>
        <v>1919.3857965451054</v>
      </c>
      <c r="I22" s="10">
        <f t="shared" si="2"/>
        <v>521</v>
      </c>
      <c r="J22" s="13">
        <v>28.655000000000001</v>
      </c>
      <c r="K22">
        <f t="shared" si="3"/>
        <v>36.478654999999996</v>
      </c>
      <c r="L22" s="10">
        <v>20</v>
      </c>
      <c r="M22" s="17">
        <v>32943</v>
      </c>
      <c r="N22" s="17">
        <v>150</v>
      </c>
      <c r="O22" s="16">
        <v>2952151</v>
      </c>
      <c r="Y22" s="5">
        <v>33649</v>
      </c>
      <c r="Z22" s="5">
        <v>150</v>
      </c>
    </row>
    <row r="23" spans="1:26" x14ac:dyDescent="0.25">
      <c r="A23" s="1">
        <v>25</v>
      </c>
      <c r="B23" s="1">
        <v>2000</v>
      </c>
      <c r="C23" s="1">
        <f t="shared" si="4"/>
        <v>500</v>
      </c>
      <c r="D23" s="12">
        <v>32428.5</v>
      </c>
      <c r="E23" s="1">
        <f t="shared" si="5"/>
        <v>35128.5</v>
      </c>
      <c r="F23" s="12">
        <v>1350</v>
      </c>
      <c r="G23" s="2">
        <f t="shared" si="0"/>
        <v>26</v>
      </c>
      <c r="H23">
        <f t="shared" si="1"/>
        <v>2000</v>
      </c>
      <c r="I23" s="10">
        <f t="shared" si="2"/>
        <v>500</v>
      </c>
      <c r="J23" s="13">
        <v>28.5</v>
      </c>
      <c r="K23">
        <f t="shared" si="3"/>
        <v>35.128500000000003</v>
      </c>
      <c r="L23" s="10">
        <v>21</v>
      </c>
      <c r="M23" s="17">
        <v>32216</v>
      </c>
      <c r="N23" s="17">
        <v>144</v>
      </c>
      <c r="O23" s="16">
        <v>2858168</v>
      </c>
      <c r="Y23" s="5">
        <v>33649</v>
      </c>
      <c r="Z23" s="5">
        <v>150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259CF-4DA1-435F-859F-CDADF407460C}">
  <dimension ref="A1:AN81"/>
  <sheetViews>
    <sheetView topLeftCell="G1" zoomScale="90" zoomScaleNormal="90" workbookViewId="0">
      <selection activeCell="L8" sqref="L8"/>
    </sheetView>
  </sheetViews>
  <sheetFormatPr defaultRowHeight="15" x14ac:dyDescent="0.25"/>
  <cols>
    <col min="2" max="2" width="6.85546875" customWidth="1"/>
    <col min="3" max="3" width="14.5703125" customWidth="1"/>
    <col min="4" max="4" width="11.5703125" customWidth="1"/>
    <col min="5" max="5" width="11.7109375" customWidth="1"/>
    <col min="6" max="6" width="9.140625" customWidth="1"/>
    <col min="7" max="7" width="14" customWidth="1"/>
    <col min="10" max="10" width="9" customWidth="1"/>
    <col min="11" max="11" width="13.42578125" customWidth="1"/>
    <col min="13" max="13" width="17.7109375" customWidth="1"/>
    <col min="14" max="14" width="14.28515625" customWidth="1"/>
    <col min="15" max="15" width="11.5703125" customWidth="1"/>
  </cols>
  <sheetData>
    <row r="1" spans="1:40" x14ac:dyDescent="0.25">
      <c r="A1" s="1" t="s">
        <v>0</v>
      </c>
      <c r="B1" s="1" t="s">
        <v>1</v>
      </c>
      <c r="C1" s="1" t="s">
        <v>2</v>
      </c>
      <c r="D1" s="2" t="s">
        <v>3</v>
      </c>
      <c r="E1" s="3" t="s">
        <v>5</v>
      </c>
      <c r="F1" s="2" t="s">
        <v>4</v>
      </c>
      <c r="G1" s="2" t="s">
        <v>10</v>
      </c>
      <c r="H1" s="1" t="s">
        <v>7</v>
      </c>
      <c r="I1" s="2" t="s">
        <v>6</v>
      </c>
      <c r="J1" s="2" t="s">
        <v>9</v>
      </c>
      <c r="K1" s="1" t="s">
        <v>11</v>
      </c>
      <c r="L1" s="2" t="s">
        <v>8</v>
      </c>
      <c r="M1" s="2" t="s">
        <v>14</v>
      </c>
      <c r="N1" s="2" t="s">
        <v>15</v>
      </c>
      <c r="O1" s="2" t="s">
        <v>17</v>
      </c>
      <c r="P1" s="1"/>
      <c r="Q1" s="2" t="s">
        <v>27</v>
      </c>
      <c r="R1" s="2" t="s">
        <v>26</v>
      </c>
      <c r="AN1" t="s">
        <v>18</v>
      </c>
    </row>
    <row r="2" spans="1:40" x14ac:dyDescent="0.25">
      <c r="A2" s="1">
        <v>4</v>
      </c>
      <c r="B2" s="1">
        <v>160</v>
      </c>
      <c r="C2" s="1">
        <f>1/B2*1000000</f>
        <v>6250</v>
      </c>
      <c r="D2" s="12">
        <v>373562.5</v>
      </c>
      <c r="E2" s="1">
        <v>373562.5</v>
      </c>
      <c r="F2" s="12">
        <v>2700</v>
      </c>
      <c r="G2" s="2">
        <f>ROUNDUP(D2/F2,0)+1</f>
        <v>140</v>
      </c>
      <c r="H2">
        <f>1/I2*1000000</f>
        <v>160</v>
      </c>
      <c r="I2" s="10">
        <f>ROUNDUP(C2,0)</f>
        <v>6250</v>
      </c>
      <c r="J2" s="13">
        <v>93.75</v>
      </c>
      <c r="K2">
        <f>E2/1000</f>
        <v>373.5625</v>
      </c>
      <c r="L2" s="10">
        <v>0</v>
      </c>
      <c r="M2" s="14">
        <v>93159</v>
      </c>
      <c r="N2" s="15">
        <v>532</v>
      </c>
      <c r="O2" s="16">
        <v>13719156</v>
      </c>
      <c r="P2" s="4"/>
      <c r="Q2">
        <f>B2*2</f>
        <v>320</v>
      </c>
      <c r="R2">
        <f>C2/2</f>
        <v>3125</v>
      </c>
      <c r="AN2" s="5">
        <v>101665</v>
      </c>
    </row>
    <row r="3" spans="1:40" x14ac:dyDescent="0.25">
      <c r="A3" s="1">
        <v>5</v>
      </c>
      <c r="B3" s="1">
        <v>200</v>
      </c>
      <c r="C3" s="1">
        <f>1/B3*1000000</f>
        <v>5000</v>
      </c>
      <c r="D3" s="12">
        <v>298860</v>
      </c>
      <c r="E3" s="1">
        <f>G3*F3+J3</f>
        <v>302485</v>
      </c>
      <c r="F3" s="12">
        <v>2700</v>
      </c>
      <c r="G3" s="2">
        <f t="shared" ref="G3:G66" si="0">ROUNDUP(D3/F3,0)+1</f>
        <v>112</v>
      </c>
      <c r="H3">
        <f t="shared" ref="H3:H21" si="1">1/I3*1000000</f>
        <v>200</v>
      </c>
      <c r="I3" s="10">
        <f t="shared" ref="I3:I20" si="2">ROUNDUP(C3,0)</f>
        <v>5000</v>
      </c>
      <c r="J3" s="13">
        <v>85</v>
      </c>
      <c r="K3">
        <f t="shared" ref="K3:K20" si="3">E3/1000</f>
        <v>302.48500000000001</v>
      </c>
      <c r="L3" s="10">
        <v>1</v>
      </c>
      <c r="M3" s="14">
        <v>71888</v>
      </c>
      <c r="N3" s="15">
        <v>532</v>
      </c>
      <c r="O3" s="16">
        <v>11087632</v>
      </c>
      <c r="Q3">
        <f t="shared" ref="Q3:Q23" si="4">B3*2</f>
        <v>400</v>
      </c>
      <c r="R3">
        <f t="shared" ref="R3:R23" si="5">C3/2</f>
        <v>2500</v>
      </c>
      <c r="AN3" s="5">
        <v>76576</v>
      </c>
    </row>
    <row r="4" spans="1:40" x14ac:dyDescent="0.25">
      <c r="A4" s="1">
        <v>6</v>
      </c>
      <c r="B4" s="1">
        <v>240</v>
      </c>
      <c r="C4" s="1">
        <f t="shared" ref="C4:C23" si="6">1/B4*1000000</f>
        <v>4166.666666666667</v>
      </c>
      <c r="D4" s="12">
        <v>249078.258</v>
      </c>
      <c r="E4" s="1">
        <f t="shared" ref="E4:E23" si="7">G4*F4+J4</f>
        <v>253899.47700000001</v>
      </c>
      <c r="F4" s="12">
        <v>2700.2159999999999</v>
      </c>
      <c r="G4" s="2">
        <f t="shared" si="0"/>
        <v>94</v>
      </c>
      <c r="H4">
        <f t="shared" si="1"/>
        <v>239.98080153587713</v>
      </c>
      <c r="I4" s="10">
        <f t="shared" si="2"/>
        <v>4167</v>
      </c>
      <c r="J4" s="13">
        <v>79.173000000000002</v>
      </c>
      <c r="K4">
        <f t="shared" si="3"/>
        <v>253.89947700000002</v>
      </c>
      <c r="L4" s="10">
        <v>2</v>
      </c>
      <c r="M4" s="17">
        <v>58330</v>
      </c>
      <c r="N4" s="12">
        <v>532</v>
      </c>
      <c r="O4" s="16">
        <v>9400042</v>
      </c>
      <c r="Q4">
        <f t="shared" si="4"/>
        <v>480</v>
      </c>
      <c r="R4">
        <f t="shared" si="5"/>
        <v>2083.3333333333335</v>
      </c>
      <c r="AN4" s="5">
        <v>61612</v>
      </c>
    </row>
    <row r="5" spans="1:40" x14ac:dyDescent="0.25">
      <c r="A5" s="1">
        <v>7</v>
      </c>
      <c r="B5" s="1">
        <v>280</v>
      </c>
      <c r="C5" s="1">
        <f t="shared" si="6"/>
        <v>3571.4285714285711</v>
      </c>
      <c r="D5" s="12">
        <v>213519.872</v>
      </c>
      <c r="E5" s="1">
        <f t="shared" si="7"/>
        <v>218810.00399999996</v>
      </c>
      <c r="F5" s="12">
        <v>2700.4319999999998</v>
      </c>
      <c r="G5" s="2">
        <f t="shared" si="0"/>
        <v>81</v>
      </c>
      <c r="H5">
        <f t="shared" si="1"/>
        <v>279.95520716685331</v>
      </c>
      <c r="I5" s="10">
        <f t="shared" si="2"/>
        <v>3572</v>
      </c>
      <c r="J5" s="13">
        <v>75.012</v>
      </c>
      <c r="K5">
        <f t="shared" si="3"/>
        <v>218.81000399999996</v>
      </c>
      <c r="L5" s="10">
        <v>3</v>
      </c>
      <c r="M5" s="17">
        <v>57149</v>
      </c>
      <c r="N5" s="12">
        <v>400</v>
      </c>
      <c r="O5" s="16">
        <v>8181341</v>
      </c>
      <c r="Q5">
        <f t="shared" si="4"/>
        <v>560</v>
      </c>
      <c r="R5">
        <f t="shared" si="5"/>
        <v>1785.7142857142856</v>
      </c>
      <c r="AN5" s="5">
        <v>60352</v>
      </c>
    </row>
    <row r="6" spans="1:40" x14ac:dyDescent="0.25">
      <c r="A6" s="1">
        <v>8</v>
      </c>
      <c r="B6" s="1">
        <v>320</v>
      </c>
      <c r="C6" s="1">
        <f t="shared" si="6"/>
        <v>3125</v>
      </c>
      <c r="D6" s="12">
        <v>186806.25</v>
      </c>
      <c r="E6" s="1">
        <f t="shared" si="7"/>
        <v>191771.875</v>
      </c>
      <c r="F6" s="12">
        <v>2700</v>
      </c>
      <c r="G6" s="2">
        <f t="shared" si="0"/>
        <v>71</v>
      </c>
      <c r="H6">
        <f t="shared" si="1"/>
        <v>320</v>
      </c>
      <c r="I6" s="10">
        <f t="shared" si="2"/>
        <v>3125</v>
      </c>
      <c r="J6" s="13">
        <v>71.875</v>
      </c>
      <c r="K6">
        <f t="shared" si="3"/>
        <v>191.77187499999999</v>
      </c>
      <c r="L6" s="10">
        <v>4</v>
      </c>
      <c r="M6" s="17">
        <v>49590</v>
      </c>
      <c r="N6" s="12">
        <v>400</v>
      </c>
      <c r="O6" s="16">
        <v>7242537</v>
      </c>
      <c r="Q6">
        <f t="shared" si="4"/>
        <v>640</v>
      </c>
      <c r="R6">
        <f t="shared" si="5"/>
        <v>1562.5</v>
      </c>
      <c r="AN6" s="5">
        <v>52500</v>
      </c>
    </row>
    <row r="7" spans="1:40" x14ac:dyDescent="0.25">
      <c r="A7" s="1">
        <v>9</v>
      </c>
      <c r="B7" s="1">
        <v>360</v>
      </c>
      <c r="C7" s="1">
        <f t="shared" si="6"/>
        <v>2777.7777777777778</v>
      </c>
      <c r="D7" s="12">
        <v>166068.84</v>
      </c>
      <c r="E7" s="1">
        <f t="shared" si="7"/>
        <v>170183.05800000002</v>
      </c>
      <c r="F7" s="12">
        <v>2700.2159999999999</v>
      </c>
      <c r="G7" s="2">
        <f t="shared" si="0"/>
        <v>63</v>
      </c>
      <c r="H7">
        <f t="shared" si="1"/>
        <v>359.97120230381569</v>
      </c>
      <c r="I7" s="10">
        <f t="shared" si="2"/>
        <v>2778</v>
      </c>
      <c r="J7" s="13">
        <v>69.45</v>
      </c>
      <c r="K7">
        <f t="shared" si="3"/>
        <v>170.18305800000002</v>
      </c>
      <c r="L7" s="10">
        <v>5</v>
      </c>
      <c r="M7" s="17">
        <v>49607</v>
      </c>
      <c r="N7" s="12">
        <v>308</v>
      </c>
      <c r="O7" s="16">
        <v>6489647</v>
      </c>
      <c r="Q7">
        <f t="shared" si="4"/>
        <v>720</v>
      </c>
      <c r="R7">
        <f t="shared" si="5"/>
        <v>1388.8888888888889</v>
      </c>
      <c r="AN7" s="5">
        <v>47234</v>
      </c>
    </row>
    <row r="8" spans="1:40" x14ac:dyDescent="0.25">
      <c r="A8" s="1">
        <v>10</v>
      </c>
      <c r="B8" s="1">
        <v>400</v>
      </c>
      <c r="C8" s="1">
        <f t="shared" si="6"/>
        <v>2500</v>
      </c>
      <c r="D8" s="12">
        <v>149455</v>
      </c>
      <c r="E8" s="1">
        <f t="shared" si="7"/>
        <v>153967.5</v>
      </c>
      <c r="F8" s="12">
        <v>2700</v>
      </c>
      <c r="G8" s="2">
        <f t="shared" si="0"/>
        <v>57</v>
      </c>
      <c r="H8">
        <f t="shared" si="1"/>
        <v>400</v>
      </c>
      <c r="I8" s="10">
        <f t="shared" si="2"/>
        <v>2500</v>
      </c>
      <c r="J8" s="13">
        <v>67.5</v>
      </c>
      <c r="K8">
        <f t="shared" si="3"/>
        <v>153.9675</v>
      </c>
      <c r="L8" s="10">
        <v>6</v>
      </c>
      <c r="M8" s="17">
        <v>45052</v>
      </c>
      <c r="N8" s="12">
        <v>308</v>
      </c>
      <c r="O8" s="16">
        <v>5926827</v>
      </c>
      <c r="Q8">
        <f t="shared" si="4"/>
        <v>800</v>
      </c>
      <c r="R8">
        <f t="shared" si="5"/>
        <v>1250</v>
      </c>
      <c r="AN8" s="5">
        <v>47750</v>
      </c>
    </row>
    <row r="9" spans="1:40" x14ac:dyDescent="0.25">
      <c r="A9" s="1">
        <v>11</v>
      </c>
      <c r="B9" s="1">
        <v>440</v>
      </c>
      <c r="C9" s="1">
        <f t="shared" si="6"/>
        <v>2272.7272727272725</v>
      </c>
      <c r="D9" s="12">
        <v>135889.03200000001</v>
      </c>
      <c r="E9" s="1">
        <f t="shared" si="7"/>
        <v>140482.76499999998</v>
      </c>
      <c r="F9" s="12">
        <v>2700.3240000000001</v>
      </c>
      <c r="G9" s="2">
        <f t="shared" si="0"/>
        <v>52</v>
      </c>
      <c r="H9">
        <f t="shared" si="1"/>
        <v>439.9472063352398</v>
      </c>
      <c r="I9" s="10">
        <f t="shared" si="2"/>
        <v>2273</v>
      </c>
      <c r="J9" s="13">
        <v>65.917000000000002</v>
      </c>
      <c r="K9">
        <f t="shared" si="3"/>
        <v>140.48276499999997</v>
      </c>
      <c r="L9" s="10">
        <v>7</v>
      </c>
      <c r="M9" s="17">
        <v>41267</v>
      </c>
      <c r="N9" s="12">
        <v>308</v>
      </c>
      <c r="O9" s="16">
        <v>5460964</v>
      </c>
      <c r="Q9">
        <f t="shared" si="4"/>
        <v>880</v>
      </c>
      <c r="R9">
        <f t="shared" si="5"/>
        <v>1136.3636363636363</v>
      </c>
      <c r="AN9" s="5">
        <v>43048</v>
      </c>
    </row>
    <row r="10" spans="1:40" x14ac:dyDescent="0.25">
      <c r="A10" s="1">
        <v>12</v>
      </c>
      <c r="B10" s="1">
        <v>480</v>
      </c>
      <c r="C10" s="1">
        <f t="shared" si="6"/>
        <v>2083.3333333333335</v>
      </c>
      <c r="D10" s="12">
        <v>124594.024</v>
      </c>
      <c r="E10" s="1">
        <f t="shared" si="7"/>
        <v>129706.07600000002</v>
      </c>
      <c r="F10" s="12">
        <v>2700.864</v>
      </c>
      <c r="G10" s="2">
        <f t="shared" si="0"/>
        <v>48</v>
      </c>
      <c r="H10">
        <f t="shared" si="1"/>
        <v>479.84644913627636</v>
      </c>
      <c r="I10" s="10">
        <f t="shared" si="2"/>
        <v>2084</v>
      </c>
      <c r="J10" s="13">
        <v>64.603999999999999</v>
      </c>
      <c r="K10">
        <f t="shared" si="3"/>
        <v>129.70607600000002</v>
      </c>
      <c r="L10" s="10">
        <v>8</v>
      </c>
      <c r="M10" s="17">
        <v>39684</v>
      </c>
      <c r="N10" s="12">
        <v>288</v>
      </c>
      <c r="O10" s="16">
        <v>5089136</v>
      </c>
      <c r="Q10">
        <f t="shared" si="4"/>
        <v>960</v>
      </c>
      <c r="R10">
        <f t="shared" si="5"/>
        <v>1041.6666666666667</v>
      </c>
      <c r="AN10" s="5">
        <v>41088</v>
      </c>
    </row>
    <row r="11" spans="1:40" x14ac:dyDescent="0.25">
      <c r="A11" s="1">
        <v>13</v>
      </c>
      <c r="B11" s="1">
        <v>520</v>
      </c>
      <c r="C11" s="1">
        <f t="shared" si="6"/>
        <v>1923.0769230769231</v>
      </c>
      <c r="D11" s="12">
        <v>115032.11199999999</v>
      </c>
      <c r="E11" s="1">
        <f t="shared" si="7"/>
        <v>118920.51599999999</v>
      </c>
      <c r="F11" s="12">
        <v>2701.2959999999998</v>
      </c>
      <c r="G11" s="2">
        <f t="shared" si="0"/>
        <v>44</v>
      </c>
      <c r="H11">
        <f t="shared" si="1"/>
        <v>519.75051975051974</v>
      </c>
      <c r="I11" s="10">
        <f t="shared" si="2"/>
        <v>1924</v>
      </c>
      <c r="J11" s="13">
        <v>63.491999999999997</v>
      </c>
      <c r="K11">
        <f t="shared" si="3"/>
        <v>118.92051599999999</v>
      </c>
      <c r="L11" s="10">
        <v>9</v>
      </c>
      <c r="M11" s="17">
        <v>38241</v>
      </c>
      <c r="N11" s="12">
        <v>264</v>
      </c>
      <c r="O11" s="16">
        <v>4709100</v>
      </c>
      <c r="Q11">
        <f t="shared" si="4"/>
        <v>1040</v>
      </c>
      <c r="R11">
        <f t="shared" si="5"/>
        <v>961.53846153846155</v>
      </c>
      <c r="AN11" s="5">
        <v>39557</v>
      </c>
    </row>
    <row r="12" spans="1:40" x14ac:dyDescent="0.25">
      <c r="A12" s="1">
        <v>14</v>
      </c>
      <c r="B12" s="1">
        <v>560</v>
      </c>
      <c r="C12" s="1">
        <f t="shared" si="6"/>
        <v>1785.7142857142856</v>
      </c>
      <c r="D12" s="12">
        <v>106784.94</v>
      </c>
      <c r="E12" s="1">
        <f t="shared" si="7"/>
        <v>110780.22199999998</v>
      </c>
      <c r="F12" s="12">
        <v>2700.4319999999998</v>
      </c>
      <c r="G12" s="2">
        <f t="shared" si="0"/>
        <v>41</v>
      </c>
      <c r="H12">
        <f t="shared" si="1"/>
        <v>559.91041433370663</v>
      </c>
      <c r="I12" s="10">
        <f t="shared" si="2"/>
        <v>1786</v>
      </c>
      <c r="J12" s="13">
        <v>62.51</v>
      </c>
      <c r="K12">
        <f t="shared" si="3"/>
        <v>110.78022199999998</v>
      </c>
      <c r="L12" s="10">
        <v>10</v>
      </c>
      <c r="M12" s="17">
        <v>37974</v>
      </c>
      <c r="N12" s="12">
        <v>232</v>
      </c>
      <c r="O12" s="16">
        <v>4429203</v>
      </c>
      <c r="Q12">
        <f t="shared" si="4"/>
        <v>1120</v>
      </c>
      <c r="R12">
        <f t="shared" si="5"/>
        <v>892.85714285714278</v>
      </c>
      <c r="AN12" s="5">
        <v>39564</v>
      </c>
    </row>
    <row r="13" spans="1:40" x14ac:dyDescent="0.25">
      <c r="A13" s="1">
        <v>15</v>
      </c>
      <c r="B13" s="1">
        <v>600</v>
      </c>
      <c r="C13" s="1">
        <f t="shared" si="6"/>
        <v>1666.6666666666667</v>
      </c>
      <c r="D13" s="12">
        <v>99673.263999999996</v>
      </c>
      <c r="E13" s="1">
        <f t="shared" si="7"/>
        <v>102682.19900000001</v>
      </c>
      <c r="F13" s="12">
        <v>2700.54</v>
      </c>
      <c r="G13" s="2">
        <f t="shared" si="0"/>
        <v>38</v>
      </c>
      <c r="H13">
        <f t="shared" si="1"/>
        <v>599.88002399520087</v>
      </c>
      <c r="I13" s="10">
        <f t="shared" si="2"/>
        <v>1667</v>
      </c>
      <c r="J13" s="13">
        <v>61.679000000000002</v>
      </c>
      <c r="K13">
        <f t="shared" si="3"/>
        <v>102.68219900000001</v>
      </c>
      <c r="L13" s="10">
        <v>11</v>
      </c>
      <c r="M13" s="17">
        <v>36064</v>
      </c>
      <c r="N13" s="14">
        <v>228</v>
      </c>
      <c r="O13" s="16">
        <v>4143150</v>
      </c>
      <c r="Q13">
        <f t="shared" si="4"/>
        <v>1200</v>
      </c>
      <c r="R13">
        <f t="shared" si="5"/>
        <v>833.33333333333337</v>
      </c>
      <c r="AN13" s="5">
        <v>38043</v>
      </c>
    </row>
    <row r="14" spans="1:40" x14ac:dyDescent="0.25">
      <c r="A14" s="1">
        <v>16</v>
      </c>
      <c r="B14" s="1">
        <v>640</v>
      </c>
      <c r="C14" s="1">
        <f t="shared" si="6"/>
        <v>1562.5</v>
      </c>
      <c r="D14" s="12">
        <v>93458.021999999997</v>
      </c>
      <c r="E14" s="1">
        <f t="shared" si="7"/>
        <v>97292.061000000002</v>
      </c>
      <c r="F14" s="12">
        <v>2700.864</v>
      </c>
      <c r="G14" s="2">
        <f t="shared" si="0"/>
        <v>36</v>
      </c>
      <c r="H14">
        <f t="shared" si="1"/>
        <v>639.79526551503511</v>
      </c>
      <c r="I14" s="10">
        <f t="shared" si="2"/>
        <v>1563</v>
      </c>
      <c r="J14" s="13">
        <v>60.957000000000001</v>
      </c>
      <c r="K14">
        <f t="shared" si="3"/>
        <v>97.292061000000004</v>
      </c>
      <c r="L14" s="10">
        <v>12</v>
      </c>
      <c r="M14" s="17">
        <v>35321</v>
      </c>
      <c r="N14" s="14">
        <v>216</v>
      </c>
      <c r="O14" s="16">
        <v>3961340</v>
      </c>
      <c r="Q14">
        <f t="shared" si="4"/>
        <v>1280</v>
      </c>
      <c r="R14">
        <f t="shared" si="5"/>
        <v>781.25</v>
      </c>
      <c r="AN14" s="5">
        <v>36477</v>
      </c>
    </row>
    <row r="15" spans="1:40" x14ac:dyDescent="0.25">
      <c r="A15" s="1">
        <v>17</v>
      </c>
      <c r="B15" s="1">
        <v>680</v>
      </c>
      <c r="C15" s="1">
        <f t="shared" si="6"/>
        <v>1470.5882352941176</v>
      </c>
      <c r="D15" s="12">
        <v>87959.915999999997</v>
      </c>
      <c r="E15" s="1">
        <f t="shared" si="7"/>
        <v>91886.014999999999</v>
      </c>
      <c r="F15" s="12">
        <v>2700.7559999999999</v>
      </c>
      <c r="G15" s="2">
        <f t="shared" si="0"/>
        <v>34</v>
      </c>
      <c r="H15">
        <f t="shared" si="1"/>
        <v>679.80965329707681</v>
      </c>
      <c r="I15" s="10">
        <f t="shared" si="2"/>
        <v>1471</v>
      </c>
      <c r="J15" s="13">
        <v>60.311</v>
      </c>
      <c r="K15">
        <f t="shared" si="3"/>
        <v>91.886015</v>
      </c>
      <c r="L15" s="10">
        <v>13</v>
      </c>
      <c r="M15" s="17">
        <v>34615</v>
      </c>
      <c r="N15" s="14">
        <v>204</v>
      </c>
      <c r="O15" s="16">
        <v>3775426</v>
      </c>
      <c r="Q15">
        <f t="shared" si="4"/>
        <v>1360</v>
      </c>
      <c r="R15">
        <f t="shared" si="5"/>
        <v>735.29411764705878</v>
      </c>
      <c r="AN15" s="5">
        <v>35712</v>
      </c>
    </row>
    <row r="16" spans="1:40" x14ac:dyDescent="0.25">
      <c r="A16" s="1">
        <v>18</v>
      </c>
      <c r="B16" s="1">
        <v>720</v>
      </c>
      <c r="C16" s="1">
        <f t="shared" si="6"/>
        <v>1388.8888888888889</v>
      </c>
      <c r="D16" s="12">
        <v>83059.422000000006</v>
      </c>
      <c r="E16" s="1">
        <f t="shared" si="7"/>
        <v>86466.638999999996</v>
      </c>
      <c r="F16" s="12">
        <v>2700.2159999999999</v>
      </c>
      <c r="G16" s="2">
        <f t="shared" si="0"/>
        <v>32</v>
      </c>
      <c r="H16">
        <f t="shared" si="1"/>
        <v>719.94240460763137</v>
      </c>
      <c r="I16" s="10">
        <f t="shared" si="2"/>
        <v>1389</v>
      </c>
      <c r="J16" s="13">
        <v>59.726999999999997</v>
      </c>
      <c r="K16">
        <f t="shared" si="3"/>
        <v>86.466639000000001</v>
      </c>
      <c r="L16" s="10">
        <v>14</v>
      </c>
      <c r="M16" s="17">
        <v>33880</v>
      </c>
      <c r="N16" s="14">
        <v>192</v>
      </c>
      <c r="O16" s="16">
        <v>3585408</v>
      </c>
      <c r="Q16">
        <f t="shared" si="4"/>
        <v>1440</v>
      </c>
      <c r="R16">
        <f t="shared" si="5"/>
        <v>694.44444444444446</v>
      </c>
      <c r="AN16" s="5">
        <v>34946</v>
      </c>
    </row>
    <row r="17" spans="1:40" x14ac:dyDescent="0.25">
      <c r="A17" s="1">
        <v>19</v>
      </c>
      <c r="B17" s="1">
        <v>760</v>
      </c>
      <c r="C17" s="1">
        <f t="shared" si="6"/>
        <v>1315.7894736842104</v>
      </c>
      <c r="D17" s="12">
        <v>78696.800000000003</v>
      </c>
      <c r="E17" s="1">
        <f t="shared" si="7"/>
        <v>83772.611999999994</v>
      </c>
      <c r="F17" s="12">
        <v>2700.4319999999998</v>
      </c>
      <c r="G17" s="2">
        <f t="shared" si="0"/>
        <v>31</v>
      </c>
      <c r="H17">
        <f t="shared" si="1"/>
        <v>759.87841945288756</v>
      </c>
      <c r="I17" s="10">
        <f t="shared" si="2"/>
        <v>1316</v>
      </c>
      <c r="J17" s="13">
        <v>59.22</v>
      </c>
      <c r="K17">
        <f t="shared" si="3"/>
        <v>83.772611999999995</v>
      </c>
      <c r="L17" s="10">
        <v>15</v>
      </c>
      <c r="M17" s="17">
        <v>33510</v>
      </c>
      <c r="N17" s="14">
        <v>186</v>
      </c>
      <c r="O17" s="16">
        <v>3504763</v>
      </c>
      <c r="Q17">
        <f t="shared" si="4"/>
        <v>1520</v>
      </c>
      <c r="R17">
        <f t="shared" si="5"/>
        <v>657.8947368421052</v>
      </c>
      <c r="AN17" s="5">
        <v>34554</v>
      </c>
    </row>
    <row r="18" spans="1:40" x14ac:dyDescent="0.25">
      <c r="A18" s="1">
        <v>20</v>
      </c>
      <c r="B18" s="1">
        <v>800</v>
      </c>
      <c r="C18" s="1">
        <f t="shared" si="6"/>
        <v>1250</v>
      </c>
      <c r="D18" s="12">
        <v>74752.5</v>
      </c>
      <c r="E18" s="1">
        <f t="shared" si="7"/>
        <v>78358.75</v>
      </c>
      <c r="F18" s="12">
        <v>2700</v>
      </c>
      <c r="G18" s="2">
        <f t="shared" si="0"/>
        <v>29</v>
      </c>
      <c r="H18">
        <f t="shared" si="1"/>
        <v>800</v>
      </c>
      <c r="I18" s="10">
        <f t="shared" si="2"/>
        <v>1250</v>
      </c>
      <c r="J18" s="13">
        <v>58.75</v>
      </c>
      <c r="K18">
        <f t="shared" si="3"/>
        <v>78.358750000000001</v>
      </c>
      <c r="L18" s="10">
        <v>16</v>
      </c>
      <c r="M18" s="17">
        <v>32786</v>
      </c>
      <c r="N18" s="14">
        <v>174</v>
      </c>
      <c r="O18" s="16">
        <v>3307563</v>
      </c>
      <c r="Q18">
        <f t="shared" si="4"/>
        <v>1600</v>
      </c>
      <c r="R18">
        <f t="shared" si="5"/>
        <v>625</v>
      </c>
      <c r="AN18" s="5">
        <v>35743</v>
      </c>
    </row>
    <row r="19" spans="1:40" x14ac:dyDescent="0.25">
      <c r="A19" s="1">
        <v>21</v>
      </c>
      <c r="B19" s="1">
        <v>840</v>
      </c>
      <c r="C19" s="1">
        <f t="shared" si="6"/>
        <v>1190.4761904761906</v>
      </c>
      <c r="D19" s="12">
        <v>71226.563999999998</v>
      </c>
      <c r="E19" s="1">
        <f t="shared" si="7"/>
        <v>75691.622999999992</v>
      </c>
      <c r="F19" s="12">
        <v>2701.1880000000001</v>
      </c>
      <c r="G19" s="2">
        <f t="shared" si="0"/>
        <v>28</v>
      </c>
      <c r="H19">
        <f t="shared" si="1"/>
        <v>839.63056255247693</v>
      </c>
      <c r="I19" s="10">
        <f t="shared" si="2"/>
        <v>1191</v>
      </c>
      <c r="J19" s="13">
        <v>58.359000000000002</v>
      </c>
      <c r="K19">
        <f t="shared" si="3"/>
        <v>75.691622999999993</v>
      </c>
      <c r="L19" s="10">
        <v>17</v>
      </c>
      <c r="M19" s="17">
        <v>32426</v>
      </c>
      <c r="N19" s="14">
        <v>168</v>
      </c>
      <c r="O19" s="16">
        <v>3221788</v>
      </c>
      <c r="Q19">
        <f t="shared" si="4"/>
        <v>1680</v>
      </c>
      <c r="R19">
        <f t="shared" si="5"/>
        <v>595.2380952380953</v>
      </c>
      <c r="AN19" s="5">
        <v>35177</v>
      </c>
    </row>
    <row r="20" spans="1:40" x14ac:dyDescent="0.25">
      <c r="A20" s="1">
        <v>22</v>
      </c>
      <c r="B20" s="1">
        <v>880</v>
      </c>
      <c r="C20" s="1">
        <f t="shared" si="6"/>
        <v>1136.3636363636363</v>
      </c>
      <c r="D20" s="12">
        <v>67999.422000000006</v>
      </c>
      <c r="E20" s="1">
        <f t="shared" si="7"/>
        <v>72998.811000000002</v>
      </c>
      <c r="F20" s="12">
        <v>2701.5120000000002</v>
      </c>
      <c r="G20" s="2">
        <f t="shared" si="0"/>
        <v>27</v>
      </c>
      <c r="H20">
        <f t="shared" si="1"/>
        <v>879.50747581354449</v>
      </c>
      <c r="I20" s="10">
        <f t="shared" si="2"/>
        <v>1137</v>
      </c>
      <c r="J20" s="13">
        <v>57.987000000000002</v>
      </c>
      <c r="K20">
        <f t="shared" si="3"/>
        <v>72.998811000000003</v>
      </c>
      <c r="L20" s="10">
        <v>18</v>
      </c>
      <c r="M20" s="17">
        <v>34317</v>
      </c>
      <c r="N20" s="14">
        <v>162</v>
      </c>
      <c r="O20" s="16">
        <v>3133961</v>
      </c>
      <c r="Q20">
        <f t="shared" si="4"/>
        <v>1760</v>
      </c>
      <c r="R20">
        <f t="shared" si="5"/>
        <v>568.18181818181813</v>
      </c>
      <c r="AN20" s="5">
        <v>33993</v>
      </c>
    </row>
    <row r="21" spans="1:40" x14ac:dyDescent="0.25">
      <c r="A21" s="1">
        <v>23</v>
      </c>
      <c r="B21" s="1">
        <v>920</v>
      </c>
      <c r="C21" s="1">
        <f t="shared" si="6"/>
        <v>1086.9565217391305</v>
      </c>
      <c r="D21" s="12">
        <v>65011.296000000002</v>
      </c>
      <c r="E21" s="1">
        <f t="shared" si="7"/>
        <v>70260.419000000009</v>
      </c>
      <c r="F21" s="12">
        <v>2700.1080000000002</v>
      </c>
      <c r="G21" s="2">
        <f t="shared" si="0"/>
        <v>26</v>
      </c>
      <c r="H21">
        <f t="shared" si="1"/>
        <v>919.96320147194115</v>
      </c>
      <c r="I21" s="10">
        <f t="shared" ref="I21:I26" si="8">ROUNDUP(C21,0)</f>
        <v>1087</v>
      </c>
      <c r="J21" s="13">
        <v>57.610999999999997</v>
      </c>
      <c r="K21">
        <f t="shared" ref="K21:K72" si="9">E21/1000</f>
        <v>70.260419000000013</v>
      </c>
      <c r="L21" s="10">
        <v>19</v>
      </c>
      <c r="M21" s="17">
        <v>33633</v>
      </c>
      <c r="N21" s="17">
        <v>156</v>
      </c>
      <c r="O21" s="16">
        <v>3044082</v>
      </c>
      <c r="Q21">
        <f t="shared" si="4"/>
        <v>1840</v>
      </c>
      <c r="R21">
        <f t="shared" si="5"/>
        <v>543.47826086956525</v>
      </c>
      <c r="AN21" s="5">
        <v>33389</v>
      </c>
    </row>
    <row r="22" spans="1:40" x14ac:dyDescent="0.25">
      <c r="A22" s="1">
        <v>24</v>
      </c>
      <c r="B22" s="1">
        <v>960</v>
      </c>
      <c r="C22" s="1">
        <f t="shared" si="6"/>
        <v>1041.6666666666667</v>
      </c>
      <c r="D22" s="12">
        <v>62322.02</v>
      </c>
      <c r="E22" s="1">
        <f t="shared" si="7"/>
        <v>67578.91</v>
      </c>
      <c r="F22" s="12">
        <v>2700.864</v>
      </c>
      <c r="G22" s="2">
        <f t="shared" si="0"/>
        <v>25</v>
      </c>
      <c r="H22">
        <f t="shared" ref="H22:H27" si="10">1/I22*1000000</f>
        <v>959.69289827255272</v>
      </c>
      <c r="I22" s="10">
        <f t="shared" si="8"/>
        <v>1042</v>
      </c>
      <c r="J22" s="13">
        <v>57.31</v>
      </c>
      <c r="K22">
        <f t="shared" si="9"/>
        <v>67.578910000000008</v>
      </c>
      <c r="L22" s="10">
        <v>20</v>
      </c>
      <c r="M22" s="17">
        <v>32943</v>
      </c>
      <c r="N22" s="17">
        <v>150</v>
      </c>
      <c r="O22" s="16">
        <v>2952151</v>
      </c>
      <c r="Q22">
        <f t="shared" si="4"/>
        <v>1920</v>
      </c>
      <c r="R22">
        <f t="shared" si="5"/>
        <v>520.83333333333337</v>
      </c>
      <c r="AN22" s="5">
        <v>33649</v>
      </c>
    </row>
    <row r="23" spans="1:40" x14ac:dyDescent="0.25">
      <c r="A23" s="1">
        <v>25</v>
      </c>
      <c r="B23" s="1">
        <v>1000</v>
      </c>
      <c r="C23" s="1">
        <f t="shared" si="6"/>
        <v>1000</v>
      </c>
      <c r="D23" s="12">
        <v>59812</v>
      </c>
      <c r="E23" s="1">
        <f t="shared" si="7"/>
        <v>64857</v>
      </c>
      <c r="F23" s="12">
        <v>2700</v>
      </c>
      <c r="G23" s="2">
        <f t="shared" si="0"/>
        <v>24</v>
      </c>
      <c r="H23">
        <f t="shared" si="10"/>
        <v>1000</v>
      </c>
      <c r="I23" s="10">
        <f t="shared" si="8"/>
        <v>1000</v>
      </c>
      <c r="J23" s="13">
        <v>57</v>
      </c>
      <c r="K23">
        <f t="shared" si="9"/>
        <v>64.856999999999999</v>
      </c>
      <c r="L23" s="10">
        <v>21</v>
      </c>
      <c r="M23" s="17">
        <v>32216</v>
      </c>
      <c r="N23" s="17">
        <v>144</v>
      </c>
      <c r="O23" s="16">
        <v>2858168</v>
      </c>
      <c r="Q23">
        <f t="shared" si="4"/>
        <v>2000</v>
      </c>
      <c r="R23">
        <f t="shared" si="5"/>
        <v>500</v>
      </c>
      <c r="AN23" s="5">
        <v>33649</v>
      </c>
    </row>
    <row r="24" spans="1:40" x14ac:dyDescent="0.25">
      <c r="A24" s="1">
        <v>26</v>
      </c>
      <c r="B24" s="1">
        <v>1040</v>
      </c>
      <c r="C24" s="1">
        <f t="shared" ref="C24:C64" si="11">1/B24*1000000</f>
        <v>961.53846153846155</v>
      </c>
      <c r="D24" s="23"/>
      <c r="E24" s="1"/>
      <c r="F24" s="23"/>
      <c r="G24" s="2" t="e">
        <f t="shared" si="0"/>
        <v>#DIV/0!</v>
      </c>
      <c r="H24">
        <f t="shared" si="10"/>
        <v>1039.5010395010395</v>
      </c>
      <c r="I24" s="10">
        <f t="shared" si="8"/>
        <v>962</v>
      </c>
      <c r="J24" s="24"/>
      <c r="K24">
        <f t="shared" si="9"/>
        <v>0</v>
      </c>
      <c r="L24" s="10">
        <v>22</v>
      </c>
      <c r="M24" s="18"/>
      <c r="N24" s="18"/>
      <c r="O24" s="19"/>
    </row>
    <row r="25" spans="1:40" x14ac:dyDescent="0.25">
      <c r="A25" s="1">
        <v>27</v>
      </c>
      <c r="B25" s="1">
        <v>1080</v>
      </c>
      <c r="C25" s="1">
        <f t="shared" si="11"/>
        <v>925.92592592592598</v>
      </c>
      <c r="D25" s="23"/>
      <c r="E25" s="1"/>
      <c r="F25" s="23"/>
      <c r="G25" s="2" t="e">
        <f t="shared" si="0"/>
        <v>#DIV/0!</v>
      </c>
      <c r="H25">
        <f t="shared" si="10"/>
        <v>1079.9136069114472</v>
      </c>
      <c r="I25" s="10">
        <f t="shared" si="8"/>
        <v>926</v>
      </c>
      <c r="J25" s="24"/>
      <c r="K25">
        <f t="shared" si="9"/>
        <v>0</v>
      </c>
      <c r="L25" s="10">
        <v>23</v>
      </c>
      <c r="M25" s="20"/>
      <c r="N25" s="19"/>
      <c r="O25" s="19"/>
    </row>
    <row r="26" spans="1:40" x14ac:dyDescent="0.25">
      <c r="A26" s="1">
        <v>28</v>
      </c>
      <c r="B26" s="1">
        <v>1120</v>
      </c>
      <c r="C26" s="1">
        <f t="shared" si="11"/>
        <v>892.85714285714278</v>
      </c>
      <c r="D26" s="23"/>
      <c r="E26" s="1"/>
      <c r="F26" s="23"/>
      <c r="G26" s="2" t="e">
        <f t="shared" si="0"/>
        <v>#DIV/0!</v>
      </c>
      <c r="H26">
        <f t="shared" si="10"/>
        <v>1119.8208286674133</v>
      </c>
      <c r="I26" s="10">
        <f t="shared" si="8"/>
        <v>893</v>
      </c>
      <c r="J26" s="24"/>
      <c r="K26">
        <f t="shared" si="9"/>
        <v>0</v>
      </c>
      <c r="L26" s="10">
        <v>24</v>
      </c>
      <c r="M26" s="19"/>
      <c r="N26" s="19"/>
      <c r="O26" s="19"/>
    </row>
    <row r="27" spans="1:40" x14ac:dyDescent="0.25">
      <c r="A27" s="1">
        <v>29</v>
      </c>
      <c r="B27" s="1">
        <v>1160</v>
      </c>
      <c r="C27" s="1">
        <f t="shared" si="11"/>
        <v>862.06896551724139</v>
      </c>
      <c r="D27" s="23"/>
      <c r="E27" s="1"/>
      <c r="F27" s="23"/>
      <c r="G27" s="2" t="e">
        <f t="shared" si="0"/>
        <v>#DIV/0!</v>
      </c>
      <c r="H27">
        <f t="shared" si="10"/>
        <v>1158.7485515643104</v>
      </c>
      <c r="I27" s="10">
        <f t="shared" ref="I27:I67" si="12">ROUNDUP(C27,0)</f>
        <v>863</v>
      </c>
      <c r="J27" s="24"/>
      <c r="K27">
        <f t="shared" si="9"/>
        <v>0</v>
      </c>
      <c r="L27" s="10">
        <v>25</v>
      </c>
      <c r="M27" s="19"/>
      <c r="N27" s="19"/>
      <c r="O27" s="19"/>
    </row>
    <row r="28" spans="1:40" x14ac:dyDescent="0.25">
      <c r="A28" s="1">
        <v>30</v>
      </c>
      <c r="B28" s="1">
        <v>1200</v>
      </c>
      <c r="C28" s="1">
        <f t="shared" si="11"/>
        <v>833.33333333333337</v>
      </c>
      <c r="D28" s="23"/>
      <c r="E28" s="1"/>
      <c r="F28" s="23"/>
      <c r="G28" s="2" t="e">
        <f t="shared" si="0"/>
        <v>#DIV/0!</v>
      </c>
      <c r="H28">
        <f t="shared" ref="H28:H68" si="13">1/I28*1000000</f>
        <v>1199.0407673860911</v>
      </c>
      <c r="I28" s="10">
        <f t="shared" si="12"/>
        <v>834</v>
      </c>
      <c r="J28" s="24"/>
      <c r="K28">
        <f t="shared" si="9"/>
        <v>0</v>
      </c>
      <c r="L28" s="10">
        <v>26</v>
      </c>
      <c r="M28" s="21"/>
      <c r="N28" s="18"/>
      <c r="O28" s="19"/>
    </row>
    <row r="29" spans="1:40" x14ac:dyDescent="0.25">
      <c r="A29" s="1">
        <v>31</v>
      </c>
      <c r="B29" s="1">
        <v>1240</v>
      </c>
      <c r="C29" s="1">
        <f t="shared" si="11"/>
        <v>806.45161290322585</v>
      </c>
      <c r="D29" s="23"/>
      <c r="E29" s="1"/>
      <c r="F29" s="23"/>
      <c r="G29" s="2" t="e">
        <f t="shared" si="0"/>
        <v>#DIV/0!</v>
      </c>
      <c r="H29">
        <f t="shared" si="13"/>
        <v>1239.1573729863692</v>
      </c>
      <c r="I29" s="10">
        <f t="shared" si="12"/>
        <v>807</v>
      </c>
      <c r="J29" s="24"/>
      <c r="K29">
        <f t="shared" si="9"/>
        <v>0</v>
      </c>
      <c r="L29" s="10">
        <v>27</v>
      </c>
      <c r="M29" s="21"/>
      <c r="N29" s="18"/>
      <c r="O29" s="19"/>
    </row>
    <row r="30" spans="1:40" x14ac:dyDescent="0.25">
      <c r="A30" s="1">
        <v>32</v>
      </c>
      <c r="B30" s="1">
        <v>1280</v>
      </c>
      <c r="C30" s="1">
        <f t="shared" si="11"/>
        <v>781.25</v>
      </c>
      <c r="D30" s="23"/>
      <c r="E30" s="1"/>
      <c r="F30" s="23"/>
      <c r="G30" s="2" t="e">
        <f t="shared" si="0"/>
        <v>#DIV/0!</v>
      </c>
      <c r="H30">
        <f t="shared" si="13"/>
        <v>1278.7723785166243</v>
      </c>
      <c r="I30" s="10">
        <f t="shared" si="12"/>
        <v>782</v>
      </c>
      <c r="J30" s="24"/>
      <c r="K30">
        <f t="shared" si="9"/>
        <v>0</v>
      </c>
      <c r="L30" s="10">
        <v>28</v>
      </c>
      <c r="M30" s="22"/>
      <c r="N30" s="23"/>
      <c r="O30" s="19"/>
    </row>
    <row r="31" spans="1:40" x14ac:dyDescent="0.25">
      <c r="A31" s="1">
        <v>33</v>
      </c>
      <c r="B31" s="1">
        <v>1320</v>
      </c>
      <c r="C31" s="1">
        <f t="shared" si="11"/>
        <v>757.57575757575762</v>
      </c>
      <c r="D31" s="23"/>
      <c r="E31" s="1"/>
      <c r="F31" s="23"/>
      <c r="G31" s="2" t="e">
        <f t="shared" si="0"/>
        <v>#DIV/0!</v>
      </c>
      <c r="H31">
        <f t="shared" si="13"/>
        <v>1319.2612137203166</v>
      </c>
      <c r="I31" s="10">
        <f t="shared" si="12"/>
        <v>758</v>
      </c>
      <c r="J31" s="24"/>
      <c r="K31">
        <f t="shared" si="9"/>
        <v>0</v>
      </c>
      <c r="L31" s="10">
        <v>29</v>
      </c>
      <c r="M31" s="19"/>
      <c r="N31" s="19"/>
      <c r="O31" s="19"/>
    </row>
    <row r="32" spans="1:40" x14ac:dyDescent="0.25">
      <c r="A32" s="1">
        <v>34</v>
      </c>
      <c r="B32" s="1">
        <v>1360</v>
      </c>
      <c r="C32" s="1">
        <f t="shared" si="11"/>
        <v>735.29411764705878</v>
      </c>
      <c r="D32" s="23"/>
      <c r="E32" s="1"/>
      <c r="F32" s="23"/>
      <c r="G32" s="2" t="e">
        <f t="shared" si="0"/>
        <v>#DIV/0!</v>
      </c>
      <c r="H32">
        <f t="shared" si="13"/>
        <v>1358.695652173913</v>
      </c>
      <c r="I32" s="10">
        <f t="shared" si="12"/>
        <v>736</v>
      </c>
      <c r="J32" s="24"/>
      <c r="K32">
        <f t="shared" si="9"/>
        <v>0</v>
      </c>
      <c r="L32" s="10">
        <v>30</v>
      </c>
      <c r="M32" s="19"/>
      <c r="N32" s="19"/>
      <c r="O32" s="19"/>
    </row>
    <row r="33" spans="1:15" x14ac:dyDescent="0.25">
      <c r="A33" s="1">
        <v>35</v>
      </c>
      <c r="B33" s="1">
        <v>1400</v>
      </c>
      <c r="C33" s="1">
        <f t="shared" si="11"/>
        <v>714.28571428571433</v>
      </c>
      <c r="D33" s="23"/>
      <c r="E33" s="1"/>
      <c r="F33" s="23"/>
      <c r="G33" s="2" t="e">
        <f t="shared" si="0"/>
        <v>#DIV/0!</v>
      </c>
      <c r="H33">
        <f t="shared" si="13"/>
        <v>1398.6013986013986</v>
      </c>
      <c r="I33" s="10">
        <f t="shared" si="12"/>
        <v>715</v>
      </c>
      <c r="J33" s="24"/>
      <c r="K33">
        <f t="shared" si="9"/>
        <v>0</v>
      </c>
      <c r="L33" s="10">
        <v>31</v>
      </c>
      <c r="M33" s="19"/>
      <c r="N33" s="19"/>
      <c r="O33" s="19"/>
    </row>
    <row r="34" spans="1:15" x14ac:dyDescent="0.25">
      <c r="A34" s="1">
        <v>36</v>
      </c>
      <c r="B34" s="1">
        <v>1440</v>
      </c>
      <c r="C34" s="1">
        <f t="shared" si="11"/>
        <v>694.44444444444446</v>
      </c>
      <c r="D34" s="23"/>
      <c r="E34" s="1"/>
      <c r="F34" s="23"/>
      <c r="G34" s="2" t="e">
        <f t="shared" si="0"/>
        <v>#DIV/0!</v>
      </c>
      <c r="H34">
        <f t="shared" si="13"/>
        <v>1438.8489208633093</v>
      </c>
      <c r="I34" s="10">
        <f t="shared" si="12"/>
        <v>695</v>
      </c>
      <c r="J34" s="24"/>
      <c r="K34">
        <f t="shared" si="9"/>
        <v>0</v>
      </c>
      <c r="L34" s="10">
        <v>32</v>
      </c>
      <c r="M34" s="19"/>
      <c r="N34" s="19"/>
      <c r="O34" s="19"/>
    </row>
    <row r="35" spans="1:15" x14ac:dyDescent="0.25">
      <c r="A35" s="1">
        <v>37</v>
      </c>
      <c r="B35" s="1">
        <v>1480</v>
      </c>
      <c r="C35" s="1">
        <f t="shared" si="11"/>
        <v>675.67567567567573</v>
      </c>
      <c r="D35" s="23"/>
      <c r="E35" s="1"/>
      <c r="F35" s="23"/>
      <c r="G35" s="2" t="e">
        <f t="shared" si="0"/>
        <v>#DIV/0!</v>
      </c>
      <c r="H35">
        <f t="shared" si="13"/>
        <v>1479.2899408284022</v>
      </c>
      <c r="I35" s="10">
        <f t="shared" si="12"/>
        <v>676</v>
      </c>
      <c r="J35" s="24"/>
      <c r="K35">
        <f t="shared" si="9"/>
        <v>0</v>
      </c>
      <c r="L35" s="10">
        <v>33</v>
      </c>
      <c r="M35" s="19"/>
      <c r="N35" s="19"/>
      <c r="O35" s="19"/>
    </row>
    <row r="36" spans="1:15" x14ac:dyDescent="0.25">
      <c r="A36" s="1">
        <v>38</v>
      </c>
      <c r="B36" s="1">
        <v>1520</v>
      </c>
      <c r="C36" s="1">
        <f t="shared" si="11"/>
        <v>657.8947368421052</v>
      </c>
      <c r="D36" s="23"/>
      <c r="E36" s="1"/>
      <c r="F36" s="23"/>
      <c r="G36" s="2" t="e">
        <f t="shared" si="0"/>
        <v>#DIV/0!</v>
      </c>
      <c r="H36">
        <f t="shared" si="13"/>
        <v>1519.7568389057751</v>
      </c>
      <c r="I36" s="10">
        <f t="shared" si="12"/>
        <v>658</v>
      </c>
      <c r="J36" s="24"/>
      <c r="K36">
        <f t="shared" si="9"/>
        <v>0</v>
      </c>
      <c r="L36" s="10">
        <v>34</v>
      </c>
      <c r="M36" s="19"/>
      <c r="N36" s="19"/>
      <c r="O36" s="19"/>
    </row>
    <row r="37" spans="1:15" x14ac:dyDescent="0.25">
      <c r="A37" s="1">
        <v>39</v>
      </c>
      <c r="B37" s="1">
        <v>1560</v>
      </c>
      <c r="C37" s="1">
        <f t="shared" si="11"/>
        <v>641.02564102564099</v>
      </c>
      <c r="D37" s="23"/>
      <c r="E37" s="1"/>
      <c r="F37" s="23"/>
      <c r="G37" s="2" t="e">
        <f t="shared" si="0"/>
        <v>#DIV/0!</v>
      </c>
      <c r="H37">
        <f t="shared" si="13"/>
        <v>1557.632398753894</v>
      </c>
      <c r="I37" s="10">
        <f t="shared" si="12"/>
        <v>642</v>
      </c>
      <c r="J37" s="24"/>
      <c r="K37">
        <f t="shared" si="9"/>
        <v>0</v>
      </c>
      <c r="L37" s="10">
        <v>35</v>
      </c>
      <c r="M37" s="19"/>
      <c r="N37" s="19"/>
      <c r="O37" s="19"/>
    </row>
    <row r="38" spans="1:15" x14ac:dyDescent="0.25">
      <c r="A38" s="1">
        <v>40</v>
      </c>
      <c r="B38" s="1">
        <v>1600</v>
      </c>
      <c r="C38" s="1">
        <f t="shared" si="11"/>
        <v>625</v>
      </c>
      <c r="D38" s="23"/>
      <c r="E38" s="1"/>
      <c r="F38" s="23"/>
      <c r="G38" s="2" t="e">
        <f t="shared" si="0"/>
        <v>#DIV/0!</v>
      </c>
      <c r="H38">
        <f t="shared" si="13"/>
        <v>1600</v>
      </c>
      <c r="I38" s="10">
        <f t="shared" si="12"/>
        <v>625</v>
      </c>
      <c r="J38" s="24"/>
      <c r="K38">
        <f t="shared" si="9"/>
        <v>0</v>
      </c>
      <c r="L38" s="10">
        <v>36</v>
      </c>
      <c r="M38" s="19"/>
      <c r="N38" s="19"/>
      <c r="O38" s="19"/>
    </row>
    <row r="39" spans="1:15" x14ac:dyDescent="0.25">
      <c r="A39" s="1">
        <v>41</v>
      </c>
      <c r="B39" s="1">
        <v>1640</v>
      </c>
      <c r="C39" s="1">
        <f t="shared" si="11"/>
        <v>609.7560975609756</v>
      </c>
      <c r="D39" s="23"/>
      <c r="E39" s="1"/>
      <c r="F39" s="23"/>
      <c r="G39" s="2" t="e">
        <f t="shared" si="0"/>
        <v>#DIV/0!</v>
      </c>
      <c r="H39">
        <f t="shared" si="13"/>
        <v>1639.344262295082</v>
      </c>
      <c r="I39" s="10">
        <f t="shared" si="12"/>
        <v>610</v>
      </c>
      <c r="J39" s="24"/>
      <c r="K39">
        <f t="shared" si="9"/>
        <v>0</v>
      </c>
      <c r="L39" s="10">
        <v>37</v>
      </c>
      <c r="M39" s="19"/>
      <c r="N39" s="19"/>
      <c r="O39" s="19"/>
    </row>
    <row r="40" spans="1:15" x14ac:dyDescent="0.25">
      <c r="A40" s="1">
        <v>42</v>
      </c>
      <c r="B40" s="1">
        <v>1680</v>
      </c>
      <c r="C40" s="1">
        <f t="shared" si="11"/>
        <v>595.2380952380953</v>
      </c>
      <c r="D40" s="23"/>
      <c r="E40" s="1"/>
      <c r="F40" s="23"/>
      <c r="G40" s="2" t="e">
        <f t="shared" si="0"/>
        <v>#DIV/0!</v>
      </c>
      <c r="H40">
        <f t="shared" si="13"/>
        <v>1677.8523489932886</v>
      </c>
      <c r="I40" s="10">
        <f t="shared" si="12"/>
        <v>596</v>
      </c>
      <c r="J40" s="24"/>
      <c r="K40">
        <f t="shared" si="9"/>
        <v>0</v>
      </c>
      <c r="L40" s="10">
        <v>38</v>
      </c>
      <c r="M40" s="19"/>
      <c r="N40" s="19"/>
      <c r="O40" s="19"/>
    </row>
    <row r="41" spans="1:15" x14ac:dyDescent="0.25">
      <c r="A41" s="1">
        <v>43</v>
      </c>
      <c r="B41" s="1">
        <v>1720</v>
      </c>
      <c r="C41" s="1">
        <f t="shared" si="11"/>
        <v>581.39534883720933</v>
      </c>
      <c r="D41" s="23"/>
      <c r="E41" s="1"/>
      <c r="F41" s="23"/>
      <c r="G41" s="2" t="e">
        <f t="shared" si="0"/>
        <v>#DIV/0!</v>
      </c>
      <c r="H41">
        <f t="shared" si="13"/>
        <v>1718.2130584192439</v>
      </c>
      <c r="I41" s="10">
        <f t="shared" si="12"/>
        <v>582</v>
      </c>
      <c r="J41" s="24"/>
      <c r="K41">
        <f t="shared" si="9"/>
        <v>0</v>
      </c>
      <c r="L41" s="10">
        <v>39</v>
      </c>
      <c r="M41" s="19"/>
      <c r="N41" s="19"/>
      <c r="O41" s="19"/>
    </row>
    <row r="42" spans="1:15" x14ac:dyDescent="0.25">
      <c r="A42" s="1">
        <v>44</v>
      </c>
      <c r="B42" s="1">
        <v>1760</v>
      </c>
      <c r="C42" s="1">
        <f t="shared" si="11"/>
        <v>568.18181818181813</v>
      </c>
      <c r="D42" s="23"/>
      <c r="E42" s="1"/>
      <c r="F42" s="23"/>
      <c r="G42" s="2" t="e">
        <f t="shared" si="0"/>
        <v>#DIV/0!</v>
      </c>
      <c r="H42">
        <f t="shared" si="13"/>
        <v>1757.4692442882249</v>
      </c>
      <c r="I42" s="10">
        <f t="shared" si="12"/>
        <v>569</v>
      </c>
      <c r="J42" s="24"/>
      <c r="K42">
        <f t="shared" si="9"/>
        <v>0</v>
      </c>
      <c r="L42" s="10">
        <v>40</v>
      </c>
      <c r="M42" s="19"/>
      <c r="N42" s="19"/>
      <c r="O42" s="19"/>
    </row>
    <row r="43" spans="1:15" x14ac:dyDescent="0.25">
      <c r="A43" s="1">
        <v>45</v>
      </c>
      <c r="B43" s="1">
        <v>1800</v>
      </c>
      <c r="C43" s="1">
        <f t="shared" si="11"/>
        <v>555.55555555555554</v>
      </c>
      <c r="D43" s="23"/>
      <c r="E43" s="1"/>
      <c r="F43" s="23"/>
      <c r="G43" s="2" t="e">
        <f t="shared" si="0"/>
        <v>#DIV/0!</v>
      </c>
      <c r="H43">
        <f t="shared" si="13"/>
        <v>1798.5611510791368</v>
      </c>
      <c r="I43" s="10">
        <f t="shared" si="12"/>
        <v>556</v>
      </c>
      <c r="J43" s="24"/>
      <c r="K43">
        <f t="shared" si="9"/>
        <v>0</v>
      </c>
      <c r="L43" s="10">
        <v>41</v>
      </c>
      <c r="M43" s="19"/>
      <c r="N43" s="19"/>
      <c r="O43" s="19"/>
    </row>
    <row r="44" spans="1:15" x14ac:dyDescent="0.25">
      <c r="A44" s="1">
        <v>46</v>
      </c>
      <c r="B44" s="1">
        <v>1840</v>
      </c>
      <c r="C44" s="1">
        <f t="shared" si="11"/>
        <v>543.47826086956525</v>
      </c>
      <c r="D44" s="23"/>
      <c r="E44" s="1"/>
      <c r="F44" s="23"/>
      <c r="G44" s="2" t="e">
        <f t="shared" si="0"/>
        <v>#DIV/0!</v>
      </c>
      <c r="H44">
        <f t="shared" si="13"/>
        <v>1838.2352941176471</v>
      </c>
      <c r="I44" s="10">
        <f t="shared" si="12"/>
        <v>544</v>
      </c>
      <c r="J44" s="24"/>
      <c r="K44">
        <f t="shared" si="9"/>
        <v>0</v>
      </c>
      <c r="L44" s="10">
        <v>42</v>
      </c>
      <c r="M44" s="19"/>
      <c r="N44" s="19"/>
      <c r="O44" s="19"/>
    </row>
    <row r="45" spans="1:15" x14ac:dyDescent="0.25">
      <c r="A45" s="1">
        <v>47</v>
      </c>
      <c r="B45" s="1">
        <v>1880</v>
      </c>
      <c r="C45" s="1">
        <f t="shared" si="11"/>
        <v>531.91489361702133</v>
      </c>
      <c r="D45" s="23"/>
      <c r="E45" s="1"/>
      <c r="F45" s="23"/>
      <c r="G45" s="2" t="e">
        <f t="shared" si="0"/>
        <v>#DIV/0!</v>
      </c>
      <c r="H45">
        <f t="shared" si="13"/>
        <v>1879.6992481203006</v>
      </c>
      <c r="I45" s="10">
        <f t="shared" si="12"/>
        <v>532</v>
      </c>
      <c r="J45" s="24"/>
      <c r="K45">
        <f t="shared" si="9"/>
        <v>0</v>
      </c>
      <c r="L45" s="10">
        <v>43</v>
      </c>
      <c r="M45" s="19"/>
      <c r="N45" s="19"/>
      <c r="O45" s="19"/>
    </row>
    <row r="46" spans="1:15" x14ac:dyDescent="0.25">
      <c r="A46" s="1">
        <v>48</v>
      </c>
      <c r="B46" s="1">
        <v>1920</v>
      </c>
      <c r="C46" s="1">
        <f t="shared" si="11"/>
        <v>520.83333333333337</v>
      </c>
      <c r="D46" s="23"/>
      <c r="E46" s="1"/>
      <c r="F46" s="23"/>
      <c r="G46" s="2" t="e">
        <f t="shared" si="0"/>
        <v>#DIV/0!</v>
      </c>
      <c r="H46">
        <f t="shared" si="13"/>
        <v>1919.3857965451054</v>
      </c>
      <c r="I46" s="10">
        <f t="shared" si="12"/>
        <v>521</v>
      </c>
      <c r="J46" s="24"/>
      <c r="K46">
        <f t="shared" si="9"/>
        <v>0</v>
      </c>
      <c r="L46" s="10">
        <v>44</v>
      </c>
      <c r="M46" s="19"/>
      <c r="N46" s="19"/>
      <c r="O46" s="19"/>
    </row>
    <row r="47" spans="1:15" x14ac:dyDescent="0.25">
      <c r="A47" s="1">
        <v>49</v>
      </c>
      <c r="B47" s="1">
        <v>1960</v>
      </c>
      <c r="C47" s="1">
        <f t="shared" si="11"/>
        <v>510.20408163265313</v>
      </c>
      <c r="D47" s="23"/>
      <c r="E47" s="1"/>
      <c r="F47" s="23"/>
      <c r="G47" s="2" t="e">
        <f t="shared" si="0"/>
        <v>#DIV/0!</v>
      </c>
      <c r="H47">
        <f t="shared" si="13"/>
        <v>1956.9471624266143</v>
      </c>
      <c r="I47" s="10">
        <f t="shared" si="12"/>
        <v>511</v>
      </c>
      <c r="J47" s="24"/>
      <c r="K47">
        <f t="shared" si="9"/>
        <v>0</v>
      </c>
      <c r="L47" s="10">
        <v>45</v>
      </c>
      <c r="M47" s="19"/>
      <c r="N47" s="19"/>
      <c r="O47" s="19"/>
    </row>
    <row r="48" spans="1:15" x14ac:dyDescent="0.25">
      <c r="A48" s="1">
        <v>50</v>
      </c>
      <c r="B48" s="1">
        <v>2000</v>
      </c>
      <c r="C48" s="1">
        <f t="shared" si="11"/>
        <v>500</v>
      </c>
      <c r="D48" s="23"/>
      <c r="E48" s="1"/>
      <c r="F48" s="23"/>
      <c r="G48" s="2" t="e">
        <f t="shared" si="0"/>
        <v>#DIV/0!</v>
      </c>
      <c r="H48">
        <f t="shared" si="13"/>
        <v>2000</v>
      </c>
      <c r="I48" s="10">
        <f t="shared" si="12"/>
        <v>500</v>
      </c>
      <c r="J48" s="24"/>
      <c r="K48">
        <f t="shared" si="9"/>
        <v>0</v>
      </c>
      <c r="L48" s="10">
        <v>46</v>
      </c>
      <c r="M48" s="19"/>
      <c r="N48" s="19"/>
      <c r="O48" s="19"/>
    </row>
    <row r="49" spans="1:15" x14ac:dyDescent="0.25">
      <c r="A49" s="1">
        <v>51</v>
      </c>
      <c r="B49" s="1">
        <v>2040</v>
      </c>
      <c r="C49" s="1">
        <f t="shared" si="11"/>
        <v>490.19607843137254</v>
      </c>
      <c r="D49" s="23"/>
      <c r="E49" s="1"/>
      <c r="F49" s="23"/>
      <c r="G49" s="2" t="e">
        <f t="shared" si="0"/>
        <v>#DIV/0!</v>
      </c>
      <c r="H49">
        <f t="shared" si="13"/>
        <v>2036.6598778004072</v>
      </c>
      <c r="I49" s="10">
        <f t="shared" si="12"/>
        <v>491</v>
      </c>
      <c r="J49" s="24"/>
      <c r="K49">
        <f t="shared" si="9"/>
        <v>0</v>
      </c>
      <c r="L49" s="10">
        <v>47</v>
      </c>
      <c r="M49" s="19"/>
      <c r="N49" s="19"/>
      <c r="O49" s="19"/>
    </row>
    <row r="50" spans="1:15" x14ac:dyDescent="0.25">
      <c r="A50" s="1">
        <v>52</v>
      </c>
      <c r="B50" s="1">
        <v>2080</v>
      </c>
      <c r="C50" s="1">
        <f t="shared" si="11"/>
        <v>480.76923076923077</v>
      </c>
      <c r="D50" s="23"/>
      <c r="E50" s="1"/>
      <c r="F50" s="23"/>
      <c r="G50" s="2" t="e">
        <f t="shared" si="0"/>
        <v>#DIV/0!</v>
      </c>
      <c r="H50">
        <f t="shared" si="13"/>
        <v>2079.002079002079</v>
      </c>
      <c r="I50" s="10">
        <f t="shared" si="12"/>
        <v>481</v>
      </c>
      <c r="J50" s="24"/>
      <c r="K50">
        <f t="shared" si="9"/>
        <v>0</v>
      </c>
      <c r="L50" s="10">
        <v>48</v>
      </c>
      <c r="M50" s="19"/>
      <c r="N50" s="19"/>
      <c r="O50" s="19"/>
    </row>
    <row r="51" spans="1:15" x14ac:dyDescent="0.25">
      <c r="A51" s="1">
        <v>53</v>
      </c>
      <c r="B51" s="1">
        <v>2120</v>
      </c>
      <c r="C51" s="1">
        <f t="shared" si="11"/>
        <v>471.69811320754718</v>
      </c>
      <c r="D51" s="23"/>
      <c r="E51" s="1"/>
      <c r="F51" s="23"/>
      <c r="G51" s="2" t="e">
        <f t="shared" si="0"/>
        <v>#DIV/0!</v>
      </c>
      <c r="H51">
        <f t="shared" si="13"/>
        <v>2118.6440677966102</v>
      </c>
      <c r="I51" s="10">
        <f t="shared" si="12"/>
        <v>472</v>
      </c>
      <c r="J51" s="24"/>
      <c r="K51">
        <f t="shared" si="9"/>
        <v>0</v>
      </c>
      <c r="L51" s="10">
        <v>49</v>
      </c>
      <c r="M51" s="19"/>
      <c r="N51" s="19"/>
      <c r="O51" s="19"/>
    </row>
    <row r="52" spans="1:15" x14ac:dyDescent="0.25">
      <c r="A52" s="1">
        <v>54</v>
      </c>
      <c r="B52" s="1">
        <v>2160</v>
      </c>
      <c r="C52" s="1">
        <f t="shared" si="11"/>
        <v>462.96296296296299</v>
      </c>
      <c r="D52" s="23"/>
      <c r="E52" s="1"/>
      <c r="F52" s="23"/>
      <c r="G52" s="2" t="e">
        <f t="shared" si="0"/>
        <v>#DIV/0!</v>
      </c>
      <c r="H52">
        <f t="shared" si="13"/>
        <v>2159.8272138228945</v>
      </c>
      <c r="I52" s="10">
        <f t="shared" si="12"/>
        <v>463</v>
      </c>
      <c r="J52" s="24"/>
      <c r="K52">
        <f t="shared" si="9"/>
        <v>0</v>
      </c>
      <c r="L52" s="10">
        <v>50</v>
      </c>
      <c r="M52" s="19"/>
      <c r="N52" s="19"/>
      <c r="O52" s="19"/>
    </row>
    <row r="53" spans="1:15" x14ac:dyDescent="0.25">
      <c r="A53" s="1">
        <v>55</v>
      </c>
      <c r="B53" s="1">
        <v>2200</v>
      </c>
      <c r="C53" s="1">
        <f t="shared" si="11"/>
        <v>454.54545454545456</v>
      </c>
      <c r="D53" s="23"/>
      <c r="E53" s="1"/>
      <c r="F53" s="23"/>
      <c r="G53" s="2" t="e">
        <f t="shared" si="0"/>
        <v>#DIV/0!</v>
      </c>
      <c r="H53">
        <f t="shared" si="13"/>
        <v>2197.802197802198</v>
      </c>
      <c r="I53" s="10">
        <f t="shared" si="12"/>
        <v>455</v>
      </c>
      <c r="J53" s="24"/>
      <c r="K53">
        <f t="shared" si="9"/>
        <v>0</v>
      </c>
      <c r="L53" s="10">
        <v>51</v>
      </c>
      <c r="M53" s="19"/>
      <c r="N53" s="19"/>
      <c r="O53" s="19"/>
    </row>
    <row r="54" spans="1:15" x14ac:dyDescent="0.25">
      <c r="A54" s="1">
        <v>56</v>
      </c>
      <c r="B54" s="1">
        <v>2240</v>
      </c>
      <c r="C54" s="1">
        <f t="shared" si="11"/>
        <v>446.42857142857139</v>
      </c>
      <c r="D54" s="23"/>
      <c r="E54" s="1"/>
      <c r="F54" s="23"/>
      <c r="G54" s="2" t="e">
        <f t="shared" si="0"/>
        <v>#DIV/0!</v>
      </c>
      <c r="H54">
        <f t="shared" si="13"/>
        <v>2237.1364653243845</v>
      </c>
      <c r="I54" s="10">
        <f t="shared" si="12"/>
        <v>447</v>
      </c>
      <c r="J54" s="24"/>
      <c r="K54">
        <f t="shared" si="9"/>
        <v>0</v>
      </c>
      <c r="L54" s="10">
        <v>52</v>
      </c>
      <c r="M54" s="19"/>
      <c r="N54" s="19"/>
      <c r="O54" s="19"/>
    </row>
    <row r="55" spans="1:15" x14ac:dyDescent="0.25">
      <c r="A55" s="1">
        <v>57</v>
      </c>
      <c r="B55" s="1">
        <v>2280</v>
      </c>
      <c r="C55" s="1">
        <f t="shared" si="11"/>
        <v>438.59649122807019</v>
      </c>
      <c r="D55" s="23"/>
      <c r="E55" s="1"/>
      <c r="F55" s="23"/>
      <c r="G55" s="2" t="e">
        <f t="shared" si="0"/>
        <v>#DIV/0!</v>
      </c>
      <c r="H55">
        <f t="shared" si="13"/>
        <v>2277.9043280182232</v>
      </c>
      <c r="I55" s="10">
        <f t="shared" si="12"/>
        <v>439</v>
      </c>
      <c r="J55" s="24"/>
      <c r="K55">
        <f t="shared" si="9"/>
        <v>0</v>
      </c>
      <c r="L55" s="10">
        <v>53</v>
      </c>
      <c r="M55" s="19"/>
      <c r="N55" s="19"/>
      <c r="O55" s="19"/>
    </row>
    <row r="56" spans="1:15" x14ac:dyDescent="0.25">
      <c r="A56" s="1">
        <v>58</v>
      </c>
      <c r="B56" s="1">
        <v>2320</v>
      </c>
      <c r="C56" s="1">
        <f t="shared" si="11"/>
        <v>431.0344827586207</v>
      </c>
      <c r="D56" s="23"/>
      <c r="E56" s="1"/>
      <c r="F56" s="23"/>
      <c r="G56" s="2" t="e">
        <f t="shared" si="0"/>
        <v>#DIV/0!</v>
      </c>
      <c r="H56">
        <f t="shared" si="13"/>
        <v>2314.8148148148148</v>
      </c>
      <c r="I56" s="10">
        <f t="shared" si="12"/>
        <v>432</v>
      </c>
      <c r="J56" s="24"/>
      <c r="K56">
        <f t="shared" si="9"/>
        <v>0</v>
      </c>
      <c r="L56" s="10">
        <v>54</v>
      </c>
      <c r="M56" s="19"/>
      <c r="N56" s="19"/>
      <c r="O56" s="19"/>
    </row>
    <row r="57" spans="1:15" x14ac:dyDescent="0.25">
      <c r="A57" s="1">
        <v>59</v>
      </c>
      <c r="B57" s="1">
        <v>2360</v>
      </c>
      <c r="C57" s="1">
        <f t="shared" si="11"/>
        <v>423.72881355932202</v>
      </c>
      <c r="D57" s="23"/>
      <c r="E57" s="1"/>
      <c r="F57" s="23"/>
      <c r="G57" s="2" t="e">
        <f t="shared" si="0"/>
        <v>#DIV/0!</v>
      </c>
      <c r="H57">
        <f t="shared" si="13"/>
        <v>2358.4905660377358</v>
      </c>
      <c r="I57" s="10">
        <f t="shared" si="12"/>
        <v>424</v>
      </c>
      <c r="J57" s="24"/>
      <c r="K57">
        <f t="shared" si="9"/>
        <v>0</v>
      </c>
      <c r="L57" s="10">
        <v>55</v>
      </c>
      <c r="M57" s="19"/>
      <c r="N57" s="19"/>
      <c r="O57" s="19"/>
    </row>
    <row r="58" spans="1:15" x14ac:dyDescent="0.25">
      <c r="A58" s="1">
        <v>60</v>
      </c>
      <c r="B58" s="1">
        <v>2400</v>
      </c>
      <c r="C58" s="1">
        <f t="shared" si="11"/>
        <v>416.66666666666669</v>
      </c>
      <c r="D58" s="23"/>
      <c r="E58" s="1"/>
      <c r="F58" s="23"/>
      <c r="G58" s="2" t="e">
        <f t="shared" si="0"/>
        <v>#DIV/0!</v>
      </c>
      <c r="H58">
        <f t="shared" si="13"/>
        <v>2398.0815347721823</v>
      </c>
      <c r="I58" s="10">
        <f t="shared" si="12"/>
        <v>417</v>
      </c>
      <c r="J58" s="24"/>
      <c r="K58">
        <f t="shared" si="9"/>
        <v>0</v>
      </c>
      <c r="L58" s="10">
        <v>56</v>
      </c>
      <c r="M58" s="19"/>
      <c r="N58" s="19"/>
      <c r="O58" s="19"/>
    </row>
    <row r="59" spans="1:15" x14ac:dyDescent="0.25">
      <c r="A59" s="1">
        <v>61</v>
      </c>
      <c r="B59" s="1">
        <v>2440</v>
      </c>
      <c r="C59" s="1">
        <f t="shared" si="11"/>
        <v>409.8360655737705</v>
      </c>
      <c r="D59" s="23"/>
      <c r="E59" s="1"/>
      <c r="F59" s="23"/>
      <c r="G59" s="2" t="e">
        <f t="shared" si="0"/>
        <v>#DIV/0!</v>
      </c>
      <c r="H59">
        <f t="shared" si="13"/>
        <v>2439.0243902439024</v>
      </c>
      <c r="I59" s="10">
        <f t="shared" si="12"/>
        <v>410</v>
      </c>
      <c r="J59" s="24"/>
      <c r="K59">
        <f t="shared" si="9"/>
        <v>0</v>
      </c>
      <c r="L59" s="10">
        <v>57</v>
      </c>
      <c r="M59" s="19"/>
      <c r="N59" s="19"/>
      <c r="O59" s="19"/>
    </row>
    <row r="60" spans="1:15" x14ac:dyDescent="0.25">
      <c r="A60" s="1">
        <v>62</v>
      </c>
      <c r="B60" s="1">
        <v>2480</v>
      </c>
      <c r="C60" s="1">
        <f t="shared" si="11"/>
        <v>403.22580645161293</v>
      </c>
      <c r="D60" s="23"/>
      <c r="E60" s="1"/>
      <c r="F60" s="23"/>
      <c r="G60" s="2" t="e">
        <f t="shared" si="0"/>
        <v>#DIV/0!</v>
      </c>
      <c r="H60">
        <f t="shared" si="13"/>
        <v>2475.2475247524753</v>
      </c>
      <c r="I60" s="10">
        <f t="shared" si="12"/>
        <v>404</v>
      </c>
      <c r="J60" s="24"/>
      <c r="K60">
        <f t="shared" si="9"/>
        <v>0</v>
      </c>
      <c r="L60" s="10">
        <v>58</v>
      </c>
      <c r="M60" s="19"/>
      <c r="N60" s="19"/>
      <c r="O60" s="19"/>
    </row>
    <row r="61" spans="1:15" x14ac:dyDescent="0.25">
      <c r="A61" s="1">
        <v>63</v>
      </c>
      <c r="B61" s="1">
        <v>2520</v>
      </c>
      <c r="C61" s="1">
        <f t="shared" si="11"/>
        <v>396.82539682539681</v>
      </c>
      <c r="D61" s="23"/>
      <c r="E61" s="1"/>
      <c r="F61" s="23"/>
      <c r="G61" s="2" t="e">
        <f t="shared" si="0"/>
        <v>#DIV/0!</v>
      </c>
      <c r="H61">
        <f t="shared" si="13"/>
        <v>2518.8916876574308</v>
      </c>
      <c r="I61" s="10">
        <f t="shared" si="12"/>
        <v>397</v>
      </c>
      <c r="J61" s="24"/>
      <c r="K61">
        <f t="shared" si="9"/>
        <v>0</v>
      </c>
      <c r="L61" s="10">
        <v>59</v>
      </c>
      <c r="M61" s="19"/>
      <c r="N61" s="19"/>
      <c r="O61" s="19"/>
    </row>
    <row r="62" spans="1:15" x14ac:dyDescent="0.25">
      <c r="A62" s="1">
        <v>64</v>
      </c>
      <c r="B62" s="1">
        <v>2560</v>
      </c>
      <c r="C62" s="1">
        <f t="shared" si="11"/>
        <v>390.625</v>
      </c>
      <c r="D62" s="23"/>
      <c r="E62" s="1"/>
      <c r="F62" s="23"/>
      <c r="G62" s="2" t="e">
        <f t="shared" si="0"/>
        <v>#DIV/0!</v>
      </c>
      <c r="H62">
        <f t="shared" si="13"/>
        <v>2557.5447570332485</v>
      </c>
      <c r="I62" s="10">
        <f t="shared" si="12"/>
        <v>391</v>
      </c>
      <c r="J62" s="24"/>
      <c r="K62">
        <f t="shared" si="9"/>
        <v>0</v>
      </c>
      <c r="L62" s="10">
        <v>60</v>
      </c>
      <c r="M62" s="19"/>
      <c r="N62" s="19"/>
      <c r="O62" s="19"/>
    </row>
    <row r="63" spans="1:15" x14ac:dyDescent="0.25">
      <c r="A63" s="1">
        <v>65</v>
      </c>
      <c r="B63" s="1">
        <v>2600</v>
      </c>
      <c r="C63" s="1">
        <f t="shared" si="11"/>
        <v>384.61538461538464</v>
      </c>
      <c r="D63" s="23"/>
      <c r="E63" s="1"/>
      <c r="F63" s="23"/>
      <c r="G63" s="2" t="e">
        <f t="shared" si="0"/>
        <v>#DIV/0!</v>
      </c>
      <c r="H63">
        <f t="shared" si="13"/>
        <v>2597.4025974025976</v>
      </c>
      <c r="I63" s="10">
        <f t="shared" si="12"/>
        <v>385</v>
      </c>
      <c r="J63" s="24"/>
      <c r="K63">
        <f t="shared" si="9"/>
        <v>0</v>
      </c>
      <c r="L63" s="10">
        <v>61</v>
      </c>
      <c r="M63" s="19"/>
      <c r="N63" s="19"/>
      <c r="O63" s="19"/>
    </row>
    <row r="64" spans="1:15" x14ac:dyDescent="0.25">
      <c r="A64" s="1">
        <v>66</v>
      </c>
      <c r="B64" s="1">
        <v>2640</v>
      </c>
      <c r="C64" s="1">
        <f t="shared" si="11"/>
        <v>378.78787878787881</v>
      </c>
      <c r="D64" s="23"/>
      <c r="E64" s="1"/>
      <c r="F64" s="23"/>
      <c r="G64" s="2" t="e">
        <f t="shared" si="0"/>
        <v>#DIV/0!</v>
      </c>
      <c r="H64">
        <f t="shared" si="13"/>
        <v>2638.5224274406332</v>
      </c>
      <c r="I64" s="10">
        <f t="shared" si="12"/>
        <v>379</v>
      </c>
      <c r="J64" s="24"/>
      <c r="K64">
        <f t="shared" si="9"/>
        <v>0</v>
      </c>
      <c r="L64" s="10">
        <v>62</v>
      </c>
      <c r="M64" s="19"/>
      <c r="N64" s="19"/>
      <c r="O64" s="19"/>
    </row>
    <row r="65" spans="1:15" x14ac:dyDescent="0.25">
      <c r="A65" s="1">
        <v>67</v>
      </c>
      <c r="B65" s="1">
        <v>2680</v>
      </c>
      <c r="C65" s="1">
        <f t="shared" ref="C65:C81" si="14">1/B65*1000000</f>
        <v>373.13432835820896</v>
      </c>
      <c r="D65" s="23"/>
      <c r="E65" s="1"/>
      <c r="F65" s="23"/>
      <c r="G65" s="2" t="e">
        <f t="shared" si="0"/>
        <v>#DIV/0!</v>
      </c>
      <c r="H65">
        <f t="shared" si="13"/>
        <v>2673.79679144385</v>
      </c>
      <c r="I65" s="10">
        <f t="shared" si="12"/>
        <v>374</v>
      </c>
      <c r="J65" s="24"/>
      <c r="K65">
        <f t="shared" si="9"/>
        <v>0</v>
      </c>
      <c r="L65" s="10">
        <v>63</v>
      </c>
      <c r="M65" s="19"/>
      <c r="N65" s="19"/>
      <c r="O65" s="19"/>
    </row>
    <row r="66" spans="1:15" x14ac:dyDescent="0.25">
      <c r="A66" s="1">
        <v>68</v>
      </c>
      <c r="B66" s="1">
        <v>2720</v>
      </c>
      <c r="C66" s="1">
        <f t="shared" si="14"/>
        <v>367.64705882352939</v>
      </c>
      <c r="D66" s="23"/>
      <c r="E66" s="1"/>
      <c r="F66" s="23"/>
      <c r="G66" s="2" t="e">
        <f t="shared" si="0"/>
        <v>#DIV/0!</v>
      </c>
      <c r="H66">
        <f t="shared" si="13"/>
        <v>2717.391304347826</v>
      </c>
      <c r="I66" s="10">
        <f t="shared" si="12"/>
        <v>368</v>
      </c>
      <c r="J66" s="24"/>
      <c r="K66">
        <f t="shared" si="9"/>
        <v>0</v>
      </c>
      <c r="L66" s="10">
        <v>64</v>
      </c>
      <c r="M66" s="19"/>
      <c r="N66" s="19"/>
      <c r="O66" s="19"/>
    </row>
    <row r="67" spans="1:15" x14ac:dyDescent="0.25">
      <c r="A67" s="1">
        <v>69</v>
      </c>
      <c r="B67" s="1">
        <v>2760</v>
      </c>
      <c r="C67" s="1">
        <f t="shared" si="14"/>
        <v>362.31884057971013</v>
      </c>
      <c r="D67" s="23"/>
      <c r="E67" s="1"/>
      <c r="F67" s="23"/>
      <c r="G67" s="2" t="e">
        <f t="shared" ref="G67:G71" si="15">ROUNDUP(D67/F67,0)+1</f>
        <v>#DIV/0!</v>
      </c>
      <c r="H67">
        <f t="shared" si="13"/>
        <v>2754.8209366391184</v>
      </c>
      <c r="I67" s="10">
        <f t="shared" si="12"/>
        <v>363</v>
      </c>
      <c r="J67" s="24"/>
      <c r="K67">
        <f t="shared" si="9"/>
        <v>0</v>
      </c>
      <c r="L67" s="10">
        <v>65</v>
      </c>
      <c r="M67" s="19"/>
      <c r="N67" s="19"/>
      <c r="O67" s="19"/>
    </row>
    <row r="68" spans="1:15" x14ac:dyDescent="0.25">
      <c r="A68" s="1">
        <v>70</v>
      </c>
      <c r="B68" s="1">
        <v>2800</v>
      </c>
      <c r="C68" s="1">
        <f t="shared" si="14"/>
        <v>357.14285714285717</v>
      </c>
      <c r="D68" s="23"/>
      <c r="E68" s="1"/>
      <c r="F68" s="23"/>
      <c r="G68" s="2" t="e">
        <f t="shared" si="15"/>
        <v>#DIV/0!</v>
      </c>
      <c r="H68">
        <f t="shared" si="13"/>
        <v>2793.2960893854752</v>
      </c>
      <c r="I68" s="10">
        <f t="shared" ref="I68:I81" si="16">ROUNDUP(C68,0)</f>
        <v>358</v>
      </c>
      <c r="J68" s="24"/>
      <c r="K68">
        <f t="shared" si="9"/>
        <v>0</v>
      </c>
      <c r="L68" s="10">
        <v>66</v>
      </c>
      <c r="M68" s="19"/>
      <c r="N68" s="19"/>
      <c r="O68" s="19"/>
    </row>
    <row r="69" spans="1:15" x14ac:dyDescent="0.25">
      <c r="A69" s="1">
        <v>71</v>
      </c>
      <c r="B69" s="1">
        <v>2840</v>
      </c>
      <c r="C69" s="1">
        <f t="shared" si="14"/>
        <v>352.11267605633805</v>
      </c>
      <c r="D69" s="23"/>
      <c r="E69" s="1"/>
      <c r="F69" s="23"/>
      <c r="G69" s="2" t="e">
        <f t="shared" si="15"/>
        <v>#DIV/0!</v>
      </c>
      <c r="H69">
        <f t="shared" ref="H69:H73" si="17">1/I69*1000000</f>
        <v>2832.8611898016998</v>
      </c>
      <c r="I69" s="10">
        <f t="shared" si="16"/>
        <v>353</v>
      </c>
      <c r="J69" s="24"/>
      <c r="K69">
        <f t="shared" si="9"/>
        <v>0</v>
      </c>
      <c r="L69" s="10">
        <v>67</v>
      </c>
      <c r="M69" s="19"/>
      <c r="N69" s="19"/>
      <c r="O69" s="19"/>
    </row>
    <row r="70" spans="1:15" x14ac:dyDescent="0.25">
      <c r="A70" s="1">
        <v>72</v>
      </c>
      <c r="B70" s="1">
        <v>2880</v>
      </c>
      <c r="C70" s="1">
        <f t="shared" si="14"/>
        <v>347.22222222222223</v>
      </c>
      <c r="D70" s="23"/>
      <c r="E70" s="1"/>
      <c r="F70" s="23"/>
      <c r="G70" s="2" t="e">
        <f t="shared" si="15"/>
        <v>#DIV/0!</v>
      </c>
      <c r="H70">
        <f t="shared" si="17"/>
        <v>2873.5632183908046</v>
      </c>
      <c r="I70" s="10">
        <f t="shared" si="16"/>
        <v>348</v>
      </c>
      <c r="J70" s="24"/>
      <c r="K70">
        <f t="shared" si="9"/>
        <v>0</v>
      </c>
      <c r="L70" s="10">
        <v>68</v>
      </c>
      <c r="M70" s="19"/>
      <c r="N70" s="19"/>
      <c r="O70" s="19"/>
    </row>
    <row r="71" spans="1:15" x14ac:dyDescent="0.25">
      <c r="A71" s="1">
        <v>73</v>
      </c>
      <c r="B71" s="1">
        <v>2920</v>
      </c>
      <c r="C71" s="1">
        <f t="shared" si="14"/>
        <v>342.46575342465752</v>
      </c>
      <c r="D71" s="23"/>
      <c r="E71" s="1"/>
      <c r="F71" s="23"/>
      <c r="G71" s="2" t="e">
        <f t="shared" si="15"/>
        <v>#DIV/0!</v>
      </c>
      <c r="H71">
        <f t="shared" si="17"/>
        <v>2915.4518950437318</v>
      </c>
      <c r="I71" s="10">
        <f t="shared" si="16"/>
        <v>343</v>
      </c>
      <c r="J71" s="24"/>
      <c r="K71">
        <f t="shared" si="9"/>
        <v>0</v>
      </c>
      <c r="L71" s="10">
        <v>69</v>
      </c>
      <c r="M71" s="19"/>
      <c r="N71" s="19"/>
      <c r="O71" s="19"/>
    </row>
    <row r="72" spans="1:15" x14ac:dyDescent="0.25">
      <c r="A72" s="1">
        <v>74</v>
      </c>
      <c r="B72" s="1">
        <v>2960</v>
      </c>
      <c r="C72" s="1">
        <f t="shared" si="14"/>
        <v>337.83783783783787</v>
      </c>
      <c r="D72" s="23"/>
      <c r="E72" s="1"/>
      <c r="F72" s="19"/>
      <c r="G72" s="2" t="e">
        <f>ROUNDUP(D72/F72,0)+1</f>
        <v>#DIV/0!</v>
      </c>
      <c r="H72">
        <f t="shared" si="17"/>
        <v>2958.5798816568044</v>
      </c>
      <c r="I72" s="10">
        <f t="shared" si="16"/>
        <v>338</v>
      </c>
      <c r="J72" s="24"/>
      <c r="K72">
        <f t="shared" si="9"/>
        <v>0</v>
      </c>
      <c r="L72" s="10">
        <v>70</v>
      </c>
      <c r="M72" s="19"/>
      <c r="N72" s="19"/>
      <c r="O72" s="19"/>
    </row>
    <row r="73" spans="1:15" s="27" customFormat="1" x14ac:dyDescent="0.25">
      <c r="A73" s="25">
        <v>75</v>
      </c>
      <c r="B73" s="25">
        <v>3000</v>
      </c>
      <c r="C73" s="25">
        <f t="shared" si="14"/>
        <v>333.33333333333331</v>
      </c>
      <c r="D73" s="26">
        <v>20010.608</v>
      </c>
      <c r="E73" s="27">
        <f>G73*F73+J73</f>
        <v>24401.038</v>
      </c>
      <c r="F73" s="26">
        <v>2705.4</v>
      </c>
      <c r="G73" s="28">
        <f>ROUNDUP(D73/F73,0)+1</f>
        <v>9</v>
      </c>
      <c r="H73" s="27">
        <f t="shared" si="17"/>
        <v>2994.0119760479042</v>
      </c>
      <c r="I73" s="29">
        <f t="shared" si="16"/>
        <v>334</v>
      </c>
      <c r="J73" s="30">
        <v>52.438000000000002</v>
      </c>
      <c r="K73" s="27">
        <f>F73/1000</f>
        <v>2.7054</v>
      </c>
      <c r="L73" s="29">
        <v>71</v>
      </c>
      <c r="M73" s="32">
        <v>3604</v>
      </c>
      <c r="N73" s="33">
        <v>46</v>
      </c>
      <c r="O73" s="31">
        <v>1602207</v>
      </c>
    </row>
    <row r="74" spans="1:15" x14ac:dyDescent="0.25">
      <c r="A74" s="1"/>
      <c r="B74" s="1"/>
      <c r="C74" s="25" t="e">
        <f t="shared" si="14"/>
        <v>#DIV/0!</v>
      </c>
      <c r="I74" s="29" t="e">
        <f t="shared" si="16"/>
        <v>#DIV/0!</v>
      </c>
      <c r="J74" s="11"/>
      <c r="K74" s="11"/>
      <c r="L74" s="5"/>
      <c r="M74" s="5"/>
    </row>
    <row r="75" spans="1:15" x14ac:dyDescent="0.25">
      <c r="A75" s="1">
        <v>450</v>
      </c>
      <c r="B75" s="1">
        <v>18000</v>
      </c>
      <c r="C75" s="25">
        <f t="shared" si="14"/>
        <v>55.555555555555557</v>
      </c>
      <c r="I75" s="29">
        <f t="shared" si="16"/>
        <v>56</v>
      </c>
      <c r="J75" s="11"/>
      <c r="K75" s="11"/>
      <c r="L75" s="5"/>
      <c r="M75" s="5"/>
    </row>
    <row r="76" spans="1:15" x14ac:dyDescent="0.25">
      <c r="A76" s="1"/>
      <c r="B76" s="1"/>
      <c r="C76" s="25" t="e">
        <f t="shared" si="14"/>
        <v>#DIV/0!</v>
      </c>
      <c r="I76" s="29" t="e">
        <f t="shared" si="16"/>
        <v>#DIV/0!</v>
      </c>
      <c r="J76" s="11"/>
      <c r="K76" s="11"/>
      <c r="L76" s="5"/>
      <c r="M76" s="5"/>
    </row>
    <row r="77" spans="1:15" x14ac:dyDescent="0.25">
      <c r="A77" s="1"/>
      <c r="B77" s="1"/>
      <c r="C77" s="25" t="e">
        <f t="shared" si="14"/>
        <v>#DIV/0!</v>
      </c>
      <c r="I77" s="29" t="e">
        <f t="shared" si="16"/>
        <v>#DIV/0!</v>
      </c>
      <c r="J77" s="11"/>
      <c r="K77" s="11"/>
      <c r="L77" s="5"/>
      <c r="M77" s="5"/>
    </row>
    <row r="78" spans="1:15" x14ac:dyDescent="0.25">
      <c r="A78" s="1"/>
      <c r="B78" s="1"/>
      <c r="C78" s="25" t="e">
        <f t="shared" si="14"/>
        <v>#DIV/0!</v>
      </c>
      <c r="I78" s="29" t="e">
        <f t="shared" si="16"/>
        <v>#DIV/0!</v>
      </c>
      <c r="J78" s="5"/>
      <c r="K78" s="5"/>
      <c r="L78" s="5"/>
      <c r="M78" s="5"/>
    </row>
    <row r="79" spans="1:15" x14ac:dyDescent="0.25">
      <c r="C79" s="25" t="e">
        <f t="shared" si="14"/>
        <v>#DIV/0!</v>
      </c>
      <c r="I79" s="29" t="e">
        <f t="shared" si="16"/>
        <v>#DIV/0!</v>
      </c>
      <c r="J79" s="5"/>
      <c r="K79" s="5"/>
      <c r="L79" s="5"/>
      <c r="M79" s="5"/>
    </row>
    <row r="80" spans="1:15" x14ac:dyDescent="0.25">
      <c r="C80" s="25" t="e">
        <f t="shared" si="14"/>
        <v>#DIV/0!</v>
      </c>
      <c r="I80" s="29" t="e">
        <f t="shared" si="16"/>
        <v>#DIV/0!</v>
      </c>
    </row>
    <row r="81" spans="3:9" x14ac:dyDescent="0.25">
      <c r="C81" s="25" t="e">
        <f t="shared" si="14"/>
        <v>#DIV/0!</v>
      </c>
      <c r="I81" s="29" t="e">
        <f t="shared" si="16"/>
        <v>#DIV/0!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AA61C-20CB-4AC1-8D72-07DC490D5A64}">
  <dimension ref="E1:N22"/>
  <sheetViews>
    <sheetView workbookViewId="0">
      <selection activeCell="M17" sqref="M17"/>
    </sheetView>
  </sheetViews>
  <sheetFormatPr defaultRowHeight="15" x14ac:dyDescent="0.25"/>
  <sheetData>
    <row r="1" spans="5:14" x14ac:dyDescent="0.25">
      <c r="E1" s="59" t="s">
        <v>21</v>
      </c>
      <c r="F1" s="58" t="s">
        <v>19</v>
      </c>
      <c r="G1" s="58"/>
      <c r="H1" s="58" t="s">
        <v>20</v>
      </c>
      <c r="I1" s="58"/>
    </row>
    <row r="2" spans="5:14" x14ac:dyDescent="0.25">
      <c r="E2" s="59"/>
      <c r="F2" s="46" t="s">
        <v>22</v>
      </c>
      <c r="G2" s="46" t="s">
        <v>23</v>
      </c>
      <c r="H2" s="46" t="s">
        <v>22</v>
      </c>
      <c r="I2" s="46" t="s">
        <v>23</v>
      </c>
    </row>
    <row r="3" spans="5:14" x14ac:dyDescent="0.25">
      <c r="E3" s="42">
        <v>9</v>
      </c>
      <c r="F3" s="34">
        <v>3896</v>
      </c>
      <c r="G3" s="35">
        <v>46</v>
      </c>
      <c r="H3" s="34">
        <v>4304</v>
      </c>
      <c r="I3" s="35">
        <v>46</v>
      </c>
    </row>
    <row r="4" spans="5:14" x14ac:dyDescent="0.25">
      <c r="E4" s="43">
        <v>10</v>
      </c>
      <c r="F4" s="36">
        <v>3969</v>
      </c>
      <c r="G4" s="37">
        <v>46</v>
      </c>
      <c r="H4" s="36">
        <v>4549</v>
      </c>
      <c r="I4" s="37">
        <v>46</v>
      </c>
    </row>
    <row r="5" spans="5:14" x14ac:dyDescent="0.25">
      <c r="E5" s="43">
        <v>11</v>
      </c>
      <c r="F5" s="36">
        <v>4577</v>
      </c>
      <c r="G5" s="37">
        <v>46</v>
      </c>
      <c r="H5" s="36">
        <v>5312</v>
      </c>
      <c r="I5" s="37">
        <v>46</v>
      </c>
    </row>
    <row r="6" spans="5:14" x14ac:dyDescent="0.25">
      <c r="E6" s="43">
        <v>12</v>
      </c>
      <c r="F6" s="36">
        <v>5163</v>
      </c>
      <c r="G6" s="37">
        <v>46</v>
      </c>
      <c r="H6" s="36">
        <v>6065</v>
      </c>
      <c r="I6" s="37">
        <v>46</v>
      </c>
    </row>
    <row r="7" spans="5:14" x14ac:dyDescent="0.25">
      <c r="E7" s="43">
        <v>13</v>
      </c>
      <c r="F7" s="36">
        <v>5887</v>
      </c>
      <c r="G7" s="37">
        <v>46</v>
      </c>
      <c r="H7" s="36">
        <v>4912</v>
      </c>
      <c r="I7" s="37">
        <v>78</v>
      </c>
    </row>
    <row r="8" spans="5:14" x14ac:dyDescent="0.25">
      <c r="E8" s="43">
        <v>14</v>
      </c>
      <c r="F8" s="36">
        <v>5084</v>
      </c>
      <c r="G8" s="37">
        <v>84</v>
      </c>
      <c r="H8" s="36">
        <v>5456</v>
      </c>
      <c r="I8" s="37">
        <v>84</v>
      </c>
    </row>
    <row r="9" spans="5:14" x14ac:dyDescent="0.25">
      <c r="E9" s="43">
        <v>15</v>
      </c>
      <c r="F9" s="36">
        <v>5548</v>
      </c>
      <c r="G9" s="37">
        <v>90</v>
      </c>
      <c r="H9" s="36">
        <v>5933</v>
      </c>
      <c r="I9" s="37">
        <v>90</v>
      </c>
    </row>
    <row r="10" spans="5:14" x14ac:dyDescent="0.25">
      <c r="E10" s="43">
        <v>16</v>
      </c>
      <c r="F10" s="36">
        <v>6073</v>
      </c>
      <c r="G10" s="37">
        <v>96</v>
      </c>
      <c r="H10" s="36">
        <v>6499</v>
      </c>
      <c r="I10" s="37">
        <v>96</v>
      </c>
    </row>
    <row r="11" spans="5:14" x14ac:dyDescent="0.25">
      <c r="E11" s="43">
        <v>17</v>
      </c>
      <c r="F11" s="36">
        <v>6601</v>
      </c>
      <c r="G11" s="37">
        <v>102</v>
      </c>
      <c r="H11" s="36">
        <v>7032</v>
      </c>
      <c r="I11" s="37">
        <v>102</v>
      </c>
    </row>
    <row r="12" spans="5:14" x14ac:dyDescent="0.25">
      <c r="E12" s="43">
        <v>18</v>
      </c>
      <c r="F12" s="36">
        <v>7082</v>
      </c>
      <c r="G12" s="37">
        <v>108</v>
      </c>
      <c r="H12" s="36">
        <v>7153</v>
      </c>
      <c r="I12" s="37">
        <v>108</v>
      </c>
    </row>
    <row r="13" spans="5:14" x14ac:dyDescent="0.25">
      <c r="E13" s="43">
        <v>19</v>
      </c>
      <c r="F13" s="36">
        <v>7635</v>
      </c>
      <c r="G13" s="37">
        <v>112</v>
      </c>
      <c r="H13" s="36">
        <v>8146</v>
      </c>
      <c r="I13" s="37">
        <v>112</v>
      </c>
    </row>
    <row r="14" spans="5:14" ht="15" customHeight="1" x14ac:dyDescent="0.25">
      <c r="E14" s="43">
        <v>20</v>
      </c>
      <c r="F14" s="36">
        <v>8333</v>
      </c>
      <c r="G14" s="37">
        <v>112</v>
      </c>
      <c r="H14" s="36">
        <v>9108</v>
      </c>
      <c r="I14" s="37">
        <v>112</v>
      </c>
      <c r="J14" s="47"/>
      <c r="K14" s="47"/>
      <c r="L14" s="47"/>
      <c r="M14" s="47"/>
      <c r="N14" s="47"/>
    </row>
    <row r="15" spans="5:14" ht="14.25" customHeight="1" x14ac:dyDescent="0.25">
      <c r="E15" s="43">
        <v>21</v>
      </c>
      <c r="F15" s="36">
        <v>107864</v>
      </c>
      <c r="G15" s="37">
        <v>126</v>
      </c>
      <c r="H15" s="36">
        <v>31051</v>
      </c>
      <c r="I15" s="48">
        <v>126</v>
      </c>
      <c r="J15" s="51" t="s">
        <v>24</v>
      </c>
      <c r="K15" s="52"/>
      <c r="L15" s="47"/>
      <c r="M15" s="47"/>
      <c r="N15" s="47"/>
    </row>
    <row r="16" spans="5:14" x14ac:dyDescent="0.25">
      <c r="E16" s="43">
        <v>22</v>
      </c>
      <c r="F16" s="36">
        <v>148537</v>
      </c>
      <c r="G16" s="37">
        <v>132</v>
      </c>
      <c r="H16" s="36">
        <v>31609</v>
      </c>
      <c r="I16" s="48">
        <v>132</v>
      </c>
      <c r="J16" s="53"/>
      <c r="K16" s="54"/>
      <c r="L16" s="47"/>
      <c r="M16" s="47"/>
      <c r="N16" s="47"/>
    </row>
    <row r="17" spans="5:14" x14ac:dyDescent="0.25">
      <c r="E17" s="43">
        <v>23</v>
      </c>
      <c r="F17" s="36">
        <v>148874</v>
      </c>
      <c r="G17" s="37">
        <v>138</v>
      </c>
      <c r="H17" s="36">
        <v>32082</v>
      </c>
      <c r="I17" s="48">
        <v>138</v>
      </c>
      <c r="J17" s="53"/>
      <c r="K17" s="54"/>
      <c r="L17" s="47"/>
      <c r="M17" s="47"/>
      <c r="N17" s="47"/>
    </row>
    <row r="18" spans="5:14" x14ac:dyDescent="0.25">
      <c r="E18" s="43">
        <v>24</v>
      </c>
      <c r="F18" s="36">
        <v>149182</v>
      </c>
      <c r="G18" s="37">
        <v>144</v>
      </c>
      <c r="H18" s="36">
        <v>31572</v>
      </c>
      <c r="I18" s="48">
        <v>144</v>
      </c>
      <c r="J18" s="53"/>
      <c r="K18" s="54"/>
      <c r="L18" s="47"/>
      <c r="M18" s="47"/>
      <c r="N18" s="47"/>
    </row>
    <row r="19" spans="5:14" x14ac:dyDescent="0.25">
      <c r="E19" s="43">
        <v>25</v>
      </c>
      <c r="F19" s="36">
        <v>149573</v>
      </c>
      <c r="G19" s="37">
        <v>150</v>
      </c>
      <c r="H19" s="36">
        <v>32143</v>
      </c>
      <c r="I19" s="48">
        <v>150</v>
      </c>
      <c r="J19" s="53"/>
      <c r="K19" s="54"/>
      <c r="L19" s="47"/>
      <c r="M19" s="47"/>
      <c r="N19" s="47"/>
    </row>
    <row r="20" spans="5:14" x14ac:dyDescent="0.25">
      <c r="E20" s="44"/>
      <c r="F20" s="38"/>
      <c r="G20" s="39"/>
      <c r="H20" s="38"/>
      <c r="I20" s="49"/>
      <c r="J20" s="53"/>
      <c r="K20" s="54"/>
      <c r="L20" s="47"/>
      <c r="M20" s="47"/>
      <c r="N20" s="47"/>
    </row>
    <row r="21" spans="5:14" x14ac:dyDescent="0.25">
      <c r="E21" s="45">
        <v>140</v>
      </c>
      <c r="F21" s="40">
        <v>120821</v>
      </c>
      <c r="G21" s="41">
        <v>532</v>
      </c>
      <c r="H21" s="40">
        <v>93159</v>
      </c>
      <c r="I21" s="50">
        <v>532</v>
      </c>
      <c r="J21" s="55"/>
      <c r="K21" s="56"/>
      <c r="L21" s="47"/>
      <c r="M21" s="47"/>
      <c r="N21" s="47"/>
    </row>
    <row r="22" spans="5:14" x14ac:dyDescent="0.25">
      <c r="E22" s="57" t="s">
        <v>25</v>
      </c>
      <c r="F22" s="57"/>
      <c r="G22" s="57"/>
      <c r="H22" s="57"/>
      <c r="I22" s="57"/>
      <c r="J22" s="57"/>
      <c r="K22" s="57"/>
    </row>
  </sheetData>
  <mergeCells count="5">
    <mergeCell ref="J15:K21"/>
    <mergeCell ref="E22:K22"/>
    <mergeCell ref="F1:G1"/>
    <mergeCell ref="H1:I1"/>
    <mergeCell ref="E1:E2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A3D75-590D-4E01-9070-2E13EF8BFE53}">
  <dimension ref="A1:P23"/>
  <sheetViews>
    <sheetView zoomScaleNormal="100" workbookViewId="0">
      <selection activeCell="F23" sqref="F23"/>
    </sheetView>
  </sheetViews>
  <sheetFormatPr defaultRowHeight="15" x14ac:dyDescent="0.25"/>
  <cols>
    <col min="2" max="2" width="14.5703125" customWidth="1"/>
    <col min="3" max="3" width="18.140625" customWidth="1"/>
    <col min="4" max="4" width="19.7109375" customWidth="1"/>
    <col min="5" max="5" width="16.140625" customWidth="1"/>
    <col min="6" max="6" width="16.85546875" customWidth="1"/>
    <col min="7" max="7" width="12.140625" customWidth="1"/>
    <col min="8" max="8" width="23.28515625" customWidth="1"/>
  </cols>
  <sheetData>
    <row r="1" spans="1:16" x14ac:dyDescent="0.25">
      <c r="A1" s="2" t="s">
        <v>1</v>
      </c>
      <c r="B1" s="6" t="s">
        <v>10</v>
      </c>
      <c r="C1" s="6" t="s">
        <v>11</v>
      </c>
      <c r="D1" s="6" t="s">
        <v>14</v>
      </c>
      <c r="E1" s="6" t="s">
        <v>15</v>
      </c>
      <c r="F1" s="6" t="s">
        <v>12</v>
      </c>
      <c r="G1" s="6" t="s">
        <v>13</v>
      </c>
      <c r="H1" t="s">
        <v>16</v>
      </c>
    </row>
    <row r="2" spans="1:16" x14ac:dyDescent="0.25">
      <c r="A2" s="1">
        <v>160</v>
      </c>
      <c r="B2" s="5">
        <v>147</v>
      </c>
      <c r="C2" s="5">
        <v>389.64375000000001</v>
      </c>
      <c r="D2" s="5">
        <v>101665</v>
      </c>
      <c r="E2" s="5">
        <v>532</v>
      </c>
      <c r="F2" s="7">
        <v>0</v>
      </c>
      <c r="G2" s="7">
        <v>16.212379662449301</v>
      </c>
      <c r="H2" s="5">
        <v>373.5625</v>
      </c>
      <c r="I2" s="10">
        <f>C2-H2</f>
        <v>16.081250000000011</v>
      </c>
    </row>
    <row r="3" spans="1:16" ht="15.75" x14ac:dyDescent="0.25">
      <c r="A3" s="1">
        <v>200</v>
      </c>
      <c r="B3" s="5">
        <v>115</v>
      </c>
      <c r="C3" s="5">
        <v>311.73500000000001</v>
      </c>
      <c r="D3" s="5">
        <v>76576</v>
      </c>
      <c r="E3" s="5">
        <v>532</v>
      </c>
      <c r="F3" s="8">
        <v>1</v>
      </c>
      <c r="G3" s="7">
        <v>6.1994799217063896</v>
      </c>
      <c r="H3" s="5">
        <v>302.48500000000001</v>
      </c>
      <c r="I3" s="10">
        <f t="shared" ref="I3:I23" si="0">C3-H3</f>
        <v>9.25</v>
      </c>
      <c r="J3" s="9"/>
      <c r="K3" s="9"/>
      <c r="L3" s="9"/>
      <c r="M3" s="9"/>
      <c r="N3" s="9"/>
      <c r="O3" s="9"/>
      <c r="P3" s="9"/>
    </row>
    <row r="4" spans="1:16" ht="15.75" x14ac:dyDescent="0.25">
      <c r="A4" s="1">
        <v>240</v>
      </c>
      <c r="B4" s="5">
        <v>96</v>
      </c>
      <c r="C4" s="5">
        <v>260.09997300000003</v>
      </c>
      <c r="D4" s="5">
        <v>61612</v>
      </c>
      <c r="E4" s="5">
        <v>532</v>
      </c>
      <c r="F4" s="8">
        <v>2</v>
      </c>
      <c r="G4" s="7">
        <v>6.4429156459154902</v>
      </c>
      <c r="H4" s="5">
        <v>253.89947700000002</v>
      </c>
      <c r="I4" s="10">
        <f t="shared" si="0"/>
        <v>6.2004960000000153</v>
      </c>
      <c r="J4" s="9"/>
      <c r="K4" s="9"/>
      <c r="L4" s="9"/>
      <c r="M4" s="9"/>
      <c r="N4" s="9"/>
      <c r="O4" s="9"/>
      <c r="P4" s="9"/>
    </row>
    <row r="5" spans="1:16" ht="15.75" x14ac:dyDescent="0.25">
      <c r="A5" s="1">
        <v>280</v>
      </c>
      <c r="B5" s="5">
        <v>83</v>
      </c>
      <c r="C5" s="5">
        <v>224.80381999999997</v>
      </c>
      <c r="D5" s="5">
        <v>60352</v>
      </c>
      <c r="E5" s="5">
        <v>400</v>
      </c>
      <c r="F5" s="8">
        <v>3</v>
      </c>
      <c r="G5" s="7">
        <v>3.4009593119310302</v>
      </c>
      <c r="H5" s="5">
        <v>218.81000399999996</v>
      </c>
      <c r="I5" s="10">
        <f t="shared" si="0"/>
        <v>5.9938160000000096</v>
      </c>
      <c r="J5" s="9"/>
      <c r="K5" s="9"/>
      <c r="L5" s="9"/>
      <c r="M5" s="9"/>
      <c r="N5" s="9"/>
      <c r="O5" s="9"/>
      <c r="P5" s="9"/>
    </row>
    <row r="6" spans="1:16" ht="15.75" x14ac:dyDescent="0.25">
      <c r="A6" s="1">
        <v>320</v>
      </c>
      <c r="B6" s="5">
        <v>73</v>
      </c>
      <c r="C6" s="5">
        <v>197.62812500000001</v>
      </c>
      <c r="D6" s="5">
        <v>52500</v>
      </c>
      <c r="E6" s="5">
        <v>400</v>
      </c>
      <c r="F6" s="8">
        <v>4</v>
      </c>
      <c r="G6" s="7">
        <v>2.4363095817896099</v>
      </c>
      <c r="H6" s="5">
        <v>191.77187499999999</v>
      </c>
      <c r="I6" s="10">
        <f t="shared" si="0"/>
        <v>5.8562500000000171</v>
      </c>
      <c r="J6" s="9"/>
      <c r="K6" s="9"/>
      <c r="L6" s="9"/>
      <c r="M6" s="9"/>
      <c r="N6" s="9"/>
      <c r="O6" s="9"/>
      <c r="P6" s="9"/>
    </row>
    <row r="7" spans="1:16" ht="15.75" x14ac:dyDescent="0.25">
      <c r="A7" s="1">
        <v>360</v>
      </c>
      <c r="B7" s="5">
        <v>65</v>
      </c>
      <c r="C7" s="5">
        <v>175.94463000000002</v>
      </c>
      <c r="D7" s="5">
        <v>47234</v>
      </c>
      <c r="E7" s="5">
        <v>390</v>
      </c>
      <c r="F7" s="8">
        <v>5</v>
      </c>
      <c r="G7" s="7">
        <v>2.1643141369056398</v>
      </c>
      <c r="H7" s="5">
        <v>170.18305800000002</v>
      </c>
      <c r="I7" s="10">
        <f t="shared" si="0"/>
        <v>5.761572000000001</v>
      </c>
      <c r="J7" s="9"/>
      <c r="K7" s="9"/>
      <c r="L7" s="9"/>
      <c r="M7" s="9"/>
      <c r="N7" s="9"/>
      <c r="O7" s="9"/>
      <c r="P7" s="9"/>
    </row>
    <row r="8" spans="1:16" ht="15.75" x14ac:dyDescent="0.25">
      <c r="A8" s="1">
        <v>400</v>
      </c>
      <c r="B8" s="5">
        <v>59</v>
      </c>
      <c r="C8" s="5">
        <v>159.66249999999999</v>
      </c>
      <c r="D8" s="5">
        <v>47750</v>
      </c>
      <c r="E8" s="5">
        <v>308</v>
      </c>
      <c r="F8" s="8">
        <v>6</v>
      </c>
      <c r="G8" s="7">
        <v>2.1967323589023602</v>
      </c>
      <c r="H8" s="5">
        <v>153.9675</v>
      </c>
      <c r="I8" s="10">
        <f t="shared" si="0"/>
        <v>5.6949999999999932</v>
      </c>
      <c r="J8" s="9"/>
      <c r="K8" s="9"/>
      <c r="L8" s="9"/>
      <c r="M8" s="9"/>
      <c r="N8" s="9"/>
      <c r="O8" s="9"/>
      <c r="P8" s="9"/>
    </row>
    <row r="9" spans="1:16" ht="15.75" x14ac:dyDescent="0.25">
      <c r="A9" s="1">
        <v>440</v>
      </c>
      <c r="B9" s="5">
        <v>53</v>
      </c>
      <c r="C9" s="5">
        <v>143.42402699999997</v>
      </c>
      <c r="D9" s="5">
        <v>43048</v>
      </c>
      <c r="E9" s="5">
        <v>308</v>
      </c>
      <c r="F9" s="8">
        <v>7</v>
      </c>
      <c r="G9" s="7">
        <v>2.15821763569675</v>
      </c>
      <c r="H9" s="5">
        <v>140.48276499999997</v>
      </c>
      <c r="I9" s="10">
        <f t="shared" si="0"/>
        <v>2.9412619999999947</v>
      </c>
      <c r="J9" s="9"/>
      <c r="K9" s="9"/>
      <c r="L9" s="9"/>
      <c r="M9" s="9"/>
      <c r="N9" s="9"/>
      <c r="O9" s="9"/>
      <c r="P9" s="9"/>
    </row>
    <row r="10" spans="1:16" ht="15.75" x14ac:dyDescent="0.25">
      <c r="A10" s="1">
        <v>480</v>
      </c>
      <c r="B10" s="5">
        <v>49</v>
      </c>
      <c r="C10" s="5">
        <v>132.57285399999998</v>
      </c>
      <c r="D10" s="5">
        <v>41088</v>
      </c>
      <c r="E10" s="5">
        <v>294</v>
      </c>
      <c r="F10" s="8">
        <v>8</v>
      </c>
      <c r="G10" s="7">
        <v>2.19944143780836</v>
      </c>
      <c r="H10" s="5">
        <v>129.70607600000002</v>
      </c>
      <c r="I10" s="10">
        <f t="shared" si="0"/>
        <v>2.8667779999999539</v>
      </c>
      <c r="J10" s="9"/>
      <c r="K10" s="9"/>
      <c r="L10" s="9"/>
      <c r="M10" s="9"/>
      <c r="N10" s="9"/>
      <c r="O10" s="9"/>
      <c r="P10" s="9"/>
    </row>
    <row r="11" spans="1:16" ht="15.75" x14ac:dyDescent="0.25">
      <c r="A11" s="1">
        <v>520</v>
      </c>
      <c r="B11" s="5">
        <v>45</v>
      </c>
      <c r="C11" s="5">
        <v>121.62181199999999</v>
      </c>
      <c r="D11" s="5">
        <v>39557</v>
      </c>
      <c r="E11" s="5">
        <v>270</v>
      </c>
      <c r="F11" s="8">
        <v>9</v>
      </c>
      <c r="G11" s="7">
        <v>2.18471846914899</v>
      </c>
      <c r="H11" s="5">
        <v>118.92051599999999</v>
      </c>
      <c r="I11" s="10">
        <f t="shared" si="0"/>
        <v>2.7012959999999993</v>
      </c>
      <c r="J11" s="9"/>
      <c r="K11" s="9"/>
      <c r="L11" s="9"/>
      <c r="M11" s="9"/>
      <c r="N11" s="9"/>
      <c r="O11" s="9"/>
      <c r="P11" s="9"/>
    </row>
    <row r="12" spans="1:16" ht="15.75" x14ac:dyDescent="0.25">
      <c r="A12" s="1">
        <v>560</v>
      </c>
      <c r="B12" s="5">
        <v>42</v>
      </c>
      <c r="C12" s="5">
        <v>113.48065399999999</v>
      </c>
      <c r="D12" s="5">
        <v>39564</v>
      </c>
      <c r="E12" s="5">
        <v>232</v>
      </c>
      <c r="F12" s="8">
        <v>10</v>
      </c>
      <c r="G12" s="7">
        <v>2.1986445153728802</v>
      </c>
      <c r="H12" s="5">
        <v>110.78022199999998</v>
      </c>
      <c r="I12" s="10">
        <f t="shared" si="0"/>
        <v>2.7004320000000064</v>
      </c>
      <c r="J12" s="9"/>
      <c r="K12" s="9"/>
      <c r="L12" s="9"/>
      <c r="M12" s="9"/>
      <c r="N12" s="9"/>
      <c r="O12" s="9"/>
      <c r="P12" s="9"/>
    </row>
    <row r="13" spans="1:16" ht="15.75" x14ac:dyDescent="0.25">
      <c r="A13" s="1">
        <v>600</v>
      </c>
      <c r="B13" s="5">
        <v>40</v>
      </c>
      <c r="C13" s="5">
        <v>108.083279</v>
      </c>
      <c r="D13" s="5">
        <v>38043</v>
      </c>
      <c r="E13" s="5">
        <v>232</v>
      </c>
      <c r="F13" s="8">
        <v>11</v>
      </c>
      <c r="G13" s="7">
        <v>2.20296187623845</v>
      </c>
      <c r="H13" s="5">
        <v>102.68219900000001</v>
      </c>
      <c r="I13" s="10">
        <f t="shared" si="0"/>
        <v>5.4010799999999932</v>
      </c>
      <c r="J13" s="9"/>
      <c r="K13" s="9"/>
      <c r="L13" s="9"/>
      <c r="M13" s="9"/>
      <c r="N13" s="9"/>
      <c r="O13" s="9"/>
      <c r="P13" s="9"/>
    </row>
    <row r="14" spans="1:16" ht="15.75" x14ac:dyDescent="0.25">
      <c r="A14" s="1">
        <v>640</v>
      </c>
      <c r="B14" s="5">
        <v>37</v>
      </c>
      <c r="C14" s="5">
        <v>99.992925</v>
      </c>
      <c r="D14" s="5">
        <v>36477</v>
      </c>
      <c r="E14" s="5">
        <v>222</v>
      </c>
      <c r="F14" s="8">
        <v>12</v>
      </c>
      <c r="G14" s="7">
        <v>2.1994092317612699</v>
      </c>
      <c r="H14" s="5">
        <v>97.292061000000004</v>
      </c>
      <c r="I14" s="10">
        <f t="shared" si="0"/>
        <v>2.7008639999999957</v>
      </c>
      <c r="J14" s="9"/>
      <c r="K14" s="9"/>
      <c r="L14" s="9"/>
      <c r="M14" s="9"/>
      <c r="N14" s="9"/>
      <c r="O14" s="9"/>
      <c r="P14" s="9"/>
    </row>
    <row r="15" spans="1:16" ht="15.75" x14ac:dyDescent="0.25">
      <c r="A15" s="1">
        <v>680</v>
      </c>
      <c r="B15" s="5">
        <v>35</v>
      </c>
      <c r="C15" s="5">
        <v>94.586770999999999</v>
      </c>
      <c r="D15" s="5">
        <v>35712</v>
      </c>
      <c r="E15" s="5">
        <v>210</v>
      </c>
      <c r="F15" s="8">
        <v>13</v>
      </c>
      <c r="G15" s="7">
        <v>2.20021136956119</v>
      </c>
      <c r="H15" s="5">
        <v>91.886015</v>
      </c>
      <c r="I15" s="10">
        <f t="shared" si="0"/>
        <v>2.7007559999999984</v>
      </c>
      <c r="J15" s="9"/>
      <c r="K15" s="9"/>
      <c r="L15" s="9"/>
      <c r="M15" s="9"/>
      <c r="N15" s="9"/>
      <c r="O15" s="9"/>
      <c r="P15" s="9"/>
    </row>
    <row r="16" spans="1:16" ht="15.75" x14ac:dyDescent="0.25">
      <c r="A16" s="1">
        <v>720</v>
      </c>
      <c r="B16" s="5">
        <v>33</v>
      </c>
      <c r="C16" s="5">
        <v>89.166854999999998</v>
      </c>
      <c r="D16" s="5">
        <v>34946</v>
      </c>
      <c r="E16" s="5">
        <v>198</v>
      </c>
      <c r="F16" s="8">
        <v>14</v>
      </c>
      <c r="G16" s="7">
        <v>2.2008451582039701</v>
      </c>
      <c r="H16" s="5">
        <v>86.466639000000001</v>
      </c>
      <c r="I16" s="10">
        <f t="shared" si="0"/>
        <v>2.7002159999999975</v>
      </c>
      <c r="J16" s="9"/>
      <c r="K16" s="9"/>
      <c r="L16" s="9"/>
      <c r="M16" s="9"/>
      <c r="N16" s="9"/>
      <c r="O16" s="9"/>
      <c r="P16" s="9"/>
    </row>
    <row r="17" spans="1:16" ht="15.75" x14ac:dyDescent="0.25">
      <c r="A17" s="1">
        <v>760</v>
      </c>
      <c r="B17" s="5">
        <v>32</v>
      </c>
      <c r="C17" s="5">
        <v>86.473043999999987</v>
      </c>
      <c r="D17" s="5">
        <v>34554</v>
      </c>
      <c r="E17" s="5">
        <v>192</v>
      </c>
      <c r="F17" s="8">
        <v>15</v>
      </c>
      <c r="G17" s="7">
        <v>2.2006481796600599</v>
      </c>
      <c r="H17" s="5">
        <v>83.772611999999995</v>
      </c>
      <c r="I17" s="10">
        <f t="shared" si="0"/>
        <v>2.7004319999999922</v>
      </c>
      <c r="J17" s="9"/>
      <c r="K17" s="9"/>
      <c r="L17" s="9"/>
      <c r="M17" s="9"/>
      <c r="N17" s="9"/>
      <c r="O17" s="9"/>
      <c r="P17" s="9"/>
    </row>
    <row r="18" spans="1:16" x14ac:dyDescent="0.25">
      <c r="A18" s="1">
        <v>800</v>
      </c>
      <c r="B18" s="5">
        <v>30</v>
      </c>
      <c r="C18" s="5">
        <v>81.058750000000003</v>
      </c>
      <c r="D18" s="5">
        <v>35743</v>
      </c>
      <c r="E18" s="5">
        <v>180</v>
      </c>
      <c r="H18" s="5">
        <v>78.358750000000001</v>
      </c>
      <c r="I18" s="10">
        <f t="shared" si="0"/>
        <v>2.7000000000000028</v>
      </c>
      <c r="J18" s="9"/>
      <c r="K18" s="9"/>
      <c r="L18" s="9"/>
      <c r="M18" s="9"/>
      <c r="N18" s="9"/>
      <c r="O18" s="9"/>
      <c r="P18" s="9"/>
    </row>
    <row r="19" spans="1:16" x14ac:dyDescent="0.25">
      <c r="A19" s="1">
        <v>840</v>
      </c>
      <c r="B19" s="5">
        <v>29</v>
      </c>
      <c r="C19" s="5">
        <v>78.392810999999995</v>
      </c>
      <c r="D19" s="5">
        <v>35177</v>
      </c>
      <c r="E19" s="5">
        <v>174</v>
      </c>
      <c r="H19" s="5">
        <v>75.691622999999993</v>
      </c>
      <c r="I19" s="10">
        <f t="shared" si="0"/>
        <v>2.7011880000000019</v>
      </c>
      <c r="J19" s="9"/>
      <c r="K19" s="9"/>
      <c r="L19" s="9"/>
      <c r="M19" s="9"/>
      <c r="N19" s="9"/>
      <c r="O19" s="9"/>
      <c r="P19" s="9"/>
    </row>
    <row r="20" spans="1:16" x14ac:dyDescent="0.25">
      <c r="A20" s="1">
        <v>880</v>
      </c>
      <c r="B20" s="5">
        <v>27</v>
      </c>
      <c r="C20" s="5">
        <v>72.937412999999992</v>
      </c>
      <c r="D20" s="5">
        <v>33993</v>
      </c>
      <c r="E20" s="5">
        <v>162</v>
      </c>
      <c r="H20" s="5">
        <v>72.998811000000003</v>
      </c>
      <c r="I20" s="10">
        <f t="shared" si="0"/>
        <v>-6.1398000000011166E-2</v>
      </c>
      <c r="J20" s="9"/>
      <c r="K20" s="9"/>
      <c r="L20" s="9"/>
      <c r="M20" s="9"/>
      <c r="N20" s="9"/>
      <c r="O20" s="9"/>
      <c r="P20" s="9"/>
    </row>
    <row r="21" spans="1:16" x14ac:dyDescent="0.25">
      <c r="A21" s="1">
        <v>920</v>
      </c>
      <c r="B21" s="5">
        <v>26</v>
      </c>
      <c r="C21" s="5">
        <v>70.260419000000013</v>
      </c>
      <c r="D21" s="5">
        <v>33389</v>
      </c>
      <c r="E21" s="5">
        <v>156</v>
      </c>
      <c r="H21" s="5">
        <v>70.260419000000013</v>
      </c>
      <c r="I21" s="10">
        <f t="shared" si="0"/>
        <v>0</v>
      </c>
      <c r="J21" s="9"/>
      <c r="K21" s="9"/>
      <c r="L21" s="9"/>
      <c r="M21" s="9"/>
      <c r="N21" s="9"/>
      <c r="O21" s="9"/>
      <c r="P21" s="9"/>
    </row>
    <row r="22" spans="1:16" x14ac:dyDescent="0.25">
      <c r="A22" s="1">
        <v>960</v>
      </c>
      <c r="B22" s="5">
        <v>25</v>
      </c>
      <c r="C22" s="5">
        <v>67.631009999999989</v>
      </c>
      <c r="D22" s="5">
        <v>33649</v>
      </c>
      <c r="E22" s="5">
        <v>150</v>
      </c>
      <c r="H22" s="5">
        <v>67.578910000000008</v>
      </c>
      <c r="I22" s="10">
        <f t="shared" si="0"/>
        <v>5.2099999999981605E-2</v>
      </c>
      <c r="J22" s="9"/>
      <c r="K22" s="9"/>
      <c r="L22" s="9"/>
      <c r="M22" s="9"/>
      <c r="N22" s="9"/>
      <c r="O22" s="9"/>
      <c r="P22" s="9"/>
    </row>
    <row r="23" spans="1:16" x14ac:dyDescent="0.25">
      <c r="A23" s="1">
        <v>1000</v>
      </c>
      <c r="B23" s="5">
        <v>25</v>
      </c>
      <c r="C23" s="5">
        <v>64.954999999999998</v>
      </c>
      <c r="D23" s="5">
        <v>33649</v>
      </c>
      <c r="E23" s="5">
        <v>150</v>
      </c>
      <c r="H23" s="5">
        <v>64.856999999999999</v>
      </c>
      <c r="I23" s="10">
        <f t="shared" si="0"/>
        <v>9.7999999999998977E-2</v>
      </c>
    </row>
  </sheetData>
  <pageMargins left="0.511811024" right="0.511811024" top="0.78740157499999996" bottom="0.78740157499999996" header="0.31496062000000002" footer="0.31496062000000002"/>
  <pageSetup paperSize="9" scale="95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78130-3D55-4681-BC9B-C0CFD0D72F17}">
  <dimension ref="A1"/>
  <sheetViews>
    <sheetView topLeftCell="A5" zoomScale="110" zoomScaleNormal="110" workbookViewId="0">
      <selection activeCell="M17" sqref="M17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pageSetup paperSize="9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62CD7-0F75-45A2-BA1A-AFAB0AA7A42B}">
  <dimension ref="A1"/>
  <sheetViews>
    <sheetView zoomScaleNormal="100" workbookViewId="0">
      <selection activeCell="C7" sqref="C7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Planilha6</vt:lpstr>
      <vt:lpstr>Planilha1</vt:lpstr>
      <vt:lpstr>Planilha2</vt:lpstr>
      <vt:lpstr>Planilha3</vt:lpstr>
      <vt:lpstr>Planilha4</vt:lpstr>
      <vt:lpstr>Planilha5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Melissa Aguiar</dc:creator>
  <cp:lastModifiedBy>Melissa Aguiar</cp:lastModifiedBy>
  <cp:lastPrinted>2020-06-20T20:30:33Z</cp:lastPrinted>
  <dcterms:created xsi:type="dcterms:W3CDTF">2020-05-06T20:07:47Z</dcterms:created>
  <dcterms:modified xsi:type="dcterms:W3CDTF">2020-06-20T21:44:40Z</dcterms:modified>
</cp:coreProperties>
</file>