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esktop\GitDesk\Arquivos\Excel\"/>
    </mc:Choice>
  </mc:AlternateContent>
  <xr:revisionPtr revIDLastSave="0" documentId="13_ncr:1_{C4A0C58B-22AD-4C85-BB01-82DFB355D66F}" xr6:coauthVersionLast="45" xr6:coauthVersionMax="45" xr10:uidLastSave="{00000000-0000-0000-0000-000000000000}"/>
  <bookViews>
    <workbookView xWindow="-120" yWindow="-120" windowWidth="20730" windowHeight="11310" tabRatio="483" activeTab="1" xr2:uid="{7C13D048-D369-4CF7-941B-2AB5863FD600}"/>
  </bookViews>
  <sheets>
    <sheet name="SSF" sheetId="7" r:id="rId1"/>
    <sheet name="RN" sheetId="8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" i="8"/>
  <c r="C4" i="8"/>
  <c r="J4" i="8" s="1"/>
  <c r="I4" i="8" s="1"/>
  <c r="C5" i="8"/>
  <c r="J5" i="8" s="1"/>
  <c r="I5" i="8" s="1"/>
  <c r="C6" i="8"/>
  <c r="J6" i="8" s="1"/>
  <c r="I6" i="8" s="1"/>
  <c r="C7" i="8"/>
  <c r="J7" i="8" s="1"/>
  <c r="I7" i="8" s="1"/>
  <c r="C8" i="8"/>
  <c r="J8" i="8" s="1"/>
  <c r="I8" i="8" s="1"/>
  <c r="C9" i="8"/>
  <c r="J9" i="8" s="1"/>
  <c r="I9" i="8" s="1"/>
  <c r="C10" i="8"/>
  <c r="J10" i="8" s="1"/>
  <c r="I10" i="8" s="1"/>
  <c r="C11" i="8"/>
  <c r="J11" i="8" s="1"/>
  <c r="I11" i="8" s="1"/>
  <c r="C12" i="8"/>
  <c r="J12" i="8" s="1"/>
  <c r="I12" i="8" s="1"/>
  <c r="C13" i="8"/>
  <c r="J13" i="8" s="1"/>
  <c r="I13" i="8" s="1"/>
  <c r="C14" i="8"/>
  <c r="J14" i="8" s="1"/>
  <c r="I14" i="8" s="1"/>
  <c r="C15" i="8"/>
  <c r="J15" i="8" s="1"/>
  <c r="I15" i="8" s="1"/>
  <c r="C16" i="8"/>
  <c r="J16" i="8" s="1"/>
  <c r="I16" i="8" s="1"/>
  <c r="C17" i="8"/>
  <c r="J17" i="8" s="1"/>
  <c r="I17" i="8" s="1"/>
  <c r="C18" i="8"/>
  <c r="J18" i="8" s="1"/>
  <c r="I18" i="8" s="1"/>
  <c r="C19" i="8"/>
  <c r="J19" i="8" s="1"/>
  <c r="I19" i="8" s="1"/>
  <c r="C20" i="8"/>
  <c r="J20" i="8" s="1"/>
  <c r="I20" i="8" s="1"/>
  <c r="C21" i="8"/>
  <c r="J21" i="8" s="1"/>
  <c r="I21" i="8" s="1"/>
  <c r="C22" i="8"/>
  <c r="J22" i="8" s="1"/>
  <c r="I22" i="8" s="1"/>
  <c r="C23" i="8"/>
  <c r="J23" i="8" s="1"/>
  <c r="I23" i="8" s="1"/>
  <c r="C3" i="8"/>
  <c r="J3" i="8" s="1"/>
  <c r="I3" i="8" s="1"/>
  <c r="C2" i="8"/>
  <c r="J2" i="8" s="1"/>
  <c r="I2" i="8" s="1"/>
  <c r="E2" i="7" l="1"/>
  <c r="K2" i="7" s="1"/>
  <c r="C23" i="7"/>
  <c r="C18" i="7"/>
  <c r="C10" i="7"/>
  <c r="C2" i="7"/>
  <c r="G23" i="7"/>
  <c r="E23" i="7" s="1"/>
  <c r="K23" i="7" s="1"/>
  <c r="G22" i="7"/>
  <c r="E22" i="7" s="1"/>
  <c r="K22" i="7" s="1"/>
  <c r="C22" i="7"/>
  <c r="G21" i="7"/>
  <c r="E21" i="7" s="1"/>
  <c r="K21" i="7" s="1"/>
  <c r="C21" i="7"/>
  <c r="I20" i="7"/>
  <c r="H20" i="7" s="1"/>
  <c r="G20" i="7"/>
  <c r="E20" i="7" s="1"/>
  <c r="K20" i="7" s="1"/>
  <c r="C20" i="7"/>
  <c r="G19" i="7"/>
  <c r="E19" i="7" s="1"/>
  <c r="K19" i="7" s="1"/>
  <c r="G18" i="7"/>
  <c r="E18" i="7" s="1"/>
  <c r="K18" i="7" s="1"/>
  <c r="G17" i="7"/>
  <c r="E17" i="7" s="1"/>
  <c r="K17" i="7" s="1"/>
  <c r="C17" i="7"/>
  <c r="G16" i="7"/>
  <c r="E16" i="7" s="1"/>
  <c r="K16" i="7" s="1"/>
  <c r="C16" i="7"/>
  <c r="I16" i="7" s="1"/>
  <c r="H16" i="7" s="1"/>
  <c r="G15" i="7"/>
  <c r="E15" i="7" s="1"/>
  <c r="K15" i="7" s="1"/>
  <c r="C15" i="7"/>
  <c r="I15" i="7" s="1"/>
  <c r="H15" i="7" s="1"/>
  <c r="I14" i="7"/>
  <c r="H14" i="7" s="1"/>
  <c r="G14" i="7"/>
  <c r="E14" i="7" s="1"/>
  <c r="K14" i="7" s="1"/>
  <c r="C14" i="7"/>
  <c r="G13" i="7"/>
  <c r="E13" i="7" s="1"/>
  <c r="K13" i="7" s="1"/>
  <c r="C13" i="7"/>
  <c r="G12" i="7"/>
  <c r="E12" i="7" s="1"/>
  <c r="K12" i="7" s="1"/>
  <c r="C12" i="7"/>
  <c r="G11" i="7"/>
  <c r="E11" i="7" s="1"/>
  <c r="K11" i="7" s="1"/>
  <c r="G10" i="7"/>
  <c r="E10" i="7" s="1"/>
  <c r="K10" i="7" s="1"/>
  <c r="G9" i="7"/>
  <c r="E9" i="7" s="1"/>
  <c r="K9" i="7" s="1"/>
  <c r="C9" i="7"/>
  <c r="G8" i="7"/>
  <c r="E8" i="7" s="1"/>
  <c r="K8" i="7" s="1"/>
  <c r="C8" i="7"/>
  <c r="I8" i="7" s="1"/>
  <c r="H8" i="7" s="1"/>
  <c r="G7" i="7"/>
  <c r="E7" i="7" s="1"/>
  <c r="K7" i="7" s="1"/>
  <c r="C7" i="7"/>
  <c r="I6" i="7"/>
  <c r="H6" i="7" s="1"/>
  <c r="G6" i="7"/>
  <c r="E6" i="7" s="1"/>
  <c r="K6" i="7" s="1"/>
  <c r="C6" i="7"/>
  <c r="G5" i="7"/>
  <c r="E5" i="7" s="1"/>
  <c r="K5" i="7" s="1"/>
  <c r="C5" i="7"/>
  <c r="G4" i="7"/>
  <c r="E4" i="7" s="1"/>
  <c r="K4" i="7" s="1"/>
  <c r="C4" i="7"/>
  <c r="G3" i="7"/>
  <c r="E3" i="7" s="1"/>
  <c r="K3" i="7" s="1"/>
  <c r="G2" i="7"/>
  <c r="I5" i="7" l="1"/>
  <c r="H5" i="7" s="1"/>
  <c r="I13" i="7"/>
  <c r="H13" i="7" s="1"/>
  <c r="I21" i="7"/>
  <c r="H21" i="7" s="1"/>
  <c r="I22" i="7"/>
  <c r="H22" i="7" s="1"/>
  <c r="I23" i="7"/>
  <c r="H23" i="7" s="1"/>
  <c r="I2" i="7"/>
  <c r="H2" i="7" s="1"/>
  <c r="I10" i="7"/>
  <c r="H10" i="7" s="1"/>
  <c r="I18" i="7"/>
  <c r="H18" i="7" s="1"/>
  <c r="I7" i="7"/>
  <c r="H7" i="7" s="1"/>
  <c r="I4" i="7"/>
  <c r="H4" i="7" s="1"/>
  <c r="I12" i="7"/>
  <c r="H12" i="7" s="1"/>
  <c r="C3" i="7"/>
  <c r="I9" i="7"/>
  <c r="H9" i="7" s="1"/>
  <c r="C11" i="7"/>
  <c r="I17" i="7"/>
  <c r="H17" i="7" s="1"/>
  <c r="C19" i="7"/>
  <c r="I19" i="7" l="1"/>
  <c r="H19" i="7" s="1"/>
  <c r="I11" i="7"/>
  <c r="H11" i="7" s="1"/>
  <c r="I3" i="7"/>
  <c r="H3" i="7" s="1"/>
</calcChain>
</file>

<file path=xl/sharedStrings.xml><?xml version="1.0" encoding="utf-8"?>
<sst xmlns="http://schemas.openxmlformats.org/spreadsheetml/2006/main" count="31" uniqueCount="19">
  <si>
    <t>clocks</t>
  </si>
  <si>
    <t>MHz</t>
  </si>
  <si>
    <t>_tb</t>
  </si>
  <si>
    <t>janela ns</t>
  </si>
  <si>
    <t>janela 1p</t>
  </si>
  <si>
    <t>delta_t [ns]</t>
  </si>
  <si>
    <t>_tb int</t>
  </si>
  <si>
    <t>MHz exato</t>
  </si>
  <si>
    <t>t IN starts [ns]</t>
  </si>
  <si>
    <t>Processadores</t>
  </si>
  <si>
    <t>Tempo de Atraso</t>
  </si>
  <si>
    <t>Índice do Ganho</t>
  </si>
  <si>
    <t>RMS do Erro</t>
  </si>
  <si>
    <t>Elementos Lógicos</t>
  </si>
  <si>
    <t>Multiplicadores</t>
  </si>
  <si>
    <t>Memoria</t>
  </si>
  <si>
    <t>MLT -1 (in)</t>
  </si>
  <si>
    <t>Tempo de Atraso [ns]</t>
  </si>
  <si>
    <t>1 pulso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</si>
</sst>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SSF!$G$1</c:f>
              <c:strCache>
                <c:ptCount val="1"/>
                <c:pt idx="0">
                  <c:v>Processadores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SSF!$G$2:$G$23</c:f>
              <c:numCache>
                <c:formatCode>General</c:formatCode>
                <c:ptCount val="22"/>
                <c:pt idx="0">
                  <c:v>140</c:v>
                </c:pt>
                <c:pt idx="1">
                  <c:v>114</c:v>
                </c:pt>
                <c:pt idx="2">
                  <c:v>96</c:v>
                </c:pt>
                <c:pt idx="3">
                  <c:v>83</c:v>
                </c:pt>
                <c:pt idx="4">
                  <c:v>73</c:v>
                </c:pt>
                <c:pt idx="5">
                  <c:v>65</c:v>
                </c:pt>
                <c:pt idx="6">
                  <c:v>59</c:v>
                </c:pt>
                <c:pt idx="7">
                  <c:v>54</c:v>
                </c:pt>
                <c:pt idx="8">
                  <c:v>50</c:v>
                </c:pt>
                <c:pt idx="9">
                  <c:v>46</c:v>
                </c:pt>
                <c:pt idx="10">
                  <c:v>43</c:v>
                </c:pt>
                <c:pt idx="11">
                  <c:v>40</c:v>
                </c:pt>
                <c:pt idx="12">
                  <c:v>38</c:v>
                </c:pt>
                <c:pt idx="13">
                  <c:v>36</c:v>
                </c:pt>
                <c:pt idx="14">
                  <c:v>34</c:v>
                </c:pt>
                <c:pt idx="15">
                  <c:v>33</c:v>
                </c:pt>
                <c:pt idx="16">
                  <c:v>31</c:v>
                </c:pt>
                <c:pt idx="17">
                  <c:v>30</c:v>
                </c:pt>
                <c:pt idx="18">
                  <c:v>29</c:v>
                </c:pt>
                <c:pt idx="19">
                  <c:v>28</c:v>
                </c:pt>
                <c:pt idx="20">
                  <c:v>27</c:v>
                </c:pt>
                <c:pt idx="2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SSF!$K$1</c:f>
              <c:strCache>
                <c:ptCount val="1"/>
                <c:pt idx="0">
                  <c:v>Tempo de Atraso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317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Pt>
            <c:idx val="3"/>
            <c:marker>
              <c:symbol val="circle"/>
              <c:size val="4"/>
              <c:spPr>
                <a:gradFill rotWithShape="1">
                  <a:gsLst>
                    <a:gs pos="0">
                      <a:schemeClr val="accent2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2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2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12700" cap="flat" cmpd="sng" algn="ctr">
                  <a:solidFill>
                    <a:schemeClr val="accent2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971E-4065-82DC-B97E39188F52}"/>
              </c:ext>
            </c:extLst>
          </c:dPt>
          <c:val>
            <c:numRef>
              <c:f>SSF!$K$2:$K$23</c:f>
              <c:numCache>
                <c:formatCode>General</c:formatCode>
                <c:ptCount val="22"/>
                <c:pt idx="0">
                  <c:v>189.046875</c:v>
                </c:pt>
                <c:pt idx="1">
                  <c:v>153.9425</c:v>
                </c:pt>
                <c:pt idx="2">
                  <c:v>129.63958650000001</c:v>
                </c:pt>
                <c:pt idx="3">
                  <c:v>112.08750599999999</c:v>
                </c:pt>
                <c:pt idx="4">
                  <c:v>98.5859375</c:v>
                </c:pt>
                <c:pt idx="5">
                  <c:v>87.784725000000009</c:v>
                </c:pt>
                <c:pt idx="6">
                  <c:v>79.683750000000003</c:v>
                </c:pt>
                <c:pt idx="7">
                  <c:v>72.932958499999998</c:v>
                </c:pt>
                <c:pt idx="8">
                  <c:v>67.532302000000001</c:v>
                </c:pt>
                <c:pt idx="9">
                  <c:v>62.131746</c:v>
                </c:pt>
                <c:pt idx="10">
                  <c:v>58.081254999999999</c:v>
                </c:pt>
                <c:pt idx="11">
                  <c:v>54.030839499999999</c:v>
                </c:pt>
                <c:pt idx="12">
                  <c:v>51.330478499999998</c:v>
                </c:pt>
                <c:pt idx="13">
                  <c:v>48.630155500000001</c:v>
                </c:pt>
                <c:pt idx="14">
                  <c:v>45.929863499999996</c:v>
                </c:pt>
                <c:pt idx="15">
                  <c:v>44.579610000000002</c:v>
                </c:pt>
                <c:pt idx="16">
                  <c:v>41.879375000000003</c:v>
                </c:pt>
                <c:pt idx="17">
                  <c:v>40.529179499999998</c:v>
                </c:pt>
                <c:pt idx="18">
                  <c:v>39.178993499999997</c:v>
                </c:pt>
                <c:pt idx="19">
                  <c:v>37.828805500000001</c:v>
                </c:pt>
                <c:pt idx="20">
                  <c:v>36.478654999999996</c:v>
                </c:pt>
                <c:pt idx="21">
                  <c:v>35.128500000000003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E-4065-82DC-B97E3918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processadores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atraso [</a:t>
                </a:r>
                <a:r>
                  <a:rPr lang="pt-BR" sz="900" b="0" i="0" u="none" strike="noStrike" cap="all" baseline="0">
                    <a:effectLst/>
                  </a:rPr>
                  <a:t>microssegundos</a:t>
                </a:r>
                <a:r>
                  <a:rPr lang="pt-BR"/>
                  <a:t>]</a:t>
                </a:r>
              </a:p>
            </c:rich>
          </c:tx>
          <c:layout>
            <c:manualLayout>
              <c:xMode val="edge"/>
              <c:yMode val="edge"/>
              <c:x val="0.93279229801715291"/>
              <c:y val="6.8924974882590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15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681671114410113"/>
          <c:y val="0.15596626089394613"/>
          <c:w val="0.57749209165065529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SSF!$M$1</c:f>
              <c:strCache>
                <c:ptCount val="1"/>
                <c:pt idx="0">
                  <c:v>Elementos Lógicos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SSF!$M$2:$M$23</c:f>
              <c:numCache>
                <c:formatCode>#,##0</c:formatCode>
                <c:ptCount val="22"/>
                <c:pt idx="0">
                  <c:v>93159</c:v>
                </c:pt>
                <c:pt idx="1">
                  <c:v>71888</c:v>
                </c:pt>
                <c:pt idx="2">
                  <c:v>58330</c:v>
                </c:pt>
                <c:pt idx="3">
                  <c:v>57149</c:v>
                </c:pt>
                <c:pt idx="4">
                  <c:v>49590</c:v>
                </c:pt>
                <c:pt idx="5">
                  <c:v>49607</c:v>
                </c:pt>
                <c:pt idx="6">
                  <c:v>45052</c:v>
                </c:pt>
                <c:pt idx="7">
                  <c:v>41267</c:v>
                </c:pt>
                <c:pt idx="8">
                  <c:v>39684</c:v>
                </c:pt>
                <c:pt idx="9">
                  <c:v>38241</c:v>
                </c:pt>
                <c:pt idx="10">
                  <c:v>37974</c:v>
                </c:pt>
                <c:pt idx="11">
                  <c:v>36064</c:v>
                </c:pt>
                <c:pt idx="12">
                  <c:v>35321</c:v>
                </c:pt>
                <c:pt idx="13">
                  <c:v>34615</c:v>
                </c:pt>
                <c:pt idx="14">
                  <c:v>33880</c:v>
                </c:pt>
                <c:pt idx="15">
                  <c:v>33510</c:v>
                </c:pt>
                <c:pt idx="16">
                  <c:v>32786</c:v>
                </c:pt>
                <c:pt idx="17">
                  <c:v>32426</c:v>
                </c:pt>
                <c:pt idx="18">
                  <c:v>34317</c:v>
                </c:pt>
                <c:pt idx="19">
                  <c:v>33633</c:v>
                </c:pt>
                <c:pt idx="20">
                  <c:v>32943</c:v>
                </c:pt>
                <c:pt idx="21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10171312"/>
        <c:axId val="85434416"/>
      </c:barChart>
      <c:lineChart>
        <c:grouping val="stacked"/>
        <c:varyColors val="0"/>
        <c:ser>
          <c:idx val="1"/>
          <c:order val="1"/>
          <c:tx>
            <c:strRef>
              <c:f>SSF!$N$1</c:f>
              <c:strCache>
                <c:ptCount val="1"/>
                <c:pt idx="0">
                  <c:v>Multiplicadores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SSF!$N$2:$N$23</c:f>
              <c:numCache>
                <c:formatCode>General</c:formatCode>
                <c:ptCount val="22"/>
                <c:pt idx="0">
                  <c:v>532</c:v>
                </c:pt>
                <c:pt idx="1">
                  <c:v>532</c:v>
                </c:pt>
                <c:pt idx="2">
                  <c:v>532</c:v>
                </c:pt>
                <c:pt idx="3">
                  <c:v>400</c:v>
                </c:pt>
                <c:pt idx="4">
                  <c:v>400</c:v>
                </c:pt>
                <c:pt idx="5">
                  <c:v>308</c:v>
                </c:pt>
                <c:pt idx="6">
                  <c:v>308</c:v>
                </c:pt>
                <c:pt idx="7">
                  <c:v>308</c:v>
                </c:pt>
                <c:pt idx="8">
                  <c:v>288</c:v>
                </c:pt>
                <c:pt idx="9">
                  <c:v>264</c:v>
                </c:pt>
                <c:pt idx="10">
                  <c:v>232</c:v>
                </c:pt>
                <c:pt idx="11" formatCode="#,##0">
                  <c:v>228</c:v>
                </c:pt>
                <c:pt idx="12" formatCode="#,##0">
                  <c:v>216</c:v>
                </c:pt>
                <c:pt idx="13" formatCode="#,##0">
                  <c:v>204</c:v>
                </c:pt>
                <c:pt idx="14" formatCode="#,##0">
                  <c:v>192</c:v>
                </c:pt>
                <c:pt idx="15" formatCode="#,##0">
                  <c:v>186</c:v>
                </c:pt>
                <c:pt idx="16" formatCode="#,##0">
                  <c:v>174</c:v>
                </c:pt>
                <c:pt idx="17" formatCode="#,##0">
                  <c:v>168</c:v>
                </c:pt>
                <c:pt idx="18" formatCode="#,##0">
                  <c:v>162</c:v>
                </c:pt>
                <c:pt idx="19" formatCode="#,##0">
                  <c:v>156</c:v>
                </c:pt>
                <c:pt idx="20" formatCode="#,##0">
                  <c:v>150</c:v>
                </c:pt>
                <c:pt idx="21" formatCode="#,##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3-4E35-9A94-E67BD971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25648"/>
        <c:axId val="115242624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 [mhz]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elementos lógicos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0000"/>
      </c:valAx>
      <c:valAx>
        <c:axId val="115242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multiplicadores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125648"/>
        <c:crosses val="max"/>
        <c:crossBetween val="between"/>
        <c:majorUnit val="50"/>
      </c:valAx>
      <c:catAx>
        <c:axId val="93125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242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776253655396667"/>
          <c:y val="4.0944881889763786E-2"/>
          <c:w val="0.57380794451168571"/>
          <c:h val="6.67660459356527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SSF!$P$2:$P$17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SSF!$Q$2:$Q$17</c:f>
              <c:numCache>
                <c:formatCode>General</c:formatCode>
                <c:ptCount val="16"/>
                <c:pt idx="0">
                  <c:v>16.212379662449301</c:v>
                </c:pt>
                <c:pt idx="1">
                  <c:v>6.1994799217063896</c:v>
                </c:pt>
                <c:pt idx="2">
                  <c:v>6.4429156459154902</c:v>
                </c:pt>
                <c:pt idx="3">
                  <c:v>3.4009593119310302</c:v>
                </c:pt>
                <c:pt idx="4">
                  <c:v>2.4363095817896099</c:v>
                </c:pt>
                <c:pt idx="5">
                  <c:v>2.1643141369056398</c:v>
                </c:pt>
                <c:pt idx="6">
                  <c:v>2.1967323589023602</c:v>
                </c:pt>
                <c:pt idx="7">
                  <c:v>2.15821763569675</c:v>
                </c:pt>
                <c:pt idx="8">
                  <c:v>2.19944143780836</c:v>
                </c:pt>
                <c:pt idx="9">
                  <c:v>2.18471846914899</c:v>
                </c:pt>
                <c:pt idx="10">
                  <c:v>2.1986445153728802</c:v>
                </c:pt>
                <c:pt idx="11">
                  <c:v>2.20296187623845</c:v>
                </c:pt>
                <c:pt idx="12">
                  <c:v>2.1994092317612699</c:v>
                </c:pt>
                <c:pt idx="13">
                  <c:v>2.20021136956119</c:v>
                </c:pt>
                <c:pt idx="14">
                  <c:v>2.2008451582039701</c:v>
                </c:pt>
                <c:pt idx="15">
                  <c:v>2.2006481796600599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B3-4827-A210-68A9917EA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ÍNDICE DO 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RMS DO 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0"/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SSF!$B$2:$B$23</c:f>
              <c:numCache>
                <c:formatCode>General</c:formatCode>
                <c:ptCount val="22"/>
                <c:pt idx="0">
                  <c:v>320</c:v>
                </c:pt>
                <c:pt idx="1">
                  <c:v>400</c:v>
                </c:pt>
                <c:pt idx="2">
                  <c:v>480</c:v>
                </c:pt>
                <c:pt idx="3">
                  <c:v>560</c:v>
                </c:pt>
                <c:pt idx="4">
                  <c:v>640</c:v>
                </c:pt>
                <c:pt idx="5">
                  <c:v>720</c:v>
                </c:pt>
                <c:pt idx="6">
                  <c:v>800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  <c:pt idx="12">
                  <c:v>1280</c:v>
                </c:pt>
                <c:pt idx="13">
                  <c:v>1360</c:v>
                </c:pt>
                <c:pt idx="14">
                  <c:v>1440</c:v>
                </c:pt>
                <c:pt idx="15">
                  <c:v>1520</c:v>
                </c:pt>
                <c:pt idx="16">
                  <c:v>1600</c:v>
                </c:pt>
                <c:pt idx="17">
                  <c:v>1680</c:v>
                </c:pt>
                <c:pt idx="18">
                  <c:v>1760</c:v>
                </c:pt>
                <c:pt idx="19">
                  <c:v>1840</c:v>
                </c:pt>
                <c:pt idx="20">
                  <c:v>1920</c:v>
                </c:pt>
                <c:pt idx="21">
                  <c:v>2000</c:v>
                </c:pt>
              </c:numCache>
            </c:numRef>
          </c:cat>
          <c:val>
            <c:numRef>
              <c:f>SSF!$O$2:$O$23</c:f>
              <c:numCache>
                <c:formatCode>General</c:formatCode>
                <c:ptCount val="22"/>
                <c:pt idx="0">
                  <c:v>13719156</c:v>
                </c:pt>
                <c:pt idx="1">
                  <c:v>11087632</c:v>
                </c:pt>
                <c:pt idx="2">
                  <c:v>9400042</c:v>
                </c:pt>
                <c:pt idx="3">
                  <c:v>8181341</c:v>
                </c:pt>
                <c:pt idx="4">
                  <c:v>7242537</c:v>
                </c:pt>
                <c:pt idx="5">
                  <c:v>6489647</c:v>
                </c:pt>
                <c:pt idx="6">
                  <c:v>5926827</c:v>
                </c:pt>
                <c:pt idx="7">
                  <c:v>5460964</c:v>
                </c:pt>
                <c:pt idx="8">
                  <c:v>5089136</c:v>
                </c:pt>
                <c:pt idx="9">
                  <c:v>4709100</c:v>
                </c:pt>
                <c:pt idx="10">
                  <c:v>4429203</c:v>
                </c:pt>
                <c:pt idx="11">
                  <c:v>4143150</c:v>
                </c:pt>
                <c:pt idx="12">
                  <c:v>3961340</c:v>
                </c:pt>
                <c:pt idx="13">
                  <c:v>3775426</c:v>
                </c:pt>
                <c:pt idx="14">
                  <c:v>3585408</c:v>
                </c:pt>
                <c:pt idx="15">
                  <c:v>3504763</c:v>
                </c:pt>
                <c:pt idx="16">
                  <c:v>3307563</c:v>
                </c:pt>
                <c:pt idx="17">
                  <c:v>3221788</c:v>
                </c:pt>
                <c:pt idx="18">
                  <c:v>3133961</c:v>
                </c:pt>
                <c:pt idx="19">
                  <c:v>3044082</c:v>
                </c:pt>
                <c:pt idx="20">
                  <c:v>2952151</c:v>
                </c:pt>
                <c:pt idx="21">
                  <c:v>2858168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B-4CE9-AE67-FCEFABE9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71312"/>
        <c:axId val="85434416"/>
      </c:lineChart>
      <c:catAx>
        <c:axId val="11017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frequência</a:t>
                </a:r>
                <a:r>
                  <a:rPr lang="en-US" baseline="0"/>
                  <a:t> operacional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alpha val="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434416"/>
        <c:crosses val="autoZero"/>
        <c:auto val="0"/>
        <c:lblAlgn val="ctr"/>
        <c:lblOffset val="100"/>
        <c:noMultiLvlLbl val="0"/>
      </c:catAx>
      <c:valAx>
        <c:axId val="854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Bits</a:t>
                </a:r>
                <a:r>
                  <a:rPr lang="pt-BR" baseline="0"/>
                  <a:t> de memória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17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47625</xdr:rowOff>
    </xdr:from>
    <xdr:to>
      <xdr:col>24</xdr:col>
      <xdr:colOff>142875</xdr:colOff>
      <xdr:row>16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3376B9-9EA0-4939-940A-2C5AE898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31751</xdr:colOff>
      <xdr:row>16</xdr:row>
      <xdr:rowOff>127000</xdr:rowOff>
    </xdr:from>
    <xdr:to>
      <xdr:col>24</xdr:col>
      <xdr:colOff>428624</xdr:colOff>
      <xdr:row>32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D55238-3231-42C5-B628-4486F3268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254000</xdr:colOff>
      <xdr:row>0</xdr:row>
      <xdr:rowOff>79374</xdr:rowOff>
    </xdr:from>
    <xdr:to>
      <xdr:col>27</xdr:col>
      <xdr:colOff>460375</xdr:colOff>
      <xdr:row>14</xdr:row>
      <xdr:rowOff>111125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248F74-ED08-483B-976D-79540153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15</xdr:row>
      <xdr:rowOff>104775</xdr:rowOff>
    </xdr:from>
    <xdr:to>
      <xdr:col>30</xdr:col>
      <xdr:colOff>0</xdr:colOff>
      <xdr:row>31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727F430-58B0-4BA9-860B-E5B0E98A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0.29842</cdr:x>
      <cdr:y>0.87153</cdr:y>
    </cdr:from>
    <cdr:to>
      <cdr:x>0.48814</cdr:x>
      <cdr:y>1</cdr:y>
    </cdr:to>
    <cdr:sp macro="" textlink="">
      <cdr:nvSpPr>
        <cdr:cNvPr id="3" name="CaixaDeTexto 2">
          <a:extLst xmlns:a="http://schemas.openxmlformats.org/drawingml/2006/main">
            <a:ext uri="{FF2B5EF4-FFF2-40B4-BE49-F238E27FC236}">
              <a16:creationId xmlns:a16="http://schemas.microsoft.com/office/drawing/2014/main" id="{D1A6FBAD-9177-4579-933E-23D9AAF26606}"/>
            </a:ext>
          </a:extLst>
        </cdr:cNvPr>
        <cdr:cNvSpPr txBox="1"/>
      </cdr:nvSpPr>
      <cdr:spPr>
        <a:xfrm xmlns:a="http://schemas.openxmlformats.org/drawingml/2006/main">
          <a:off x="1438275" y="2390774"/>
          <a:ext cx="914400" cy="3524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FCB8-867E-43F2-8076-D8AB814E01C6}">
  <dimension ref="A1:Z23"/>
  <sheetViews>
    <sheetView zoomScaleNormal="100" workbookViewId="0">
      <selection activeCell="E8" sqref="E8"/>
    </sheetView>
  </sheetViews>
  <sheetFormatPr defaultRowHeight="15" x14ac:dyDescent="0.25"/>
  <cols>
    <col min="1" max="1" width="6.7109375" customWidth="1"/>
    <col min="2" max="2" width="7.7109375" customWidth="1"/>
    <col min="3" max="3" width="9" customWidth="1"/>
    <col min="4" max="4" width="12.140625" customWidth="1"/>
    <col min="5" max="5" width="11.42578125" customWidth="1"/>
    <col min="6" max="6" width="10.28515625" customWidth="1"/>
    <col min="7" max="7" width="14.140625" customWidth="1"/>
    <col min="8" max="8" width="11.85546875" customWidth="1"/>
    <col min="9" max="9" width="8.42578125" customWidth="1"/>
    <col min="10" max="10" width="15.140625" customWidth="1"/>
    <col min="11" max="11" width="15.7109375" customWidth="1"/>
    <col min="12" max="12" width="10.28515625" customWidth="1"/>
    <col min="13" max="13" width="18.5703125" customWidth="1"/>
    <col min="14" max="14" width="16.42578125" customWidth="1"/>
    <col min="15" max="15" width="10" customWidth="1"/>
    <col min="16" max="16" width="15.7109375" customWidth="1"/>
    <col min="17" max="17" width="13.42578125" customWidth="1"/>
    <col min="25" max="25" width="20.140625" customWidth="1"/>
    <col min="26" max="26" width="15.42578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5</v>
      </c>
      <c r="F1" s="2" t="s">
        <v>4</v>
      </c>
      <c r="G1" s="2" t="s">
        <v>9</v>
      </c>
      <c r="H1" s="1" t="s">
        <v>7</v>
      </c>
      <c r="I1" s="2" t="s">
        <v>6</v>
      </c>
      <c r="J1" s="2" t="s">
        <v>8</v>
      </c>
      <c r="K1" s="2" t="s">
        <v>10</v>
      </c>
      <c r="L1" s="2" t="s">
        <v>16</v>
      </c>
      <c r="M1" s="2" t="s">
        <v>13</v>
      </c>
      <c r="N1" s="2" t="s">
        <v>14</v>
      </c>
      <c r="O1" s="2" t="s">
        <v>15</v>
      </c>
      <c r="P1" s="5" t="s">
        <v>11</v>
      </c>
      <c r="Q1" s="5" t="s">
        <v>12</v>
      </c>
      <c r="R1" s="2"/>
      <c r="Y1" s="5"/>
      <c r="Z1" s="5"/>
    </row>
    <row r="2" spans="1:26" x14ac:dyDescent="0.25">
      <c r="A2" s="1">
        <v>4</v>
      </c>
      <c r="B2" s="1">
        <v>320</v>
      </c>
      <c r="C2" s="1">
        <f>1/B2*1000000</f>
        <v>3125</v>
      </c>
      <c r="D2" s="13">
        <v>186781.25</v>
      </c>
      <c r="E2" s="1">
        <f>G2*F2+J2</f>
        <v>189046.875</v>
      </c>
      <c r="F2" s="13">
        <v>1350</v>
      </c>
      <c r="G2" s="15">
        <f>ROUNDUP(D2/F2,0)+1</f>
        <v>140</v>
      </c>
      <c r="H2">
        <f>1/I2*1000000</f>
        <v>320</v>
      </c>
      <c r="I2" s="12">
        <f>ROUNDUP(C2,0)</f>
        <v>3125</v>
      </c>
      <c r="J2" s="14">
        <v>46.875</v>
      </c>
      <c r="K2">
        <f>E2/1000</f>
        <v>189.046875</v>
      </c>
      <c r="L2" s="12">
        <v>0</v>
      </c>
      <c r="M2" s="7">
        <v>93159</v>
      </c>
      <c r="N2" s="8">
        <v>532</v>
      </c>
      <c r="O2" s="9">
        <v>13719156</v>
      </c>
      <c r="P2" s="4">
        <v>0</v>
      </c>
      <c r="Q2" s="11">
        <v>16.212379662449301</v>
      </c>
      <c r="Y2" s="4"/>
      <c r="Z2" s="4"/>
    </row>
    <row r="3" spans="1:26" x14ac:dyDescent="0.25">
      <c r="A3" s="1">
        <v>5</v>
      </c>
      <c r="B3" s="1">
        <v>400</v>
      </c>
      <c r="C3" s="1">
        <f>1/B3*1000000</f>
        <v>2500</v>
      </c>
      <c r="D3" s="13">
        <v>151242.5</v>
      </c>
      <c r="E3" s="1">
        <f>G3*F3+J3</f>
        <v>153942.5</v>
      </c>
      <c r="F3" s="13">
        <v>1350</v>
      </c>
      <c r="G3" s="15">
        <f t="shared" ref="G3:G23" si="0">ROUNDUP(D3/F3,0)+1</f>
        <v>114</v>
      </c>
      <c r="H3">
        <f t="shared" ref="H3:H23" si="1">1/I3*1000000</f>
        <v>400</v>
      </c>
      <c r="I3" s="12">
        <f t="shared" ref="I3:I23" si="2">ROUNDUP(C3,0)</f>
        <v>2500</v>
      </c>
      <c r="J3" s="14">
        <v>42.5</v>
      </c>
      <c r="K3">
        <f t="shared" ref="K3:K23" si="3">E3/1000</f>
        <v>153.9425</v>
      </c>
      <c r="L3" s="12">
        <v>1</v>
      </c>
      <c r="M3" s="7">
        <v>71888</v>
      </c>
      <c r="N3" s="8">
        <v>532</v>
      </c>
      <c r="O3" s="9">
        <v>11087632</v>
      </c>
      <c r="P3" s="4">
        <v>1</v>
      </c>
      <c r="Q3" s="11">
        <v>6.1994799217063896</v>
      </c>
      <c r="Y3" s="4"/>
      <c r="Z3" s="4"/>
    </row>
    <row r="4" spans="1:26" x14ac:dyDescent="0.25">
      <c r="A4" s="1">
        <v>6</v>
      </c>
      <c r="B4" s="1">
        <v>480</v>
      </c>
      <c r="C4" s="1">
        <f t="shared" ref="C4:C23" si="4">1/B4*1000000</f>
        <v>2083.3333333333335</v>
      </c>
      <c r="D4" s="13">
        <v>126949.73850000001</v>
      </c>
      <c r="E4" s="1">
        <f t="shared" ref="E4:E23" si="5">G4*F4+J4</f>
        <v>129639.5865</v>
      </c>
      <c r="F4" s="13">
        <v>1350</v>
      </c>
      <c r="G4" s="15">
        <f t="shared" si="0"/>
        <v>96</v>
      </c>
      <c r="H4">
        <f t="shared" si="1"/>
        <v>479.84644913627636</v>
      </c>
      <c r="I4" s="12">
        <f t="shared" si="2"/>
        <v>2084</v>
      </c>
      <c r="J4" s="14">
        <v>39.586500000000001</v>
      </c>
      <c r="K4">
        <f t="shared" si="3"/>
        <v>129.63958650000001</v>
      </c>
      <c r="L4" s="12">
        <v>2</v>
      </c>
      <c r="M4" s="10">
        <v>58330</v>
      </c>
      <c r="N4" s="6">
        <v>532</v>
      </c>
      <c r="O4" s="9">
        <v>9400042</v>
      </c>
      <c r="P4" s="4">
        <v>2</v>
      </c>
      <c r="Q4" s="11">
        <v>6.4429156459154902</v>
      </c>
      <c r="Y4" s="4"/>
      <c r="Z4" s="4"/>
    </row>
    <row r="5" spans="1:26" x14ac:dyDescent="0.25">
      <c r="A5" s="1">
        <v>7</v>
      </c>
      <c r="B5" s="1">
        <v>560</v>
      </c>
      <c r="C5" s="1">
        <f t="shared" si="4"/>
        <v>1785.7142857142856</v>
      </c>
      <c r="D5" s="13">
        <v>109405.00199999998</v>
      </c>
      <c r="E5" s="1">
        <f t="shared" si="5"/>
        <v>112087.50599999999</v>
      </c>
      <c r="F5" s="13">
        <v>1350</v>
      </c>
      <c r="G5" s="15">
        <f t="shared" si="0"/>
        <v>83</v>
      </c>
      <c r="H5">
        <f t="shared" si="1"/>
        <v>559.91041433370663</v>
      </c>
      <c r="I5" s="12">
        <f t="shared" si="2"/>
        <v>1786</v>
      </c>
      <c r="J5" s="14">
        <v>37.506</v>
      </c>
      <c r="K5">
        <f t="shared" si="3"/>
        <v>112.08750599999999</v>
      </c>
      <c r="L5" s="12">
        <v>3</v>
      </c>
      <c r="M5" s="10">
        <v>57149</v>
      </c>
      <c r="N5" s="6">
        <v>400</v>
      </c>
      <c r="O5" s="9">
        <v>8181341</v>
      </c>
      <c r="P5" s="4">
        <v>3</v>
      </c>
      <c r="Q5" s="11">
        <v>3.4009593119310302</v>
      </c>
      <c r="Y5" s="4"/>
      <c r="Z5" s="4"/>
    </row>
    <row r="6" spans="1:26" x14ac:dyDescent="0.25">
      <c r="A6" s="1">
        <v>8</v>
      </c>
      <c r="B6" s="1">
        <v>640</v>
      </c>
      <c r="C6" s="1">
        <f t="shared" si="4"/>
        <v>1562.5</v>
      </c>
      <c r="D6" s="13">
        <v>95885.9375</v>
      </c>
      <c r="E6" s="1">
        <f t="shared" si="5"/>
        <v>98585.9375</v>
      </c>
      <c r="F6" s="13">
        <v>1350</v>
      </c>
      <c r="G6" s="15">
        <f t="shared" si="0"/>
        <v>73</v>
      </c>
      <c r="H6">
        <f t="shared" si="1"/>
        <v>639.79526551503511</v>
      </c>
      <c r="I6" s="12">
        <f t="shared" si="2"/>
        <v>1563</v>
      </c>
      <c r="J6" s="14">
        <v>35.9375</v>
      </c>
      <c r="K6">
        <f t="shared" si="3"/>
        <v>98.5859375</v>
      </c>
      <c r="L6" s="12">
        <v>4</v>
      </c>
      <c r="M6" s="10">
        <v>49590</v>
      </c>
      <c r="N6" s="6">
        <v>400</v>
      </c>
      <c r="O6" s="9">
        <v>7242537</v>
      </c>
      <c r="P6" s="4">
        <v>4</v>
      </c>
      <c r="Q6" s="11">
        <v>2.4363095817896099</v>
      </c>
      <c r="Y6" s="4"/>
      <c r="Z6" s="4"/>
    </row>
    <row r="7" spans="1:26" x14ac:dyDescent="0.25">
      <c r="A7" s="1">
        <v>9</v>
      </c>
      <c r="B7" s="1">
        <v>720</v>
      </c>
      <c r="C7" s="1">
        <f t="shared" si="4"/>
        <v>1388.8888888888889</v>
      </c>
      <c r="D7" s="13">
        <v>85091.52900000001</v>
      </c>
      <c r="E7" s="1">
        <f t="shared" si="5"/>
        <v>87784.725000000006</v>
      </c>
      <c r="F7" s="13">
        <v>1350</v>
      </c>
      <c r="G7" s="15">
        <f t="shared" si="0"/>
        <v>65</v>
      </c>
      <c r="H7">
        <f t="shared" si="1"/>
        <v>719.94240460763137</v>
      </c>
      <c r="I7" s="12">
        <f t="shared" si="2"/>
        <v>1389</v>
      </c>
      <c r="J7" s="14">
        <v>34.725000000000001</v>
      </c>
      <c r="K7">
        <f t="shared" si="3"/>
        <v>87.784725000000009</v>
      </c>
      <c r="L7" s="12">
        <v>5</v>
      </c>
      <c r="M7" s="10">
        <v>49607</v>
      </c>
      <c r="N7" s="6">
        <v>308</v>
      </c>
      <c r="O7" s="9">
        <v>6489647</v>
      </c>
      <c r="P7" s="4">
        <v>5</v>
      </c>
      <c r="Q7" s="11">
        <v>2.1643141369056398</v>
      </c>
      <c r="Y7" s="4"/>
      <c r="Z7" s="4"/>
    </row>
    <row r="8" spans="1:26" x14ac:dyDescent="0.25">
      <c r="A8" s="1">
        <v>10</v>
      </c>
      <c r="B8" s="1">
        <v>800</v>
      </c>
      <c r="C8" s="1">
        <f t="shared" si="4"/>
        <v>1250</v>
      </c>
      <c r="D8" s="13">
        <v>76983.75</v>
      </c>
      <c r="E8" s="1">
        <f t="shared" si="5"/>
        <v>79683.75</v>
      </c>
      <c r="F8" s="13">
        <v>1350</v>
      </c>
      <c r="G8" s="15">
        <f t="shared" si="0"/>
        <v>59</v>
      </c>
      <c r="H8">
        <f t="shared" si="1"/>
        <v>800</v>
      </c>
      <c r="I8" s="12">
        <f t="shared" si="2"/>
        <v>1250</v>
      </c>
      <c r="J8" s="14">
        <v>33.75</v>
      </c>
      <c r="K8">
        <f t="shared" si="3"/>
        <v>79.683750000000003</v>
      </c>
      <c r="L8" s="12">
        <v>6</v>
      </c>
      <c r="M8" s="10">
        <v>45052</v>
      </c>
      <c r="N8" s="6">
        <v>308</v>
      </c>
      <c r="O8" s="9">
        <v>5926827</v>
      </c>
      <c r="P8" s="4">
        <v>6</v>
      </c>
      <c r="Q8" s="11">
        <v>2.1967323589023602</v>
      </c>
      <c r="Y8" s="4"/>
      <c r="Z8" s="4"/>
    </row>
    <row r="9" spans="1:26" x14ac:dyDescent="0.25">
      <c r="A9" s="1">
        <v>11</v>
      </c>
      <c r="B9" s="1">
        <v>880</v>
      </c>
      <c r="C9" s="1">
        <f t="shared" si="4"/>
        <v>1136.3636363636363</v>
      </c>
      <c r="D9" s="13">
        <v>70241.382499999992</v>
      </c>
      <c r="E9" s="1">
        <f t="shared" si="5"/>
        <v>72932.958499999993</v>
      </c>
      <c r="F9" s="13">
        <v>1350</v>
      </c>
      <c r="G9" s="15">
        <f t="shared" si="0"/>
        <v>54</v>
      </c>
      <c r="H9">
        <f t="shared" si="1"/>
        <v>879.50747581354449</v>
      </c>
      <c r="I9" s="12">
        <f t="shared" si="2"/>
        <v>1137</v>
      </c>
      <c r="J9" s="14">
        <v>32.958500000000001</v>
      </c>
      <c r="K9">
        <f t="shared" si="3"/>
        <v>72.932958499999998</v>
      </c>
      <c r="L9" s="12">
        <v>7</v>
      </c>
      <c r="M9" s="10">
        <v>41267</v>
      </c>
      <c r="N9" s="6">
        <v>308</v>
      </c>
      <c r="O9" s="9">
        <v>5460964</v>
      </c>
      <c r="P9" s="4">
        <v>7</v>
      </c>
      <c r="Q9" s="11">
        <v>2.15821763569675</v>
      </c>
      <c r="Y9" s="4"/>
      <c r="Z9" s="4"/>
    </row>
    <row r="10" spans="1:26" x14ac:dyDescent="0.25">
      <c r="A10" s="1">
        <v>12</v>
      </c>
      <c r="B10" s="1">
        <v>960</v>
      </c>
      <c r="C10" s="1">
        <f t="shared" si="4"/>
        <v>1041.6666666666667</v>
      </c>
      <c r="D10" s="13">
        <v>64853.038000000008</v>
      </c>
      <c r="E10" s="1">
        <f t="shared" si="5"/>
        <v>67532.301999999996</v>
      </c>
      <c r="F10" s="13">
        <v>1350</v>
      </c>
      <c r="G10" s="15">
        <f t="shared" si="0"/>
        <v>50</v>
      </c>
      <c r="H10">
        <f t="shared" si="1"/>
        <v>959.69289827255272</v>
      </c>
      <c r="I10" s="12">
        <f t="shared" si="2"/>
        <v>1042</v>
      </c>
      <c r="J10" s="14">
        <v>32.302</v>
      </c>
      <c r="K10">
        <f t="shared" si="3"/>
        <v>67.532302000000001</v>
      </c>
      <c r="L10" s="12">
        <v>8</v>
      </c>
      <c r="M10" s="10">
        <v>39684</v>
      </c>
      <c r="N10" s="6">
        <v>288</v>
      </c>
      <c r="O10" s="9">
        <v>5089136</v>
      </c>
      <c r="P10" s="4">
        <v>8</v>
      </c>
      <c r="Q10" s="11">
        <v>2.19944143780836</v>
      </c>
      <c r="Y10" s="4"/>
      <c r="Z10" s="4"/>
    </row>
    <row r="11" spans="1:26" x14ac:dyDescent="0.25">
      <c r="A11" s="1">
        <v>13</v>
      </c>
      <c r="B11" s="1">
        <v>1040</v>
      </c>
      <c r="C11" s="1">
        <f t="shared" si="4"/>
        <v>961.53846153846155</v>
      </c>
      <c r="D11" s="13">
        <v>59460.257999999994</v>
      </c>
      <c r="E11" s="1">
        <f t="shared" si="5"/>
        <v>62131.745999999999</v>
      </c>
      <c r="F11" s="13">
        <v>1350</v>
      </c>
      <c r="G11" s="15">
        <f t="shared" si="0"/>
        <v>46</v>
      </c>
      <c r="H11">
        <f t="shared" si="1"/>
        <v>1039.5010395010395</v>
      </c>
      <c r="I11" s="12">
        <f t="shared" si="2"/>
        <v>962</v>
      </c>
      <c r="J11" s="14">
        <v>31.745999999999999</v>
      </c>
      <c r="K11">
        <f t="shared" si="3"/>
        <v>62.131746</v>
      </c>
      <c r="L11" s="12">
        <v>9</v>
      </c>
      <c r="M11" s="10">
        <v>38241</v>
      </c>
      <c r="N11" s="6">
        <v>264</v>
      </c>
      <c r="O11" s="9">
        <v>4709100</v>
      </c>
      <c r="P11" s="4">
        <v>9</v>
      </c>
      <c r="Q11" s="11">
        <v>2.18471846914899</v>
      </c>
      <c r="Y11" s="4"/>
      <c r="Z11" s="4"/>
    </row>
    <row r="12" spans="1:26" x14ac:dyDescent="0.25">
      <c r="A12" s="1">
        <v>14</v>
      </c>
      <c r="B12" s="1">
        <v>1120</v>
      </c>
      <c r="C12" s="1">
        <f t="shared" si="4"/>
        <v>892.85714285714278</v>
      </c>
      <c r="D12" s="13">
        <v>55390.11099999999</v>
      </c>
      <c r="E12" s="1">
        <f t="shared" si="5"/>
        <v>58081.254999999997</v>
      </c>
      <c r="F12" s="13">
        <v>1350</v>
      </c>
      <c r="G12" s="15">
        <f t="shared" si="0"/>
        <v>43</v>
      </c>
      <c r="H12">
        <f t="shared" si="1"/>
        <v>1119.8208286674133</v>
      </c>
      <c r="I12" s="12">
        <f t="shared" si="2"/>
        <v>893</v>
      </c>
      <c r="J12" s="14">
        <v>31.254999999999999</v>
      </c>
      <c r="K12">
        <f t="shared" si="3"/>
        <v>58.081254999999999</v>
      </c>
      <c r="L12" s="12">
        <v>10</v>
      </c>
      <c r="M12" s="10">
        <v>37974</v>
      </c>
      <c r="N12" s="6">
        <v>232</v>
      </c>
      <c r="O12" s="9">
        <v>4429203</v>
      </c>
      <c r="P12" s="4">
        <v>10</v>
      </c>
      <c r="Q12" s="11">
        <v>2.1986445153728802</v>
      </c>
      <c r="Y12" s="4"/>
      <c r="Z12" s="4"/>
    </row>
    <row r="13" spans="1:26" x14ac:dyDescent="0.25">
      <c r="A13" s="1">
        <v>15</v>
      </c>
      <c r="B13" s="1">
        <v>1200</v>
      </c>
      <c r="C13" s="1">
        <f t="shared" si="4"/>
        <v>833.33333333333337</v>
      </c>
      <c r="D13" s="13">
        <v>51341.099500000004</v>
      </c>
      <c r="E13" s="1">
        <f t="shared" si="5"/>
        <v>54030.839500000002</v>
      </c>
      <c r="F13" s="13">
        <v>1350</v>
      </c>
      <c r="G13" s="15">
        <f t="shared" si="0"/>
        <v>40</v>
      </c>
      <c r="H13">
        <f t="shared" si="1"/>
        <v>1199.0407673860911</v>
      </c>
      <c r="I13" s="12">
        <f t="shared" si="2"/>
        <v>834</v>
      </c>
      <c r="J13" s="14">
        <v>30.839500000000001</v>
      </c>
      <c r="K13">
        <f t="shared" si="3"/>
        <v>54.030839499999999</v>
      </c>
      <c r="L13" s="12">
        <v>11</v>
      </c>
      <c r="M13" s="10">
        <v>36064</v>
      </c>
      <c r="N13" s="7">
        <v>228</v>
      </c>
      <c r="O13" s="9">
        <v>4143150</v>
      </c>
      <c r="P13" s="4">
        <v>11</v>
      </c>
      <c r="Q13" s="11">
        <v>2.20296187623845</v>
      </c>
      <c r="Y13" s="4"/>
      <c r="Z13" s="4"/>
    </row>
    <row r="14" spans="1:26" x14ac:dyDescent="0.25">
      <c r="A14" s="1">
        <v>16</v>
      </c>
      <c r="B14" s="1">
        <v>1280</v>
      </c>
      <c r="C14" s="1">
        <f t="shared" si="4"/>
        <v>781.25</v>
      </c>
      <c r="D14" s="13">
        <v>48646.030500000001</v>
      </c>
      <c r="E14" s="1">
        <f t="shared" si="5"/>
        <v>51330.478499999997</v>
      </c>
      <c r="F14" s="13">
        <v>1350</v>
      </c>
      <c r="G14" s="15">
        <f t="shared" si="0"/>
        <v>38</v>
      </c>
      <c r="H14">
        <f t="shared" si="1"/>
        <v>1278.7723785166243</v>
      </c>
      <c r="I14" s="12">
        <f t="shared" si="2"/>
        <v>782</v>
      </c>
      <c r="J14" s="14">
        <v>30.4785</v>
      </c>
      <c r="K14">
        <f t="shared" si="3"/>
        <v>51.330478499999998</v>
      </c>
      <c r="L14" s="12">
        <v>12</v>
      </c>
      <c r="M14" s="10">
        <v>35321</v>
      </c>
      <c r="N14" s="7">
        <v>216</v>
      </c>
      <c r="O14" s="9">
        <v>3961340</v>
      </c>
      <c r="P14" s="4">
        <v>12</v>
      </c>
      <c r="Q14" s="11">
        <v>2.1994092317612699</v>
      </c>
      <c r="Y14" s="4"/>
      <c r="Z14" s="4"/>
    </row>
    <row r="15" spans="1:26" x14ac:dyDescent="0.25">
      <c r="A15" s="1">
        <v>17</v>
      </c>
      <c r="B15" s="1">
        <v>1360</v>
      </c>
      <c r="C15" s="1">
        <f t="shared" si="4"/>
        <v>735.29411764705878</v>
      </c>
      <c r="D15" s="13">
        <v>45943.0075</v>
      </c>
      <c r="E15" s="1">
        <f t="shared" si="5"/>
        <v>48630.155500000001</v>
      </c>
      <c r="F15" s="13">
        <v>1350</v>
      </c>
      <c r="G15" s="15">
        <f t="shared" si="0"/>
        <v>36</v>
      </c>
      <c r="H15">
        <f t="shared" si="1"/>
        <v>1358.695652173913</v>
      </c>
      <c r="I15" s="12">
        <f t="shared" si="2"/>
        <v>736</v>
      </c>
      <c r="J15" s="14">
        <v>30.1555</v>
      </c>
      <c r="K15">
        <f t="shared" si="3"/>
        <v>48.630155500000001</v>
      </c>
      <c r="L15" s="12">
        <v>13</v>
      </c>
      <c r="M15" s="10">
        <v>34615</v>
      </c>
      <c r="N15" s="7">
        <v>204</v>
      </c>
      <c r="O15" s="9">
        <v>3775426</v>
      </c>
      <c r="P15" s="4">
        <v>13</v>
      </c>
      <c r="Q15" s="11">
        <v>2.20021136956119</v>
      </c>
      <c r="Y15" s="4"/>
      <c r="Z15" s="4"/>
    </row>
    <row r="16" spans="1:26" x14ac:dyDescent="0.25">
      <c r="A16" s="1">
        <v>18</v>
      </c>
      <c r="B16" s="1">
        <v>1440</v>
      </c>
      <c r="C16" s="1">
        <f t="shared" si="4"/>
        <v>694.44444444444446</v>
      </c>
      <c r="D16" s="13">
        <v>43233.319499999998</v>
      </c>
      <c r="E16" s="1">
        <f t="shared" si="5"/>
        <v>45929.863499999999</v>
      </c>
      <c r="F16" s="13">
        <v>1350</v>
      </c>
      <c r="G16" s="15">
        <f t="shared" si="0"/>
        <v>34</v>
      </c>
      <c r="H16">
        <f t="shared" si="1"/>
        <v>1438.8489208633093</v>
      </c>
      <c r="I16" s="12">
        <f t="shared" si="2"/>
        <v>695</v>
      </c>
      <c r="J16" s="14">
        <v>29.863499999999998</v>
      </c>
      <c r="K16">
        <f t="shared" si="3"/>
        <v>45.929863499999996</v>
      </c>
      <c r="L16" s="12">
        <v>14</v>
      </c>
      <c r="M16" s="10">
        <v>33880</v>
      </c>
      <c r="N16" s="7">
        <v>192</v>
      </c>
      <c r="O16" s="9">
        <v>3585408</v>
      </c>
      <c r="P16" s="4">
        <v>14</v>
      </c>
      <c r="Q16" s="11">
        <v>2.2008451582039701</v>
      </c>
      <c r="Y16" s="4"/>
      <c r="Z16" s="4"/>
    </row>
    <row r="17" spans="1:26" x14ac:dyDescent="0.25">
      <c r="A17" s="1">
        <v>19</v>
      </c>
      <c r="B17" s="1">
        <v>1520</v>
      </c>
      <c r="C17" s="1">
        <f t="shared" si="4"/>
        <v>657.8947368421052</v>
      </c>
      <c r="D17" s="13">
        <v>41886.305999999997</v>
      </c>
      <c r="E17" s="1">
        <f t="shared" si="5"/>
        <v>44579.61</v>
      </c>
      <c r="F17" s="13">
        <v>1350</v>
      </c>
      <c r="G17" s="15">
        <f t="shared" si="0"/>
        <v>33</v>
      </c>
      <c r="H17">
        <f t="shared" si="1"/>
        <v>1519.7568389057751</v>
      </c>
      <c r="I17" s="12">
        <f t="shared" si="2"/>
        <v>658</v>
      </c>
      <c r="J17" s="14">
        <v>29.61</v>
      </c>
      <c r="K17">
        <f t="shared" si="3"/>
        <v>44.579610000000002</v>
      </c>
      <c r="L17" s="12">
        <v>15</v>
      </c>
      <c r="M17" s="10">
        <v>33510</v>
      </c>
      <c r="N17" s="7">
        <v>186</v>
      </c>
      <c r="O17" s="9">
        <v>3504763</v>
      </c>
      <c r="P17" s="4">
        <v>15</v>
      </c>
      <c r="Q17" s="11">
        <v>2.2006481796600599</v>
      </c>
      <c r="Y17" s="4"/>
      <c r="Z17" s="4"/>
    </row>
    <row r="18" spans="1:26" x14ac:dyDescent="0.25">
      <c r="A18" s="1">
        <v>20</v>
      </c>
      <c r="B18" s="1">
        <v>1600</v>
      </c>
      <c r="C18" s="1">
        <f t="shared" si="4"/>
        <v>625</v>
      </c>
      <c r="D18" s="13">
        <v>39179.375</v>
      </c>
      <c r="E18" s="1">
        <f t="shared" si="5"/>
        <v>41879.375</v>
      </c>
      <c r="F18" s="13">
        <v>1350</v>
      </c>
      <c r="G18" s="15">
        <f t="shared" si="0"/>
        <v>31</v>
      </c>
      <c r="H18">
        <f t="shared" si="1"/>
        <v>1600</v>
      </c>
      <c r="I18" s="12">
        <f t="shared" si="2"/>
        <v>625</v>
      </c>
      <c r="J18" s="14">
        <v>29.375</v>
      </c>
      <c r="K18">
        <f t="shared" si="3"/>
        <v>41.879375000000003</v>
      </c>
      <c r="L18" s="12">
        <v>16</v>
      </c>
      <c r="M18" s="10">
        <v>32786</v>
      </c>
      <c r="N18" s="7">
        <v>174</v>
      </c>
      <c r="O18" s="9">
        <v>3307563</v>
      </c>
      <c r="Y18" s="4"/>
      <c r="Z18" s="4"/>
    </row>
    <row r="19" spans="1:26" x14ac:dyDescent="0.25">
      <c r="A19" s="1">
        <v>21</v>
      </c>
      <c r="B19" s="1">
        <v>1680</v>
      </c>
      <c r="C19" s="1">
        <f t="shared" si="4"/>
        <v>595.2380952380953</v>
      </c>
      <c r="D19" s="13">
        <v>37845.811499999996</v>
      </c>
      <c r="E19" s="1">
        <f t="shared" si="5"/>
        <v>40529.179499999998</v>
      </c>
      <c r="F19" s="13">
        <v>1350</v>
      </c>
      <c r="G19" s="15">
        <f t="shared" si="0"/>
        <v>30</v>
      </c>
      <c r="H19">
        <f t="shared" si="1"/>
        <v>1677.8523489932886</v>
      </c>
      <c r="I19" s="12">
        <f t="shared" si="2"/>
        <v>596</v>
      </c>
      <c r="J19" s="14">
        <v>29.179500000000001</v>
      </c>
      <c r="K19">
        <f t="shared" si="3"/>
        <v>40.529179499999998</v>
      </c>
      <c r="L19" s="12">
        <v>17</v>
      </c>
      <c r="M19" s="10">
        <v>32426</v>
      </c>
      <c r="N19" s="7">
        <v>168</v>
      </c>
      <c r="O19" s="9">
        <v>3221788</v>
      </c>
      <c r="Y19" s="4"/>
      <c r="Z19" s="4"/>
    </row>
    <row r="20" spans="1:26" x14ac:dyDescent="0.25">
      <c r="A20" s="1">
        <v>22</v>
      </c>
      <c r="B20" s="1">
        <v>1760</v>
      </c>
      <c r="C20" s="1">
        <f t="shared" si="4"/>
        <v>568.18181818181813</v>
      </c>
      <c r="D20" s="13">
        <v>36499.405500000001</v>
      </c>
      <c r="E20" s="1">
        <f t="shared" si="5"/>
        <v>39178.993499999997</v>
      </c>
      <c r="F20" s="13">
        <v>1350</v>
      </c>
      <c r="G20" s="15">
        <f t="shared" si="0"/>
        <v>29</v>
      </c>
      <c r="H20">
        <f t="shared" si="1"/>
        <v>1757.4692442882249</v>
      </c>
      <c r="I20" s="12">
        <f t="shared" si="2"/>
        <v>569</v>
      </c>
      <c r="J20" s="14">
        <v>28.993500000000001</v>
      </c>
      <c r="K20">
        <f t="shared" si="3"/>
        <v>39.178993499999997</v>
      </c>
      <c r="L20" s="12">
        <v>18</v>
      </c>
      <c r="M20" s="10">
        <v>34317</v>
      </c>
      <c r="N20" s="7">
        <v>162</v>
      </c>
      <c r="O20" s="9">
        <v>3133961</v>
      </c>
      <c r="Y20" s="4"/>
      <c r="Z20" s="4"/>
    </row>
    <row r="21" spans="1:26" x14ac:dyDescent="0.25">
      <c r="A21" s="1">
        <v>23</v>
      </c>
      <c r="B21" s="1">
        <v>1840</v>
      </c>
      <c r="C21" s="1">
        <f t="shared" si="4"/>
        <v>543.47826086956525</v>
      </c>
      <c r="D21" s="13">
        <v>35130.209500000004</v>
      </c>
      <c r="E21" s="1">
        <f t="shared" si="5"/>
        <v>37828.805500000002</v>
      </c>
      <c r="F21" s="13">
        <v>1350</v>
      </c>
      <c r="G21" s="15">
        <f t="shared" si="0"/>
        <v>28</v>
      </c>
      <c r="H21">
        <f t="shared" si="1"/>
        <v>1838.2352941176471</v>
      </c>
      <c r="I21" s="12">
        <f t="shared" si="2"/>
        <v>544</v>
      </c>
      <c r="J21" s="14">
        <v>28.805499999999999</v>
      </c>
      <c r="K21">
        <f t="shared" si="3"/>
        <v>37.828805500000001</v>
      </c>
      <c r="L21" s="12">
        <v>19</v>
      </c>
      <c r="M21" s="10">
        <v>33633</v>
      </c>
      <c r="N21" s="10">
        <v>156</v>
      </c>
      <c r="O21" s="9">
        <v>3044082</v>
      </c>
      <c r="Y21" s="4"/>
      <c r="Z21" s="4"/>
    </row>
    <row r="22" spans="1:26" x14ac:dyDescent="0.25">
      <c r="A22" s="1">
        <v>24</v>
      </c>
      <c r="B22" s="1">
        <v>1920</v>
      </c>
      <c r="C22" s="1">
        <f t="shared" si="4"/>
        <v>520.83333333333337</v>
      </c>
      <c r="D22" s="13">
        <v>33789.455000000002</v>
      </c>
      <c r="E22" s="1">
        <f t="shared" si="5"/>
        <v>36478.654999999999</v>
      </c>
      <c r="F22" s="13">
        <v>1350</v>
      </c>
      <c r="G22" s="15">
        <f t="shared" si="0"/>
        <v>27</v>
      </c>
      <c r="H22">
        <f t="shared" si="1"/>
        <v>1919.3857965451054</v>
      </c>
      <c r="I22" s="12">
        <f t="shared" si="2"/>
        <v>521</v>
      </c>
      <c r="J22" s="14">
        <v>28.655000000000001</v>
      </c>
      <c r="K22">
        <f t="shared" si="3"/>
        <v>36.478654999999996</v>
      </c>
      <c r="L22" s="12">
        <v>20</v>
      </c>
      <c r="M22" s="10">
        <v>32943</v>
      </c>
      <c r="N22" s="10">
        <v>150</v>
      </c>
      <c r="O22" s="9">
        <v>2952151</v>
      </c>
      <c r="Y22" s="4"/>
      <c r="Z22" s="4"/>
    </row>
    <row r="23" spans="1:26" x14ac:dyDescent="0.25">
      <c r="A23" s="1">
        <v>25</v>
      </c>
      <c r="B23" s="1">
        <v>2000</v>
      </c>
      <c r="C23" s="1">
        <f t="shared" si="4"/>
        <v>500</v>
      </c>
      <c r="D23" s="13">
        <v>32428.5</v>
      </c>
      <c r="E23" s="1">
        <f t="shared" si="5"/>
        <v>35128.5</v>
      </c>
      <c r="F23" s="13">
        <v>1350</v>
      </c>
      <c r="G23" s="15">
        <f t="shared" si="0"/>
        <v>26</v>
      </c>
      <c r="H23">
        <f t="shared" si="1"/>
        <v>2000</v>
      </c>
      <c r="I23" s="12">
        <f t="shared" si="2"/>
        <v>500</v>
      </c>
      <c r="J23" s="14">
        <v>28.5</v>
      </c>
      <c r="K23">
        <f t="shared" si="3"/>
        <v>35.128500000000003</v>
      </c>
      <c r="L23" s="12">
        <v>21</v>
      </c>
      <c r="M23" s="10">
        <v>32216</v>
      </c>
      <c r="N23" s="10">
        <v>144</v>
      </c>
      <c r="O23" s="9">
        <v>2858168</v>
      </c>
      <c r="Y23" s="4"/>
      <c r="Z23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ED4B-69CD-429B-93EE-E4EE92BF073B}">
  <dimension ref="A1:N23"/>
  <sheetViews>
    <sheetView tabSelected="1" workbookViewId="0">
      <selection activeCell="F11" sqref="F11"/>
    </sheetView>
  </sheetViews>
  <sheetFormatPr defaultRowHeight="15" x14ac:dyDescent="0.25"/>
  <cols>
    <col min="1" max="1" width="7.140625" customWidth="1"/>
    <col min="2" max="2" width="6.85546875" customWidth="1"/>
    <col min="6" max="6" width="20.5703125" customWidth="1"/>
    <col min="7" max="7" width="13.42578125" customWidth="1"/>
    <col min="8" max="8" width="14.42578125" customWidth="1"/>
    <col min="9" max="9" width="10.28515625" customWidth="1"/>
    <col min="11" max="11" width="14.28515625" customWidth="1"/>
    <col min="12" max="12" width="18.140625" customWidth="1"/>
    <col min="13" max="13" width="16.7109375" customWidth="1"/>
    <col min="14" max="14" width="12.28515625" customWidth="1"/>
    <col min="15" max="15" width="15.85546875" customWidth="1"/>
    <col min="16" max="16" width="17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18</v>
      </c>
      <c r="E1" s="2" t="s">
        <v>3</v>
      </c>
      <c r="F1" s="2" t="s">
        <v>17</v>
      </c>
      <c r="G1" s="2" t="s">
        <v>8</v>
      </c>
      <c r="H1" s="2" t="s">
        <v>9</v>
      </c>
      <c r="I1" s="1" t="s">
        <v>7</v>
      </c>
      <c r="J1" s="2" t="s">
        <v>6</v>
      </c>
      <c r="K1" s="2" t="s">
        <v>16</v>
      </c>
      <c r="L1" s="2" t="s">
        <v>13</v>
      </c>
      <c r="M1" s="2" t="s">
        <v>14</v>
      </c>
      <c r="N1" s="2" t="s">
        <v>15</v>
      </c>
    </row>
    <row r="2" spans="1:14" x14ac:dyDescent="0.25">
      <c r="A2" s="1">
        <v>4</v>
      </c>
      <c r="B2" s="1">
        <v>320</v>
      </c>
      <c r="C2" s="1">
        <f>1/B2*1000000</f>
        <v>3125</v>
      </c>
      <c r="D2" s="18"/>
      <c r="E2" s="16"/>
      <c r="F2" s="1"/>
      <c r="G2" s="14"/>
      <c r="H2" s="15" t="e">
        <f>ROUNDUP(E2/D2,0)</f>
        <v>#DIV/0!</v>
      </c>
      <c r="I2">
        <f>1/J2*1000000</f>
        <v>320</v>
      </c>
      <c r="J2" s="12">
        <f>ROUNDUP(C2,0)</f>
        <v>3125</v>
      </c>
      <c r="K2" s="12">
        <v>0</v>
      </c>
      <c r="L2" s="7"/>
      <c r="M2" s="8"/>
      <c r="N2" s="8"/>
    </row>
    <row r="3" spans="1:14" x14ac:dyDescent="0.25">
      <c r="A3" s="1">
        <v>5</v>
      </c>
      <c r="B3" s="1">
        <v>400</v>
      </c>
      <c r="C3" s="1">
        <f>1/B3*1000000</f>
        <v>2500</v>
      </c>
      <c r="D3" s="18"/>
      <c r="E3" s="16"/>
      <c r="F3" s="1"/>
      <c r="G3" s="14"/>
      <c r="H3" s="15" t="e">
        <f t="shared" ref="H3:H23" si="0">ROUNDUP(E3/D3,0)</f>
        <v>#DIV/0!</v>
      </c>
      <c r="I3">
        <f t="shared" ref="I3:I23" si="1">1/J3*1000000</f>
        <v>400</v>
      </c>
      <c r="J3" s="12">
        <f>ROUNDUP(C3,0)</f>
        <v>2500</v>
      </c>
      <c r="K3" s="12">
        <v>1</v>
      </c>
      <c r="L3" s="7"/>
      <c r="M3" s="8"/>
      <c r="N3" s="8"/>
    </row>
    <row r="4" spans="1:14" x14ac:dyDescent="0.25">
      <c r="A4" s="1">
        <v>6</v>
      </c>
      <c r="B4" s="1">
        <v>480</v>
      </c>
      <c r="C4" s="1">
        <f t="shared" ref="C4:C23" si="2">1/B4*1000000</f>
        <v>2083.3333333333335</v>
      </c>
      <c r="D4" s="18"/>
      <c r="E4" s="17"/>
      <c r="F4" s="1"/>
      <c r="G4" s="14"/>
      <c r="H4" s="15" t="e">
        <f t="shared" si="0"/>
        <v>#DIV/0!</v>
      </c>
      <c r="I4">
        <f t="shared" si="1"/>
        <v>479.84644913627636</v>
      </c>
      <c r="J4" s="12">
        <f>ROUNDUP(C4,0)</f>
        <v>2084</v>
      </c>
      <c r="K4" s="12">
        <v>2</v>
      </c>
      <c r="L4" s="7"/>
      <c r="M4" s="8"/>
      <c r="N4" s="8"/>
    </row>
    <row r="5" spans="1:14" x14ac:dyDescent="0.25">
      <c r="A5" s="1">
        <v>7</v>
      </c>
      <c r="B5" s="1">
        <v>560</v>
      </c>
      <c r="C5" s="1">
        <f t="shared" si="2"/>
        <v>1785.7142857142856</v>
      </c>
      <c r="D5" s="18"/>
      <c r="E5" s="17"/>
      <c r="F5" s="1"/>
      <c r="G5" s="14"/>
      <c r="H5" s="15" t="e">
        <f t="shared" si="0"/>
        <v>#DIV/0!</v>
      </c>
      <c r="I5">
        <f t="shared" si="1"/>
        <v>559.91041433370663</v>
      </c>
      <c r="J5" s="12">
        <f>ROUNDUP(C5,0)</f>
        <v>1786</v>
      </c>
      <c r="K5" s="12">
        <v>3</v>
      </c>
      <c r="L5" s="7"/>
      <c r="M5" s="8"/>
      <c r="N5" s="8"/>
    </row>
    <row r="6" spans="1:14" x14ac:dyDescent="0.25">
      <c r="A6" s="1">
        <v>8</v>
      </c>
      <c r="B6" s="1">
        <v>640</v>
      </c>
      <c r="C6" s="1">
        <f t="shared" si="2"/>
        <v>1562.5</v>
      </c>
      <c r="D6" s="18"/>
      <c r="E6" s="17"/>
      <c r="F6" s="1"/>
      <c r="G6" s="14"/>
      <c r="H6" s="15" t="e">
        <f t="shared" si="0"/>
        <v>#DIV/0!</v>
      </c>
      <c r="I6">
        <f t="shared" si="1"/>
        <v>639.79526551503511</v>
      </c>
      <c r="J6" s="12">
        <f>ROUNDUP(C6,0)</f>
        <v>1563</v>
      </c>
      <c r="K6" s="12">
        <v>4</v>
      </c>
      <c r="L6" s="7"/>
      <c r="M6" s="8"/>
      <c r="N6" s="8"/>
    </row>
    <row r="7" spans="1:14" x14ac:dyDescent="0.25">
      <c r="A7" s="1">
        <v>9</v>
      </c>
      <c r="B7" s="1">
        <v>720</v>
      </c>
      <c r="C7" s="1">
        <f t="shared" si="2"/>
        <v>1388.8888888888889</v>
      </c>
      <c r="D7" s="18"/>
      <c r="E7" s="17"/>
      <c r="F7" s="1"/>
      <c r="G7" s="14"/>
      <c r="H7" s="15" t="e">
        <f t="shared" si="0"/>
        <v>#DIV/0!</v>
      </c>
      <c r="I7">
        <f t="shared" si="1"/>
        <v>719.94240460763137</v>
      </c>
      <c r="J7" s="12">
        <f>ROUNDUP(C7,0)</f>
        <v>1389</v>
      </c>
      <c r="K7" s="12">
        <v>5</v>
      </c>
      <c r="L7" s="7"/>
      <c r="M7" s="8"/>
      <c r="N7" s="8"/>
    </row>
    <row r="8" spans="1:14" x14ac:dyDescent="0.25">
      <c r="A8" s="1">
        <v>10</v>
      </c>
      <c r="B8" s="1">
        <v>800</v>
      </c>
      <c r="C8" s="1">
        <f t="shared" si="2"/>
        <v>1250</v>
      </c>
      <c r="D8" s="18">
        <v>25</v>
      </c>
      <c r="E8" s="17">
        <v>925</v>
      </c>
      <c r="F8" s="1">
        <v>926.25</v>
      </c>
      <c r="G8" s="14">
        <v>31.25</v>
      </c>
      <c r="H8" s="15">
        <f t="shared" si="0"/>
        <v>37</v>
      </c>
      <c r="I8">
        <f t="shared" si="1"/>
        <v>800</v>
      </c>
      <c r="J8" s="12">
        <f>ROUNDUP(C8,0)</f>
        <v>1250</v>
      </c>
      <c r="K8" s="12">
        <v>6</v>
      </c>
      <c r="L8" s="7">
        <v>25980</v>
      </c>
      <c r="M8" s="8">
        <v>222</v>
      </c>
      <c r="N8" s="10">
        <v>38074016</v>
      </c>
    </row>
    <row r="9" spans="1:14" x14ac:dyDescent="0.25">
      <c r="A9" s="1">
        <v>11</v>
      </c>
      <c r="B9" s="1">
        <v>880</v>
      </c>
      <c r="C9" s="1">
        <f t="shared" si="2"/>
        <v>1136.3636363636363</v>
      </c>
      <c r="D9" s="18">
        <v>25.013999999999999</v>
      </c>
      <c r="E9" s="17">
        <v>850.476</v>
      </c>
      <c r="F9" s="1">
        <v>851.61300000000006</v>
      </c>
      <c r="G9" s="14">
        <v>30.699000000000002</v>
      </c>
      <c r="H9" s="15">
        <f t="shared" si="0"/>
        <v>34</v>
      </c>
      <c r="I9">
        <f t="shared" si="1"/>
        <v>879.50747581354449</v>
      </c>
      <c r="J9" s="12">
        <f>ROUNDUP(C9,0)</f>
        <v>1137</v>
      </c>
      <c r="K9" s="12">
        <v>7</v>
      </c>
      <c r="L9" s="7">
        <v>21102</v>
      </c>
      <c r="M9" s="8">
        <v>204</v>
      </c>
      <c r="N9" s="10">
        <v>35037580</v>
      </c>
    </row>
    <row r="10" spans="1:14" x14ac:dyDescent="0.25">
      <c r="A10" s="1">
        <v>12</v>
      </c>
      <c r="B10" s="1">
        <v>960</v>
      </c>
      <c r="C10" s="1">
        <f t="shared" si="2"/>
        <v>1041.6666666666667</v>
      </c>
      <c r="D10" s="18">
        <v>25.007999999999999</v>
      </c>
      <c r="E10" s="17">
        <v>794.00400000000002</v>
      </c>
      <c r="F10" s="1">
        <v>801.298</v>
      </c>
      <c r="G10" s="14">
        <v>30.218</v>
      </c>
      <c r="H10" s="15">
        <f t="shared" si="0"/>
        <v>32</v>
      </c>
      <c r="I10">
        <f t="shared" si="1"/>
        <v>959.69289827255272</v>
      </c>
      <c r="J10" s="12">
        <f>ROUNDUP(C10,0)</f>
        <v>1042</v>
      </c>
      <c r="K10" s="12">
        <v>8</v>
      </c>
      <c r="L10" s="7">
        <v>19803</v>
      </c>
      <c r="M10" s="8">
        <v>192</v>
      </c>
      <c r="N10" s="10">
        <v>32980040</v>
      </c>
    </row>
    <row r="11" spans="1:14" x14ac:dyDescent="0.25">
      <c r="A11" s="1">
        <v>13</v>
      </c>
      <c r="B11" s="1">
        <v>1040</v>
      </c>
      <c r="C11" s="1">
        <f t="shared" si="2"/>
        <v>961.53846153846155</v>
      </c>
      <c r="D11" s="18"/>
      <c r="E11" s="17"/>
      <c r="F11" s="1"/>
      <c r="G11" s="14"/>
      <c r="H11" s="15" t="e">
        <f t="shared" si="0"/>
        <v>#DIV/0!</v>
      </c>
      <c r="I11">
        <f t="shared" si="1"/>
        <v>1039.5010395010395</v>
      </c>
      <c r="J11" s="12">
        <f>ROUNDUP(C11,0)</f>
        <v>962</v>
      </c>
      <c r="K11" s="12">
        <v>9</v>
      </c>
      <c r="L11" s="7"/>
      <c r="M11" s="8"/>
      <c r="N11" s="8"/>
    </row>
    <row r="12" spans="1:14" x14ac:dyDescent="0.25">
      <c r="A12" s="1">
        <v>14</v>
      </c>
      <c r="B12" s="1">
        <v>1120</v>
      </c>
      <c r="C12" s="1">
        <f t="shared" si="2"/>
        <v>892.85714285714278</v>
      </c>
      <c r="D12" s="18"/>
      <c r="E12" s="17"/>
      <c r="F12" s="1"/>
      <c r="G12" s="14"/>
      <c r="H12" s="15" t="e">
        <f t="shared" si="0"/>
        <v>#DIV/0!</v>
      </c>
      <c r="I12">
        <f t="shared" si="1"/>
        <v>1119.8208286674133</v>
      </c>
      <c r="J12" s="12">
        <f>ROUNDUP(C12,0)</f>
        <v>893</v>
      </c>
      <c r="K12" s="12">
        <v>10</v>
      </c>
      <c r="L12" s="7"/>
      <c r="M12" s="8"/>
      <c r="N12" s="8"/>
    </row>
    <row r="13" spans="1:14" x14ac:dyDescent="0.25">
      <c r="A13" s="1">
        <v>15</v>
      </c>
      <c r="B13" s="1">
        <v>1200</v>
      </c>
      <c r="C13" s="1">
        <f t="shared" si="2"/>
        <v>833.33333333333337</v>
      </c>
      <c r="D13" s="18"/>
      <c r="E13" s="17"/>
      <c r="F13" s="1"/>
      <c r="G13" s="14"/>
      <c r="H13" s="15" t="e">
        <f t="shared" si="0"/>
        <v>#DIV/0!</v>
      </c>
      <c r="I13">
        <f t="shared" si="1"/>
        <v>1199.0407673860911</v>
      </c>
      <c r="J13" s="12">
        <f>ROUNDUP(C13,0)</f>
        <v>834</v>
      </c>
      <c r="K13" s="12">
        <v>11</v>
      </c>
      <c r="L13" s="7"/>
      <c r="M13" s="8"/>
      <c r="N13" s="8"/>
    </row>
    <row r="14" spans="1:14" x14ac:dyDescent="0.25">
      <c r="A14" s="1">
        <v>16</v>
      </c>
      <c r="B14" s="1">
        <v>1280</v>
      </c>
      <c r="C14" s="1">
        <f t="shared" si="2"/>
        <v>781.25</v>
      </c>
      <c r="D14" s="18"/>
      <c r="E14" s="17"/>
      <c r="F14" s="1"/>
      <c r="G14" s="14"/>
      <c r="H14" s="15" t="e">
        <f t="shared" si="0"/>
        <v>#DIV/0!</v>
      </c>
      <c r="I14">
        <f t="shared" si="1"/>
        <v>1278.7723785166243</v>
      </c>
      <c r="J14" s="12">
        <f>ROUNDUP(C14,0)</f>
        <v>782</v>
      </c>
      <c r="K14" s="12">
        <v>12</v>
      </c>
      <c r="L14" s="7"/>
      <c r="N14" s="8"/>
    </row>
    <row r="15" spans="1:14" x14ac:dyDescent="0.25">
      <c r="A15" s="1">
        <v>17</v>
      </c>
      <c r="B15" s="1">
        <v>1360</v>
      </c>
      <c r="C15" s="1">
        <f t="shared" si="2"/>
        <v>735.29411764705878</v>
      </c>
      <c r="D15" s="18"/>
      <c r="E15" s="17"/>
      <c r="F15" s="1"/>
      <c r="G15" s="14"/>
      <c r="H15" s="15" t="e">
        <f t="shared" si="0"/>
        <v>#DIV/0!</v>
      </c>
      <c r="I15">
        <f t="shared" si="1"/>
        <v>1358.695652173913</v>
      </c>
      <c r="J15" s="12">
        <f>ROUNDUP(C15,0)</f>
        <v>736</v>
      </c>
      <c r="K15" s="12">
        <v>13</v>
      </c>
      <c r="L15" s="7"/>
      <c r="M15" s="8"/>
      <c r="N15" s="8"/>
    </row>
    <row r="16" spans="1:14" x14ac:dyDescent="0.25">
      <c r="A16" s="1">
        <v>18</v>
      </c>
      <c r="B16" s="1">
        <v>1440</v>
      </c>
      <c r="C16" s="1">
        <f t="shared" si="2"/>
        <v>694.44444444444446</v>
      </c>
      <c r="D16" s="18"/>
      <c r="E16" s="17"/>
      <c r="F16" s="1"/>
      <c r="G16" s="14"/>
      <c r="H16" s="15" t="e">
        <f t="shared" si="0"/>
        <v>#DIV/0!</v>
      </c>
      <c r="I16">
        <f t="shared" si="1"/>
        <v>1438.8489208633093</v>
      </c>
      <c r="J16" s="12">
        <f>ROUNDUP(C16,0)</f>
        <v>695</v>
      </c>
      <c r="K16" s="12">
        <v>14</v>
      </c>
      <c r="L16" s="7"/>
      <c r="M16" s="8"/>
      <c r="N16" s="8"/>
    </row>
    <row r="17" spans="1:14" x14ac:dyDescent="0.25">
      <c r="A17" s="1">
        <v>19</v>
      </c>
      <c r="B17" s="1">
        <v>1520</v>
      </c>
      <c r="C17" s="1">
        <f t="shared" si="2"/>
        <v>657.8947368421052</v>
      </c>
      <c r="D17" s="18"/>
      <c r="E17" s="17"/>
      <c r="F17" s="1"/>
      <c r="G17" s="14"/>
      <c r="H17" s="15" t="e">
        <f t="shared" si="0"/>
        <v>#DIV/0!</v>
      </c>
      <c r="I17">
        <f t="shared" si="1"/>
        <v>1519.7568389057751</v>
      </c>
      <c r="J17" s="12">
        <f>ROUNDUP(C17,0)</f>
        <v>658</v>
      </c>
      <c r="K17" s="12">
        <v>15</v>
      </c>
      <c r="L17" s="7"/>
      <c r="M17" s="8"/>
      <c r="N17" s="8"/>
    </row>
    <row r="18" spans="1:14" x14ac:dyDescent="0.25">
      <c r="A18" s="1">
        <v>20</v>
      </c>
      <c r="B18" s="1">
        <v>1600</v>
      </c>
      <c r="C18" s="1">
        <f t="shared" si="2"/>
        <v>625</v>
      </c>
      <c r="D18" s="18"/>
      <c r="E18" s="17"/>
      <c r="F18" s="1"/>
      <c r="G18" s="14"/>
      <c r="H18" s="15" t="e">
        <f t="shared" si="0"/>
        <v>#DIV/0!</v>
      </c>
      <c r="I18">
        <f t="shared" si="1"/>
        <v>1600</v>
      </c>
      <c r="J18" s="12">
        <f>ROUNDUP(C18,0)</f>
        <v>625</v>
      </c>
      <c r="K18" s="12">
        <v>16</v>
      </c>
      <c r="L18" s="7"/>
      <c r="M18" s="8"/>
      <c r="N18" s="8"/>
    </row>
    <row r="19" spans="1:14" x14ac:dyDescent="0.25">
      <c r="A19" s="1">
        <v>21</v>
      </c>
      <c r="B19" s="1">
        <v>1680</v>
      </c>
      <c r="C19" s="1">
        <f t="shared" si="2"/>
        <v>595.2380952380953</v>
      </c>
      <c r="D19" s="18"/>
      <c r="E19" s="17"/>
      <c r="F19" s="1"/>
      <c r="G19" s="14"/>
      <c r="H19" s="15" t="e">
        <f t="shared" si="0"/>
        <v>#DIV/0!</v>
      </c>
      <c r="I19">
        <f t="shared" si="1"/>
        <v>1677.8523489932886</v>
      </c>
      <c r="J19" s="12">
        <f>ROUNDUP(C19,0)</f>
        <v>596</v>
      </c>
      <c r="K19" s="12">
        <v>17</v>
      </c>
      <c r="L19" s="7"/>
      <c r="M19" s="8"/>
      <c r="N19" s="8"/>
    </row>
    <row r="20" spans="1:14" x14ac:dyDescent="0.25">
      <c r="A20" s="1">
        <v>22</v>
      </c>
      <c r="B20" s="1">
        <v>1760</v>
      </c>
      <c r="C20" s="1">
        <f t="shared" si="2"/>
        <v>568.18181818181813</v>
      </c>
      <c r="D20" s="18"/>
      <c r="E20" s="17"/>
      <c r="F20" s="1"/>
      <c r="G20" s="14"/>
      <c r="H20" s="15" t="e">
        <f t="shared" si="0"/>
        <v>#DIV/0!</v>
      </c>
      <c r="I20">
        <f t="shared" si="1"/>
        <v>1757.4692442882249</v>
      </c>
      <c r="J20" s="12">
        <f>ROUNDUP(C20,0)</f>
        <v>569</v>
      </c>
      <c r="K20" s="12">
        <v>18</v>
      </c>
      <c r="L20" s="7"/>
      <c r="M20" s="8"/>
      <c r="N20" s="8"/>
    </row>
    <row r="21" spans="1:14" x14ac:dyDescent="0.25">
      <c r="A21" s="1">
        <v>23</v>
      </c>
      <c r="B21" s="1">
        <v>1840</v>
      </c>
      <c r="C21" s="1">
        <f t="shared" si="2"/>
        <v>543.47826086956525</v>
      </c>
      <c r="D21" s="18"/>
      <c r="E21" s="17"/>
      <c r="F21" s="1"/>
      <c r="G21" s="14"/>
      <c r="H21" s="15" t="e">
        <f t="shared" si="0"/>
        <v>#DIV/0!</v>
      </c>
      <c r="I21">
        <f t="shared" si="1"/>
        <v>1838.2352941176471</v>
      </c>
      <c r="J21" s="12">
        <f>ROUNDUP(C21,0)</f>
        <v>544</v>
      </c>
      <c r="K21" s="12">
        <v>19</v>
      </c>
      <c r="L21" s="7"/>
      <c r="M21" s="8"/>
      <c r="N21" s="8"/>
    </row>
    <row r="22" spans="1:14" x14ac:dyDescent="0.25">
      <c r="A22" s="1">
        <v>24</v>
      </c>
      <c r="B22" s="1">
        <v>1920</v>
      </c>
      <c r="C22" s="1">
        <f t="shared" si="2"/>
        <v>520.83333333333337</v>
      </c>
      <c r="D22" s="18"/>
      <c r="E22" s="17"/>
      <c r="F22" s="1"/>
      <c r="G22" s="14"/>
      <c r="H22" s="15" t="e">
        <f t="shared" si="0"/>
        <v>#DIV/0!</v>
      </c>
      <c r="I22">
        <f t="shared" si="1"/>
        <v>1919.3857965451054</v>
      </c>
      <c r="J22" s="12">
        <f>ROUNDUP(C22,0)</f>
        <v>521</v>
      </c>
      <c r="K22" s="12">
        <v>20</v>
      </c>
      <c r="L22" s="7"/>
      <c r="M22" s="8"/>
      <c r="N22" s="8"/>
    </row>
    <row r="23" spans="1:14" x14ac:dyDescent="0.25">
      <c r="A23" s="1">
        <v>25</v>
      </c>
      <c r="B23" s="1">
        <v>2000</v>
      </c>
      <c r="C23" s="1">
        <f t="shared" si="2"/>
        <v>500</v>
      </c>
      <c r="D23" s="18"/>
      <c r="E23" s="17"/>
      <c r="F23" s="1"/>
      <c r="G23" s="14"/>
      <c r="H23" s="15" t="e">
        <f t="shared" si="0"/>
        <v>#DIV/0!</v>
      </c>
      <c r="I23">
        <f t="shared" si="1"/>
        <v>2000</v>
      </c>
      <c r="J23" s="12">
        <f>ROUNDUP(C23,0)</f>
        <v>500</v>
      </c>
      <c r="K23" s="12">
        <v>21</v>
      </c>
      <c r="L23" s="7"/>
      <c r="M23" s="8"/>
      <c r="N23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SSF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Aguiar</dc:creator>
  <cp:lastModifiedBy>Melissa Aguiar</cp:lastModifiedBy>
  <cp:lastPrinted>2020-06-20T20:30:33Z</cp:lastPrinted>
  <dcterms:created xsi:type="dcterms:W3CDTF">2020-05-06T20:07:47Z</dcterms:created>
  <dcterms:modified xsi:type="dcterms:W3CDTF">2020-06-23T00:52:33Z</dcterms:modified>
</cp:coreProperties>
</file>