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Research-UWF\Seasonal Study\2 Sept 11 2015\"/>
    </mc:Choice>
  </mc:AlternateContent>
  <xr:revisionPtr revIDLastSave="0" documentId="13_ncr:1_{520EAD47-B1B0-47D0-93DB-1BE29384FB1D}" xr6:coauthVersionLast="47" xr6:coauthVersionMax="47" xr10:uidLastSave="{00000000-0000-0000-0000-000000000000}"/>
  <bookViews>
    <workbookView xWindow="-110" yWindow="490" windowWidth="19420" windowHeight="10420" tabRatio="500" xr2:uid="{00000000-000D-0000-FFFF-FFFF00000000}"/>
  </bookViews>
  <sheets>
    <sheet name="Calculations" sheetId="1" r:id="rId1"/>
    <sheet name="Regression and 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N11" i="1" s="1"/>
  <c r="H8" i="1"/>
  <c r="N8" i="1" s="1"/>
  <c r="H5" i="1"/>
  <c r="N5" i="1" s="1"/>
  <c r="H2" i="1"/>
  <c r="N2" i="1" s="1"/>
  <c r="H71" i="1"/>
  <c r="N71" i="1" s="1"/>
  <c r="O71" i="1" s="1"/>
  <c r="H68" i="1"/>
  <c r="N68" i="1" s="1"/>
  <c r="O68" i="1" s="1"/>
  <c r="H65" i="1"/>
  <c r="N65" i="1" s="1"/>
  <c r="O65" i="1" s="1"/>
  <c r="H62" i="1"/>
  <c r="N62" i="1" s="1"/>
  <c r="O62" i="1" s="1"/>
  <c r="H59" i="1"/>
  <c r="H56" i="1"/>
  <c r="N56" i="1" s="1"/>
  <c r="O56" i="1" s="1"/>
  <c r="H53" i="1"/>
  <c r="N53" i="1" s="1"/>
  <c r="O53" i="1" s="1"/>
  <c r="H50" i="1"/>
  <c r="N50" i="1" s="1"/>
  <c r="O50" i="1" s="1"/>
  <c r="H47" i="1"/>
  <c r="H44" i="1"/>
  <c r="N44" i="1" s="1"/>
  <c r="O44" i="1" s="1"/>
  <c r="H41" i="1"/>
  <c r="N41" i="1" s="1"/>
  <c r="O41" i="1" s="1"/>
  <c r="H38" i="1"/>
  <c r="N38" i="1" s="1"/>
  <c r="O38" i="1" s="1"/>
  <c r="H35" i="1"/>
  <c r="N35" i="1" s="1"/>
  <c r="O35" i="1" s="1"/>
  <c r="H32" i="1"/>
  <c r="N32" i="1" s="1"/>
  <c r="O32" i="1" s="1"/>
  <c r="H29" i="1"/>
  <c r="N29" i="1" s="1"/>
  <c r="O29" i="1" s="1"/>
  <c r="H26" i="1"/>
  <c r="N26" i="1" s="1"/>
  <c r="O26" i="1" s="1"/>
  <c r="H23" i="1"/>
  <c r="N23" i="1" s="1"/>
  <c r="O23" i="1" s="1"/>
  <c r="H20" i="1"/>
  <c r="N20" i="1" s="1"/>
  <c r="O20" i="1" s="1"/>
  <c r="H17" i="1"/>
  <c r="N17" i="1" s="1"/>
  <c r="O17" i="1" s="1"/>
  <c r="H14" i="1"/>
  <c r="N14" i="1" s="1"/>
  <c r="O14" i="1" s="1"/>
  <c r="I71" i="1"/>
  <c r="I68" i="1"/>
  <c r="I65" i="1"/>
  <c r="L62" i="1"/>
  <c r="K62" i="1"/>
  <c r="I62" i="1"/>
  <c r="I59" i="1"/>
  <c r="I56" i="1"/>
  <c r="J56" i="1"/>
  <c r="I53" i="1"/>
  <c r="L50" i="1"/>
  <c r="K50" i="1"/>
  <c r="I50" i="1"/>
  <c r="I47" i="1"/>
  <c r="I44" i="1"/>
  <c r="I41" i="1"/>
  <c r="J41" i="1" s="1"/>
  <c r="L38" i="1"/>
  <c r="K38" i="1"/>
  <c r="I38" i="1"/>
  <c r="J38" i="1"/>
  <c r="I35" i="1"/>
  <c r="I32" i="1"/>
  <c r="I29" i="1"/>
  <c r="L26" i="1"/>
  <c r="K26" i="1"/>
  <c r="I26" i="1"/>
  <c r="I23" i="1"/>
  <c r="I20" i="1"/>
  <c r="I17" i="1"/>
  <c r="J17" i="1" s="1"/>
  <c r="L14" i="1"/>
  <c r="K14" i="1"/>
  <c r="I14" i="1"/>
  <c r="L2" i="1"/>
  <c r="K2" i="1"/>
  <c r="I11" i="1"/>
  <c r="J11" i="1" s="1"/>
  <c r="I8" i="1"/>
  <c r="I5" i="1"/>
  <c r="J5" i="1" s="1"/>
  <c r="I2" i="1"/>
  <c r="J2" i="1" s="1"/>
  <c r="J47" i="1" l="1"/>
  <c r="J53" i="1"/>
  <c r="M38" i="1"/>
  <c r="M26" i="1"/>
  <c r="J29" i="1"/>
  <c r="J23" i="1"/>
  <c r="J32" i="1"/>
  <c r="J44" i="1"/>
  <c r="J8" i="1"/>
  <c r="J20" i="1"/>
  <c r="J62" i="1"/>
  <c r="M2" i="1"/>
  <c r="M50" i="1"/>
  <c r="J35" i="1"/>
  <c r="M62" i="1"/>
  <c r="J14" i="1"/>
  <c r="J68" i="1"/>
  <c r="J71" i="1"/>
  <c r="J50" i="1"/>
  <c r="J26" i="1"/>
  <c r="M14" i="1"/>
  <c r="J59" i="1"/>
  <c r="J65" i="1"/>
  <c r="N47" i="1"/>
  <c r="O47" i="1" s="1"/>
  <c r="N59" i="1"/>
  <c r="O59" i="1" s="1"/>
</calcChain>
</file>

<file path=xl/sharedStrings.xml><?xml version="1.0" encoding="utf-8"?>
<sst xmlns="http://schemas.openxmlformats.org/spreadsheetml/2006/main" count="163" uniqueCount="97">
  <si>
    <t>Treatment</t>
  </si>
  <si>
    <t>Control</t>
  </si>
  <si>
    <t>0.5% WAF</t>
  </si>
  <si>
    <t>2.5% WAF</t>
  </si>
  <si>
    <t>5% WAF</t>
  </si>
  <si>
    <t>10% WAF</t>
  </si>
  <si>
    <t>log % Ctrl</t>
  </si>
  <si>
    <t>slope</t>
  </si>
  <si>
    <t>Treatment (% WAF)</t>
  </si>
  <si>
    <t>Sample#</t>
  </si>
  <si>
    <t>Day</t>
  </si>
  <si>
    <t>Month</t>
  </si>
  <si>
    <t>Year</t>
  </si>
  <si>
    <t>1% WAF</t>
  </si>
  <si>
    <t>Average</t>
  </si>
  <si>
    <t>Standard Deviation</t>
  </si>
  <si>
    <t>Coefficient of Variation (%)</t>
  </si>
  <si>
    <t>Treatment Average</t>
  </si>
  <si>
    <t>Treatment Standard Deviation</t>
  </si>
  <si>
    <t>Treatment Coefficient of Variation (%)</t>
  </si>
  <si>
    <t>% of the Control</t>
  </si>
  <si>
    <t>log % of the Control</t>
  </si>
  <si>
    <r>
      <t>R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value</t>
    </r>
  </si>
  <si>
    <t>DPM</t>
  </si>
  <si>
    <t>ReplicateID</t>
  </si>
  <si>
    <t>C1.1</t>
  </si>
  <si>
    <t>C1.2</t>
  </si>
  <si>
    <t>C1.3</t>
  </si>
  <si>
    <t>C2.1</t>
  </si>
  <si>
    <t>C2.2</t>
  </si>
  <si>
    <t>C2.3</t>
  </si>
  <si>
    <t>C3.1</t>
  </si>
  <si>
    <t>C3.2</t>
  </si>
  <si>
    <t>C3.3</t>
  </si>
  <si>
    <t>C4.1</t>
  </si>
  <si>
    <t>C4.2</t>
  </si>
  <si>
    <t>C4.3</t>
  </si>
  <si>
    <t>0.5WAF1.1</t>
  </si>
  <si>
    <t>0.5WAF1.2</t>
  </si>
  <si>
    <t>0.5WAF1.3</t>
  </si>
  <si>
    <t>0.5WAF2.1</t>
  </si>
  <si>
    <t>0.5WAF2.2</t>
  </si>
  <si>
    <t>0.5WAF2.3</t>
  </si>
  <si>
    <t>0.5WAF3.1</t>
  </si>
  <si>
    <t>0.5WAF3.2</t>
  </si>
  <si>
    <t>0.5WAF3.3</t>
  </si>
  <si>
    <t>0.5WAF4.1</t>
  </si>
  <si>
    <t>0.5WAF4.2</t>
  </si>
  <si>
    <t>0.5WAF4.3</t>
  </si>
  <si>
    <t>1WAF1.1</t>
  </si>
  <si>
    <t>1WAF1.2</t>
  </si>
  <si>
    <t>1WAF1.3</t>
  </si>
  <si>
    <t>1WAF2.1</t>
  </si>
  <si>
    <t>1WAF2.2</t>
  </si>
  <si>
    <t>1WAF2.3</t>
  </si>
  <si>
    <t>1WAF3.1</t>
  </si>
  <si>
    <t>1WAF3.2</t>
  </si>
  <si>
    <t>1WAF3.3</t>
  </si>
  <si>
    <t>1WAF4.1</t>
  </si>
  <si>
    <t>1WAF4.2</t>
  </si>
  <si>
    <t>1WAF4.3</t>
  </si>
  <si>
    <t>2.5WAF1.1</t>
  </si>
  <si>
    <t>2.5WAF1.2</t>
  </si>
  <si>
    <t>2.5WAF1.3</t>
  </si>
  <si>
    <t>2.5WAF2.1</t>
  </si>
  <si>
    <t>2.5WAF2.2</t>
  </si>
  <si>
    <t>2.5WAF2.3</t>
  </si>
  <si>
    <t>2.5WAF3.1</t>
  </si>
  <si>
    <t>2.5WAF3.2</t>
  </si>
  <si>
    <t>2.5WAF3.3</t>
  </si>
  <si>
    <t>2.5WAF4.1</t>
  </si>
  <si>
    <t>2.5WAF4.2</t>
  </si>
  <si>
    <t>2.5WAF4.3</t>
  </si>
  <si>
    <t>5WAF1.1</t>
  </si>
  <si>
    <t>5WAF1.2</t>
  </si>
  <si>
    <t>5WAF1.3</t>
  </si>
  <si>
    <t>5WAF2.1</t>
  </si>
  <si>
    <t>5WAF2.2</t>
  </si>
  <si>
    <t>5WAF2.3</t>
  </si>
  <si>
    <t>5WAF3.1</t>
  </si>
  <si>
    <t>5WAF3.2</t>
  </si>
  <si>
    <t>5WAF3.3</t>
  </si>
  <si>
    <t>5WAF4.1</t>
  </si>
  <si>
    <t>5WAF4.2</t>
  </si>
  <si>
    <t>5WAF4.3</t>
  </si>
  <si>
    <t>10WAF1.1</t>
  </si>
  <si>
    <t>10WAF1.2</t>
  </si>
  <si>
    <t>10WAF1.3</t>
  </si>
  <si>
    <t>10WAF2.1</t>
  </si>
  <si>
    <t>10WAF2.2</t>
  </si>
  <si>
    <t>10WAF2.3</t>
  </si>
  <si>
    <t>10WAF3.1</t>
  </si>
  <si>
    <t>10WAF3.2</t>
  </si>
  <si>
    <t>10WAF3.3</t>
  </si>
  <si>
    <t>10WAF4.1</t>
  </si>
  <si>
    <t>10WAF4.2</t>
  </si>
  <si>
    <t>10WAF4.3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</si>
</sst>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45406824146981"/>
                  <c:y val="-0.52148840769903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and Graph'!$A$2:$A$21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xVal>
          <c:yVal>
            <c:numRef>
              <c:f>'Regression and Graph'!$B$2:$B$21</c:f>
              <c:numCache>
                <c:formatCode>General</c:formatCode>
                <c:ptCount val="20"/>
                <c:pt idx="0">
                  <c:v>1.9193557424231928</c:v>
                </c:pt>
                <c:pt idx="1">
                  <c:v>1.9072405915400827</c:v>
                </c:pt>
                <c:pt idx="2">
                  <c:v>1.911336916129827</c:v>
                </c:pt>
                <c:pt idx="3">
                  <c:v>1.9166659615488537</c:v>
                </c:pt>
                <c:pt idx="4">
                  <c:v>1.8482236000315118</c:v>
                </c:pt>
                <c:pt idx="5">
                  <c:v>1.8496943176790634</c:v>
                </c:pt>
                <c:pt idx="6">
                  <c:v>1.8499383283059037</c:v>
                </c:pt>
                <c:pt idx="7">
                  <c:v>1.8418751475321942</c:v>
                </c:pt>
                <c:pt idx="8">
                  <c:v>1.6830921965877486</c:v>
                </c:pt>
                <c:pt idx="9">
                  <c:v>1.6921793922196338</c:v>
                </c:pt>
                <c:pt idx="10">
                  <c:v>1.6858681281673904</c:v>
                </c:pt>
                <c:pt idx="11">
                  <c:v>1.6901129250629601</c:v>
                </c:pt>
                <c:pt idx="12">
                  <c:v>1.4561820384724626</c:v>
                </c:pt>
                <c:pt idx="13">
                  <c:v>1.4484094675393473</c:v>
                </c:pt>
                <c:pt idx="14">
                  <c:v>1.4621896713264479</c:v>
                </c:pt>
                <c:pt idx="15">
                  <c:v>1.4814921700557568</c:v>
                </c:pt>
                <c:pt idx="16">
                  <c:v>0.98046785500649403</c:v>
                </c:pt>
                <c:pt idx="17">
                  <c:v>0.99660502564788112</c:v>
                </c:pt>
                <c:pt idx="18">
                  <c:v>1.010386616683224</c:v>
                </c:pt>
                <c:pt idx="19">
                  <c:v>0.99784376722509593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6-4BBB-BB12-EA66DC0C4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78056"/>
        <c:axId val="166378448"/>
      </c:scatterChart>
      <c:valAx>
        <c:axId val="16637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78448"/>
        <c:crosses val="autoZero"/>
        <c:crossBetween val="midCat"/>
      </c:valAx>
      <c:valAx>
        <c:axId val="1663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7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2</xdr:row>
      <xdr:rowOff>171450</xdr:rowOff>
    </xdr:from>
    <xdr:to>
      <xdr:col>9</xdr:col>
      <xdr:colOff>409575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workbookViewId="0"/>
  </sheetViews>
  <sheetFormatPr defaultColWidth="11" defaultRowHeight="15.5" x14ac:dyDescent="0.35"/>
  <cols>
    <col min="14" max="14" width="12.83203125" bestFit="1" customWidth="1"/>
  </cols>
  <sheetData>
    <row r="1" spans="1:15" x14ac:dyDescent="0.35">
      <c r="A1" t="s">
        <v>10</v>
      </c>
      <c r="B1" t="s">
        <v>11</v>
      </c>
      <c r="C1" t="s">
        <v>12</v>
      </c>
      <c r="D1" t="s">
        <v>9</v>
      </c>
      <c r="E1" t="s">
        <v>0</v>
      </c>
      <c r="F1" t="s">
        <v>24</v>
      </c>
      <c r="G1" t="s">
        <v>23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</row>
    <row r="2" spans="1:15" x14ac:dyDescent="0.35">
      <c r="A2">
        <v>11</v>
      </c>
      <c r="B2">
        <v>9</v>
      </c>
      <c r="C2">
        <v>2015</v>
      </c>
      <c r="D2">
        <v>1</v>
      </c>
      <c r="E2" t="s">
        <v>1</v>
      </c>
      <c r="F2" t="s">
        <v>25</v>
      </c>
      <c r="G2">
        <v>163483</v>
      </c>
      <c r="H2">
        <f>AVERAGE(G2:G4)</f>
        <v>164202</v>
      </c>
      <c r="I2" s="2">
        <f>STDEV(G2:G4)</f>
        <v>1110.4958352015553</v>
      </c>
      <c r="J2" s="2">
        <f>(I2/H2)*100</f>
        <v>0.67629860489004723</v>
      </c>
      <c r="K2" s="2">
        <f>AVERAGE(G2:G13)</f>
        <v>163483.25</v>
      </c>
      <c r="L2" s="2">
        <f>STDEV(G2:G13)</f>
        <v>2857.5464085947456</v>
      </c>
      <c r="M2" s="2">
        <f>(L2/K2)*100</f>
        <v>1.7479138741092712</v>
      </c>
      <c r="N2" s="1">
        <f>(H2/163483)*100</f>
        <v>100.43980108023464</v>
      </c>
    </row>
    <row r="3" spans="1:15" x14ac:dyDescent="0.35">
      <c r="A3">
        <v>11</v>
      </c>
      <c r="B3">
        <v>9</v>
      </c>
      <c r="C3">
        <v>2015</v>
      </c>
      <c r="D3">
        <v>2</v>
      </c>
      <c r="E3" t="s">
        <v>1</v>
      </c>
      <c r="F3" t="s">
        <v>26</v>
      </c>
      <c r="G3">
        <v>165481</v>
      </c>
    </row>
    <row r="4" spans="1:15" x14ac:dyDescent="0.35">
      <c r="A4">
        <v>11</v>
      </c>
      <c r="B4">
        <v>9</v>
      </c>
      <c r="C4">
        <v>2015</v>
      </c>
      <c r="D4">
        <v>3</v>
      </c>
      <c r="E4" t="s">
        <v>1</v>
      </c>
      <c r="F4" t="s">
        <v>27</v>
      </c>
      <c r="G4">
        <v>163642</v>
      </c>
    </row>
    <row r="5" spans="1:15" x14ac:dyDescent="0.35">
      <c r="A5">
        <v>11</v>
      </c>
      <c r="B5">
        <v>9</v>
      </c>
      <c r="C5">
        <v>2015</v>
      </c>
      <c r="D5">
        <v>4</v>
      </c>
      <c r="E5" t="s">
        <v>1</v>
      </c>
      <c r="F5" t="s">
        <v>28</v>
      </c>
      <c r="G5">
        <v>159837</v>
      </c>
      <c r="H5" s="2">
        <f>AVERAGE(G5:G7)</f>
        <v>163923.66666666666</v>
      </c>
      <c r="I5" s="2">
        <f>STDEV(G5:G7)</f>
        <v>3596.914974437585</v>
      </c>
      <c r="J5" s="2">
        <f>(I5/H5)*100</f>
        <v>2.194262151146114</v>
      </c>
      <c r="N5" s="1">
        <f>(H5/163483)*100</f>
        <v>100.26954892353741</v>
      </c>
    </row>
    <row r="6" spans="1:15" x14ac:dyDescent="0.35">
      <c r="A6">
        <v>11</v>
      </c>
      <c r="B6">
        <v>9</v>
      </c>
      <c r="C6">
        <v>2015</v>
      </c>
      <c r="D6">
        <v>5</v>
      </c>
      <c r="E6" t="s">
        <v>1</v>
      </c>
      <c r="F6" t="s">
        <v>29</v>
      </c>
      <c r="G6">
        <v>166609</v>
      </c>
    </row>
    <row r="7" spans="1:15" x14ac:dyDescent="0.35">
      <c r="A7">
        <v>11</v>
      </c>
      <c r="B7">
        <v>9</v>
      </c>
      <c r="C7">
        <v>2015</v>
      </c>
      <c r="D7">
        <v>6</v>
      </c>
      <c r="E7" t="s">
        <v>1</v>
      </c>
      <c r="F7" t="s">
        <v>30</v>
      </c>
      <c r="G7">
        <v>165325</v>
      </c>
    </row>
    <row r="8" spans="1:15" x14ac:dyDescent="0.35">
      <c r="A8">
        <v>11</v>
      </c>
      <c r="B8">
        <v>9</v>
      </c>
      <c r="C8">
        <v>2015</v>
      </c>
      <c r="D8">
        <v>7</v>
      </c>
      <c r="E8" t="s">
        <v>1</v>
      </c>
      <c r="F8" t="s">
        <v>31</v>
      </c>
      <c r="G8">
        <v>163265</v>
      </c>
      <c r="H8" s="2">
        <f>AVERAGE(G8:G10)</f>
        <v>160603.33333333334</v>
      </c>
      <c r="I8" s="2">
        <f>STDEV(G8:G10)</f>
        <v>3493.7948327475292</v>
      </c>
      <c r="J8" s="2">
        <f>(I8/H8)*100</f>
        <v>2.1754186293855642</v>
      </c>
      <c r="N8" s="1">
        <f>(H8/163483)*100</f>
        <v>98.2385528362786</v>
      </c>
    </row>
    <row r="9" spans="1:15" x14ac:dyDescent="0.35">
      <c r="A9">
        <v>11</v>
      </c>
      <c r="B9">
        <v>9</v>
      </c>
      <c r="C9">
        <v>2015</v>
      </c>
      <c r="D9">
        <v>8</v>
      </c>
      <c r="E9" t="s">
        <v>1</v>
      </c>
      <c r="F9" t="s">
        <v>32</v>
      </c>
      <c r="G9">
        <v>156647</v>
      </c>
    </row>
    <row r="10" spans="1:15" x14ac:dyDescent="0.35">
      <c r="A10">
        <v>11</v>
      </c>
      <c r="B10">
        <v>9</v>
      </c>
      <c r="C10">
        <v>2015</v>
      </c>
      <c r="D10">
        <v>9</v>
      </c>
      <c r="E10" t="s">
        <v>1</v>
      </c>
      <c r="F10" t="s">
        <v>33</v>
      </c>
      <c r="G10">
        <v>161898</v>
      </c>
    </row>
    <row r="11" spans="1:15" x14ac:dyDescent="0.35">
      <c r="A11">
        <v>11</v>
      </c>
      <c r="B11">
        <v>9</v>
      </c>
      <c r="C11">
        <v>2015</v>
      </c>
      <c r="D11">
        <v>10</v>
      </c>
      <c r="E11" t="s">
        <v>1</v>
      </c>
      <c r="F11" t="s">
        <v>34</v>
      </c>
      <c r="G11">
        <v>164754</v>
      </c>
      <c r="H11">
        <f>AVERAGE(G11:G13)</f>
        <v>165204</v>
      </c>
      <c r="I11" s="2">
        <f>STDEV(G11:G13)</f>
        <v>764.74767080390643</v>
      </c>
      <c r="J11" s="2">
        <f>(I11/H11)*100</f>
        <v>0.46291111038710109</v>
      </c>
      <c r="N11" s="1">
        <f>(H11/163483)*100</f>
        <v>101.05270884434468</v>
      </c>
    </row>
    <row r="12" spans="1:15" x14ac:dyDescent="0.35">
      <c r="A12">
        <v>11</v>
      </c>
      <c r="B12">
        <v>9</v>
      </c>
      <c r="C12">
        <v>2015</v>
      </c>
      <c r="D12">
        <v>11</v>
      </c>
      <c r="E12" t="s">
        <v>1</v>
      </c>
      <c r="F12" t="s">
        <v>35</v>
      </c>
      <c r="G12">
        <v>164771</v>
      </c>
    </row>
    <row r="13" spans="1:15" x14ac:dyDescent="0.35">
      <c r="A13">
        <v>11</v>
      </c>
      <c r="B13">
        <v>9</v>
      </c>
      <c r="C13">
        <v>2015</v>
      </c>
      <c r="D13">
        <v>12</v>
      </c>
      <c r="E13" t="s">
        <v>1</v>
      </c>
      <c r="F13" t="s">
        <v>36</v>
      </c>
      <c r="G13">
        <v>166087</v>
      </c>
    </row>
    <row r="14" spans="1:15" x14ac:dyDescent="0.35">
      <c r="A14">
        <v>11</v>
      </c>
      <c r="B14">
        <v>9</v>
      </c>
      <c r="C14">
        <v>2015</v>
      </c>
      <c r="D14">
        <v>13</v>
      </c>
      <c r="E14" t="s">
        <v>2</v>
      </c>
      <c r="F14" t="s">
        <v>37</v>
      </c>
      <c r="G14">
        <v>134645</v>
      </c>
      <c r="H14" s="2">
        <f>AVERAGE(G14:G16)</f>
        <v>135777.66666666666</v>
      </c>
      <c r="I14" s="2">
        <f>STDEV(G14:G16)</f>
        <v>982.24301134359484</v>
      </c>
      <c r="J14" s="2">
        <f>(I14/H14)*100</f>
        <v>0.72342015845285912</v>
      </c>
      <c r="K14" s="2">
        <f>AVERAGE(G14:G25)</f>
        <v>134013.25</v>
      </c>
      <c r="L14" s="2">
        <f>STDEV(G14:G25)</f>
        <v>3537.237394685807</v>
      </c>
      <c r="M14" s="2">
        <f>(L14/K14)*100</f>
        <v>2.6394684068073917</v>
      </c>
      <c r="N14" s="1">
        <f>(H14/163483)*100</f>
        <v>83.053079932877822</v>
      </c>
      <c r="O14">
        <f>LOG(N14)</f>
        <v>1.9193557424231928</v>
      </c>
    </row>
    <row r="15" spans="1:15" x14ac:dyDescent="0.35">
      <c r="A15">
        <v>11</v>
      </c>
      <c r="B15">
        <v>9</v>
      </c>
      <c r="C15">
        <v>2015</v>
      </c>
      <c r="D15">
        <v>14</v>
      </c>
      <c r="E15" t="s">
        <v>2</v>
      </c>
      <c r="F15" t="s">
        <v>38</v>
      </c>
      <c r="G15">
        <v>136293</v>
      </c>
    </row>
    <row r="16" spans="1:15" x14ac:dyDescent="0.35">
      <c r="A16">
        <v>11</v>
      </c>
      <c r="B16">
        <v>9</v>
      </c>
      <c r="C16">
        <v>2015</v>
      </c>
      <c r="D16">
        <v>15</v>
      </c>
      <c r="E16" t="s">
        <v>2</v>
      </c>
      <c r="F16" t="s">
        <v>39</v>
      </c>
      <c r="G16">
        <v>136395</v>
      </c>
    </row>
    <row r="17" spans="1:15" x14ac:dyDescent="0.35">
      <c r="A17">
        <v>11</v>
      </c>
      <c r="B17">
        <v>9</v>
      </c>
      <c r="C17">
        <v>2015</v>
      </c>
      <c r="D17">
        <v>16</v>
      </c>
      <c r="E17" t="s">
        <v>2</v>
      </c>
      <c r="F17" t="s">
        <v>40</v>
      </c>
      <c r="G17">
        <v>131805</v>
      </c>
      <c r="H17" s="2">
        <f>AVERAGE(G17:G19)</f>
        <v>132042.33333333334</v>
      </c>
      <c r="I17" s="2">
        <f>STDEV(G17:G19)</f>
        <v>3099.821661536891</v>
      </c>
      <c r="J17" s="2">
        <f>(I17/H17)*100</f>
        <v>2.3475968526787296</v>
      </c>
      <c r="N17" s="1">
        <f>(H17/163483)*100</f>
        <v>80.768234821561464</v>
      </c>
      <c r="O17">
        <f>LOG(N17)</f>
        <v>1.9072405915400827</v>
      </c>
    </row>
    <row r="18" spans="1:15" x14ac:dyDescent="0.35">
      <c r="A18">
        <v>11</v>
      </c>
      <c r="B18">
        <v>9</v>
      </c>
      <c r="C18">
        <v>2015</v>
      </c>
      <c r="D18">
        <v>17</v>
      </c>
      <c r="E18" t="s">
        <v>2</v>
      </c>
      <c r="F18" t="s">
        <v>41</v>
      </c>
      <c r="G18">
        <v>135254</v>
      </c>
    </row>
    <row r="19" spans="1:15" x14ac:dyDescent="0.35">
      <c r="A19">
        <v>11</v>
      </c>
      <c r="B19">
        <v>9</v>
      </c>
      <c r="C19">
        <v>2015</v>
      </c>
      <c r="D19">
        <v>18</v>
      </c>
      <c r="E19" t="s">
        <v>2</v>
      </c>
      <c r="F19" t="s">
        <v>42</v>
      </c>
      <c r="G19">
        <v>129068</v>
      </c>
    </row>
    <row r="20" spans="1:15" x14ac:dyDescent="0.35">
      <c r="A20">
        <v>11</v>
      </c>
      <c r="B20">
        <v>9</v>
      </c>
      <c r="C20">
        <v>2015</v>
      </c>
      <c r="D20">
        <v>19</v>
      </c>
      <c r="E20" t="s">
        <v>2</v>
      </c>
      <c r="F20" t="s">
        <v>43</v>
      </c>
      <c r="G20">
        <v>134433</v>
      </c>
      <c r="H20" s="2">
        <f>AVERAGE(G20:G22)</f>
        <v>133293.66666666666</v>
      </c>
      <c r="I20" s="2">
        <f>STDEV(G20:G22)</f>
        <v>4846.5023814430688</v>
      </c>
      <c r="J20" s="2">
        <f>(I20/H20)*100</f>
        <v>3.6359584837312116</v>
      </c>
      <c r="N20" s="1">
        <f>(H20/163483)*100</f>
        <v>81.533655894904456</v>
      </c>
      <c r="O20">
        <f>LOG(N20)</f>
        <v>1.911336916129827</v>
      </c>
    </row>
    <row r="21" spans="1:15" x14ac:dyDescent="0.35">
      <c r="A21">
        <v>11</v>
      </c>
      <c r="B21">
        <v>9</v>
      </c>
      <c r="C21">
        <v>2015</v>
      </c>
      <c r="D21">
        <v>20</v>
      </c>
      <c r="E21" t="s">
        <v>2</v>
      </c>
      <c r="F21" t="s">
        <v>44</v>
      </c>
      <c r="G21">
        <v>137469</v>
      </c>
    </row>
    <row r="22" spans="1:15" x14ac:dyDescent="0.35">
      <c r="A22">
        <v>11</v>
      </c>
      <c r="B22">
        <v>9</v>
      </c>
      <c r="C22">
        <v>2015</v>
      </c>
      <c r="D22">
        <v>21</v>
      </c>
      <c r="E22" t="s">
        <v>2</v>
      </c>
      <c r="F22" t="s">
        <v>45</v>
      </c>
      <c r="G22">
        <v>127979</v>
      </c>
    </row>
    <row r="23" spans="1:15" x14ac:dyDescent="0.35">
      <c r="A23">
        <v>11</v>
      </c>
      <c r="B23">
        <v>9</v>
      </c>
      <c r="C23">
        <v>2015</v>
      </c>
      <c r="D23">
        <v>22</v>
      </c>
      <c r="E23" t="s">
        <v>2</v>
      </c>
      <c r="F23" t="s">
        <v>46</v>
      </c>
      <c r="G23">
        <v>139284</v>
      </c>
      <c r="H23">
        <f>AVERAGE(G23:G25)</f>
        <v>134939.33333333334</v>
      </c>
      <c r="I23" s="2">
        <f>STDEV(G23:G25)</f>
        <v>4711.0849422753281</v>
      </c>
      <c r="J23" s="2">
        <f>(I23/H23)*100</f>
        <v>3.491261462391984</v>
      </c>
      <c r="N23" s="1">
        <f>(H23/163483)*100</f>
        <v>82.540284514801755</v>
      </c>
      <c r="O23">
        <f>LOG(N23)</f>
        <v>1.9166659615488537</v>
      </c>
    </row>
    <row r="24" spans="1:15" x14ac:dyDescent="0.35">
      <c r="A24">
        <v>11</v>
      </c>
      <c r="B24">
        <v>9</v>
      </c>
      <c r="C24">
        <v>2015</v>
      </c>
      <c r="D24">
        <v>23</v>
      </c>
      <c r="E24" t="s">
        <v>2</v>
      </c>
      <c r="F24" t="s">
        <v>47</v>
      </c>
      <c r="G24">
        <v>135602</v>
      </c>
    </row>
    <row r="25" spans="1:15" x14ac:dyDescent="0.35">
      <c r="A25">
        <v>11</v>
      </c>
      <c r="B25">
        <v>9</v>
      </c>
      <c r="C25">
        <v>2015</v>
      </c>
      <c r="D25">
        <v>24</v>
      </c>
      <c r="E25" t="s">
        <v>2</v>
      </c>
      <c r="F25" t="s">
        <v>48</v>
      </c>
      <c r="G25">
        <v>129932</v>
      </c>
    </row>
    <row r="26" spans="1:15" x14ac:dyDescent="0.35">
      <c r="A26">
        <v>11</v>
      </c>
      <c r="B26">
        <v>9</v>
      </c>
      <c r="C26">
        <v>2015</v>
      </c>
      <c r="D26">
        <v>25</v>
      </c>
      <c r="E26" t="s">
        <v>13</v>
      </c>
      <c r="F26" t="s">
        <v>49</v>
      </c>
      <c r="G26">
        <v>113336</v>
      </c>
      <c r="H26">
        <f>AVERAGE(G26:G28)</f>
        <v>115264.66666666667</v>
      </c>
      <c r="I26" s="2">
        <f>STDEV(G26:G28)</f>
        <v>1881.4282695158306</v>
      </c>
      <c r="J26" s="2">
        <f>(I26/H26)*100</f>
        <v>1.6322680001814642</v>
      </c>
      <c r="K26" s="2">
        <f>AVERAGE(G26:G37)</f>
        <v>115058.25</v>
      </c>
      <c r="L26" s="2">
        <f>STDEV(G26:G37)</f>
        <v>2538.7636978727191</v>
      </c>
      <c r="M26" s="2">
        <f>(L26/K26)*100</f>
        <v>2.2065029651265502</v>
      </c>
      <c r="N26" s="1">
        <f>(H26/163483)*100</f>
        <v>70.50559793169117</v>
      </c>
      <c r="O26">
        <f>LOG(N26)</f>
        <v>1.8482236000315118</v>
      </c>
    </row>
    <row r="27" spans="1:15" x14ac:dyDescent="0.35">
      <c r="A27">
        <v>11</v>
      </c>
      <c r="B27">
        <v>9</v>
      </c>
      <c r="C27">
        <v>2015</v>
      </c>
      <c r="D27">
        <v>26</v>
      </c>
      <c r="E27" t="s">
        <v>13</v>
      </c>
      <c r="F27" t="s">
        <v>50</v>
      </c>
      <c r="G27">
        <v>117095</v>
      </c>
    </row>
    <row r="28" spans="1:15" x14ac:dyDescent="0.35">
      <c r="A28">
        <v>11</v>
      </c>
      <c r="B28">
        <v>9</v>
      </c>
      <c r="C28">
        <v>2015</v>
      </c>
      <c r="D28">
        <v>27</v>
      </c>
      <c r="E28" t="s">
        <v>13</v>
      </c>
      <c r="F28" t="s">
        <v>51</v>
      </c>
      <c r="G28">
        <v>115363</v>
      </c>
    </row>
    <row r="29" spans="1:15" x14ac:dyDescent="0.35">
      <c r="A29">
        <v>11</v>
      </c>
      <c r="B29">
        <v>9</v>
      </c>
      <c r="C29">
        <v>2015</v>
      </c>
      <c r="D29">
        <v>28</v>
      </c>
      <c r="E29" t="s">
        <v>13</v>
      </c>
      <c r="F29" t="s">
        <v>52</v>
      </c>
      <c r="G29">
        <v>116762</v>
      </c>
      <c r="H29" s="2">
        <f>AVERAGE(G29:G31)</f>
        <v>115655.66666666667</v>
      </c>
      <c r="I29" s="2">
        <f>STDEV(G29:G31)</f>
        <v>3370.5448125389662</v>
      </c>
      <c r="J29" s="2">
        <f>(I29/H29)*100</f>
        <v>2.9142928398426649</v>
      </c>
      <c r="N29" s="1">
        <f>(H29/163483)*100</f>
        <v>70.744766530261046</v>
      </c>
      <c r="O29">
        <f>LOG(N29)</f>
        <v>1.8496943176790634</v>
      </c>
    </row>
    <row r="30" spans="1:15" x14ac:dyDescent="0.35">
      <c r="A30">
        <v>11</v>
      </c>
      <c r="B30">
        <v>9</v>
      </c>
      <c r="C30">
        <v>2015</v>
      </c>
      <c r="D30">
        <v>29</v>
      </c>
      <c r="E30" t="s">
        <v>13</v>
      </c>
      <c r="F30" t="s">
        <v>53</v>
      </c>
      <c r="G30">
        <v>118334</v>
      </c>
    </row>
    <row r="31" spans="1:15" x14ac:dyDescent="0.35">
      <c r="A31">
        <v>11</v>
      </c>
      <c r="B31">
        <v>9</v>
      </c>
      <c r="C31">
        <v>2015</v>
      </c>
      <c r="D31">
        <v>30</v>
      </c>
      <c r="E31" t="s">
        <v>13</v>
      </c>
      <c r="F31" t="s">
        <v>54</v>
      </c>
      <c r="G31">
        <v>111871</v>
      </c>
    </row>
    <row r="32" spans="1:15" x14ac:dyDescent="0.35">
      <c r="A32">
        <v>11</v>
      </c>
      <c r="B32">
        <v>9</v>
      </c>
      <c r="C32">
        <v>2015</v>
      </c>
      <c r="D32">
        <v>31</v>
      </c>
      <c r="E32" t="s">
        <v>13</v>
      </c>
      <c r="F32" t="s">
        <v>55</v>
      </c>
      <c r="G32">
        <v>114758</v>
      </c>
      <c r="H32" s="2">
        <f>AVERAGE(G32:G34)</f>
        <v>115720.66666666667</v>
      </c>
      <c r="I32" s="2">
        <f>STDEV(G32:G34)</f>
        <v>2563.3613349142438</v>
      </c>
      <c r="J32" s="2">
        <f>(I32/H32)*100</f>
        <v>2.2151283852330415</v>
      </c>
      <c r="N32" s="1">
        <f>(H32/163483)*100</f>
        <v>70.7845260159568</v>
      </c>
      <c r="O32">
        <f>LOG(N32)</f>
        <v>1.8499383283059037</v>
      </c>
    </row>
    <row r="33" spans="1:15" x14ac:dyDescent="0.35">
      <c r="A33">
        <v>11</v>
      </c>
      <c r="B33">
        <v>9</v>
      </c>
      <c r="C33">
        <v>2015</v>
      </c>
      <c r="D33">
        <v>32</v>
      </c>
      <c r="E33" t="s">
        <v>13</v>
      </c>
      <c r="F33" t="s">
        <v>56</v>
      </c>
      <c r="G33">
        <v>118626</v>
      </c>
    </row>
    <row r="34" spans="1:15" x14ac:dyDescent="0.35">
      <c r="A34">
        <v>11</v>
      </c>
      <c r="B34">
        <v>9</v>
      </c>
      <c r="C34">
        <v>2015</v>
      </c>
      <c r="D34">
        <v>33</v>
      </c>
      <c r="E34" t="s">
        <v>13</v>
      </c>
      <c r="F34" t="s">
        <v>57</v>
      </c>
      <c r="G34">
        <v>113778</v>
      </c>
    </row>
    <row r="35" spans="1:15" x14ac:dyDescent="0.35">
      <c r="A35">
        <v>11</v>
      </c>
      <c r="B35">
        <v>9</v>
      </c>
      <c r="C35">
        <v>2015</v>
      </c>
      <c r="D35">
        <v>34</v>
      </c>
      <c r="E35" t="s">
        <v>13</v>
      </c>
      <c r="F35" t="s">
        <v>58</v>
      </c>
      <c r="G35">
        <v>114528</v>
      </c>
      <c r="H35">
        <f>AVERAGE(G35:G37)</f>
        <v>113592</v>
      </c>
      <c r="I35" s="2">
        <f>STDEV(G35:G37)</f>
        <v>3081.5257584514852</v>
      </c>
      <c r="J35" s="2">
        <f>(I35/H35)*100</f>
        <v>2.7128017452386484</v>
      </c>
      <c r="N35" s="1">
        <f>(H35/163483)*100</f>
        <v>69.48245383312026</v>
      </c>
      <c r="O35">
        <f>LOG(N35)</f>
        <v>1.8418751475321942</v>
      </c>
    </row>
    <row r="36" spans="1:15" x14ac:dyDescent="0.35">
      <c r="A36">
        <v>11</v>
      </c>
      <c r="B36">
        <v>9</v>
      </c>
      <c r="C36">
        <v>2015</v>
      </c>
      <c r="D36">
        <v>35</v>
      </c>
      <c r="E36" t="s">
        <v>13</v>
      </c>
      <c r="F36" t="s">
        <v>59</v>
      </c>
      <c r="G36">
        <v>116097</v>
      </c>
    </row>
    <row r="37" spans="1:15" x14ac:dyDescent="0.35">
      <c r="A37">
        <v>11</v>
      </c>
      <c r="B37">
        <v>9</v>
      </c>
      <c r="C37">
        <v>2015</v>
      </c>
      <c r="D37">
        <v>36</v>
      </c>
      <c r="E37" t="s">
        <v>13</v>
      </c>
      <c r="F37" t="s">
        <v>60</v>
      </c>
      <c r="G37">
        <v>110151</v>
      </c>
    </row>
    <row r="38" spans="1:15" x14ac:dyDescent="0.35">
      <c r="A38">
        <v>11</v>
      </c>
      <c r="B38">
        <v>9</v>
      </c>
      <c r="C38">
        <v>2015</v>
      </c>
      <c r="D38">
        <v>37</v>
      </c>
      <c r="E38" t="s">
        <v>3</v>
      </c>
      <c r="F38" t="s">
        <v>61</v>
      </c>
      <c r="G38">
        <v>77929</v>
      </c>
      <c r="H38">
        <f>AVERAGE(G38:G40)</f>
        <v>78807</v>
      </c>
      <c r="I38" s="2">
        <f>STDEV(G38:G40)</f>
        <v>799.79184792044487</v>
      </c>
      <c r="J38" s="2">
        <f>(I38/H38)*100</f>
        <v>1.0148741202183116</v>
      </c>
      <c r="K38" s="2">
        <f>AVERAGE(G38:G49)</f>
        <v>79671</v>
      </c>
      <c r="L38" s="2">
        <f>STDEV(G38:G49)</f>
        <v>1702.2685932708632</v>
      </c>
      <c r="M38" s="2">
        <f>(L38/K38)*100</f>
        <v>2.1366226020394663</v>
      </c>
      <c r="N38" s="1">
        <f>(H38/163483)*100</f>
        <v>48.205012141935249</v>
      </c>
      <c r="O38">
        <f>LOG(N38)</f>
        <v>1.6830921965877486</v>
      </c>
    </row>
    <row r="39" spans="1:15" x14ac:dyDescent="0.35">
      <c r="A39">
        <v>11</v>
      </c>
      <c r="B39">
        <v>9</v>
      </c>
      <c r="C39">
        <v>2015</v>
      </c>
      <c r="D39">
        <v>38</v>
      </c>
      <c r="E39" t="s">
        <v>3</v>
      </c>
      <c r="F39" t="s">
        <v>62</v>
      </c>
      <c r="G39">
        <v>79494</v>
      </c>
    </row>
    <row r="40" spans="1:15" x14ac:dyDescent="0.35">
      <c r="A40">
        <v>11</v>
      </c>
      <c r="B40">
        <v>9</v>
      </c>
      <c r="C40">
        <v>2015</v>
      </c>
      <c r="D40">
        <v>39</v>
      </c>
      <c r="E40" t="s">
        <v>3</v>
      </c>
      <c r="F40" t="s">
        <v>63</v>
      </c>
      <c r="G40">
        <v>78998</v>
      </c>
    </row>
    <row r="41" spans="1:15" x14ac:dyDescent="0.35">
      <c r="A41">
        <v>11</v>
      </c>
      <c r="B41">
        <v>9</v>
      </c>
      <c r="C41">
        <v>2015</v>
      </c>
      <c r="D41">
        <v>40</v>
      </c>
      <c r="E41" t="s">
        <v>3</v>
      </c>
      <c r="F41" t="s">
        <v>64</v>
      </c>
      <c r="G41">
        <v>80093</v>
      </c>
      <c r="H41" s="2">
        <f>AVERAGE(G41:G43)</f>
        <v>80473.333333333328</v>
      </c>
      <c r="I41" s="2">
        <f>STDEV(G41:G43)</f>
        <v>495.74220451090639</v>
      </c>
      <c r="J41" s="2">
        <f>(I41/H41)*100</f>
        <v>0.61603289434707953</v>
      </c>
      <c r="N41" s="1">
        <f>(H41/163483)*100</f>
        <v>49.224282239335786</v>
      </c>
      <c r="O41">
        <f>LOG(N41)</f>
        <v>1.6921793922196338</v>
      </c>
    </row>
    <row r="42" spans="1:15" x14ac:dyDescent="0.35">
      <c r="A42">
        <v>11</v>
      </c>
      <c r="B42">
        <v>9</v>
      </c>
      <c r="C42">
        <v>2015</v>
      </c>
      <c r="D42">
        <v>41</v>
      </c>
      <c r="E42" t="s">
        <v>3</v>
      </c>
      <c r="F42" t="s">
        <v>65</v>
      </c>
      <c r="G42">
        <v>81034</v>
      </c>
    </row>
    <row r="43" spans="1:15" x14ac:dyDescent="0.35">
      <c r="A43">
        <v>11</v>
      </c>
      <c r="B43">
        <v>9</v>
      </c>
      <c r="C43">
        <v>2015</v>
      </c>
      <c r="D43">
        <v>42</v>
      </c>
      <c r="E43" t="s">
        <v>3</v>
      </c>
      <c r="F43" t="s">
        <v>66</v>
      </c>
      <c r="G43">
        <v>80293</v>
      </c>
    </row>
    <row r="44" spans="1:15" x14ac:dyDescent="0.35">
      <c r="A44">
        <v>11</v>
      </c>
      <c r="B44">
        <v>9</v>
      </c>
      <c r="C44">
        <v>2015</v>
      </c>
      <c r="D44">
        <v>43</v>
      </c>
      <c r="E44" t="s">
        <v>3</v>
      </c>
      <c r="F44" t="s">
        <v>67</v>
      </c>
      <c r="G44">
        <v>78138</v>
      </c>
      <c r="H44" s="2">
        <f>AVERAGE(G44:G46)</f>
        <v>79312.333333333328</v>
      </c>
      <c r="I44" s="2">
        <f>STDEV(G44:G46)</f>
        <v>2172.2740005195787</v>
      </c>
      <c r="J44" s="2">
        <f>(I44/H44)*100</f>
        <v>2.7388855039606015</v>
      </c>
      <c r="N44" s="1">
        <f>(H44/163483)*100</f>
        <v>48.514116656369978</v>
      </c>
      <c r="O44">
        <f>LOG(N44)</f>
        <v>1.6858681281673904</v>
      </c>
    </row>
    <row r="45" spans="1:15" x14ac:dyDescent="0.35">
      <c r="A45">
        <v>11</v>
      </c>
      <c r="B45">
        <v>9</v>
      </c>
      <c r="C45">
        <v>2015</v>
      </c>
      <c r="D45">
        <v>44</v>
      </c>
      <c r="E45" t="s">
        <v>3</v>
      </c>
      <c r="F45" t="s">
        <v>68</v>
      </c>
      <c r="G45">
        <v>77980</v>
      </c>
    </row>
    <row r="46" spans="1:15" x14ac:dyDescent="0.35">
      <c r="A46">
        <v>11</v>
      </c>
      <c r="B46">
        <v>9</v>
      </c>
      <c r="C46">
        <v>2015</v>
      </c>
      <c r="D46">
        <v>45</v>
      </c>
      <c r="E46" t="s">
        <v>3</v>
      </c>
      <c r="F46" t="s">
        <v>69</v>
      </c>
      <c r="G46">
        <v>81819</v>
      </c>
    </row>
    <row r="47" spans="1:15" x14ac:dyDescent="0.35">
      <c r="A47">
        <v>11</v>
      </c>
      <c r="B47">
        <v>9</v>
      </c>
      <c r="C47">
        <v>2015</v>
      </c>
      <c r="D47">
        <v>46</v>
      </c>
      <c r="E47" t="s">
        <v>3</v>
      </c>
      <c r="F47" t="s">
        <v>70</v>
      </c>
      <c r="G47">
        <v>78453</v>
      </c>
      <c r="H47">
        <f>AVERAGE(G47:G49)</f>
        <v>80091.333333333328</v>
      </c>
      <c r="I47" s="2">
        <f>STDEV(G47:G49)</f>
        <v>2791.041800714087</v>
      </c>
      <c r="J47" s="2">
        <f>(I47/H47)*100</f>
        <v>3.4848237437851211</v>
      </c>
      <c r="N47" s="1">
        <f>(H47/163483)*100</f>
        <v>48.99061880032378</v>
      </c>
      <c r="O47">
        <f>LOG(N47)</f>
        <v>1.6901129250629601</v>
      </c>
    </row>
    <row r="48" spans="1:15" x14ac:dyDescent="0.35">
      <c r="A48">
        <v>11</v>
      </c>
      <c r="B48">
        <v>9</v>
      </c>
      <c r="C48">
        <v>2015</v>
      </c>
      <c r="D48">
        <v>47</v>
      </c>
      <c r="E48" t="s">
        <v>3</v>
      </c>
      <c r="F48" t="s">
        <v>71</v>
      </c>
      <c r="G48">
        <v>83314</v>
      </c>
    </row>
    <row r="49" spans="1:15" x14ac:dyDescent="0.35">
      <c r="A49">
        <v>11</v>
      </c>
      <c r="B49">
        <v>9</v>
      </c>
      <c r="C49">
        <v>2015</v>
      </c>
      <c r="D49">
        <v>48</v>
      </c>
      <c r="E49" t="s">
        <v>3</v>
      </c>
      <c r="F49" t="s">
        <v>72</v>
      </c>
      <c r="G49">
        <v>78507</v>
      </c>
    </row>
    <row r="50" spans="1:15" x14ac:dyDescent="0.35">
      <c r="A50">
        <v>11</v>
      </c>
      <c r="B50">
        <v>9</v>
      </c>
      <c r="C50">
        <v>2015</v>
      </c>
      <c r="D50">
        <v>49</v>
      </c>
      <c r="E50" t="s">
        <v>4</v>
      </c>
      <c r="F50" t="s">
        <v>73</v>
      </c>
      <c r="G50">
        <v>46870</v>
      </c>
      <c r="H50">
        <f>AVERAGE(G50:G52)</f>
        <v>46736.333333333336</v>
      </c>
      <c r="I50" s="2">
        <f>STDEV(G50:G52)</f>
        <v>362.48080408944878</v>
      </c>
      <c r="J50" s="2">
        <f>(I50/H50)*100</f>
        <v>0.77558673998698102</v>
      </c>
      <c r="K50" s="2">
        <f>AVERAGE(G50:G61)</f>
        <v>47393</v>
      </c>
      <c r="L50" s="2">
        <f>STDEV(G50:G61)</f>
        <v>1796.5582246466311</v>
      </c>
      <c r="M50" s="2">
        <f>(L50/K50)*100</f>
        <v>3.7907670429106219</v>
      </c>
      <c r="N50" s="1">
        <f>(H50/163483)*100</f>
        <v>28.587885794445501</v>
      </c>
      <c r="O50">
        <f>LOG(N50)</f>
        <v>1.4561820384724626</v>
      </c>
    </row>
    <row r="51" spans="1:15" x14ac:dyDescent="0.35">
      <c r="A51">
        <v>11</v>
      </c>
      <c r="B51">
        <v>9</v>
      </c>
      <c r="C51">
        <v>2015</v>
      </c>
      <c r="D51">
        <v>50</v>
      </c>
      <c r="E51" t="s">
        <v>4</v>
      </c>
      <c r="F51" t="s">
        <v>74</v>
      </c>
      <c r="G51">
        <v>46326</v>
      </c>
    </row>
    <row r="52" spans="1:15" x14ac:dyDescent="0.35">
      <c r="A52">
        <v>11</v>
      </c>
      <c r="B52">
        <v>9</v>
      </c>
      <c r="C52">
        <v>2015</v>
      </c>
      <c r="D52">
        <v>51</v>
      </c>
      <c r="E52" t="s">
        <v>4</v>
      </c>
      <c r="F52" t="s">
        <v>75</v>
      </c>
      <c r="G52">
        <v>47013</v>
      </c>
    </row>
    <row r="53" spans="1:15" x14ac:dyDescent="0.35">
      <c r="A53">
        <v>11</v>
      </c>
      <c r="B53">
        <v>9</v>
      </c>
      <c r="C53">
        <v>2015</v>
      </c>
      <c r="D53">
        <v>52</v>
      </c>
      <c r="E53" t="s">
        <v>4</v>
      </c>
      <c r="F53" t="s">
        <v>76</v>
      </c>
      <c r="G53">
        <v>46894</v>
      </c>
      <c r="H53" s="2">
        <f>AVERAGE(G53:G55)</f>
        <v>45907.333333333336</v>
      </c>
      <c r="I53" s="2">
        <f>STDEV(G53:G55)</f>
        <v>854.57728341755796</v>
      </c>
      <c r="J53" s="2">
        <f>(I53/H53)*100</f>
        <v>1.8615267352003848</v>
      </c>
      <c r="N53" s="1">
        <f>(H53/163483)*100</f>
        <v>28.080799430725722</v>
      </c>
      <c r="O53">
        <f>LOG(N53)</f>
        <v>1.4484094675393473</v>
      </c>
    </row>
    <row r="54" spans="1:15" x14ac:dyDescent="0.35">
      <c r="A54">
        <v>11</v>
      </c>
      <c r="B54">
        <v>9</v>
      </c>
      <c r="C54">
        <v>2015</v>
      </c>
      <c r="D54">
        <v>53</v>
      </c>
      <c r="E54" t="s">
        <v>4</v>
      </c>
      <c r="F54" t="s">
        <v>77</v>
      </c>
      <c r="G54">
        <v>45401</v>
      </c>
    </row>
    <row r="55" spans="1:15" x14ac:dyDescent="0.35">
      <c r="A55">
        <v>11</v>
      </c>
      <c r="B55">
        <v>9</v>
      </c>
      <c r="C55">
        <v>2015</v>
      </c>
      <c r="D55">
        <v>54</v>
      </c>
      <c r="E55" t="s">
        <v>4</v>
      </c>
      <c r="F55" t="s">
        <v>78</v>
      </c>
      <c r="G55">
        <v>45427</v>
      </c>
    </row>
    <row r="56" spans="1:15" x14ac:dyDescent="0.35">
      <c r="A56">
        <v>11</v>
      </c>
      <c r="B56">
        <v>9</v>
      </c>
      <c r="C56">
        <v>2015</v>
      </c>
      <c r="D56">
        <v>55</v>
      </c>
      <c r="E56" t="s">
        <v>4</v>
      </c>
      <c r="F56" t="s">
        <v>79</v>
      </c>
      <c r="G56">
        <v>46021</v>
      </c>
      <c r="H56" s="2">
        <f>AVERAGE(G56:G58)</f>
        <v>47387.333333333336</v>
      </c>
      <c r="I56" s="2">
        <f>STDEV(G56:G58)</f>
        <v>1609.8205904178681</v>
      </c>
      <c r="J56" s="2">
        <f>(I56/H56)*100</f>
        <v>3.3971537902207367</v>
      </c>
      <c r="N56" s="1">
        <f>(H56/163483)*100</f>
        <v>28.986092335798425</v>
      </c>
      <c r="O56">
        <f>LOG(N56)</f>
        <v>1.4621896713264479</v>
      </c>
    </row>
    <row r="57" spans="1:15" x14ac:dyDescent="0.35">
      <c r="A57">
        <v>11</v>
      </c>
      <c r="B57">
        <v>9</v>
      </c>
      <c r="C57">
        <v>2015</v>
      </c>
      <c r="D57">
        <v>56</v>
      </c>
      <c r="E57" t="s">
        <v>4</v>
      </c>
      <c r="F57" t="s">
        <v>80</v>
      </c>
      <c r="G57">
        <v>49162</v>
      </c>
    </row>
    <row r="58" spans="1:15" x14ac:dyDescent="0.35">
      <c r="A58">
        <v>11</v>
      </c>
      <c r="B58">
        <v>9</v>
      </c>
      <c r="C58">
        <v>2015</v>
      </c>
      <c r="D58">
        <v>57</v>
      </c>
      <c r="E58" t="s">
        <v>4</v>
      </c>
      <c r="F58" t="s">
        <v>81</v>
      </c>
      <c r="G58">
        <v>46979</v>
      </c>
    </row>
    <row r="59" spans="1:15" x14ac:dyDescent="0.35">
      <c r="A59">
        <v>11</v>
      </c>
      <c r="B59">
        <v>9</v>
      </c>
      <c r="C59">
        <v>2015</v>
      </c>
      <c r="D59">
        <v>58</v>
      </c>
      <c r="E59" t="s">
        <v>4</v>
      </c>
      <c r="F59" t="s">
        <v>82</v>
      </c>
      <c r="G59">
        <v>47855</v>
      </c>
      <c r="H59">
        <f>AVERAGE(G59:G61)</f>
        <v>49541</v>
      </c>
      <c r="I59" s="2">
        <f>STDEV(G59:G61)</f>
        <v>1849.3707037800723</v>
      </c>
      <c r="J59" s="2">
        <f>(I59/H59)*100</f>
        <v>3.7330104434308398</v>
      </c>
      <c r="N59" s="1">
        <f>(H59/163483)*100</f>
        <v>30.303456628517949</v>
      </c>
      <c r="O59">
        <f>LOG(N59)</f>
        <v>1.4814921700557568</v>
      </c>
    </row>
    <row r="60" spans="1:15" x14ac:dyDescent="0.35">
      <c r="A60">
        <v>11</v>
      </c>
      <c r="B60">
        <v>9</v>
      </c>
      <c r="C60">
        <v>2015</v>
      </c>
      <c r="D60">
        <v>59</v>
      </c>
      <c r="E60" t="s">
        <v>4</v>
      </c>
      <c r="F60" t="s">
        <v>83</v>
      </c>
      <c r="G60">
        <v>51519</v>
      </c>
    </row>
    <row r="61" spans="1:15" x14ac:dyDescent="0.35">
      <c r="A61">
        <v>11</v>
      </c>
      <c r="B61">
        <v>9</v>
      </c>
      <c r="C61">
        <v>2015</v>
      </c>
      <c r="D61">
        <v>60</v>
      </c>
      <c r="E61" t="s">
        <v>4</v>
      </c>
      <c r="F61" t="s">
        <v>84</v>
      </c>
      <c r="G61">
        <v>49249</v>
      </c>
    </row>
    <row r="62" spans="1:15" x14ac:dyDescent="0.35">
      <c r="A62">
        <v>11</v>
      </c>
      <c r="B62">
        <v>9</v>
      </c>
      <c r="C62">
        <v>2015</v>
      </c>
      <c r="D62">
        <v>61</v>
      </c>
      <c r="E62" t="s">
        <v>5</v>
      </c>
      <c r="F62" t="s">
        <v>85</v>
      </c>
      <c r="G62">
        <v>15946</v>
      </c>
      <c r="H62">
        <f>AVERAGE(G62:G64)</f>
        <v>15629.333333333334</v>
      </c>
      <c r="I62" s="2">
        <f>STDEV(G62:G64)</f>
        <v>573.78073628637389</v>
      </c>
      <c r="J62" s="2">
        <f>(I62/H62)*100</f>
        <v>3.6711785720421464</v>
      </c>
      <c r="K62" s="2">
        <f>AVERAGE(G62:G73)</f>
        <v>16215.416666666666</v>
      </c>
      <c r="L62" s="2">
        <f>STDEV(G62:G73)</f>
        <v>582.81830294048268</v>
      </c>
      <c r="M62" s="2">
        <f>(L62/K62)*100</f>
        <v>3.5942234166486586</v>
      </c>
      <c r="N62" s="1">
        <f>(H62/163483)*100</f>
        <v>9.5602193092452019</v>
      </c>
      <c r="O62">
        <f>LOG(N62)</f>
        <v>0.98046785500649403</v>
      </c>
    </row>
    <row r="63" spans="1:15" x14ac:dyDescent="0.35">
      <c r="A63">
        <v>11</v>
      </c>
      <c r="B63">
        <v>9</v>
      </c>
      <c r="C63">
        <v>2015</v>
      </c>
      <c r="D63">
        <v>62</v>
      </c>
      <c r="E63" t="s">
        <v>5</v>
      </c>
      <c r="F63" t="s">
        <v>86</v>
      </c>
      <c r="G63">
        <v>14967</v>
      </c>
    </row>
    <row r="64" spans="1:15" x14ac:dyDescent="0.35">
      <c r="A64">
        <v>11</v>
      </c>
      <c r="B64">
        <v>9</v>
      </c>
      <c r="C64">
        <v>2015</v>
      </c>
      <c r="D64">
        <v>63</v>
      </c>
      <c r="E64" t="s">
        <v>5</v>
      </c>
      <c r="F64" t="s">
        <v>87</v>
      </c>
      <c r="G64">
        <v>15975</v>
      </c>
    </row>
    <row r="65" spans="1:15" x14ac:dyDescent="0.35">
      <c r="A65">
        <v>11</v>
      </c>
      <c r="B65">
        <v>9</v>
      </c>
      <c r="C65">
        <v>2015</v>
      </c>
      <c r="D65">
        <v>64</v>
      </c>
      <c r="E65" t="s">
        <v>5</v>
      </c>
      <c r="F65" t="s">
        <v>88</v>
      </c>
      <c r="G65">
        <v>16003</v>
      </c>
      <c r="H65" s="2">
        <f>AVERAGE(G65:G67)</f>
        <v>16221</v>
      </c>
      <c r="I65" s="2">
        <f>STDEV(G65:G67)</f>
        <v>192.38503060269528</v>
      </c>
      <c r="J65" s="2">
        <f>(I65/H65)*100</f>
        <v>1.1860244781622298</v>
      </c>
      <c r="N65" s="1">
        <f>(H65/163483)*100</f>
        <v>9.9221325764758408</v>
      </c>
      <c r="O65">
        <f>LOG(N65)</f>
        <v>0.99660502564788112</v>
      </c>
    </row>
    <row r="66" spans="1:15" x14ac:dyDescent="0.35">
      <c r="A66">
        <v>11</v>
      </c>
      <c r="B66">
        <v>9</v>
      </c>
      <c r="C66">
        <v>2015</v>
      </c>
      <c r="D66">
        <v>65</v>
      </c>
      <c r="E66" t="s">
        <v>5</v>
      </c>
      <c r="F66" t="s">
        <v>89</v>
      </c>
      <c r="G66">
        <v>16293</v>
      </c>
    </row>
    <row r="67" spans="1:15" x14ac:dyDescent="0.35">
      <c r="A67">
        <v>11</v>
      </c>
      <c r="B67">
        <v>9</v>
      </c>
      <c r="C67">
        <v>2015</v>
      </c>
      <c r="D67">
        <v>66</v>
      </c>
      <c r="E67" t="s">
        <v>5</v>
      </c>
      <c r="F67" t="s">
        <v>90</v>
      </c>
      <c r="G67">
        <v>16367</v>
      </c>
    </row>
    <row r="68" spans="1:15" x14ac:dyDescent="0.35">
      <c r="A68">
        <v>11</v>
      </c>
      <c r="B68">
        <v>9</v>
      </c>
      <c r="C68">
        <v>2015</v>
      </c>
      <c r="D68">
        <v>67</v>
      </c>
      <c r="E68" t="s">
        <v>5</v>
      </c>
      <c r="F68" t="s">
        <v>91</v>
      </c>
      <c r="G68">
        <v>16895</v>
      </c>
      <c r="H68" s="2">
        <f>AVERAGE(G68:G70)</f>
        <v>16744</v>
      </c>
      <c r="I68" s="2">
        <f>STDEV(G68:G70)</f>
        <v>216.46477773531657</v>
      </c>
      <c r="J68" s="2">
        <f>(I68/H68)*100</f>
        <v>1.2927901202539214</v>
      </c>
      <c r="N68" s="1">
        <f>(H68/163483)*100</f>
        <v>10.242043515227884</v>
      </c>
      <c r="O68">
        <f>LOG(N68)</f>
        <v>1.010386616683224</v>
      </c>
    </row>
    <row r="69" spans="1:15" x14ac:dyDescent="0.35">
      <c r="A69">
        <v>11</v>
      </c>
      <c r="B69">
        <v>9</v>
      </c>
      <c r="C69">
        <v>2015</v>
      </c>
      <c r="D69">
        <v>68</v>
      </c>
      <c r="E69" t="s">
        <v>5</v>
      </c>
      <c r="F69" t="s">
        <v>92</v>
      </c>
      <c r="G69">
        <v>16496</v>
      </c>
    </row>
    <row r="70" spans="1:15" x14ac:dyDescent="0.35">
      <c r="A70">
        <v>11</v>
      </c>
      <c r="B70">
        <v>9</v>
      </c>
      <c r="C70">
        <v>2015</v>
      </c>
      <c r="D70">
        <v>69</v>
      </c>
      <c r="E70" t="s">
        <v>5</v>
      </c>
      <c r="F70" t="s">
        <v>93</v>
      </c>
      <c r="G70">
        <v>16841</v>
      </c>
    </row>
    <row r="71" spans="1:15" x14ac:dyDescent="0.35">
      <c r="A71">
        <v>11</v>
      </c>
      <c r="B71">
        <v>9</v>
      </c>
      <c r="C71">
        <v>2015</v>
      </c>
      <c r="D71">
        <v>70</v>
      </c>
      <c r="E71" t="s">
        <v>5</v>
      </c>
      <c r="F71" t="s">
        <v>94</v>
      </c>
      <c r="G71">
        <v>15447</v>
      </c>
      <c r="H71">
        <f>AVERAGE(G71:G73)</f>
        <v>16267.333333333334</v>
      </c>
      <c r="I71" s="2">
        <f>STDEV(G71:G73)</f>
        <v>718.8187068610091</v>
      </c>
      <c r="J71" s="2">
        <f>(I71/H71)*100</f>
        <v>4.4187863624093833</v>
      </c>
      <c r="N71" s="1">
        <f>(H71/163483)*100</f>
        <v>9.9504739534589746</v>
      </c>
      <c r="O71">
        <f>LOG(N71)</f>
        <v>0.99784376722509593</v>
      </c>
    </row>
    <row r="72" spans="1:15" x14ac:dyDescent="0.35">
      <c r="A72">
        <v>11</v>
      </c>
      <c r="B72">
        <v>9</v>
      </c>
      <c r="C72">
        <v>2015</v>
      </c>
      <c r="D72">
        <v>71</v>
      </c>
      <c r="E72" t="s">
        <v>5</v>
      </c>
      <c r="F72" t="s">
        <v>95</v>
      </c>
      <c r="G72">
        <v>16568</v>
      </c>
    </row>
    <row r="73" spans="1:15" x14ac:dyDescent="0.35">
      <c r="A73">
        <v>11</v>
      </c>
      <c r="B73">
        <v>9</v>
      </c>
      <c r="C73">
        <v>2015</v>
      </c>
      <c r="D73">
        <v>72</v>
      </c>
      <c r="E73" t="s">
        <v>5</v>
      </c>
      <c r="F73" t="s">
        <v>96</v>
      </c>
      <c r="G73">
        <v>16787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topLeftCell="A13" workbookViewId="0">
      <selection activeCell="A7" sqref="A7"/>
    </sheetView>
  </sheetViews>
  <sheetFormatPr defaultRowHeight="15.5" x14ac:dyDescent="0.35"/>
  <sheetData>
    <row r="1" spans="1:2" x14ac:dyDescent="0.35">
      <c r="A1" t="s">
        <v>8</v>
      </c>
      <c r="B1" t="s">
        <v>6</v>
      </c>
    </row>
    <row r="2" spans="1:2" x14ac:dyDescent="0.35">
      <c r="A2">
        <v>0.5</v>
      </c>
      <c r="B2">
        <v>1.9193557424231928</v>
      </c>
    </row>
    <row r="3" spans="1:2" x14ac:dyDescent="0.35">
      <c r="A3">
        <v>0.5</v>
      </c>
      <c r="B3">
        <v>1.9072405915400827</v>
      </c>
    </row>
    <row r="4" spans="1:2" x14ac:dyDescent="0.35">
      <c r="A4">
        <v>0.5</v>
      </c>
      <c r="B4">
        <v>1.911336916129827</v>
      </c>
    </row>
    <row r="5" spans="1:2" x14ac:dyDescent="0.35">
      <c r="A5">
        <v>0.5</v>
      </c>
      <c r="B5">
        <v>1.9166659615488537</v>
      </c>
    </row>
    <row r="6" spans="1:2" x14ac:dyDescent="0.35">
      <c r="A6">
        <v>1</v>
      </c>
      <c r="B6">
        <v>1.8482236000315118</v>
      </c>
    </row>
    <row r="7" spans="1:2" x14ac:dyDescent="0.35">
      <c r="A7">
        <v>1</v>
      </c>
      <c r="B7">
        <v>1.8496943176790634</v>
      </c>
    </row>
    <row r="8" spans="1:2" x14ac:dyDescent="0.35">
      <c r="A8">
        <v>1</v>
      </c>
      <c r="B8">
        <v>1.8499383283059037</v>
      </c>
    </row>
    <row r="9" spans="1:2" x14ac:dyDescent="0.35">
      <c r="A9">
        <v>1</v>
      </c>
      <c r="B9">
        <v>1.8418751475321942</v>
      </c>
    </row>
    <row r="10" spans="1:2" x14ac:dyDescent="0.35">
      <c r="A10">
        <v>2.5</v>
      </c>
      <c r="B10">
        <v>1.6830921965877486</v>
      </c>
    </row>
    <row r="11" spans="1:2" x14ac:dyDescent="0.35">
      <c r="A11">
        <v>2.5</v>
      </c>
      <c r="B11">
        <v>1.6921793922196338</v>
      </c>
    </row>
    <row r="12" spans="1:2" x14ac:dyDescent="0.35">
      <c r="A12">
        <v>2.5</v>
      </c>
      <c r="B12">
        <v>1.6858681281673904</v>
      </c>
    </row>
    <row r="13" spans="1:2" x14ac:dyDescent="0.35">
      <c r="A13">
        <v>2.5</v>
      </c>
      <c r="B13">
        <v>1.6901129250629601</v>
      </c>
    </row>
    <row r="14" spans="1:2" x14ac:dyDescent="0.35">
      <c r="A14">
        <v>5</v>
      </c>
      <c r="B14">
        <v>1.4561820384724626</v>
      </c>
    </row>
    <row r="15" spans="1:2" x14ac:dyDescent="0.35">
      <c r="A15">
        <v>5</v>
      </c>
      <c r="B15">
        <v>1.4484094675393473</v>
      </c>
    </row>
    <row r="16" spans="1:2" x14ac:dyDescent="0.35">
      <c r="A16">
        <v>5</v>
      </c>
      <c r="B16">
        <v>1.4621896713264479</v>
      </c>
    </row>
    <row r="17" spans="1:2" x14ac:dyDescent="0.35">
      <c r="A17">
        <v>5</v>
      </c>
      <c r="B17">
        <v>1.4814921700557568</v>
      </c>
    </row>
    <row r="18" spans="1:2" x14ac:dyDescent="0.35">
      <c r="A18">
        <v>10</v>
      </c>
      <c r="B18">
        <v>0.98046785500649403</v>
      </c>
    </row>
    <row r="19" spans="1:2" x14ac:dyDescent="0.35">
      <c r="A19">
        <v>10</v>
      </c>
      <c r="B19">
        <v>0.99660502564788112</v>
      </c>
    </row>
    <row r="20" spans="1:2" x14ac:dyDescent="0.35">
      <c r="A20">
        <v>10</v>
      </c>
      <c r="B20">
        <v>1.010386616683224</v>
      </c>
    </row>
    <row r="21" spans="1:2" x14ac:dyDescent="0.35">
      <c r="A21">
        <v>10</v>
      </c>
      <c r="B21">
        <v>0.99784376722509593</v>
      </c>
    </row>
    <row r="23" spans="1:2" ht="17.5" x14ac:dyDescent="0.35">
      <c r="A23" t="s">
        <v>7</v>
      </c>
      <c r="B23" t="s">
        <v>22</v>
      </c>
    </row>
    <row r="24" spans="1:2" x14ac:dyDescent="0.35">
      <c r="A24">
        <v>-9.5362000000000002E-2</v>
      </c>
      <c r="B24">
        <v>0.99819999999999998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Regression and Graph</vt:lpstr>
    </vt:vector>
  </TitlesOfParts>
  <Company>UWF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Jeffrey</dc:creator>
  <cp:lastModifiedBy>melis</cp:lastModifiedBy>
  <dcterms:created xsi:type="dcterms:W3CDTF">2015-09-14T17:10:09Z</dcterms:created>
  <dcterms:modified xsi:type="dcterms:W3CDTF">2023-01-03T04:27:12Z</dcterms:modified>
</cp:coreProperties>
</file>