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esearch-UWF\Seasonal Study\2 Sept 11 2015\"/>
    </mc:Choice>
  </mc:AlternateContent>
  <xr:revisionPtr revIDLastSave="0" documentId="13_ncr:1_{054CF264-BDFA-41F7-8F22-B0ECAFD5EA52}" xr6:coauthVersionLast="47" xr6:coauthVersionMax="47" xr10:uidLastSave="{00000000-0000-0000-0000-000000000000}"/>
  <bookViews>
    <workbookView xWindow="-110" yWindow="490" windowWidth="19420" windowHeight="10420" tabRatio="500" xr2:uid="{00000000-000D-0000-FFFF-FFFF00000000}"/>
  </bookViews>
  <sheets>
    <sheet name="Calculations" sheetId="1" r:id="rId1"/>
    <sheet name="Regression and Grap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O34" i="1" s="1"/>
  <c r="P34" i="1" s="1"/>
  <c r="M2" i="1"/>
  <c r="N2" i="1" s="1"/>
  <c r="I146" i="1"/>
  <c r="M122" i="1"/>
  <c r="N122" i="1" s="1"/>
  <c r="M98" i="1"/>
  <c r="N98" i="1" s="1"/>
  <c r="M74" i="1"/>
  <c r="N74" i="1" s="1"/>
  <c r="M50" i="1"/>
  <c r="N50" i="1" s="1"/>
  <c r="M26" i="1"/>
  <c r="N26" i="1" s="1"/>
  <c r="O74" i="1" l="1"/>
  <c r="P74" i="1" s="1"/>
  <c r="O130" i="1"/>
  <c r="P130" i="1" s="1"/>
  <c r="O82" i="1"/>
  <c r="P82" i="1" s="1"/>
  <c r="O122" i="1"/>
  <c r="P122" i="1" s="1"/>
  <c r="O90" i="1"/>
  <c r="P90" i="1" s="1"/>
  <c r="O138" i="1"/>
  <c r="P138" i="1" s="1"/>
  <c r="O98" i="1"/>
  <c r="P98" i="1" s="1"/>
  <c r="O106" i="1"/>
  <c r="P106" i="1" s="1"/>
  <c r="O42" i="1"/>
  <c r="P42" i="1" s="1"/>
  <c r="O114" i="1"/>
  <c r="P114" i="1" s="1"/>
  <c r="O26" i="1"/>
  <c r="P26" i="1" s="1"/>
  <c r="O50" i="1"/>
  <c r="P50" i="1" s="1"/>
  <c r="O58" i="1"/>
  <c r="P58" i="1" s="1"/>
  <c r="O66" i="1"/>
  <c r="P66" i="1" s="1"/>
</calcChain>
</file>

<file path=xl/sharedStrings.xml><?xml version="1.0" encoding="utf-8"?>
<sst xmlns="http://schemas.openxmlformats.org/spreadsheetml/2006/main" count="326" uniqueCount="44">
  <si>
    <t>Treatment</t>
  </si>
  <si>
    <t>TC</t>
  </si>
  <si>
    <t>PAR</t>
  </si>
  <si>
    <t>Control</t>
  </si>
  <si>
    <t>DPM</t>
  </si>
  <si>
    <t>Slope</t>
  </si>
  <si>
    <t>Error of Slope</t>
  </si>
  <si>
    <t>R Value</t>
  </si>
  <si>
    <t>Ave Slope</t>
  </si>
  <si>
    <t>St. Dev</t>
  </si>
  <si>
    <t>% Ctrl</t>
  </si>
  <si>
    <t>log % Ctrl</t>
  </si>
  <si>
    <t>St. Error</t>
  </si>
  <si>
    <t>Sample#</t>
  </si>
  <si>
    <t>Treatment (% WAF)</t>
  </si>
  <si>
    <t>slope</t>
  </si>
  <si>
    <r>
      <t>R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28"/>
        <scheme val="minor"/>
      </rPr>
      <t xml:space="preserve"> value</t>
    </r>
  </si>
  <si>
    <t>Day</t>
  </si>
  <si>
    <t>Month</t>
  </si>
  <si>
    <t>Year</t>
  </si>
  <si>
    <t>ReplicateID</t>
  </si>
  <si>
    <t>C1</t>
  </si>
  <si>
    <t>C2</t>
  </si>
  <si>
    <t>C3</t>
  </si>
  <si>
    <t>0.5WAF1</t>
  </si>
  <si>
    <t>0.5WAF2</t>
  </si>
  <si>
    <t>0.5WAF3</t>
  </si>
  <si>
    <t>1WAF1</t>
  </si>
  <si>
    <t>1WAF2</t>
  </si>
  <si>
    <t>1WAF3</t>
  </si>
  <si>
    <t>2.5WAF1</t>
  </si>
  <si>
    <t>2.5WAF2</t>
  </si>
  <si>
    <t>2.5WAF3</t>
  </si>
  <si>
    <t>5WAF1</t>
  </si>
  <si>
    <t>5WAF2</t>
  </si>
  <si>
    <t>5WAF3</t>
  </si>
  <si>
    <t>10WAF1</t>
  </si>
  <si>
    <t>10WAF2</t>
  </si>
  <si>
    <t>10WAF3</t>
  </si>
  <si>
    <t>0.5% WAF</t>
  </si>
  <si>
    <t>1% WAF</t>
  </si>
  <si>
    <t>2.5% WAF</t>
  </si>
  <si>
    <t>5% WAF</t>
  </si>
  <si>
    <t>10% WAF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</si>
</sst>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2"/>
      <color theme="1"/>
      <name val="Calibri"/>
      <family val="2"/>
      <charset val="12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0" fillId="0" borderId="0" xfId="0" applyNumberFormat="1"/>
    <xf numFmtId="10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and Graph'!$B$1</c:f>
              <c:strCache>
                <c:ptCount val="1"/>
                <c:pt idx="0">
                  <c:v>log % Ctrl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9426946631671"/>
                  <c:y val="-0.770617891513560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and Graph'!$A$2:$A$16</c:f>
              <c:numCache>
                <c:formatCode>General</c:formatCode>
                <c:ptCount val="1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</c:numCache>
            </c:numRef>
          </c:xVal>
          <c:yVal>
            <c:numRef>
              <c:f>'Regression and Graph'!$B$2:$B$16</c:f>
              <c:numCache>
                <c:formatCode>0.000</c:formatCode>
                <c:ptCount val="15"/>
                <c:pt idx="0">
                  <c:v>-8.7362104224705403E-2</c:v>
                </c:pt>
                <c:pt idx="1">
                  <c:v>-6.909735817208397E-2</c:v>
                </c:pt>
                <c:pt idx="2">
                  <c:v>-7.1338883054673313E-2</c:v>
                </c:pt>
                <c:pt idx="3">
                  <c:v>-3.590220076047616E-3</c:v>
                </c:pt>
                <c:pt idx="4">
                  <c:v>-9.7685379315053333E-2</c:v>
                </c:pt>
                <c:pt idx="5">
                  <c:v>-0.1496221303705591</c:v>
                </c:pt>
                <c:pt idx="6">
                  <c:v>-0.1011917610147528</c:v>
                </c:pt>
                <c:pt idx="7">
                  <c:v>-0.31606570048681082</c:v>
                </c:pt>
                <c:pt idx="8">
                  <c:v>-0.25067273892481928</c:v>
                </c:pt>
                <c:pt idx="9">
                  <c:v>-0.52415187036033695</c:v>
                </c:pt>
                <c:pt idx="10">
                  <c:v>-0.46955989754816357</c:v>
                </c:pt>
                <c:pt idx="11">
                  <c:v>-0.47308789811856444</c:v>
                </c:pt>
                <c:pt idx="12">
                  <c:v>-0.81963929057176166</c:v>
                </c:pt>
                <c:pt idx="13">
                  <c:v>-0.64670655076091021</c:v>
                </c:pt>
                <c:pt idx="14">
                  <c:v>-0.7981503747380233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31-4C0B-88E6-76DD24457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326112"/>
        <c:axId val="1014324864"/>
      </c:scatterChart>
      <c:valAx>
        <c:axId val="101432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324864"/>
        <c:crosses val="autoZero"/>
        <c:crossBetween val="midCat"/>
      </c:valAx>
      <c:valAx>
        <c:axId val="10143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32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0</xdr:row>
      <xdr:rowOff>184150</xdr:rowOff>
    </xdr:from>
    <xdr:to>
      <xdr:col>9</xdr:col>
      <xdr:colOff>603250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6F6CEE-F519-DD4C-5B83-4DF19C2C3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zoomScale="70" zoomScaleNormal="70" workbookViewId="0"/>
  </sheetViews>
  <sheetFormatPr defaultColWidth="11" defaultRowHeight="15.5"/>
  <cols>
    <col min="6" max="6" width="8"/>
    <col min="10" max="10" width="12.75" customWidth="1"/>
    <col min="13" max="13" width="8"/>
    <col min="14" max="14" width="8" style="9"/>
    <col min="15" max="16" width="11" style="7"/>
  </cols>
  <sheetData>
    <row r="1" spans="1:16">
      <c r="A1" t="s">
        <v>17</v>
      </c>
      <c r="B1" t="s">
        <v>18</v>
      </c>
      <c r="C1" t="s">
        <v>19</v>
      </c>
      <c r="D1" t="s">
        <v>13</v>
      </c>
      <c r="E1" s="1" t="s">
        <v>0</v>
      </c>
      <c r="F1" s="1" t="s">
        <v>20</v>
      </c>
      <c r="G1" t="s">
        <v>2</v>
      </c>
      <c r="H1" t="s">
        <v>4</v>
      </c>
      <c r="I1" t="s">
        <v>5</v>
      </c>
      <c r="J1" t="s">
        <v>6</v>
      </c>
      <c r="K1" s="7" t="s">
        <v>7</v>
      </c>
      <c r="L1" s="8" t="s">
        <v>8</v>
      </c>
      <c r="M1" t="s">
        <v>9</v>
      </c>
      <c r="N1" s="9" t="s">
        <v>12</v>
      </c>
      <c r="O1" s="7" t="s">
        <v>10</v>
      </c>
      <c r="P1" s="7" t="s">
        <v>11</v>
      </c>
    </row>
    <row r="2" spans="1:16">
      <c r="A2">
        <v>12</v>
      </c>
      <c r="B2">
        <v>9</v>
      </c>
      <c r="C2">
        <v>2016</v>
      </c>
      <c r="D2">
        <v>1</v>
      </c>
      <c r="E2" s="1" t="s">
        <v>3</v>
      </c>
      <c r="F2" s="1" t="s">
        <v>21</v>
      </c>
      <c r="G2">
        <v>125</v>
      </c>
      <c r="H2">
        <v>21923</v>
      </c>
      <c r="I2">
        <v>190.2</v>
      </c>
      <c r="J2">
        <v>18.7</v>
      </c>
      <c r="K2">
        <v>0.97199999999999998</v>
      </c>
      <c r="L2">
        <f>AVERAGE(I2,I10,I18)</f>
        <v>182.23333333333335</v>
      </c>
      <c r="M2" s="9">
        <f>STDEV(I2:I18)</f>
        <v>18.95054968420002</v>
      </c>
      <c r="N2" s="9">
        <f>M2/SQRT(3)</f>
        <v>10.94110496146426</v>
      </c>
    </row>
    <row r="3" spans="1:16">
      <c r="A3">
        <v>12</v>
      </c>
      <c r="B3">
        <v>9</v>
      </c>
      <c r="C3">
        <v>2016</v>
      </c>
      <c r="D3">
        <v>2</v>
      </c>
      <c r="E3" s="1" t="s">
        <v>3</v>
      </c>
      <c r="F3" s="1" t="s">
        <v>21</v>
      </c>
      <c r="G3">
        <v>63</v>
      </c>
      <c r="H3">
        <v>16517</v>
      </c>
    </row>
    <row r="4" spans="1:16">
      <c r="A4">
        <v>12</v>
      </c>
      <c r="B4">
        <v>9</v>
      </c>
      <c r="C4">
        <v>2016</v>
      </c>
      <c r="D4">
        <v>3</v>
      </c>
      <c r="E4" s="1" t="s">
        <v>3</v>
      </c>
      <c r="F4" s="1" t="s">
        <v>21</v>
      </c>
      <c r="G4">
        <v>33</v>
      </c>
      <c r="H4">
        <v>7377</v>
      </c>
    </row>
    <row r="5" spans="1:16">
      <c r="A5">
        <v>12</v>
      </c>
      <c r="B5">
        <v>9</v>
      </c>
      <c r="C5">
        <v>2016</v>
      </c>
      <c r="D5">
        <v>4</v>
      </c>
      <c r="E5" s="1" t="s">
        <v>3</v>
      </c>
      <c r="F5" s="1" t="s">
        <v>21</v>
      </c>
      <c r="G5">
        <v>20</v>
      </c>
      <c r="H5">
        <v>3710</v>
      </c>
    </row>
    <row r="6" spans="1:16">
      <c r="A6">
        <v>12</v>
      </c>
      <c r="B6">
        <v>9</v>
      </c>
      <c r="C6">
        <v>2016</v>
      </c>
      <c r="D6">
        <v>5</v>
      </c>
      <c r="E6" s="1" t="s">
        <v>3</v>
      </c>
      <c r="F6" s="1" t="s">
        <v>21</v>
      </c>
      <c r="G6">
        <v>12</v>
      </c>
      <c r="H6">
        <v>2159</v>
      </c>
    </row>
    <row r="7" spans="1:16">
      <c r="A7">
        <v>12</v>
      </c>
      <c r="B7">
        <v>9</v>
      </c>
      <c r="C7">
        <v>2016</v>
      </c>
      <c r="D7">
        <v>6</v>
      </c>
      <c r="E7" s="1" t="s">
        <v>3</v>
      </c>
      <c r="F7" s="1" t="s">
        <v>21</v>
      </c>
      <c r="G7">
        <v>9</v>
      </c>
      <c r="H7">
        <v>1071</v>
      </c>
    </row>
    <row r="8" spans="1:16">
      <c r="A8">
        <v>12</v>
      </c>
      <c r="B8">
        <v>9</v>
      </c>
      <c r="C8">
        <v>2016</v>
      </c>
      <c r="D8">
        <v>7</v>
      </c>
      <c r="E8" s="1" t="s">
        <v>3</v>
      </c>
      <c r="F8" s="1" t="s">
        <v>21</v>
      </c>
      <c r="G8">
        <v>6</v>
      </c>
      <c r="H8">
        <v>790</v>
      </c>
    </row>
    <row r="9" spans="1:16">
      <c r="A9">
        <v>12</v>
      </c>
      <c r="B9">
        <v>9</v>
      </c>
      <c r="C9">
        <v>2016</v>
      </c>
      <c r="D9">
        <v>8</v>
      </c>
      <c r="E9" s="1" t="s">
        <v>3</v>
      </c>
      <c r="F9" s="1" t="s">
        <v>21</v>
      </c>
      <c r="G9">
        <v>5</v>
      </c>
      <c r="H9">
        <v>674</v>
      </c>
    </row>
    <row r="10" spans="1:16">
      <c r="A10">
        <v>12</v>
      </c>
      <c r="B10">
        <v>9</v>
      </c>
      <c r="C10">
        <v>2016</v>
      </c>
      <c r="D10">
        <v>9</v>
      </c>
      <c r="E10" s="1" t="s">
        <v>3</v>
      </c>
      <c r="F10" s="1" t="s">
        <v>22</v>
      </c>
      <c r="G10">
        <v>160</v>
      </c>
      <c r="H10">
        <v>29996</v>
      </c>
      <c r="I10">
        <v>195.9</v>
      </c>
      <c r="J10">
        <v>7.6</v>
      </c>
      <c r="K10">
        <v>0.996</v>
      </c>
      <c r="M10" s="9"/>
    </row>
    <row r="11" spans="1:16">
      <c r="A11">
        <v>12</v>
      </c>
      <c r="B11">
        <v>9</v>
      </c>
      <c r="C11">
        <v>2016</v>
      </c>
      <c r="D11">
        <v>10</v>
      </c>
      <c r="E11" s="1" t="s">
        <v>3</v>
      </c>
      <c r="F11" s="1" t="s">
        <v>22</v>
      </c>
      <c r="G11">
        <v>80</v>
      </c>
      <c r="H11">
        <v>17477</v>
      </c>
    </row>
    <row r="12" spans="1:16">
      <c r="A12">
        <v>12</v>
      </c>
      <c r="B12">
        <v>9</v>
      </c>
      <c r="C12">
        <v>2016</v>
      </c>
      <c r="D12">
        <v>11</v>
      </c>
      <c r="E12" s="1" t="s">
        <v>3</v>
      </c>
      <c r="F12" s="1" t="s">
        <v>22</v>
      </c>
      <c r="G12">
        <v>44</v>
      </c>
      <c r="H12">
        <v>7318</v>
      </c>
    </row>
    <row r="13" spans="1:16">
      <c r="A13">
        <v>12</v>
      </c>
      <c r="B13">
        <v>9</v>
      </c>
      <c r="C13">
        <v>2016</v>
      </c>
      <c r="D13">
        <v>12</v>
      </c>
      <c r="E13" s="1" t="s">
        <v>3</v>
      </c>
      <c r="F13" s="1" t="s">
        <v>22</v>
      </c>
      <c r="G13">
        <v>25</v>
      </c>
      <c r="H13">
        <v>3996</v>
      </c>
    </row>
    <row r="14" spans="1:16">
      <c r="A14">
        <v>12</v>
      </c>
      <c r="B14">
        <v>9</v>
      </c>
      <c r="C14">
        <v>2016</v>
      </c>
      <c r="D14">
        <v>13</v>
      </c>
      <c r="E14" s="1" t="s">
        <v>3</v>
      </c>
      <c r="F14" s="1" t="s">
        <v>22</v>
      </c>
      <c r="G14">
        <v>15</v>
      </c>
      <c r="H14">
        <v>2154</v>
      </c>
    </row>
    <row r="15" spans="1:16">
      <c r="A15">
        <v>12</v>
      </c>
      <c r="B15">
        <v>9</v>
      </c>
      <c r="C15">
        <v>2016</v>
      </c>
      <c r="D15">
        <v>14</v>
      </c>
      <c r="E15" s="1" t="s">
        <v>3</v>
      </c>
      <c r="F15" s="1" t="s">
        <v>22</v>
      </c>
      <c r="G15">
        <v>9</v>
      </c>
      <c r="H15">
        <v>1306</v>
      </c>
    </row>
    <row r="16" spans="1:16">
      <c r="A16">
        <v>12</v>
      </c>
      <c r="B16">
        <v>9</v>
      </c>
      <c r="C16">
        <v>2016</v>
      </c>
      <c r="D16">
        <v>15</v>
      </c>
      <c r="E16" s="1" t="s">
        <v>3</v>
      </c>
      <c r="F16" s="1" t="s">
        <v>22</v>
      </c>
      <c r="G16">
        <v>7</v>
      </c>
      <c r="H16">
        <v>860</v>
      </c>
    </row>
    <row r="17" spans="1:16">
      <c r="A17">
        <v>12</v>
      </c>
      <c r="B17">
        <v>9</v>
      </c>
      <c r="C17">
        <v>2016</v>
      </c>
      <c r="D17">
        <v>16</v>
      </c>
      <c r="E17" s="1" t="s">
        <v>3</v>
      </c>
      <c r="F17" s="1" t="s">
        <v>22</v>
      </c>
      <c r="G17">
        <v>6</v>
      </c>
      <c r="H17">
        <v>665</v>
      </c>
    </row>
    <row r="18" spans="1:16">
      <c r="A18">
        <v>12</v>
      </c>
      <c r="B18">
        <v>9</v>
      </c>
      <c r="C18">
        <v>2016</v>
      </c>
      <c r="D18">
        <v>17</v>
      </c>
      <c r="E18" s="1" t="s">
        <v>3</v>
      </c>
      <c r="F18" s="1" t="s">
        <v>23</v>
      </c>
      <c r="G18">
        <v>197</v>
      </c>
      <c r="H18">
        <v>31041</v>
      </c>
      <c r="I18">
        <v>160.6</v>
      </c>
      <c r="J18">
        <v>5.6</v>
      </c>
      <c r="K18">
        <v>0.996</v>
      </c>
      <c r="M18" s="9"/>
    </row>
    <row r="19" spans="1:16">
      <c r="A19">
        <v>12</v>
      </c>
      <c r="B19">
        <v>9</v>
      </c>
      <c r="C19">
        <v>2016</v>
      </c>
      <c r="D19">
        <v>18</v>
      </c>
      <c r="E19" s="1" t="s">
        <v>3</v>
      </c>
      <c r="F19" s="1" t="s">
        <v>23</v>
      </c>
      <c r="G19">
        <v>91</v>
      </c>
      <c r="H19">
        <v>16292</v>
      </c>
    </row>
    <row r="20" spans="1:16">
      <c r="A20">
        <v>12</v>
      </c>
      <c r="B20">
        <v>9</v>
      </c>
      <c r="C20">
        <v>2016</v>
      </c>
      <c r="D20">
        <v>19</v>
      </c>
      <c r="E20" s="1" t="s">
        <v>3</v>
      </c>
      <c r="F20" s="1" t="s">
        <v>23</v>
      </c>
      <c r="G20">
        <v>52</v>
      </c>
      <c r="H20">
        <v>9979</v>
      </c>
    </row>
    <row r="21" spans="1:16">
      <c r="A21">
        <v>12</v>
      </c>
      <c r="B21">
        <v>9</v>
      </c>
      <c r="C21">
        <v>2016</v>
      </c>
      <c r="D21">
        <v>20</v>
      </c>
      <c r="E21" s="1" t="s">
        <v>3</v>
      </c>
      <c r="F21" s="1" t="s">
        <v>23</v>
      </c>
      <c r="G21">
        <v>31</v>
      </c>
      <c r="H21">
        <v>5518</v>
      </c>
    </row>
    <row r="22" spans="1:16">
      <c r="A22">
        <v>12</v>
      </c>
      <c r="B22">
        <v>9</v>
      </c>
      <c r="C22">
        <v>2016</v>
      </c>
      <c r="D22">
        <v>21</v>
      </c>
      <c r="E22" s="1" t="s">
        <v>3</v>
      </c>
      <c r="F22" s="1" t="s">
        <v>23</v>
      </c>
      <c r="G22">
        <v>20</v>
      </c>
      <c r="H22">
        <v>3315</v>
      </c>
    </row>
    <row r="23" spans="1:16">
      <c r="A23">
        <v>12</v>
      </c>
      <c r="B23">
        <v>9</v>
      </c>
      <c r="C23">
        <v>2016</v>
      </c>
      <c r="D23">
        <v>22</v>
      </c>
      <c r="E23" s="1" t="s">
        <v>3</v>
      </c>
      <c r="F23" s="1" t="s">
        <v>23</v>
      </c>
      <c r="G23">
        <v>13</v>
      </c>
      <c r="H23">
        <v>1886</v>
      </c>
    </row>
    <row r="24" spans="1:16">
      <c r="A24">
        <v>12</v>
      </c>
      <c r="B24">
        <v>9</v>
      </c>
      <c r="C24">
        <v>2016</v>
      </c>
      <c r="D24">
        <v>23</v>
      </c>
      <c r="E24" s="1" t="s">
        <v>3</v>
      </c>
      <c r="F24" s="1" t="s">
        <v>23</v>
      </c>
      <c r="G24">
        <v>8</v>
      </c>
      <c r="H24">
        <v>1053</v>
      </c>
    </row>
    <row r="25" spans="1:16">
      <c r="A25">
        <v>12</v>
      </c>
      <c r="B25">
        <v>9</v>
      </c>
      <c r="C25">
        <v>2016</v>
      </c>
      <c r="D25">
        <v>24</v>
      </c>
      <c r="E25" s="1" t="s">
        <v>3</v>
      </c>
      <c r="F25" s="1" t="s">
        <v>23</v>
      </c>
      <c r="G25">
        <v>6</v>
      </c>
      <c r="H25">
        <v>578</v>
      </c>
    </row>
    <row r="26" spans="1:16">
      <c r="A26">
        <v>12</v>
      </c>
      <c r="B26">
        <v>9</v>
      </c>
      <c r="C26">
        <v>2016</v>
      </c>
      <c r="D26">
        <v>25</v>
      </c>
      <c r="E26" s="4" t="s">
        <v>39</v>
      </c>
      <c r="F26" s="4" t="s">
        <v>24</v>
      </c>
      <c r="G26">
        <v>7</v>
      </c>
      <c r="H26">
        <v>641</v>
      </c>
      <c r="I26">
        <v>149</v>
      </c>
      <c r="J26">
        <v>6.1</v>
      </c>
      <c r="K26">
        <v>0.995</v>
      </c>
      <c r="L26">
        <v>153</v>
      </c>
      <c r="M26" s="9">
        <f>STDEV(I26:I42)</f>
        <v>3.4871191548325395</v>
      </c>
      <c r="N26" s="9">
        <f>M26/SQRT(3)</f>
        <v>2.013289182738867</v>
      </c>
      <c r="O26" s="7">
        <f xml:space="preserve"> I26/L2</f>
        <v>0.81763307115419781</v>
      </c>
      <c r="P26" s="7">
        <f>LOG(O26)</f>
        <v>-8.7441550759620734E-2</v>
      </c>
    </row>
    <row r="27" spans="1:16">
      <c r="A27">
        <v>12</v>
      </c>
      <c r="B27">
        <v>9</v>
      </c>
      <c r="C27">
        <v>2016</v>
      </c>
      <c r="D27">
        <v>26</v>
      </c>
      <c r="E27" s="4" t="s">
        <v>39</v>
      </c>
      <c r="F27" s="4" t="s">
        <v>24</v>
      </c>
      <c r="G27">
        <v>9</v>
      </c>
      <c r="H27">
        <v>794</v>
      </c>
    </row>
    <row r="28" spans="1:16">
      <c r="A28">
        <v>12</v>
      </c>
      <c r="B28">
        <v>9</v>
      </c>
      <c r="C28">
        <v>2016</v>
      </c>
      <c r="D28">
        <v>27</v>
      </c>
      <c r="E28" s="4" t="s">
        <v>39</v>
      </c>
      <c r="F28" s="4" t="s">
        <v>24</v>
      </c>
      <c r="G28">
        <v>12</v>
      </c>
      <c r="H28">
        <v>1481</v>
      </c>
    </row>
    <row r="29" spans="1:16">
      <c r="A29">
        <v>12</v>
      </c>
      <c r="B29">
        <v>9</v>
      </c>
      <c r="C29">
        <v>2016</v>
      </c>
      <c r="D29">
        <v>28</v>
      </c>
      <c r="E29" s="4" t="s">
        <v>39</v>
      </c>
      <c r="F29" s="4" t="s">
        <v>24</v>
      </c>
      <c r="G29">
        <v>18</v>
      </c>
      <c r="H29">
        <v>2381</v>
      </c>
    </row>
    <row r="30" spans="1:16">
      <c r="A30">
        <v>12</v>
      </c>
      <c r="B30">
        <v>9</v>
      </c>
      <c r="C30">
        <v>2016</v>
      </c>
      <c r="D30">
        <v>29</v>
      </c>
      <c r="E30" s="4" t="s">
        <v>39</v>
      </c>
      <c r="F30" s="4" t="s">
        <v>24</v>
      </c>
      <c r="G30">
        <v>30</v>
      </c>
      <c r="H30">
        <v>4251</v>
      </c>
    </row>
    <row r="31" spans="1:16">
      <c r="A31">
        <v>12</v>
      </c>
      <c r="B31">
        <v>9</v>
      </c>
      <c r="C31">
        <v>2016</v>
      </c>
      <c r="D31">
        <v>30</v>
      </c>
      <c r="E31" s="4" t="s">
        <v>39</v>
      </c>
      <c r="F31" s="4" t="s">
        <v>24</v>
      </c>
      <c r="G31">
        <v>50</v>
      </c>
      <c r="H31">
        <v>7676</v>
      </c>
    </row>
    <row r="32" spans="1:16">
      <c r="A32">
        <v>12</v>
      </c>
      <c r="B32">
        <v>9</v>
      </c>
      <c r="C32">
        <v>2016</v>
      </c>
      <c r="D32">
        <v>31</v>
      </c>
      <c r="E32" s="4" t="s">
        <v>39</v>
      </c>
      <c r="F32" s="4" t="s">
        <v>24</v>
      </c>
      <c r="G32">
        <v>83</v>
      </c>
      <c r="H32">
        <v>14290</v>
      </c>
    </row>
    <row r="33" spans="1:16">
      <c r="A33">
        <v>12</v>
      </c>
      <c r="B33">
        <v>9</v>
      </c>
      <c r="C33">
        <v>2016</v>
      </c>
      <c r="D33">
        <v>32</v>
      </c>
      <c r="E33" s="4" t="s">
        <v>39</v>
      </c>
      <c r="F33" s="4" t="s">
        <v>24</v>
      </c>
      <c r="G33">
        <v>178</v>
      </c>
      <c r="H33">
        <v>25526</v>
      </c>
    </row>
    <row r="34" spans="1:16">
      <c r="A34">
        <v>12</v>
      </c>
      <c r="B34">
        <v>9</v>
      </c>
      <c r="C34">
        <v>2016</v>
      </c>
      <c r="D34">
        <v>33</v>
      </c>
      <c r="E34" s="4" t="s">
        <v>39</v>
      </c>
      <c r="F34" s="4" t="s">
        <v>25</v>
      </c>
      <c r="G34">
        <v>7</v>
      </c>
      <c r="H34">
        <v>590</v>
      </c>
      <c r="I34">
        <v>155.4</v>
      </c>
      <c r="J34">
        <v>9.1</v>
      </c>
      <c r="K34">
        <v>0.99</v>
      </c>
      <c r="M34" s="9"/>
      <c r="O34" s="7">
        <f xml:space="preserve"> I34/L2</f>
        <v>0.85275288092189494</v>
      </c>
      <c r="P34" s="7">
        <f>LOG(O34)</f>
        <v>-6.9176804706999301E-2</v>
      </c>
    </row>
    <row r="35" spans="1:16">
      <c r="A35">
        <v>12</v>
      </c>
      <c r="B35">
        <v>9</v>
      </c>
      <c r="C35">
        <v>2016</v>
      </c>
      <c r="D35">
        <v>34</v>
      </c>
      <c r="E35" s="4" t="s">
        <v>39</v>
      </c>
      <c r="F35" s="4" t="s">
        <v>25</v>
      </c>
      <c r="G35">
        <v>9</v>
      </c>
      <c r="H35">
        <v>963</v>
      </c>
    </row>
    <row r="36" spans="1:16">
      <c r="A36">
        <v>12</v>
      </c>
      <c r="B36">
        <v>9</v>
      </c>
      <c r="C36">
        <v>2016</v>
      </c>
      <c r="D36">
        <v>35</v>
      </c>
      <c r="E36" s="4" t="s">
        <v>39</v>
      </c>
      <c r="F36" s="4" t="s">
        <v>25</v>
      </c>
      <c r="G36">
        <v>13</v>
      </c>
      <c r="H36">
        <v>1470</v>
      </c>
    </row>
    <row r="37" spans="1:16">
      <c r="A37">
        <v>12</v>
      </c>
      <c r="B37">
        <v>9</v>
      </c>
      <c r="C37">
        <v>2016</v>
      </c>
      <c r="D37">
        <v>36</v>
      </c>
      <c r="E37" s="4" t="s">
        <v>39</v>
      </c>
      <c r="F37" s="4" t="s">
        <v>25</v>
      </c>
      <c r="G37">
        <v>17</v>
      </c>
      <c r="H37">
        <v>2541</v>
      </c>
    </row>
    <row r="38" spans="1:16">
      <c r="A38">
        <v>12</v>
      </c>
      <c r="B38">
        <v>9</v>
      </c>
      <c r="C38">
        <v>2016</v>
      </c>
      <c r="D38">
        <v>37</v>
      </c>
      <c r="E38" s="4" t="s">
        <v>39</v>
      </c>
      <c r="F38" s="4" t="s">
        <v>25</v>
      </c>
      <c r="G38">
        <v>28</v>
      </c>
      <c r="H38">
        <v>4398</v>
      </c>
    </row>
    <row r="39" spans="1:16">
      <c r="A39">
        <v>12</v>
      </c>
      <c r="B39">
        <v>9</v>
      </c>
      <c r="C39">
        <v>2016</v>
      </c>
      <c r="D39">
        <v>38</v>
      </c>
      <c r="E39" s="4" t="s">
        <v>39</v>
      </c>
      <c r="F39" s="4" t="s">
        <v>25</v>
      </c>
      <c r="G39">
        <v>52</v>
      </c>
      <c r="H39">
        <v>8590</v>
      </c>
    </row>
    <row r="40" spans="1:16">
      <c r="A40">
        <v>12</v>
      </c>
      <c r="B40">
        <v>9</v>
      </c>
      <c r="C40">
        <v>2016</v>
      </c>
      <c r="D40">
        <v>39</v>
      </c>
      <c r="E40" s="4" t="s">
        <v>39</v>
      </c>
      <c r="F40" s="4" t="s">
        <v>25</v>
      </c>
      <c r="G40">
        <v>82</v>
      </c>
      <c r="H40">
        <v>15911</v>
      </c>
    </row>
    <row r="41" spans="1:16">
      <c r="A41">
        <v>12</v>
      </c>
      <c r="B41">
        <v>9</v>
      </c>
      <c r="C41">
        <v>2016</v>
      </c>
      <c r="D41">
        <v>40</v>
      </c>
      <c r="E41" s="4" t="s">
        <v>39</v>
      </c>
      <c r="F41" s="4" t="s">
        <v>25</v>
      </c>
      <c r="G41">
        <v>183</v>
      </c>
      <c r="H41">
        <v>27188</v>
      </c>
    </row>
    <row r="42" spans="1:16">
      <c r="A42">
        <v>12</v>
      </c>
      <c r="B42">
        <v>9</v>
      </c>
      <c r="C42">
        <v>2016</v>
      </c>
      <c r="D42">
        <v>41</v>
      </c>
      <c r="E42" s="4" t="s">
        <v>39</v>
      </c>
      <c r="F42" s="4" t="s">
        <v>26</v>
      </c>
      <c r="G42">
        <v>8</v>
      </c>
      <c r="H42">
        <v>645</v>
      </c>
      <c r="I42">
        <v>154.6</v>
      </c>
      <c r="J42">
        <v>16.600000000000001</v>
      </c>
      <c r="K42">
        <v>0.96699999999999997</v>
      </c>
      <c r="M42" s="9"/>
      <c r="O42" s="7">
        <f xml:space="preserve"> I42/L2</f>
        <v>0.84836290470093279</v>
      </c>
      <c r="P42" s="7">
        <f>LOG(O42)</f>
        <v>-7.1418329589588658E-2</v>
      </c>
    </row>
    <row r="43" spans="1:16">
      <c r="A43">
        <v>12</v>
      </c>
      <c r="B43">
        <v>9</v>
      </c>
      <c r="C43">
        <v>2016</v>
      </c>
      <c r="D43">
        <v>42</v>
      </c>
      <c r="E43" s="4" t="s">
        <v>39</v>
      </c>
      <c r="F43" s="4" t="s">
        <v>26</v>
      </c>
      <c r="G43">
        <v>10</v>
      </c>
      <c r="H43">
        <v>833</v>
      </c>
    </row>
    <row r="44" spans="1:16">
      <c r="A44">
        <v>12</v>
      </c>
      <c r="B44">
        <v>9</v>
      </c>
      <c r="C44">
        <v>2016</v>
      </c>
      <c r="D44">
        <v>43</v>
      </c>
      <c r="E44" s="4" t="s">
        <v>39</v>
      </c>
      <c r="F44" s="4" t="s">
        <v>26</v>
      </c>
      <c r="G44">
        <v>14</v>
      </c>
      <c r="H44">
        <v>1382</v>
      </c>
    </row>
    <row r="45" spans="1:16">
      <c r="A45">
        <v>12</v>
      </c>
      <c r="B45">
        <v>9</v>
      </c>
      <c r="C45">
        <v>2016</v>
      </c>
      <c r="D45">
        <v>44</v>
      </c>
      <c r="E45" s="4" t="s">
        <v>39</v>
      </c>
      <c r="F45" s="4" t="s">
        <v>26</v>
      </c>
      <c r="G45">
        <v>21</v>
      </c>
      <c r="H45">
        <v>2600</v>
      </c>
    </row>
    <row r="46" spans="1:16">
      <c r="A46">
        <v>12</v>
      </c>
      <c r="B46">
        <v>9</v>
      </c>
      <c r="C46">
        <v>2016</v>
      </c>
      <c r="D46">
        <v>45</v>
      </c>
      <c r="E46" s="4" t="s">
        <v>39</v>
      </c>
      <c r="F46" s="4" t="s">
        <v>26</v>
      </c>
      <c r="G46">
        <v>30</v>
      </c>
      <c r="H46">
        <v>5298</v>
      </c>
    </row>
    <row r="47" spans="1:16">
      <c r="A47">
        <v>12</v>
      </c>
      <c r="B47">
        <v>9</v>
      </c>
      <c r="C47">
        <v>2016</v>
      </c>
      <c r="D47">
        <v>46</v>
      </c>
      <c r="E47" s="4" t="s">
        <v>39</v>
      </c>
      <c r="F47" s="4" t="s">
        <v>26</v>
      </c>
      <c r="G47">
        <v>57</v>
      </c>
      <c r="H47">
        <v>7724</v>
      </c>
    </row>
    <row r="48" spans="1:16">
      <c r="A48">
        <v>12</v>
      </c>
      <c r="B48">
        <v>9</v>
      </c>
      <c r="C48">
        <v>2016</v>
      </c>
      <c r="D48">
        <v>47</v>
      </c>
      <c r="E48" s="4" t="s">
        <v>39</v>
      </c>
      <c r="F48" s="4" t="s">
        <v>26</v>
      </c>
      <c r="G48">
        <v>92</v>
      </c>
      <c r="H48">
        <v>19406</v>
      </c>
    </row>
    <row r="49" spans="1:16">
      <c r="A49">
        <v>12</v>
      </c>
      <c r="B49">
        <v>9</v>
      </c>
      <c r="C49">
        <v>2016</v>
      </c>
      <c r="D49">
        <v>48</v>
      </c>
      <c r="E49" s="4" t="s">
        <v>39</v>
      </c>
      <c r="F49" s="4" t="s">
        <v>26</v>
      </c>
      <c r="G49">
        <v>170</v>
      </c>
      <c r="H49">
        <v>23798</v>
      </c>
    </row>
    <row r="50" spans="1:16">
      <c r="A50">
        <v>12</v>
      </c>
      <c r="B50">
        <v>9</v>
      </c>
      <c r="C50">
        <v>2016</v>
      </c>
      <c r="D50">
        <v>49</v>
      </c>
      <c r="E50" s="5" t="s">
        <v>40</v>
      </c>
      <c r="F50" s="4" t="s">
        <v>27</v>
      </c>
      <c r="G50">
        <v>8</v>
      </c>
      <c r="H50">
        <v>588</v>
      </c>
      <c r="I50">
        <v>180.7</v>
      </c>
      <c r="J50">
        <v>6.4</v>
      </c>
      <c r="K50">
        <v>0.996</v>
      </c>
      <c r="L50">
        <v>151.80000000000001</v>
      </c>
      <c r="M50" s="9">
        <f>STDEV(I50:I66)</f>
        <v>26.364622761066212</v>
      </c>
      <c r="N50" s="9">
        <f>M50/SQRT(3)</f>
        <v>15.221622048184512</v>
      </c>
      <c r="O50" s="7">
        <f xml:space="preserve"> I50/L2</f>
        <v>0.99158587890982242</v>
      </c>
      <c r="P50" s="7">
        <f>LOG(O50)</f>
        <v>-3.6696666109629389E-3</v>
      </c>
    </row>
    <row r="51" spans="1:16">
      <c r="A51">
        <v>12</v>
      </c>
      <c r="B51">
        <v>9</v>
      </c>
      <c r="C51">
        <v>2016</v>
      </c>
      <c r="D51">
        <v>50</v>
      </c>
      <c r="E51" s="5" t="s">
        <v>40</v>
      </c>
      <c r="F51" s="4" t="s">
        <v>27</v>
      </c>
      <c r="G51">
        <v>11</v>
      </c>
      <c r="H51">
        <v>843</v>
      </c>
    </row>
    <row r="52" spans="1:16">
      <c r="A52">
        <v>12</v>
      </c>
      <c r="B52">
        <v>9</v>
      </c>
      <c r="C52">
        <v>2016</v>
      </c>
      <c r="D52">
        <v>51</v>
      </c>
      <c r="E52" s="5" t="s">
        <v>40</v>
      </c>
      <c r="F52" s="4" t="s">
        <v>27</v>
      </c>
      <c r="G52">
        <v>16</v>
      </c>
      <c r="H52">
        <v>1505</v>
      </c>
    </row>
    <row r="53" spans="1:16">
      <c r="A53">
        <v>12</v>
      </c>
      <c r="B53">
        <v>9</v>
      </c>
      <c r="C53">
        <v>2016</v>
      </c>
      <c r="D53">
        <v>52</v>
      </c>
      <c r="E53" s="5" t="s">
        <v>40</v>
      </c>
      <c r="F53" s="4" t="s">
        <v>27</v>
      </c>
      <c r="G53">
        <v>24</v>
      </c>
      <c r="H53">
        <v>2391</v>
      </c>
    </row>
    <row r="54" spans="1:16">
      <c r="A54">
        <v>12</v>
      </c>
      <c r="B54">
        <v>9</v>
      </c>
      <c r="C54">
        <v>2016</v>
      </c>
      <c r="D54">
        <v>53</v>
      </c>
      <c r="E54" s="5" t="s">
        <v>40</v>
      </c>
      <c r="F54" s="4" t="s">
        <v>27</v>
      </c>
      <c r="G54">
        <v>42</v>
      </c>
      <c r="H54">
        <v>3546</v>
      </c>
    </row>
    <row r="55" spans="1:16">
      <c r="A55">
        <v>12</v>
      </c>
      <c r="B55">
        <v>9</v>
      </c>
      <c r="C55">
        <v>2016</v>
      </c>
      <c r="D55">
        <v>54</v>
      </c>
      <c r="E55" s="5" t="s">
        <v>40</v>
      </c>
      <c r="F55" s="4" t="s">
        <v>27</v>
      </c>
      <c r="G55">
        <v>66</v>
      </c>
      <c r="H55">
        <v>9593</v>
      </c>
    </row>
    <row r="56" spans="1:16">
      <c r="A56">
        <v>12</v>
      </c>
      <c r="B56">
        <v>9</v>
      </c>
      <c r="C56">
        <v>2016</v>
      </c>
      <c r="D56">
        <v>55</v>
      </c>
      <c r="E56" s="5" t="s">
        <v>40</v>
      </c>
      <c r="F56" s="4" t="s">
        <v>27</v>
      </c>
      <c r="G56">
        <v>110</v>
      </c>
      <c r="H56">
        <v>17638</v>
      </c>
    </row>
    <row r="57" spans="1:16">
      <c r="A57">
        <v>12</v>
      </c>
      <c r="B57">
        <v>9</v>
      </c>
      <c r="C57">
        <v>2016</v>
      </c>
      <c r="D57">
        <v>56</v>
      </c>
      <c r="E57" s="5" t="s">
        <v>40</v>
      </c>
      <c r="F57" s="4" t="s">
        <v>27</v>
      </c>
      <c r="G57">
        <v>196</v>
      </c>
      <c r="H57">
        <v>34199</v>
      </c>
    </row>
    <row r="58" spans="1:16">
      <c r="A58">
        <v>12</v>
      </c>
      <c r="B58">
        <v>9</v>
      </c>
      <c r="C58">
        <v>2016</v>
      </c>
      <c r="D58">
        <v>57</v>
      </c>
      <c r="E58" s="5" t="s">
        <v>40</v>
      </c>
      <c r="F58" s="4" t="s">
        <v>28</v>
      </c>
      <c r="G58">
        <v>7</v>
      </c>
      <c r="H58">
        <v>546</v>
      </c>
      <c r="I58">
        <v>145.5</v>
      </c>
      <c r="J58">
        <v>7.1</v>
      </c>
      <c r="K58">
        <v>0.99299999999999999</v>
      </c>
      <c r="M58" s="9"/>
      <c r="O58" s="7">
        <f>I58/L2</f>
        <v>0.79842692518748848</v>
      </c>
      <c r="P58" s="7">
        <f>LOG(O58)</f>
        <v>-9.7764825849968678E-2</v>
      </c>
    </row>
    <row r="59" spans="1:16">
      <c r="A59">
        <v>12</v>
      </c>
      <c r="B59">
        <v>9</v>
      </c>
      <c r="C59">
        <v>2016</v>
      </c>
      <c r="D59">
        <v>58</v>
      </c>
      <c r="E59" s="5" t="s">
        <v>40</v>
      </c>
      <c r="F59" s="4" t="s">
        <v>28</v>
      </c>
      <c r="G59">
        <v>9</v>
      </c>
      <c r="H59">
        <v>846</v>
      </c>
    </row>
    <row r="60" spans="1:16">
      <c r="A60">
        <v>12</v>
      </c>
      <c r="B60">
        <v>9</v>
      </c>
      <c r="C60">
        <v>2016</v>
      </c>
      <c r="D60">
        <v>59</v>
      </c>
      <c r="E60" s="5" t="s">
        <v>40</v>
      </c>
      <c r="F60" s="4" t="s">
        <v>28</v>
      </c>
      <c r="G60">
        <v>13</v>
      </c>
      <c r="H60">
        <v>1284</v>
      </c>
    </row>
    <row r="61" spans="1:16">
      <c r="A61">
        <v>12</v>
      </c>
      <c r="B61">
        <v>9</v>
      </c>
      <c r="C61">
        <v>2016</v>
      </c>
      <c r="D61">
        <v>60</v>
      </c>
      <c r="E61" s="5" t="s">
        <v>40</v>
      </c>
      <c r="F61" s="4" t="s">
        <v>28</v>
      </c>
      <c r="G61">
        <v>20</v>
      </c>
      <c r="H61">
        <v>2450</v>
      </c>
    </row>
    <row r="62" spans="1:16">
      <c r="A62">
        <v>12</v>
      </c>
      <c r="B62">
        <v>9</v>
      </c>
      <c r="C62">
        <v>2016</v>
      </c>
      <c r="D62">
        <v>61</v>
      </c>
      <c r="E62" s="5" t="s">
        <v>40</v>
      </c>
      <c r="F62" s="4" t="s">
        <v>28</v>
      </c>
      <c r="G62">
        <v>28</v>
      </c>
      <c r="H62">
        <v>3227</v>
      </c>
    </row>
    <row r="63" spans="1:16">
      <c r="A63">
        <v>12</v>
      </c>
      <c r="B63">
        <v>9</v>
      </c>
      <c r="C63">
        <v>2016</v>
      </c>
      <c r="D63">
        <v>62</v>
      </c>
      <c r="E63" s="5" t="s">
        <v>40</v>
      </c>
      <c r="F63" s="4" t="s">
        <v>28</v>
      </c>
      <c r="G63">
        <v>49</v>
      </c>
      <c r="H63">
        <v>5985</v>
      </c>
    </row>
    <row r="64" spans="1:16">
      <c r="A64">
        <v>12</v>
      </c>
      <c r="B64">
        <v>9</v>
      </c>
      <c r="C64">
        <v>2016</v>
      </c>
      <c r="D64">
        <v>63</v>
      </c>
      <c r="E64" s="5" t="s">
        <v>40</v>
      </c>
      <c r="F64" s="4" t="s">
        <v>28</v>
      </c>
      <c r="G64">
        <v>87</v>
      </c>
      <c r="H64">
        <v>14439</v>
      </c>
    </row>
    <row r="65" spans="1:16">
      <c r="A65">
        <v>12</v>
      </c>
      <c r="B65">
        <v>9</v>
      </c>
      <c r="C65">
        <v>2016</v>
      </c>
      <c r="D65">
        <v>64</v>
      </c>
      <c r="E65" s="5" t="s">
        <v>40</v>
      </c>
      <c r="F65" s="4" t="s">
        <v>28</v>
      </c>
      <c r="G65">
        <v>167</v>
      </c>
      <c r="H65">
        <v>22990</v>
      </c>
    </row>
    <row r="66" spans="1:16">
      <c r="A66">
        <v>12</v>
      </c>
      <c r="B66">
        <v>9</v>
      </c>
      <c r="C66">
        <v>2016</v>
      </c>
      <c r="D66">
        <v>65</v>
      </c>
      <c r="E66" s="5" t="s">
        <v>40</v>
      </c>
      <c r="F66" s="4" t="s">
        <v>29</v>
      </c>
      <c r="G66">
        <v>7</v>
      </c>
      <c r="H66">
        <v>427</v>
      </c>
      <c r="I66">
        <v>129.1</v>
      </c>
      <c r="J66">
        <v>4.4000000000000004</v>
      </c>
      <c r="K66">
        <v>0.997</v>
      </c>
      <c r="M66" s="9"/>
      <c r="O66" s="7">
        <f>I66/L2</f>
        <v>0.70843241265776469</v>
      </c>
      <c r="P66" s="7">
        <f>LOG(O66)</f>
        <v>-0.14970157690547448</v>
      </c>
    </row>
    <row r="67" spans="1:16">
      <c r="A67">
        <v>12</v>
      </c>
      <c r="B67">
        <v>9</v>
      </c>
      <c r="C67">
        <v>2016</v>
      </c>
      <c r="D67">
        <v>66</v>
      </c>
      <c r="E67" s="5" t="s">
        <v>40</v>
      </c>
      <c r="F67" s="4" t="s">
        <v>29</v>
      </c>
      <c r="G67">
        <v>8</v>
      </c>
      <c r="H67">
        <v>619</v>
      </c>
    </row>
    <row r="68" spans="1:16">
      <c r="A68">
        <v>12</v>
      </c>
      <c r="B68">
        <v>9</v>
      </c>
      <c r="C68">
        <v>2016</v>
      </c>
      <c r="D68">
        <v>67</v>
      </c>
      <c r="E68" s="5" t="s">
        <v>40</v>
      </c>
      <c r="F68" s="4" t="s">
        <v>29</v>
      </c>
      <c r="G68">
        <v>11</v>
      </c>
      <c r="H68">
        <v>898</v>
      </c>
    </row>
    <row r="69" spans="1:16">
      <c r="A69">
        <v>12</v>
      </c>
      <c r="B69">
        <v>9</v>
      </c>
      <c r="C69">
        <v>2016</v>
      </c>
      <c r="D69">
        <v>68</v>
      </c>
      <c r="E69" s="5" t="s">
        <v>40</v>
      </c>
      <c r="F69" s="4" t="s">
        <v>29</v>
      </c>
      <c r="G69">
        <v>16</v>
      </c>
      <c r="H69">
        <v>1473</v>
      </c>
    </row>
    <row r="70" spans="1:16">
      <c r="A70">
        <v>12</v>
      </c>
      <c r="B70">
        <v>9</v>
      </c>
      <c r="C70">
        <v>2016</v>
      </c>
      <c r="D70">
        <v>69</v>
      </c>
      <c r="E70" s="5" t="s">
        <v>40</v>
      </c>
      <c r="F70" s="4" t="s">
        <v>29</v>
      </c>
      <c r="G70">
        <v>26</v>
      </c>
      <c r="H70">
        <v>3098</v>
      </c>
    </row>
    <row r="71" spans="1:16">
      <c r="A71">
        <v>12</v>
      </c>
      <c r="B71">
        <v>9</v>
      </c>
      <c r="C71">
        <v>2016</v>
      </c>
      <c r="D71">
        <v>70</v>
      </c>
      <c r="E71" s="5" t="s">
        <v>40</v>
      </c>
      <c r="F71" s="4" t="s">
        <v>29</v>
      </c>
      <c r="G71">
        <v>44</v>
      </c>
      <c r="H71">
        <v>4743</v>
      </c>
    </row>
    <row r="72" spans="1:16">
      <c r="A72">
        <v>12</v>
      </c>
      <c r="B72">
        <v>9</v>
      </c>
      <c r="C72">
        <v>2016</v>
      </c>
      <c r="D72">
        <v>71</v>
      </c>
      <c r="E72" s="5" t="s">
        <v>40</v>
      </c>
      <c r="F72" s="4" t="s">
        <v>29</v>
      </c>
      <c r="G72">
        <v>74</v>
      </c>
      <c r="H72">
        <v>10455</v>
      </c>
    </row>
    <row r="73" spans="1:16">
      <c r="A73">
        <v>12</v>
      </c>
      <c r="B73">
        <v>9</v>
      </c>
      <c r="C73">
        <v>2016</v>
      </c>
      <c r="D73">
        <v>72</v>
      </c>
      <c r="E73" s="5" t="s">
        <v>40</v>
      </c>
      <c r="F73" s="4" t="s">
        <v>29</v>
      </c>
      <c r="G73">
        <v>160</v>
      </c>
      <c r="H73">
        <v>19826</v>
      </c>
    </row>
    <row r="74" spans="1:16">
      <c r="A74">
        <v>12</v>
      </c>
      <c r="B74">
        <v>9</v>
      </c>
      <c r="C74">
        <v>2016</v>
      </c>
      <c r="D74">
        <v>73</v>
      </c>
      <c r="E74" s="3" t="s">
        <v>41</v>
      </c>
      <c r="F74" s="4" t="s">
        <v>30</v>
      </c>
      <c r="G74">
        <v>180</v>
      </c>
      <c r="H74">
        <v>10775</v>
      </c>
      <c r="I74">
        <v>144.33000000000001</v>
      </c>
      <c r="J74">
        <v>16</v>
      </c>
      <c r="K74">
        <v>0.97099999999999997</v>
      </c>
      <c r="L74">
        <v>111.5</v>
      </c>
      <c r="M74" s="9">
        <f>STDEV(I74:I90)</f>
        <v>29.280482122624527</v>
      </c>
      <c r="N74" s="9">
        <f>M74/SQRT(3)</f>
        <v>16.905094235499295</v>
      </c>
      <c r="O74" s="7">
        <f>I74/L2</f>
        <v>0.79200658496433141</v>
      </c>
      <c r="P74" s="7">
        <f>LOG(O74)</f>
        <v>-0.10127120754966813</v>
      </c>
    </row>
    <row r="75" spans="1:16">
      <c r="A75">
        <v>12</v>
      </c>
      <c r="B75">
        <v>9</v>
      </c>
      <c r="C75">
        <v>2016</v>
      </c>
      <c r="D75">
        <v>74</v>
      </c>
      <c r="E75" s="3" t="s">
        <v>41</v>
      </c>
      <c r="F75" s="4" t="s">
        <v>30</v>
      </c>
      <c r="G75">
        <v>89</v>
      </c>
      <c r="H75">
        <v>12884</v>
      </c>
    </row>
    <row r="76" spans="1:16">
      <c r="A76">
        <v>12</v>
      </c>
      <c r="B76">
        <v>9</v>
      </c>
      <c r="C76">
        <v>2016</v>
      </c>
      <c r="D76">
        <v>75</v>
      </c>
      <c r="E76" s="3" t="s">
        <v>41</v>
      </c>
      <c r="F76" s="4" t="s">
        <v>30</v>
      </c>
      <c r="G76">
        <v>54</v>
      </c>
      <c r="H76">
        <v>4379</v>
      </c>
    </row>
    <row r="77" spans="1:16">
      <c r="A77">
        <v>12</v>
      </c>
      <c r="B77">
        <v>9</v>
      </c>
      <c r="C77">
        <v>2016</v>
      </c>
      <c r="D77">
        <v>76</v>
      </c>
      <c r="E77" s="3" t="s">
        <v>41</v>
      </c>
      <c r="F77" s="4" t="s">
        <v>30</v>
      </c>
      <c r="G77">
        <v>29</v>
      </c>
      <c r="H77">
        <v>3324</v>
      </c>
    </row>
    <row r="78" spans="1:16">
      <c r="A78">
        <v>12</v>
      </c>
      <c r="B78">
        <v>9</v>
      </c>
      <c r="C78">
        <v>2016</v>
      </c>
      <c r="D78">
        <v>77</v>
      </c>
      <c r="E78" s="3" t="s">
        <v>41</v>
      </c>
      <c r="F78" s="4" t="s">
        <v>30</v>
      </c>
      <c r="G78">
        <v>19</v>
      </c>
      <c r="H78">
        <v>1363</v>
      </c>
    </row>
    <row r="79" spans="1:16">
      <c r="A79">
        <v>12</v>
      </c>
      <c r="B79">
        <v>9</v>
      </c>
      <c r="C79">
        <v>2016</v>
      </c>
      <c r="D79">
        <v>78</v>
      </c>
      <c r="E79" s="3" t="s">
        <v>41</v>
      </c>
      <c r="F79" s="4" t="s">
        <v>30</v>
      </c>
      <c r="G79">
        <v>12</v>
      </c>
      <c r="H79">
        <v>748</v>
      </c>
    </row>
    <row r="80" spans="1:16">
      <c r="A80">
        <v>12</v>
      </c>
      <c r="B80">
        <v>9</v>
      </c>
      <c r="C80">
        <v>2016</v>
      </c>
      <c r="D80">
        <v>79</v>
      </c>
      <c r="E80" s="3" t="s">
        <v>41</v>
      </c>
      <c r="F80" s="4" t="s">
        <v>30</v>
      </c>
      <c r="G80">
        <v>9</v>
      </c>
      <c r="H80">
        <v>489</v>
      </c>
    </row>
    <row r="81" spans="1:16">
      <c r="A81">
        <v>12</v>
      </c>
      <c r="B81">
        <v>9</v>
      </c>
      <c r="C81">
        <v>2016</v>
      </c>
      <c r="D81">
        <v>80</v>
      </c>
      <c r="E81" s="3" t="s">
        <v>41</v>
      </c>
      <c r="F81" s="4" t="s">
        <v>30</v>
      </c>
      <c r="G81">
        <v>8</v>
      </c>
      <c r="H81">
        <v>372</v>
      </c>
    </row>
    <row r="82" spans="1:16">
      <c r="A82">
        <v>12</v>
      </c>
      <c r="B82">
        <v>9</v>
      </c>
      <c r="C82">
        <v>2016</v>
      </c>
      <c r="D82">
        <v>81</v>
      </c>
      <c r="E82" s="3" t="s">
        <v>41</v>
      </c>
      <c r="F82" s="4" t="s">
        <v>31</v>
      </c>
      <c r="G82">
        <v>186</v>
      </c>
      <c r="H82">
        <v>15398</v>
      </c>
      <c r="I82">
        <v>88</v>
      </c>
      <c r="J82">
        <v>4.3</v>
      </c>
      <c r="K82">
        <v>0.99299999999999999</v>
      </c>
      <c r="M82" s="9"/>
      <c r="O82" s="7">
        <f>I82/L2</f>
        <v>0.48289738430583495</v>
      </c>
      <c r="P82" s="7">
        <f>LOG(O82)</f>
        <v>-0.31614514702172614</v>
      </c>
    </row>
    <row r="83" spans="1:16">
      <c r="A83">
        <v>12</v>
      </c>
      <c r="B83">
        <v>9</v>
      </c>
      <c r="C83">
        <v>2016</v>
      </c>
      <c r="D83">
        <v>82</v>
      </c>
      <c r="E83" s="3" t="s">
        <v>41</v>
      </c>
      <c r="F83" s="4" t="s">
        <v>31</v>
      </c>
      <c r="G83">
        <v>92</v>
      </c>
      <c r="H83">
        <v>8706</v>
      </c>
    </row>
    <row r="84" spans="1:16">
      <c r="A84">
        <v>12</v>
      </c>
      <c r="B84">
        <v>9</v>
      </c>
      <c r="C84">
        <v>2016</v>
      </c>
      <c r="D84">
        <v>83</v>
      </c>
      <c r="E84" s="3" t="s">
        <v>41</v>
      </c>
      <c r="F84" s="4" t="s">
        <v>31</v>
      </c>
      <c r="G84">
        <v>54</v>
      </c>
      <c r="H84">
        <v>4928</v>
      </c>
    </row>
    <row r="85" spans="1:16">
      <c r="A85">
        <v>12</v>
      </c>
      <c r="B85">
        <v>9</v>
      </c>
      <c r="C85">
        <v>2016</v>
      </c>
      <c r="D85">
        <v>84</v>
      </c>
      <c r="E85" s="3" t="s">
        <v>41</v>
      </c>
      <c r="F85" s="4" t="s">
        <v>31</v>
      </c>
      <c r="G85">
        <v>37</v>
      </c>
      <c r="H85">
        <v>2737</v>
      </c>
    </row>
    <row r="86" spans="1:16">
      <c r="A86">
        <v>12</v>
      </c>
      <c r="B86">
        <v>9</v>
      </c>
      <c r="C86">
        <v>2016</v>
      </c>
      <c r="D86">
        <v>85</v>
      </c>
      <c r="E86" s="3" t="s">
        <v>41</v>
      </c>
      <c r="F86" s="4" t="s">
        <v>31</v>
      </c>
      <c r="G86">
        <v>25</v>
      </c>
      <c r="H86">
        <v>1442</v>
      </c>
    </row>
    <row r="87" spans="1:16">
      <c r="A87">
        <v>12</v>
      </c>
      <c r="B87">
        <v>9</v>
      </c>
      <c r="C87">
        <v>2016</v>
      </c>
      <c r="D87">
        <v>86</v>
      </c>
      <c r="E87" s="3" t="s">
        <v>41</v>
      </c>
      <c r="F87" s="4" t="s">
        <v>31</v>
      </c>
      <c r="G87">
        <v>16</v>
      </c>
      <c r="H87">
        <v>28</v>
      </c>
    </row>
    <row r="88" spans="1:16">
      <c r="A88">
        <v>12</v>
      </c>
      <c r="B88">
        <v>9</v>
      </c>
      <c r="C88">
        <v>2016</v>
      </c>
      <c r="D88">
        <v>87</v>
      </c>
      <c r="E88" s="3" t="s">
        <v>41</v>
      </c>
      <c r="F88" s="4" t="s">
        <v>31</v>
      </c>
      <c r="G88">
        <v>12</v>
      </c>
      <c r="H88">
        <v>732</v>
      </c>
    </row>
    <row r="89" spans="1:16">
      <c r="A89">
        <v>12</v>
      </c>
      <c r="B89">
        <v>9</v>
      </c>
      <c r="C89">
        <v>2016</v>
      </c>
      <c r="D89">
        <v>88</v>
      </c>
      <c r="E89" s="3" t="s">
        <v>41</v>
      </c>
      <c r="F89" s="4" t="s">
        <v>31</v>
      </c>
      <c r="G89">
        <v>10</v>
      </c>
      <c r="H89">
        <v>710</v>
      </c>
    </row>
    <row r="90" spans="1:16">
      <c r="A90">
        <v>12</v>
      </c>
      <c r="B90">
        <v>9</v>
      </c>
      <c r="C90">
        <v>2016</v>
      </c>
      <c r="D90">
        <v>89</v>
      </c>
      <c r="E90" s="3" t="s">
        <v>41</v>
      </c>
      <c r="F90" s="4" t="s">
        <v>32</v>
      </c>
      <c r="G90">
        <v>202</v>
      </c>
      <c r="H90">
        <v>20990</v>
      </c>
      <c r="I90">
        <v>102.3</v>
      </c>
      <c r="J90">
        <v>7.6</v>
      </c>
      <c r="K90">
        <v>0.98399999999999999</v>
      </c>
      <c r="M90" s="9"/>
      <c r="O90" s="7">
        <f>I90/L2</f>
        <v>0.5613682092555331</v>
      </c>
      <c r="P90" s="7">
        <f>LOG(O90)</f>
        <v>-0.25075218545973466</v>
      </c>
    </row>
    <row r="91" spans="1:16">
      <c r="A91">
        <v>12</v>
      </c>
      <c r="B91">
        <v>9</v>
      </c>
      <c r="C91">
        <v>2016</v>
      </c>
      <c r="D91">
        <v>90</v>
      </c>
      <c r="E91" s="3" t="s">
        <v>41</v>
      </c>
      <c r="F91" s="4" t="s">
        <v>32</v>
      </c>
      <c r="G91">
        <v>106</v>
      </c>
      <c r="H91">
        <v>7316</v>
      </c>
    </row>
    <row r="92" spans="1:16">
      <c r="A92">
        <v>12</v>
      </c>
      <c r="B92">
        <v>9</v>
      </c>
      <c r="C92">
        <v>2016</v>
      </c>
      <c r="D92">
        <v>91</v>
      </c>
      <c r="E92" s="3" t="s">
        <v>41</v>
      </c>
      <c r="F92" s="4" t="s">
        <v>32</v>
      </c>
      <c r="G92">
        <v>68</v>
      </c>
      <c r="H92">
        <v>4546</v>
      </c>
    </row>
    <row r="93" spans="1:16">
      <c r="A93">
        <v>12</v>
      </c>
      <c r="B93">
        <v>9</v>
      </c>
      <c r="C93">
        <v>2016</v>
      </c>
      <c r="D93">
        <v>92</v>
      </c>
      <c r="E93" s="3" t="s">
        <v>41</v>
      </c>
      <c r="F93" s="4" t="s">
        <v>32</v>
      </c>
      <c r="G93">
        <v>36</v>
      </c>
      <c r="H93">
        <v>2471</v>
      </c>
    </row>
    <row r="94" spans="1:16">
      <c r="A94">
        <v>12</v>
      </c>
      <c r="B94">
        <v>9</v>
      </c>
      <c r="C94">
        <v>2016</v>
      </c>
      <c r="D94">
        <v>93</v>
      </c>
      <c r="E94" s="3" t="s">
        <v>41</v>
      </c>
      <c r="F94" s="4" t="s">
        <v>32</v>
      </c>
      <c r="G94">
        <v>24</v>
      </c>
      <c r="H94">
        <v>1494</v>
      </c>
    </row>
    <row r="95" spans="1:16">
      <c r="A95">
        <v>12</v>
      </c>
      <c r="B95">
        <v>9</v>
      </c>
      <c r="C95">
        <v>2016</v>
      </c>
      <c r="D95">
        <v>94</v>
      </c>
      <c r="E95" s="3" t="s">
        <v>41</v>
      </c>
      <c r="F95" s="4" t="s">
        <v>32</v>
      </c>
      <c r="G95">
        <v>18</v>
      </c>
      <c r="H95">
        <v>1117</v>
      </c>
    </row>
    <row r="96" spans="1:16">
      <c r="A96">
        <v>12</v>
      </c>
      <c r="B96">
        <v>9</v>
      </c>
      <c r="C96">
        <v>2016</v>
      </c>
      <c r="D96">
        <v>95</v>
      </c>
      <c r="E96" s="3" t="s">
        <v>41</v>
      </c>
      <c r="F96" s="4" t="s">
        <v>32</v>
      </c>
      <c r="G96">
        <v>13</v>
      </c>
      <c r="H96">
        <v>817</v>
      </c>
    </row>
    <row r="97" spans="1:16">
      <c r="A97">
        <v>12</v>
      </c>
      <c r="B97">
        <v>9</v>
      </c>
      <c r="C97">
        <v>2016</v>
      </c>
      <c r="D97">
        <v>96</v>
      </c>
      <c r="E97" s="3" t="s">
        <v>41</v>
      </c>
      <c r="F97" s="4" t="s">
        <v>32</v>
      </c>
      <c r="G97">
        <v>10</v>
      </c>
      <c r="H97">
        <v>585</v>
      </c>
    </row>
    <row r="98" spans="1:16">
      <c r="A98">
        <v>12</v>
      </c>
      <c r="B98">
        <v>9</v>
      </c>
      <c r="C98">
        <v>2016</v>
      </c>
      <c r="D98">
        <v>97</v>
      </c>
      <c r="E98" s="5" t="s">
        <v>42</v>
      </c>
      <c r="F98" s="4" t="s">
        <v>33</v>
      </c>
      <c r="G98">
        <v>200</v>
      </c>
      <c r="H98">
        <v>11825</v>
      </c>
      <c r="I98">
        <v>54.5</v>
      </c>
      <c r="J98">
        <v>8.6</v>
      </c>
      <c r="K98">
        <v>0.94299999999999995</v>
      </c>
      <c r="L98">
        <v>59.2</v>
      </c>
      <c r="M98" s="9">
        <f>STDEV(I98:I114)</f>
        <v>4.0779897008207353</v>
      </c>
      <c r="N98" s="9">
        <f>M98/SQRT(3)</f>
        <v>2.3544284515213731</v>
      </c>
      <c r="O98" s="7">
        <f>I98/L2</f>
        <v>0.29906713005304553</v>
      </c>
      <c r="P98" s="7">
        <f>LOG(O98)</f>
        <v>-0.52423131689525226</v>
      </c>
    </row>
    <row r="99" spans="1:16">
      <c r="A99">
        <v>12</v>
      </c>
      <c r="B99">
        <v>9</v>
      </c>
      <c r="C99">
        <v>2016</v>
      </c>
      <c r="D99">
        <v>98</v>
      </c>
      <c r="E99" s="5" t="s">
        <v>42</v>
      </c>
      <c r="F99" s="4" t="s">
        <v>33</v>
      </c>
      <c r="G99">
        <v>89</v>
      </c>
      <c r="H99">
        <v>12207</v>
      </c>
    </row>
    <row r="100" spans="1:16">
      <c r="A100">
        <v>12</v>
      </c>
      <c r="B100">
        <v>9</v>
      </c>
      <c r="C100">
        <v>2016</v>
      </c>
      <c r="D100">
        <v>99</v>
      </c>
      <c r="E100" s="5" t="s">
        <v>42</v>
      </c>
      <c r="F100" s="4" t="s">
        <v>33</v>
      </c>
      <c r="G100">
        <v>56</v>
      </c>
      <c r="H100">
        <v>6451</v>
      </c>
    </row>
    <row r="101" spans="1:16">
      <c r="A101">
        <v>12</v>
      </c>
      <c r="B101">
        <v>9</v>
      </c>
      <c r="C101">
        <v>2016</v>
      </c>
      <c r="D101">
        <v>100</v>
      </c>
      <c r="E101" s="5" t="s">
        <v>42</v>
      </c>
      <c r="F101" s="4" t="s">
        <v>33</v>
      </c>
      <c r="G101">
        <v>28</v>
      </c>
      <c r="H101">
        <v>2960</v>
      </c>
    </row>
    <row r="102" spans="1:16">
      <c r="A102">
        <v>12</v>
      </c>
      <c r="B102">
        <v>9</v>
      </c>
      <c r="C102">
        <v>2016</v>
      </c>
      <c r="D102">
        <v>101</v>
      </c>
      <c r="E102" s="5" t="s">
        <v>42</v>
      </c>
      <c r="F102" s="4" t="s">
        <v>33</v>
      </c>
      <c r="G102">
        <v>20</v>
      </c>
      <c r="H102">
        <v>4198</v>
      </c>
    </row>
    <row r="103" spans="1:16">
      <c r="A103">
        <v>12</v>
      </c>
      <c r="B103">
        <v>9</v>
      </c>
      <c r="C103">
        <v>2016</v>
      </c>
      <c r="D103">
        <v>102</v>
      </c>
      <c r="E103" s="5" t="s">
        <v>42</v>
      </c>
      <c r="F103" s="4" t="s">
        <v>33</v>
      </c>
      <c r="G103">
        <v>14</v>
      </c>
      <c r="H103">
        <v>2018</v>
      </c>
    </row>
    <row r="104" spans="1:16">
      <c r="A104">
        <v>12</v>
      </c>
      <c r="B104">
        <v>9</v>
      </c>
      <c r="C104">
        <v>2016</v>
      </c>
      <c r="D104">
        <v>103</v>
      </c>
      <c r="E104" s="5" t="s">
        <v>42</v>
      </c>
      <c r="F104" s="4" t="s">
        <v>33</v>
      </c>
      <c r="G104">
        <v>11</v>
      </c>
      <c r="H104">
        <v>645</v>
      </c>
    </row>
    <row r="105" spans="1:16">
      <c r="A105">
        <v>12</v>
      </c>
      <c r="B105">
        <v>9</v>
      </c>
      <c r="C105">
        <v>2016</v>
      </c>
      <c r="D105">
        <v>104</v>
      </c>
      <c r="E105" s="5" t="s">
        <v>42</v>
      </c>
      <c r="F105" s="4" t="s">
        <v>33</v>
      </c>
      <c r="G105">
        <v>8</v>
      </c>
      <c r="H105">
        <v>590</v>
      </c>
    </row>
    <row r="106" spans="1:16">
      <c r="A106">
        <v>12</v>
      </c>
      <c r="B106">
        <v>9</v>
      </c>
      <c r="C106">
        <v>2016</v>
      </c>
      <c r="D106">
        <v>105</v>
      </c>
      <c r="E106" s="5" t="s">
        <v>42</v>
      </c>
      <c r="F106" s="4" t="s">
        <v>34</v>
      </c>
      <c r="G106">
        <v>214</v>
      </c>
      <c r="H106">
        <v>12787</v>
      </c>
      <c r="I106">
        <v>61.8</v>
      </c>
      <c r="J106">
        <v>5.5</v>
      </c>
      <c r="K106">
        <v>0.98099999999999998</v>
      </c>
      <c r="M106" s="9"/>
      <c r="O106" s="7">
        <f>I106/L2</f>
        <v>0.33912566306932501</v>
      </c>
      <c r="P106" s="7">
        <f>LOG(O106)</f>
        <v>-0.46963934408307895</v>
      </c>
    </row>
    <row r="107" spans="1:16">
      <c r="A107">
        <v>12</v>
      </c>
      <c r="B107">
        <v>9</v>
      </c>
      <c r="C107">
        <v>2016</v>
      </c>
      <c r="D107">
        <v>106</v>
      </c>
      <c r="E107" s="5" t="s">
        <v>42</v>
      </c>
      <c r="F107" s="4" t="s">
        <v>34</v>
      </c>
      <c r="G107">
        <v>102</v>
      </c>
      <c r="H107">
        <v>8155</v>
      </c>
    </row>
    <row r="108" spans="1:16">
      <c r="A108">
        <v>12</v>
      </c>
      <c r="B108">
        <v>9</v>
      </c>
      <c r="C108">
        <v>2016</v>
      </c>
      <c r="D108">
        <v>107</v>
      </c>
      <c r="E108" s="5" t="s">
        <v>42</v>
      </c>
      <c r="F108" s="4" t="s">
        <v>34</v>
      </c>
      <c r="G108">
        <v>66</v>
      </c>
      <c r="H108">
        <v>3440</v>
      </c>
    </row>
    <row r="109" spans="1:16">
      <c r="A109">
        <v>12</v>
      </c>
      <c r="B109">
        <v>9</v>
      </c>
      <c r="C109">
        <v>2016</v>
      </c>
      <c r="D109">
        <v>108</v>
      </c>
      <c r="E109" s="5" t="s">
        <v>42</v>
      </c>
      <c r="F109" s="4" t="s">
        <v>34</v>
      </c>
      <c r="G109">
        <v>41</v>
      </c>
      <c r="H109">
        <v>2008</v>
      </c>
    </row>
    <row r="110" spans="1:16">
      <c r="A110">
        <v>12</v>
      </c>
      <c r="B110">
        <v>9</v>
      </c>
      <c r="C110">
        <v>2016</v>
      </c>
      <c r="D110">
        <v>109</v>
      </c>
      <c r="E110" s="5" t="s">
        <v>42</v>
      </c>
      <c r="F110" s="4" t="s">
        <v>34</v>
      </c>
      <c r="G110">
        <v>25</v>
      </c>
      <c r="H110">
        <v>3893</v>
      </c>
    </row>
    <row r="111" spans="1:16">
      <c r="A111">
        <v>12</v>
      </c>
      <c r="B111">
        <v>9</v>
      </c>
      <c r="C111">
        <v>2016</v>
      </c>
      <c r="D111">
        <v>110</v>
      </c>
      <c r="E111" s="5" t="s">
        <v>42</v>
      </c>
      <c r="F111" s="4" t="s">
        <v>34</v>
      </c>
      <c r="G111">
        <v>18</v>
      </c>
      <c r="H111">
        <v>1887</v>
      </c>
    </row>
    <row r="112" spans="1:16">
      <c r="A112">
        <v>12</v>
      </c>
      <c r="B112">
        <v>9</v>
      </c>
      <c r="C112">
        <v>2016</v>
      </c>
      <c r="D112">
        <v>111</v>
      </c>
      <c r="E112" s="5" t="s">
        <v>42</v>
      </c>
      <c r="F112" s="4" t="s">
        <v>34</v>
      </c>
      <c r="G112">
        <v>13</v>
      </c>
      <c r="H112">
        <v>574</v>
      </c>
    </row>
    <row r="113" spans="1:16">
      <c r="A113">
        <v>12</v>
      </c>
      <c r="B113">
        <v>9</v>
      </c>
      <c r="C113">
        <v>2016</v>
      </c>
      <c r="D113">
        <v>112</v>
      </c>
      <c r="E113" s="5" t="s">
        <v>42</v>
      </c>
      <c r="F113" s="4" t="s">
        <v>34</v>
      </c>
      <c r="G113">
        <v>9</v>
      </c>
      <c r="H113">
        <v>377</v>
      </c>
    </row>
    <row r="114" spans="1:16">
      <c r="A114">
        <v>12</v>
      </c>
      <c r="B114">
        <v>9</v>
      </c>
      <c r="C114">
        <v>2016</v>
      </c>
      <c r="D114">
        <v>113</v>
      </c>
      <c r="E114" s="5" t="s">
        <v>42</v>
      </c>
      <c r="F114" s="4" t="s">
        <v>35</v>
      </c>
      <c r="G114">
        <v>190</v>
      </c>
      <c r="H114">
        <v>11597</v>
      </c>
      <c r="I114">
        <v>61.3</v>
      </c>
      <c r="J114">
        <v>2.1</v>
      </c>
      <c r="K114">
        <v>0.997</v>
      </c>
      <c r="M114" s="9"/>
      <c r="O114" s="7">
        <f>I114/L2</f>
        <v>0.33638192793122368</v>
      </c>
      <c r="P114" s="7">
        <f>LOG(O114)</f>
        <v>-0.4731673446534797</v>
      </c>
    </row>
    <row r="115" spans="1:16">
      <c r="A115">
        <v>12</v>
      </c>
      <c r="B115">
        <v>9</v>
      </c>
      <c r="C115">
        <v>2016</v>
      </c>
      <c r="D115">
        <v>114</v>
      </c>
      <c r="E115" s="5" t="s">
        <v>42</v>
      </c>
      <c r="F115" s="4" t="s">
        <v>35</v>
      </c>
      <c r="G115">
        <v>92</v>
      </c>
      <c r="H115">
        <v>12827</v>
      </c>
    </row>
    <row r="116" spans="1:16">
      <c r="A116">
        <v>12</v>
      </c>
      <c r="B116">
        <v>9</v>
      </c>
      <c r="C116">
        <v>2016</v>
      </c>
      <c r="D116">
        <v>115</v>
      </c>
      <c r="E116" s="5" t="s">
        <v>42</v>
      </c>
      <c r="F116" s="4" t="s">
        <v>35</v>
      </c>
      <c r="G116">
        <v>57</v>
      </c>
      <c r="H116">
        <v>3897</v>
      </c>
    </row>
    <row r="117" spans="1:16">
      <c r="A117">
        <v>12</v>
      </c>
      <c r="B117">
        <v>9</v>
      </c>
      <c r="C117">
        <v>2016</v>
      </c>
      <c r="D117">
        <v>116</v>
      </c>
      <c r="E117" s="5" t="s">
        <v>42</v>
      </c>
      <c r="F117" s="4" t="s">
        <v>35</v>
      </c>
      <c r="G117">
        <v>33</v>
      </c>
      <c r="H117">
        <v>2551</v>
      </c>
    </row>
    <row r="118" spans="1:16">
      <c r="A118">
        <v>12</v>
      </c>
      <c r="B118">
        <v>9</v>
      </c>
      <c r="C118">
        <v>2016</v>
      </c>
      <c r="D118">
        <v>117</v>
      </c>
      <c r="E118" s="5" t="s">
        <v>42</v>
      </c>
      <c r="F118" s="4" t="s">
        <v>35</v>
      </c>
      <c r="G118">
        <v>21</v>
      </c>
      <c r="H118">
        <v>1527</v>
      </c>
    </row>
    <row r="119" spans="1:16">
      <c r="A119">
        <v>12</v>
      </c>
      <c r="B119">
        <v>9</v>
      </c>
      <c r="C119">
        <v>2016</v>
      </c>
      <c r="D119">
        <v>118</v>
      </c>
      <c r="E119" s="5" t="s">
        <v>42</v>
      </c>
      <c r="F119" s="4" t="s">
        <v>35</v>
      </c>
      <c r="G119">
        <v>15</v>
      </c>
      <c r="H119">
        <v>639</v>
      </c>
    </row>
    <row r="120" spans="1:16">
      <c r="A120">
        <v>12</v>
      </c>
      <c r="B120">
        <v>9</v>
      </c>
      <c r="C120">
        <v>2016</v>
      </c>
      <c r="D120">
        <v>119</v>
      </c>
      <c r="E120" s="5" t="s">
        <v>42</v>
      </c>
      <c r="F120" s="4" t="s">
        <v>35</v>
      </c>
      <c r="G120">
        <v>11</v>
      </c>
      <c r="H120">
        <v>497</v>
      </c>
    </row>
    <row r="121" spans="1:16">
      <c r="A121">
        <v>12</v>
      </c>
      <c r="B121">
        <v>9</v>
      </c>
      <c r="C121">
        <v>2016</v>
      </c>
      <c r="D121">
        <v>120</v>
      </c>
      <c r="E121" s="5" t="s">
        <v>42</v>
      </c>
      <c r="F121" s="4" t="s">
        <v>35</v>
      </c>
      <c r="G121">
        <v>9</v>
      </c>
      <c r="H121">
        <v>497</v>
      </c>
    </row>
    <row r="122" spans="1:16">
      <c r="A122">
        <v>12</v>
      </c>
      <c r="B122">
        <v>9</v>
      </c>
      <c r="C122">
        <v>2016</v>
      </c>
      <c r="D122">
        <v>121</v>
      </c>
      <c r="E122" s="5" t="s">
        <v>43</v>
      </c>
      <c r="F122" s="4" t="s">
        <v>36</v>
      </c>
      <c r="G122">
        <v>208</v>
      </c>
      <c r="H122">
        <v>5646</v>
      </c>
      <c r="I122">
        <v>27.6</v>
      </c>
      <c r="J122">
        <v>1.9</v>
      </c>
      <c r="K122">
        <v>0.98499999999999999</v>
      </c>
      <c r="L122">
        <v>32.6</v>
      </c>
      <c r="M122" s="9">
        <f>STDEV(I122:I138)</f>
        <v>7.4231619498252384</v>
      </c>
      <c r="N122" s="9">
        <f>M122/SQRT(3)</f>
        <v>4.2857645499697892</v>
      </c>
      <c r="O122" s="7">
        <f>I122/L2</f>
        <v>0.15145417962319371</v>
      </c>
      <c r="P122" s="7">
        <f>LOG(O122)</f>
        <v>-0.81971873710667698</v>
      </c>
    </row>
    <row r="123" spans="1:16">
      <c r="A123">
        <v>12</v>
      </c>
      <c r="B123">
        <v>9</v>
      </c>
      <c r="C123">
        <v>2016</v>
      </c>
      <c r="D123">
        <v>122</v>
      </c>
      <c r="E123" s="5" t="s">
        <v>43</v>
      </c>
      <c r="F123" s="4" t="s">
        <v>36</v>
      </c>
      <c r="G123">
        <v>95</v>
      </c>
      <c r="H123">
        <v>3508</v>
      </c>
    </row>
    <row r="124" spans="1:16">
      <c r="A124">
        <v>12</v>
      </c>
      <c r="B124">
        <v>9</v>
      </c>
      <c r="C124">
        <v>2016</v>
      </c>
      <c r="D124">
        <v>123</v>
      </c>
      <c r="E124" s="5" t="s">
        <v>43</v>
      </c>
      <c r="F124" s="4" t="s">
        <v>36</v>
      </c>
      <c r="G124">
        <v>55</v>
      </c>
      <c r="H124">
        <v>2039</v>
      </c>
    </row>
    <row r="125" spans="1:16">
      <c r="A125">
        <v>12</v>
      </c>
      <c r="B125">
        <v>9</v>
      </c>
      <c r="C125">
        <v>2016</v>
      </c>
      <c r="D125">
        <v>124</v>
      </c>
      <c r="E125" s="5" t="s">
        <v>43</v>
      </c>
      <c r="F125" s="4" t="s">
        <v>36</v>
      </c>
      <c r="G125">
        <v>34</v>
      </c>
      <c r="H125">
        <v>930</v>
      </c>
    </row>
    <row r="126" spans="1:16">
      <c r="A126">
        <v>12</v>
      </c>
      <c r="B126">
        <v>9</v>
      </c>
      <c r="C126">
        <v>2016</v>
      </c>
      <c r="D126">
        <v>125</v>
      </c>
      <c r="E126" s="5" t="s">
        <v>43</v>
      </c>
      <c r="F126" s="4" t="s">
        <v>36</v>
      </c>
      <c r="G126">
        <v>21</v>
      </c>
      <c r="H126">
        <v>751</v>
      </c>
    </row>
    <row r="127" spans="1:16">
      <c r="A127">
        <v>12</v>
      </c>
      <c r="B127">
        <v>9</v>
      </c>
      <c r="C127">
        <v>2016</v>
      </c>
      <c r="D127">
        <v>126</v>
      </c>
      <c r="E127" s="5" t="s">
        <v>43</v>
      </c>
      <c r="F127" s="4" t="s">
        <v>36</v>
      </c>
      <c r="G127">
        <v>15</v>
      </c>
      <c r="H127">
        <v>576</v>
      </c>
    </row>
    <row r="128" spans="1:16">
      <c r="A128">
        <v>12</v>
      </c>
      <c r="B128">
        <v>9</v>
      </c>
      <c r="C128">
        <v>2016</v>
      </c>
      <c r="D128">
        <v>127</v>
      </c>
      <c r="E128" s="5" t="s">
        <v>43</v>
      </c>
      <c r="F128" s="4" t="s">
        <v>36</v>
      </c>
      <c r="G128">
        <v>10</v>
      </c>
      <c r="H128">
        <v>362</v>
      </c>
    </row>
    <row r="129" spans="1:16">
      <c r="A129">
        <v>12</v>
      </c>
      <c r="B129">
        <v>9</v>
      </c>
      <c r="C129">
        <v>2016</v>
      </c>
      <c r="D129">
        <v>128</v>
      </c>
      <c r="E129" s="5" t="s">
        <v>43</v>
      </c>
      <c r="F129" s="4" t="s">
        <v>36</v>
      </c>
      <c r="G129">
        <v>8</v>
      </c>
      <c r="H129">
        <v>268</v>
      </c>
    </row>
    <row r="130" spans="1:16">
      <c r="A130">
        <v>12</v>
      </c>
      <c r="B130">
        <v>9</v>
      </c>
      <c r="C130">
        <v>2016</v>
      </c>
      <c r="D130">
        <v>129</v>
      </c>
      <c r="E130" s="5" t="s">
        <v>43</v>
      </c>
      <c r="F130" s="4" t="s">
        <v>37</v>
      </c>
      <c r="G130">
        <v>210</v>
      </c>
      <c r="H130">
        <v>4218</v>
      </c>
      <c r="I130">
        <v>41.1</v>
      </c>
      <c r="J130">
        <v>2.2999999999999998</v>
      </c>
      <c r="K130">
        <v>0.99399999999999999</v>
      </c>
      <c r="M130" s="9"/>
      <c r="O130" s="7">
        <f>I130/L2</f>
        <v>0.22553502835192976</v>
      </c>
      <c r="P130" s="7">
        <f>LOG(O130)</f>
        <v>-0.64678599729582553</v>
      </c>
    </row>
    <row r="131" spans="1:16">
      <c r="A131">
        <v>12</v>
      </c>
      <c r="B131">
        <v>9</v>
      </c>
      <c r="C131">
        <v>2016</v>
      </c>
      <c r="D131">
        <v>130</v>
      </c>
      <c r="E131" s="5" t="s">
        <v>43</v>
      </c>
      <c r="F131" s="4" t="s">
        <v>37</v>
      </c>
      <c r="G131">
        <v>102</v>
      </c>
      <c r="H131">
        <v>3996</v>
      </c>
    </row>
    <row r="132" spans="1:16">
      <c r="A132">
        <v>12</v>
      </c>
      <c r="B132">
        <v>9</v>
      </c>
      <c r="C132">
        <v>2016</v>
      </c>
      <c r="D132">
        <v>131</v>
      </c>
      <c r="E132" s="5" t="s">
        <v>43</v>
      </c>
      <c r="F132" s="4" t="s">
        <v>37</v>
      </c>
      <c r="G132">
        <v>62</v>
      </c>
      <c r="H132">
        <v>2704</v>
      </c>
    </row>
    <row r="133" spans="1:16">
      <c r="A133">
        <v>12</v>
      </c>
      <c r="B133">
        <v>9</v>
      </c>
      <c r="C133">
        <v>2016</v>
      </c>
      <c r="D133">
        <v>132</v>
      </c>
      <c r="E133" s="5" t="s">
        <v>43</v>
      </c>
      <c r="F133" s="4" t="s">
        <v>37</v>
      </c>
      <c r="G133">
        <v>38</v>
      </c>
      <c r="H133">
        <v>1216</v>
      </c>
    </row>
    <row r="134" spans="1:16">
      <c r="A134">
        <v>12</v>
      </c>
      <c r="B134">
        <v>9</v>
      </c>
      <c r="C134">
        <v>2016</v>
      </c>
      <c r="D134">
        <v>133</v>
      </c>
      <c r="E134" s="5" t="s">
        <v>43</v>
      </c>
      <c r="F134" s="4" t="s">
        <v>37</v>
      </c>
      <c r="G134">
        <v>24</v>
      </c>
      <c r="H134">
        <v>2529</v>
      </c>
    </row>
    <row r="135" spans="1:16">
      <c r="A135">
        <v>12</v>
      </c>
      <c r="B135">
        <v>9</v>
      </c>
      <c r="C135">
        <v>2016</v>
      </c>
      <c r="D135">
        <v>134</v>
      </c>
      <c r="E135" s="5" t="s">
        <v>43</v>
      </c>
      <c r="F135" s="4" t="s">
        <v>37</v>
      </c>
      <c r="G135">
        <v>17</v>
      </c>
      <c r="H135">
        <v>551</v>
      </c>
    </row>
    <row r="136" spans="1:16">
      <c r="A136">
        <v>12</v>
      </c>
      <c r="B136">
        <v>9</v>
      </c>
      <c r="C136">
        <v>2016</v>
      </c>
      <c r="D136">
        <v>135</v>
      </c>
      <c r="E136" s="5" t="s">
        <v>43</v>
      </c>
      <c r="F136" s="4" t="s">
        <v>37</v>
      </c>
      <c r="G136">
        <v>11</v>
      </c>
      <c r="H136">
        <v>331</v>
      </c>
    </row>
    <row r="137" spans="1:16">
      <c r="A137">
        <v>12</v>
      </c>
      <c r="B137">
        <v>9</v>
      </c>
      <c r="C137">
        <v>2016</v>
      </c>
      <c r="D137">
        <v>136</v>
      </c>
      <c r="E137" s="5" t="s">
        <v>43</v>
      </c>
      <c r="F137" s="4" t="s">
        <v>37</v>
      </c>
      <c r="G137">
        <v>9</v>
      </c>
      <c r="H137">
        <v>335</v>
      </c>
    </row>
    <row r="138" spans="1:16">
      <c r="A138">
        <v>12</v>
      </c>
      <c r="B138">
        <v>9</v>
      </c>
      <c r="C138">
        <v>2016</v>
      </c>
      <c r="D138">
        <v>137</v>
      </c>
      <c r="E138" s="5" t="s">
        <v>43</v>
      </c>
      <c r="F138" s="4" t="s">
        <v>38</v>
      </c>
      <c r="G138">
        <v>160</v>
      </c>
      <c r="H138">
        <v>4376</v>
      </c>
      <c r="I138">
        <v>29</v>
      </c>
      <c r="J138">
        <v>3.5</v>
      </c>
      <c r="K138">
        <v>0.96</v>
      </c>
      <c r="M138" s="9"/>
      <c r="O138" s="7">
        <f>I138/L2</f>
        <v>0.15913663800987743</v>
      </c>
      <c r="P138" s="7">
        <f>LOG(O138)</f>
        <v>-0.79822982127293873</v>
      </c>
    </row>
    <row r="139" spans="1:16">
      <c r="A139">
        <v>12</v>
      </c>
      <c r="B139">
        <v>9</v>
      </c>
      <c r="C139">
        <v>2016</v>
      </c>
      <c r="D139">
        <v>138</v>
      </c>
      <c r="E139" s="5" t="s">
        <v>43</v>
      </c>
      <c r="F139" s="4" t="s">
        <v>38</v>
      </c>
      <c r="G139">
        <v>82</v>
      </c>
      <c r="H139">
        <v>3601</v>
      </c>
    </row>
    <row r="140" spans="1:16">
      <c r="A140">
        <v>12</v>
      </c>
      <c r="B140">
        <v>9</v>
      </c>
      <c r="C140">
        <v>2016</v>
      </c>
      <c r="D140">
        <v>139</v>
      </c>
      <c r="E140" s="5" t="s">
        <v>43</v>
      </c>
      <c r="F140" s="4" t="s">
        <v>38</v>
      </c>
      <c r="G140">
        <v>45</v>
      </c>
      <c r="H140">
        <v>1877</v>
      </c>
    </row>
    <row r="141" spans="1:16">
      <c r="A141">
        <v>12</v>
      </c>
      <c r="B141">
        <v>9</v>
      </c>
      <c r="C141">
        <v>2016</v>
      </c>
      <c r="D141">
        <v>140</v>
      </c>
      <c r="E141" s="5" t="s">
        <v>43</v>
      </c>
      <c r="F141" s="4" t="s">
        <v>38</v>
      </c>
      <c r="G141">
        <v>26</v>
      </c>
      <c r="H141">
        <v>960</v>
      </c>
    </row>
    <row r="142" spans="1:16">
      <c r="A142">
        <v>12</v>
      </c>
      <c r="B142">
        <v>9</v>
      </c>
      <c r="C142">
        <v>2016</v>
      </c>
      <c r="D142">
        <v>141</v>
      </c>
      <c r="E142" s="5" t="s">
        <v>43</v>
      </c>
      <c r="F142" s="4" t="s">
        <v>38</v>
      </c>
      <c r="G142">
        <v>17</v>
      </c>
      <c r="H142">
        <v>650</v>
      </c>
    </row>
    <row r="143" spans="1:16">
      <c r="A143">
        <v>12</v>
      </c>
      <c r="B143">
        <v>9</v>
      </c>
      <c r="C143">
        <v>2016</v>
      </c>
      <c r="D143">
        <v>142</v>
      </c>
      <c r="E143" s="5" t="s">
        <v>43</v>
      </c>
      <c r="F143" s="4" t="s">
        <v>38</v>
      </c>
      <c r="G143">
        <v>12</v>
      </c>
      <c r="H143">
        <v>384</v>
      </c>
    </row>
    <row r="144" spans="1:16">
      <c r="A144">
        <v>12</v>
      </c>
      <c r="B144">
        <v>9</v>
      </c>
      <c r="C144">
        <v>2016</v>
      </c>
      <c r="D144">
        <v>143</v>
      </c>
      <c r="E144" s="5" t="s">
        <v>43</v>
      </c>
      <c r="F144" s="4" t="s">
        <v>38</v>
      </c>
      <c r="G144">
        <v>9</v>
      </c>
      <c r="H144">
        <v>313</v>
      </c>
    </row>
    <row r="145" spans="1:9">
      <c r="A145">
        <v>12</v>
      </c>
      <c r="B145">
        <v>9</v>
      </c>
      <c r="C145">
        <v>2016</v>
      </c>
      <c r="D145">
        <v>144</v>
      </c>
      <c r="E145" s="5" t="s">
        <v>43</v>
      </c>
      <c r="F145" s="4" t="s">
        <v>38</v>
      </c>
      <c r="G145">
        <v>7</v>
      </c>
      <c r="H145">
        <v>319</v>
      </c>
    </row>
    <row r="146" spans="1:9">
      <c r="A146">
        <v>12</v>
      </c>
      <c r="B146">
        <v>9</v>
      </c>
      <c r="C146">
        <v>2016</v>
      </c>
      <c r="D146">
        <v>145</v>
      </c>
      <c r="E146" s="2" t="s">
        <v>1</v>
      </c>
      <c r="F146" s="2"/>
      <c r="G146" s="6"/>
      <c r="H146">
        <v>319302</v>
      </c>
      <c r="I146">
        <f>AVERAGE(H146:H148)</f>
        <v>379005.66666666669</v>
      </c>
    </row>
    <row r="147" spans="1:9">
      <c r="A147">
        <v>12</v>
      </c>
      <c r="B147">
        <v>9</v>
      </c>
      <c r="C147">
        <v>2016</v>
      </c>
      <c r="D147">
        <v>146</v>
      </c>
      <c r="E147" s="2" t="s">
        <v>1</v>
      </c>
      <c r="F147" s="2"/>
      <c r="G147" s="6"/>
      <c r="H147">
        <v>413481</v>
      </c>
    </row>
    <row r="148" spans="1:9">
      <c r="A148">
        <v>12</v>
      </c>
      <c r="B148">
        <v>9</v>
      </c>
      <c r="C148">
        <v>2016</v>
      </c>
      <c r="D148">
        <v>147</v>
      </c>
      <c r="E148" s="2" t="s">
        <v>1</v>
      </c>
      <c r="F148" s="2"/>
      <c r="G148" s="6"/>
      <c r="H148">
        <v>404234</v>
      </c>
    </row>
    <row r="149" spans="1:9">
      <c r="A149">
        <v>12</v>
      </c>
      <c r="B149">
        <v>9</v>
      </c>
      <c r="C149">
        <v>2016</v>
      </c>
      <c r="D149">
        <v>148</v>
      </c>
      <c r="E149" s="2" t="s">
        <v>1</v>
      </c>
      <c r="F149" s="2"/>
      <c r="G149" s="4"/>
      <c r="H149">
        <v>434650</v>
      </c>
    </row>
    <row r="150" spans="1:9">
      <c r="A150">
        <v>12</v>
      </c>
      <c r="B150">
        <v>9</v>
      </c>
      <c r="C150">
        <v>2016</v>
      </c>
      <c r="D150">
        <v>149</v>
      </c>
      <c r="E150" s="2" t="s">
        <v>1</v>
      </c>
      <c r="F150" s="2"/>
      <c r="G150" s="4"/>
      <c r="H150">
        <v>436282</v>
      </c>
    </row>
    <row r="151" spans="1:9">
      <c r="A151">
        <v>12</v>
      </c>
      <c r="B151">
        <v>9</v>
      </c>
      <c r="C151">
        <v>2016</v>
      </c>
      <c r="D151">
        <v>150</v>
      </c>
      <c r="E151" s="2" t="s">
        <v>1</v>
      </c>
      <c r="F151" s="2"/>
      <c r="G151" s="4"/>
      <c r="H151">
        <v>451970</v>
      </c>
    </row>
    <row r="152" spans="1:9">
      <c r="A152">
        <v>12</v>
      </c>
      <c r="B152">
        <v>9</v>
      </c>
      <c r="C152">
        <v>2016</v>
      </c>
      <c r="D152">
        <v>151</v>
      </c>
      <c r="E152" s="2" t="s">
        <v>1</v>
      </c>
      <c r="F152" s="2"/>
      <c r="G152" s="5"/>
      <c r="H152">
        <v>447193</v>
      </c>
    </row>
    <row r="153" spans="1:9">
      <c r="A153">
        <v>12</v>
      </c>
      <c r="B153">
        <v>9</v>
      </c>
      <c r="C153">
        <v>2016</v>
      </c>
      <c r="D153">
        <v>152</v>
      </c>
      <c r="E153" s="2" t="s">
        <v>1</v>
      </c>
      <c r="F153" s="2"/>
      <c r="G153" s="5"/>
      <c r="H153">
        <v>466897</v>
      </c>
    </row>
    <row r="154" spans="1:9">
      <c r="A154">
        <v>12</v>
      </c>
      <c r="B154">
        <v>9</v>
      </c>
      <c r="C154">
        <v>2016</v>
      </c>
      <c r="D154">
        <v>153</v>
      </c>
      <c r="E154" s="2" t="s">
        <v>1</v>
      </c>
      <c r="F154" s="2"/>
      <c r="G154" s="5"/>
      <c r="H154">
        <v>420548</v>
      </c>
    </row>
    <row r="155" spans="1:9">
      <c r="A155">
        <v>12</v>
      </c>
      <c r="B155">
        <v>9</v>
      </c>
      <c r="C155">
        <v>2016</v>
      </c>
      <c r="D155">
        <v>154</v>
      </c>
      <c r="E155" s="2" t="s">
        <v>1</v>
      </c>
      <c r="F155" s="2"/>
      <c r="G155" s="4"/>
      <c r="H155">
        <v>458659</v>
      </c>
    </row>
    <row r="156" spans="1:9">
      <c r="A156">
        <v>12</v>
      </c>
      <c r="B156">
        <v>9</v>
      </c>
      <c r="C156">
        <v>2016</v>
      </c>
      <c r="D156">
        <v>155</v>
      </c>
      <c r="E156" s="2" t="s">
        <v>1</v>
      </c>
      <c r="F156" s="2"/>
      <c r="G156" s="4"/>
      <c r="H156">
        <v>510953</v>
      </c>
    </row>
    <row r="157" spans="1:9">
      <c r="A157">
        <v>12</v>
      </c>
      <c r="B157">
        <v>9</v>
      </c>
      <c r="C157">
        <v>2016</v>
      </c>
      <c r="D157">
        <v>156</v>
      </c>
      <c r="E157" s="2" t="s">
        <v>1</v>
      </c>
      <c r="F157" s="2"/>
      <c r="G157" s="4"/>
      <c r="H157">
        <v>447621</v>
      </c>
    </row>
    <row r="158" spans="1:9">
      <c r="A158">
        <v>12</v>
      </c>
      <c r="B158">
        <v>9</v>
      </c>
      <c r="C158">
        <v>2016</v>
      </c>
      <c r="D158">
        <v>157</v>
      </c>
      <c r="E158" s="2" t="s">
        <v>1</v>
      </c>
      <c r="F158" s="2"/>
      <c r="G158" s="5"/>
      <c r="H158">
        <v>438614</v>
      </c>
    </row>
    <row r="159" spans="1:9">
      <c r="A159">
        <v>12</v>
      </c>
      <c r="B159">
        <v>9</v>
      </c>
      <c r="C159">
        <v>2016</v>
      </c>
      <c r="D159">
        <v>158</v>
      </c>
      <c r="E159" s="2" t="s">
        <v>1</v>
      </c>
      <c r="F159" s="2"/>
      <c r="G159" s="5"/>
      <c r="H159">
        <v>480963</v>
      </c>
    </row>
    <row r="160" spans="1:9">
      <c r="A160">
        <v>12</v>
      </c>
      <c r="B160">
        <v>9</v>
      </c>
      <c r="C160">
        <v>2016</v>
      </c>
      <c r="D160">
        <v>159</v>
      </c>
      <c r="E160" s="2" t="s">
        <v>1</v>
      </c>
      <c r="F160" s="2"/>
      <c r="G160" s="5"/>
      <c r="H160">
        <v>515929</v>
      </c>
    </row>
    <row r="161" spans="1:8">
      <c r="A161">
        <v>12</v>
      </c>
      <c r="B161">
        <v>9</v>
      </c>
      <c r="C161">
        <v>2016</v>
      </c>
      <c r="D161">
        <v>160</v>
      </c>
      <c r="E161" s="2" t="s">
        <v>1</v>
      </c>
      <c r="F161" s="2"/>
      <c r="G161" s="5"/>
      <c r="H161">
        <v>487685</v>
      </c>
    </row>
    <row r="162" spans="1:8">
      <c r="A162">
        <v>12</v>
      </c>
      <c r="B162">
        <v>9</v>
      </c>
      <c r="C162">
        <v>2016</v>
      </c>
      <c r="D162">
        <v>161</v>
      </c>
      <c r="E162" s="2" t="s">
        <v>1</v>
      </c>
      <c r="F162" s="2"/>
      <c r="G162" s="5"/>
      <c r="H162">
        <v>456769</v>
      </c>
    </row>
    <row r="163" spans="1:8">
      <c r="A163">
        <v>12</v>
      </c>
      <c r="B163">
        <v>9</v>
      </c>
      <c r="C163">
        <v>2016</v>
      </c>
      <c r="D163">
        <v>162</v>
      </c>
      <c r="E163" s="2" t="s">
        <v>1</v>
      </c>
      <c r="F163" s="2"/>
      <c r="G163" s="5"/>
      <c r="H163">
        <v>461952</v>
      </c>
    </row>
  </sheetData>
  <sortState xmlns:xlrd2="http://schemas.microsoft.com/office/spreadsheetml/2017/richdata2" ref="G66:G73">
    <sortCondition ref="G66:G7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4954-5B5A-4699-8F8E-D489FF6D5009}">
  <dimension ref="A1:B19"/>
  <sheetViews>
    <sheetView workbookViewId="0">
      <selection activeCell="C19" sqref="C19"/>
    </sheetView>
  </sheetViews>
  <sheetFormatPr defaultRowHeight="15.5"/>
  <sheetData>
    <row r="1" spans="1:2">
      <c r="A1" t="s">
        <v>14</v>
      </c>
      <c r="B1" t="s">
        <v>11</v>
      </c>
    </row>
    <row r="2" spans="1:2">
      <c r="A2">
        <v>0.5</v>
      </c>
      <c r="B2" s="7">
        <v>-8.7362104224705403E-2</v>
      </c>
    </row>
    <row r="3" spans="1:2">
      <c r="A3">
        <v>0.5</v>
      </c>
      <c r="B3" s="7">
        <v>-6.909735817208397E-2</v>
      </c>
    </row>
    <row r="4" spans="1:2">
      <c r="A4">
        <v>0.5</v>
      </c>
      <c r="B4" s="7">
        <v>-7.1338883054673313E-2</v>
      </c>
    </row>
    <row r="5" spans="1:2">
      <c r="A5">
        <v>1</v>
      </c>
      <c r="B5" s="7">
        <v>-3.590220076047616E-3</v>
      </c>
    </row>
    <row r="6" spans="1:2">
      <c r="A6">
        <v>1</v>
      </c>
      <c r="B6" s="7">
        <v>-9.7685379315053333E-2</v>
      </c>
    </row>
    <row r="7" spans="1:2">
      <c r="A7">
        <v>1</v>
      </c>
      <c r="B7" s="7">
        <v>-0.1496221303705591</v>
      </c>
    </row>
    <row r="8" spans="1:2">
      <c r="A8">
        <v>2.5</v>
      </c>
      <c r="B8" s="7">
        <v>-0.1011917610147528</v>
      </c>
    </row>
    <row r="9" spans="1:2">
      <c r="A9">
        <v>2.5</v>
      </c>
      <c r="B9" s="7">
        <v>-0.31606570048681082</v>
      </c>
    </row>
    <row r="10" spans="1:2">
      <c r="A10">
        <v>2.5</v>
      </c>
      <c r="B10" s="7">
        <v>-0.25067273892481928</v>
      </c>
    </row>
    <row r="11" spans="1:2">
      <c r="A11">
        <v>5</v>
      </c>
      <c r="B11" s="7">
        <v>-0.52415187036033695</v>
      </c>
    </row>
    <row r="12" spans="1:2">
      <c r="A12">
        <v>5</v>
      </c>
      <c r="B12" s="7">
        <v>-0.46955989754816357</v>
      </c>
    </row>
    <row r="13" spans="1:2">
      <c r="A13">
        <v>5</v>
      </c>
      <c r="B13" s="7">
        <v>-0.47308789811856444</v>
      </c>
    </row>
    <row r="14" spans="1:2">
      <c r="A14">
        <v>10</v>
      </c>
      <c r="B14" s="7">
        <v>-0.81963929057176166</v>
      </c>
    </row>
    <row r="15" spans="1:2">
      <c r="A15">
        <v>10</v>
      </c>
      <c r="B15" s="7">
        <v>-0.64670655076091021</v>
      </c>
    </row>
    <row r="16" spans="1:2">
      <c r="A16">
        <v>10</v>
      </c>
      <c r="B16" s="7">
        <v>-0.7981503747380233</v>
      </c>
    </row>
    <row r="18" spans="1:2" ht="17.5">
      <c r="A18" t="s">
        <v>15</v>
      </c>
      <c r="B18" t="s">
        <v>16</v>
      </c>
    </row>
    <row r="19" spans="1:2">
      <c r="A19">
        <v>-7.4499999999999997E-2</v>
      </c>
      <c r="B19" s="7">
        <v>0.92779999999999996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Regression and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</cp:lastModifiedBy>
  <dcterms:created xsi:type="dcterms:W3CDTF">2015-12-14T21:47:46Z</dcterms:created>
  <dcterms:modified xsi:type="dcterms:W3CDTF">2023-01-04T02:21:52Z</dcterms:modified>
</cp:coreProperties>
</file>