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vel-studies\2017\summary\output\final\"/>
    </mc:Choice>
  </mc:AlternateContent>
  <xr:revisionPtr revIDLastSave="0" documentId="8_{13840BD1-346D-4952-A881-8C1B6CD98125}" xr6:coauthVersionLast="40" xr6:coauthVersionMax="40" xr10:uidLastSave="{00000000-0000-0000-0000-000000000000}"/>
  <bookViews>
    <workbookView xWindow="0" yWindow="0" windowWidth="28800" windowHeight="12165" firstSheet="11" activeTab="17" xr2:uid="{DC6B9208-0165-458F-BCD2-0945222051E5}"/>
  </bookViews>
  <sheets>
    <sheet name="income_mode" sheetId="9" r:id="rId1"/>
    <sheet name="race_mode" sheetId="4" r:id="rId2"/>
    <sheet name="home_mode" sheetId="12" r:id="rId3"/>
    <sheet name="purpose_mode" sheetId="7" r:id="rId4"/>
    <sheet name="gender_mode" sheetId="8" r:id="rId5"/>
    <sheet name="age_mode" sheetId="6" r:id="rId6"/>
    <sheet name="age_license" sheetId="14" r:id="rId7"/>
    <sheet name="income_commute_home_loc" sheetId="17" r:id="rId8"/>
    <sheet name="afford_home_loc" sheetId="19" r:id="rId9"/>
    <sheet name="schools_home_loc" sheetId="21" r:id="rId10"/>
    <sheet name="activities_home_loc" sheetId="22" r:id="rId11"/>
    <sheet name="transit_home_loc" sheetId="23" r:id="rId12"/>
    <sheet name="carshare" sheetId="24" r:id="rId13"/>
    <sheet name="parkatwork" sheetId="25" r:id="rId14"/>
    <sheet name="Rideshare_simple" sheetId="27" r:id="rId15"/>
    <sheet name="Rideshare" sheetId="26" r:id="rId16"/>
    <sheet name="Walking" sheetId="28" r:id="rId17"/>
    <sheet name="Biking" sheetId="30" r:id="rId18"/>
  </sheets>
  <externalReferences>
    <externalReference r:id="rId19"/>
    <externalReference r:id="rId20"/>
    <externalReference r:id="rId21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30" l="1"/>
  <c r="H15" i="30" s="1"/>
  <c r="C15" i="30"/>
  <c r="G15" i="30" s="1"/>
  <c r="B15" i="30"/>
  <c r="F15" i="30" s="1"/>
  <c r="D14" i="30"/>
  <c r="H14" i="30" s="1"/>
  <c r="C14" i="30"/>
  <c r="G14" i="30" s="1"/>
  <c r="B14" i="30"/>
  <c r="F14" i="30" s="1"/>
  <c r="D13" i="30"/>
  <c r="H13" i="30" s="1"/>
  <c r="C13" i="30"/>
  <c r="G13" i="30" s="1"/>
  <c r="B13" i="30"/>
  <c r="F13" i="30" s="1"/>
  <c r="D12" i="30"/>
  <c r="H12" i="30" s="1"/>
  <c r="C12" i="30"/>
  <c r="G12" i="30" s="1"/>
  <c r="B12" i="30"/>
  <c r="F12" i="30" s="1"/>
  <c r="H15" i="28"/>
  <c r="G15" i="28"/>
  <c r="F15" i="28"/>
  <c r="H14" i="28"/>
  <c r="G14" i="28"/>
  <c r="F14" i="28"/>
  <c r="H13" i="28"/>
  <c r="G13" i="28"/>
  <c r="F13" i="28"/>
  <c r="H12" i="28"/>
  <c r="G12" i="28"/>
  <c r="F12" i="28"/>
  <c r="D15" i="28"/>
  <c r="D14" i="28"/>
  <c r="D13" i="28"/>
  <c r="D12" i="28"/>
  <c r="C15" i="28"/>
  <c r="C14" i="28"/>
  <c r="C13" i="28"/>
  <c r="C12" i="28"/>
  <c r="B13" i="28"/>
  <c r="B14" i="28"/>
  <c r="B15" i="28"/>
  <c r="B12" i="28"/>
  <c r="E15" i="27" l="1"/>
  <c r="D15" i="27"/>
  <c r="E14" i="27"/>
  <c r="D14" i="27"/>
  <c r="D13" i="27"/>
  <c r="E13" i="27" s="1"/>
  <c r="F11" i="26" l="1"/>
  <c r="E11" i="26"/>
  <c r="D11" i="26"/>
  <c r="C11" i="26"/>
  <c r="B11" i="26"/>
  <c r="M16" i="23" l="1"/>
  <c r="K16" i="23"/>
  <c r="G16" i="23"/>
  <c r="F16" i="23"/>
  <c r="L16" i="23" s="1"/>
  <c r="E16" i="23"/>
  <c r="M15" i="23"/>
  <c r="K15" i="23"/>
  <c r="G15" i="23"/>
  <c r="F15" i="23"/>
  <c r="L15" i="23" s="1"/>
  <c r="E15" i="23"/>
  <c r="M14" i="23"/>
  <c r="K14" i="23"/>
  <c r="G14" i="23"/>
  <c r="F14" i="23"/>
  <c r="L14" i="23" s="1"/>
  <c r="E14" i="23"/>
  <c r="M13" i="23"/>
  <c r="K13" i="23"/>
  <c r="G13" i="23"/>
  <c r="F13" i="23"/>
  <c r="L13" i="23" s="1"/>
  <c r="E13" i="23"/>
  <c r="M12" i="23"/>
  <c r="K12" i="23"/>
  <c r="G12" i="23"/>
  <c r="F12" i="23"/>
  <c r="L12" i="23" s="1"/>
  <c r="E12" i="23"/>
  <c r="M16" i="22"/>
  <c r="K16" i="22"/>
  <c r="G16" i="22"/>
  <c r="F16" i="22"/>
  <c r="L16" i="22" s="1"/>
  <c r="E16" i="22"/>
  <c r="M15" i="22"/>
  <c r="K15" i="22"/>
  <c r="G15" i="22"/>
  <c r="F15" i="22"/>
  <c r="L15" i="22" s="1"/>
  <c r="E15" i="22"/>
  <c r="M14" i="22"/>
  <c r="K14" i="22"/>
  <c r="G14" i="22"/>
  <c r="F14" i="22"/>
  <c r="L14" i="22" s="1"/>
  <c r="E14" i="22"/>
  <c r="M13" i="22"/>
  <c r="L13" i="22"/>
  <c r="K13" i="22"/>
  <c r="G13" i="22"/>
  <c r="F13" i="22"/>
  <c r="E13" i="22"/>
  <c r="M12" i="22"/>
  <c r="K12" i="22"/>
  <c r="G12" i="22"/>
  <c r="F12" i="22"/>
  <c r="L12" i="22" s="1"/>
  <c r="E12" i="22"/>
  <c r="M16" i="21"/>
  <c r="K16" i="21"/>
  <c r="G16" i="21"/>
  <c r="F16" i="21"/>
  <c r="L16" i="21" s="1"/>
  <c r="E16" i="21"/>
  <c r="M15" i="21"/>
  <c r="K15" i="21"/>
  <c r="G15" i="21"/>
  <c r="F15" i="21"/>
  <c r="L15" i="21" s="1"/>
  <c r="E15" i="21"/>
  <c r="M14" i="21"/>
  <c r="K14" i="21"/>
  <c r="G14" i="21"/>
  <c r="F14" i="21"/>
  <c r="L14" i="21" s="1"/>
  <c r="E14" i="21"/>
  <c r="M13" i="21"/>
  <c r="K13" i="21"/>
  <c r="G13" i="21"/>
  <c r="F13" i="21"/>
  <c r="L13" i="21" s="1"/>
  <c r="E13" i="21"/>
  <c r="M12" i="21"/>
  <c r="K12" i="21"/>
  <c r="G12" i="21"/>
  <c r="F12" i="21"/>
  <c r="L12" i="21" s="1"/>
  <c r="E12" i="21"/>
  <c r="F16" i="19"/>
  <c r="F15" i="19"/>
  <c r="F14" i="19"/>
  <c r="L14" i="19" s="1"/>
  <c r="F13" i="19"/>
  <c r="F12" i="19"/>
  <c r="L12" i="19" s="1"/>
  <c r="E16" i="19"/>
  <c r="E15" i="19"/>
  <c r="E14" i="19"/>
  <c r="E13" i="19"/>
  <c r="E12" i="19"/>
  <c r="F16" i="17"/>
  <c r="L16" i="17" s="1"/>
  <c r="F15" i="17"/>
  <c r="F14" i="17"/>
  <c r="L14" i="17" s="1"/>
  <c r="F13" i="17"/>
  <c r="F12" i="17"/>
  <c r="L12" i="17" s="1"/>
  <c r="E16" i="17"/>
  <c r="E15" i="17"/>
  <c r="E14" i="17"/>
  <c r="E13" i="17"/>
  <c r="E12" i="17"/>
  <c r="M16" i="19"/>
  <c r="K16" i="19"/>
  <c r="G16" i="19"/>
  <c r="L16" i="19"/>
  <c r="M15" i="19"/>
  <c r="K15" i="19"/>
  <c r="G15" i="19"/>
  <c r="L15" i="19"/>
  <c r="M14" i="19"/>
  <c r="K14" i="19"/>
  <c r="G14" i="19"/>
  <c r="M13" i="19"/>
  <c r="K13" i="19"/>
  <c r="G13" i="19"/>
  <c r="L13" i="19"/>
  <c r="M12" i="19"/>
  <c r="K12" i="19"/>
  <c r="G12" i="19"/>
  <c r="M16" i="17"/>
  <c r="K16" i="17"/>
  <c r="G16" i="17"/>
  <c r="M15" i="17"/>
  <c r="K15" i="17"/>
  <c r="G15" i="17"/>
  <c r="L15" i="17"/>
  <c r="M14" i="17"/>
  <c r="K14" i="17"/>
  <c r="G14" i="17"/>
  <c r="M13" i="17"/>
  <c r="K13" i="17"/>
  <c r="G13" i="17"/>
  <c r="L13" i="17"/>
  <c r="M12" i="17"/>
  <c r="K12" i="17"/>
  <c r="G12" i="17"/>
  <c r="R12" i="12" l="1"/>
  <c r="S17" i="12"/>
  <c r="S13" i="12"/>
  <c r="Q12" i="12"/>
  <c r="K16" i="14"/>
  <c r="J16" i="14"/>
  <c r="I16" i="14"/>
  <c r="K15" i="14"/>
  <c r="J15" i="14"/>
  <c r="I15" i="14"/>
  <c r="K14" i="14"/>
  <c r="J14" i="14"/>
  <c r="I14" i="14"/>
  <c r="E16" i="14"/>
  <c r="D16" i="14"/>
  <c r="C16" i="14"/>
  <c r="E15" i="14"/>
  <c r="D15" i="14"/>
  <c r="C15" i="14"/>
  <c r="E14" i="14"/>
  <c r="D14" i="14"/>
  <c r="C14" i="14"/>
  <c r="Q17" i="12"/>
  <c r="Q16" i="12"/>
  <c r="Q15" i="12"/>
  <c r="Q14" i="12"/>
  <c r="Q13" i="12"/>
  <c r="G17" i="12"/>
  <c r="R17" i="12" s="1"/>
  <c r="G16" i="12"/>
  <c r="R16" i="12" s="1"/>
  <c r="G15" i="12"/>
  <c r="S15" i="12" s="1"/>
  <c r="G14" i="12"/>
  <c r="S14" i="12" s="1"/>
  <c r="G13" i="12"/>
  <c r="R13" i="12" s="1"/>
  <c r="G12" i="12"/>
  <c r="S12" i="12" s="1"/>
  <c r="E17" i="12"/>
  <c r="E16" i="12"/>
  <c r="E15" i="12"/>
  <c r="E14" i="12"/>
  <c r="E13" i="12"/>
  <c r="E12" i="12"/>
  <c r="F17" i="12"/>
  <c r="F16" i="12"/>
  <c r="F15" i="12"/>
  <c r="F14" i="12"/>
  <c r="F13" i="12"/>
  <c r="F12" i="12"/>
  <c r="L18" i="9"/>
  <c r="L14" i="9"/>
  <c r="F18" i="9"/>
  <c r="F17" i="9"/>
  <c r="L17" i="9" s="1"/>
  <c r="F16" i="9"/>
  <c r="L16" i="9" s="1"/>
  <c r="F15" i="9"/>
  <c r="L15" i="9" s="1"/>
  <c r="F14" i="9"/>
  <c r="F13" i="9"/>
  <c r="L13" i="9" s="1"/>
  <c r="M18" i="9"/>
  <c r="K18" i="9"/>
  <c r="M17" i="9"/>
  <c r="K17" i="9"/>
  <c r="M16" i="9"/>
  <c r="K16" i="9"/>
  <c r="M15" i="9"/>
  <c r="K15" i="9"/>
  <c r="M14" i="9"/>
  <c r="K14" i="9"/>
  <c r="M13" i="9"/>
  <c r="K13" i="9"/>
  <c r="G14" i="9"/>
  <c r="G15" i="9"/>
  <c r="G16" i="9"/>
  <c r="G17" i="9"/>
  <c r="G18" i="9"/>
  <c r="G13" i="9"/>
  <c r="E13" i="9"/>
  <c r="N17" i="7"/>
  <c r="M17" i="7"/>
  <c r="L17" i="7"/>
  <c r="K17" i="7"/>
  <c r="N16" i="7"/>
  <c r="M16" i="7"/>
  <c r="L16" i="7"/>
  <c r="K16" i="7"/>
  <c r="N15" i="7"/>
  <c r="M15" i="7"/>
  <c r="L15" i="7"/>
  <c r="K15" i="7"/>
  <c r="N14" i="7"/>
  <c r="M14" i="7"/>
  <c r="L14" i="7"/>
  <c r="K14" i="7"/>
  <c r="N13" i="7"/>
  <c r="M13" i="7"/>
  <c r="L13" i="7"/>
  <c r="K13" i="7"/>
  <c r="N12" i="7"/>
  <c r="M12" i="7"/>
  <c r="L12" i="7"/>
  <c r="K12" i="7"/>
  <c r="H17" i="7"/>
  <c r="H16" i="7"/>
  <c r="H15" i="7"/>
  <c r="H14" i="7"/>
  <c r="H13" i="7"/>
  <c r="H12" i="7"/>
  <c r="G17" i="7"/>
  <c r="G16" i="7"/>
  <c r="G15" i="7"/>
  <c r="G14" i="7"/>
  <c r="G13" i="7"/>
  <c r="G12" i="7"/>
  <c r="F17" i="7"/>
  <c r="F16" i="7"/>
  <c r="F15" i="7"/>
  <c r="F14" i="7"/>
  <c r="F13" i="7"/>
  <c r="F12" i="7"/>
  <c r="E17" i="7"/>
  <c r="E16" i="7"/>
  <c r="E15" i="7"/>
  <c r="E14" i="7"/>
  <c r="E13" i="7"/>
  <c r="E12" i="7"/>
  <c r="M17" i="4"/>
  <c r="M16" i="4"/>
  <c r="G18" i="4"/>
  <c r="M18" i="4" s="1"/>
  <c r="G17" i="4"/>
  <c r="G16" i="4"/>
  <c r="G15" i="4"/>
  <c r="M15" i="4" s="1"/>
  <c r="G14" i="4"/>
  <c r="M14" i="4" s="1"/>
  <c r="G13" i="4"/>
  <c r="M13" i="4" s="1"/>
  <c r="S16" i="12" l="1"/>
  <c r="R14" i="12"/>
  <c r="R15" i="12"/>
</calcChain>
</file>

<file path=xl/sharedStrings.xml><?xml version="1.0" encoding="utf-8"?>
<sst xmlns="http://schemas.openxmlformats.org/spreadsheetml/2006/main" count="1860" uniqueCount="133">
  <si>
    <t>Bike</t>
  </si>
  <si>
    <t>HOV</t>
  </si>
  <si>
    <t>Other</t>
  </si>
  <si>
    <t>SOV</t>
  </si>
  <si>
    <t>Transit</t>
  </si>
  <si>
    <t>Walk</t>
  </si>
  <si>
    <t>Main Mode</t>
  </si>
  <si>
    <t>Seattle Downtown</t>
  </si>
  <si>
    <t>Seattle First Hill/Capitol Hill</t>
  </si>
  <si>
    <t>Seattle Northgate</t>
  </si>
  <si>
    <t>Seattle South Lake Union</t>
  </si>
  <si>
    <t>Seattle University Community</t>
  </si>
  <si>
    <t>Seattle Uptown</t>
  </si>
  <si>
    <t>Not RGC</t>
  </si>
  <si>
    <t>sample_count</t>
  </si>
  <si>
    <t>estimate</t>
  </si>
  <si>
    <t>trip_weight_revised</t>
  </si>
  <si>
    <t>share</t>
  </si>
  <si>
    <t>dest_purpose_simple</t>
  </si>
  <si>
    <t>Home</t>
  </si>
  <si>
    <t>School</t>
  </si>
  <si>
    <t>Shop</t>
  </si>
  <si>
    <t>Work</t>
  </si>
  <si>
    <t>race_category</t>
  </si>
  <si>
    <t>Asian Only</t>
  </si>
  <si>
    <t>White Only</t>
  </si>
  <si>
    <t>http://sphweb.bumc.bu.edu/otlt/MPH-Modules/QuantCore/PH717_ConfidenceIntervals-OneSample/PH717_ConfidenceIntervals-OneSample5.html</t>
  </si>
  <si>
    <t>level_0</t>
  </si>
  <si>
    <t>index</t>
  </si>
  <si>
    <t>hhid</t>
  </si>
  <si>
    <t>in</t>
  </si>
  <si>
    <t>MOE</t>
  </si>
  <si>
    <t>Children or missing</t>
  </si>
  <si>
    <t>Estimates</t>
  </si>
  <si>
    <t>Mode Choice</t>
  </si>
  <si>
    <t>African-American, Hispanic, Multiracial, and Other</t>
  </si>
  <si>
    <t>Asian</t>
  </si>
  <si>
    <t>White</t>
  </si>
  <si>
    <t>Total</t>
  </si>
  <si>
    <t>z</t>
  </si>
  <si>
    <t>age_category</t>
  </si>
  <si>
    <t>18-64 years</t>
  </si>
  <si>
    <t>65 years+</t>
  </si>
  <si>
    <t>Under 18 years</t>
  </si>
  <si>
    <t>Errands and Other</t>
  </si>
  <si>
    <t>Recreation/Eat Meal</t>
  </si>
  <si>
    <t>Errands and Shopping</t>
  </si>
  <si>
    <t>Recreation and Eat Meal</t>
  </si>
  <si>
    <t>Gender</t>
  </si>
  <si>
    <t>Another</t>
  </si>
  <si>
    <t>Female</t>
  </si>
  <si>
    <t>Male</t>
  </si>
  <si>
    <t>Prefer not to answer</t>
  </si>
  <si>
    <t>Household income 2016: Broad categories, all respondents</t>
  </si>
  <si>
    <t>$100,000 or more</t>
  </si>
  <si>
    <t>$25,000-$49,999</t>
  </si>
  <si>
    <t>$50,000-$74,999</t>
  </si>
  <si>
    <t>$75,000-$99,999</t>
  </si>
  <si>
    <t>Under $25,000</t>
  </si>
  <si>
    <t>$25,000-50,000</t>
  </si>
  <si>
    <t>$25,000-$100,000</t>
  </si>
  <si>
    <t>Final home address: Regional growth center</t>
  </si>
  <si>
    <t>Auburn</t>
  </si>
  <si>
    <t>Bellevue Downtown</t>
  </si>
  <si>
    <t>Bothell Canyon Park</t>
  </si>
  <si>
    <t>Bremerton</t>
  </si>
  <si>
    <t>Burien</t>
  </si>
  <si>
    <t>Everett</t>
  </si>
  <si>
    <t>Federal Way</t>
  </si>
  <si>
    <t>Kirkland Totem Lake</t>
  </si>
  <si>
    <t>Lakewood</t>
  </si>
  <si>
    <t>Lynnwood</t>
  </si>
  <si>
    <t>Not RCG</t>
  </si>
  <si>
    <t>Puyallup Downtown</t>
  </si>
  <si>
    <t>Puyallup South Hill</t>
  </si>
  <si>
    <t>Redmond Downtown</t>
  </si>
  <si>
    <t>Redmond Overlake</t>
  </si>
  <si>
    <t>Renton</t>
  </si>
  <si>
    <t>SeaTac</t>
  </si>
  <si>
    <t>Tacoma Downtown</t>
  </si>
  <si>
    <t>Tukwila</t>
  </si>
  <si>
    <t>University Place</t>
  </si>
  <si>
    <t>Mode</t>
  </si>
  <si>
    <t>RGC Outside Seattle</t>
  </si>
  <si>
    <t>Seattle RGCs</t>
  </si>
  <si>
    <t>hh_wt_revised</t>
  </si>
  <si>
    <t>license</t>
  </si>
  <si>
    <t>Yes, has an intermediate or unrestricted license</t>
  </si>
  <si>
    <t>Yes, has a learner’s permit</t>
  </si>
  <si>
    <t>No, does not have a license or permit</t>
  </si>
  <si>
    <t>Unrestricted license</t>
  </si>
  <si>
    <t>Learner's permit</t>
  </si>
  <si>
    <t>No License</t>
  </si>
  <si>
    <t>Neither or N/A</t>
  </si>
  <si>
    <t>Somewhat important</t>
  </si>
  <si>
    <t>Somewhat unimportant</t>
  </si>
  <si>
    <t>Very important</t>
  </si>
  <si>
    <t>Very unimportant</t>
  </si>
  <si>
    <t>How important when chose current home: Affordability</t>
  </si>
  <si>
    <t>How important when chose current home: Quality of schools (K-12)</t>
  </si>
  <si>
    <t>How important when chose current home: Having a walkable neighborhood and being near local activities</t>
  </si>
  <si>
    <t>How important when chose current home: Being close to public transit</t>
  </si>
  <si>
    <t>HH belongs to carshare program</t>
  </si>
  <si>
    <t>No</t>
  </si>
  <si>
    <t>Yes</t>
  </si>
  <si>
    <t>Parks at work: Usual way of paying for parking at work</t>
  </si>
  <si>
    <t>N/A (e.g. dropped off)</t>
  </si>
  <si>
    <t>No, parking is usually/always free</t>
  </si>
  <si>
    <t>Yes, employer pays/reimburses for all or part of daily parking costs</t>
  </si>
  <si>
    <t>Yes, employer pays/reimburses for all or part of parking pass</t>
  </si>
  <si>
    <t>Yes, personally pay daily with cash/tickets</t>
  </si>
  <si>
    <t>Yes, personally pay for parking pass at work</t>
  </si>
  <si>
    <t>Age 16+: Times used rideshare in past 30 days</t>
  </si>
  <si>
    <t>1 day/week</t>
  </si>
  <si>
    <t>1-3 times in the past 30 days</t>
  </si>
  <si>
    <t>2-4 days/week</t>
  </si>
  <si>
    <t>5 days/week</t>
  </si>
  <si>
    <t>I do this, but not in the past 30 days</t>
  </si>
  <si>
    <t>Used Rideshare in the past 30 days</t>
  </si>
  <si>
    <t>Used Rideshare, but not in the past 30 days</t>
  </si>
  <si>
    <t>N_HH</t>
  </si>
  <si>
    <t>6-7 days/week</t>
  </si>
  <si>
    <t>I never do this</t>
  </si>
  <si>
    <t>Times used rideshare in past 30 days</t>
  </si>
  <si>
    <t>Share</t>
  </si>
  <si>
    <t>Margin of Error</t>
  </si>
  <si>
    <t>Used in the past 30 days</t>
  </si>
  <si>
    <t>Never</t>
  </si>
  <si>
    <t>Used, but not in the past 30 days</t>
  </si>
  <si>
    <t>Times gone for a walk in past 30 days</t>
  </si>
  <si>
    <t>Less than weekly</t>
  </si>
  <si>
    <t>1-4 days per week</t>
  </si>
  <si>
    <t>5+ days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</si>
</sst>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</cellStyleXfs>
  <cellXfs count="12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0" fontId="0" fillId="0" borderId="0" xfId="0"/>
    <xf numFmtId="9" fontId="0" fillId="0" borderId="0" xfId="1" applyFont="1"/>
    <xf numFmtId="0" fontId="16" fillId="0" borderId="0" xfId="0" applyFont="1"/>
    <xf numFmtId="0" fontId="18" fillId="0" borderId="0" xfId="43"/>
    <xf numFmtId="9" fontId="0" fillId="0" borderId="0" xfId="1" applyNumberFormat="1" applyFont="1"/>
    <xf numFmtId="0" fontId="19" fillId="0" borderId="0" xfId="44" applyFont="1" applyFill="1" applyBorder="1" applyAlignment="1">
      <alignment horizontal="left" vertical="center" wrapText="1"/>
    </xf>
    <xf numFmtId="0" fontId="19" fillId="0" borderId="0" xfId="45" applyFont="1" applyFill="1" applyBorder="1" applyAlignment="1">
      <alignment horizontal="left" vertical="center" wrapText="1"/>
    </xf>
    <xf numFmtId="9" fontId="0" fillId="0" borderId="0" xfId="0" applyNumberFormat="1"/>
    <xf numFmtId="0" fontId="0" fillId="0" borderId="0" xfId="0" applyAlignment="1"/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style1501715006164" xfId="44" xr:uid="{D04BF483-94F1-416F-A23C-85A5A430F76D}"/>
    <cellStyle name="style1501715006281" xfId="45" xr:uid="{9B2CDFAC-7195-4575-B145-640716E85C97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 Choice and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income_mode!$E$12</c:f>
              <c:strCache>
                <c:ptCount val="1"/>
                <c:pt idx="0">
                  <c:v>Under $25,000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income_mode!$K$13:$K$18</c:f>
                <c:numCache>
                  <c:formatCode>General</c:formatCode>
                  <c:ptCount val="6"/>
                  <c:pt idx="0">
                    <c:v>5.3768697988300002E-2</c:v>
                  </c:pt>
                  <c:pt idx="1">
                    <c:v>4.4447861436300001E-2</c:v>
                  </c:pt>
                  <c:pt idx="2">
                    <c:v>4.2071552985299999E-2</c:v>
                  </c:pt>
                  <c:pt idx="3">
                    <c:v>4.2929936739400001E-2</c:v>
                  </c:pt>
                  <c:pt idx="4">
                    <c:v>6.7718012124799998E-3</c:v>
                  </c:pt>
                  <c:pt idx="5">
                    <c:v>5.0431740953899998E-3</c:v>
                  </c:pt>
                </c:numCache>
              </c:numRef>
            </c:plus>
            <c:minus>
              <c:numRef>
                <c:f>income_mode!$K$13:$K$18</c:f>
                <c:numCache>
                  <c:formatCode>General</c:formatCode>
                  <c:ptCount val="6"/>
                  <c:pt idx="0">
                    <c:v>5.3768697988300002E-2</c:v>
                  </c:pt>
                  <c:pt idx="1">
                    <c:v>4.4447861436300001E-2</c:v>
                  </c:pt>
                  <c:pt idx="2">
                    <c:v>4.2071552985299999E-2</c:v>
                  </c:pt>
                  <c:pt idx="3">
                    <c:v>4.2929936739400001E-2</c:v>
                  </c:pt>
                  <c:pt idx="4">
                    <c:v>6.7718012124799998E-3</c:v>
                  </c:pt>
                  <c:pt idx="5">
                    <c:v>5.0431740953899998E-3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income_mode!$D$13:$D$18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income_mode!$E$13:$E$18</c:f>
              <c:numCache>
                <c:formatCode>0%</c:formatCode>
                <c:ptCount val="6"/>
                <c:pt idx="0">
                  <c:v>0.41240740670300002</c:v>
                </c:pt>
                <c:pt idx="1">
                  <c:v>0.209473465356</c:v>
                </c:pt>
                <c:pt idx="2">
                  <c:v>0.18119184989100001</c:v>
                </c:pt>
                <c:pt idx="3">
                  <c:v>0.190932276086</c:v>
                </c:pt>
                <c:pt idx="4">
                  <c:v>3.85861231542E-3</c:v>
                </c:pt>
                <c:pt idx="5">
                  <c:v>2.13638964906E-3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B-460D-8127-CD136D8BE072}"/>
            </c:ext>
          </c:extLst>
        </c:ser>
        <c:ser>
          <c:idx val="1"/>
          <c:order val="1"/>
          <c:tx>
            <c:strRef>
              <c:f>income_mode!$F$12</c:f>
              <c:strCache>
                <c:ptCount val="1"/>
                <c:pt idx="0">
                  <c:v>$25,000-$100,000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income_mode!$L$13:$L$18</c:f>
                <c:numCache>
                  <c:formatCode>General</c:formatCode>
                  <c:ptCount val="6"/>
                  <c:pt idx="0">
                    <c:v>2.6220100939086641E-2</c:v>
                  </c:pt>
                  <c:pt idx="1">
                    <c:v>2.5900707981528534E-2</c:v>
                  </c:pt>
                  <c:pt idx="2">
                    <c:v>1.4980222232069577E-2</c:v>
                  </c:pt>
                  <c:pt idx="3">
                    <c:v>1.2821790232093266E-2</c:v>
                  </c:pt>
                  <c:pt idx="4">
                    <c:v>6.8287615062236247E-3</c:v>
                  </c:pt>
                  <c:pt idx="5">
                    <c:v>4.0944733913459031E-3</c:v>
                  </c:pt>
                </c:numCache>
              </c:numRef>
            </c:plus>
            <c:minus>
              <c:numRef>
                <c:f>income_mode!$L$13:$L$18</c:f>
                <c:numCache>
                  <c:formatCode>General</c:formatCode>
                  <c:ptCount val="6"/>
                  <c:pt idx="0">
                    <c:v>2.6220100939086641E-2</c:v>
                  </c:pt>
                  <c:pt idx="1">
                    <c:v>2.5900707981528534E-2</c:v>
                  </c:pt>
                  <c:pt idx="2">
                    <c:v>1.4980222232069577E-2</c:v>
                  </c:pt>
                  <c:pt idx="3">
                    <c:v>1.2821790232093266E-2</c:v>
                  </c:pt>
                  <c:pt idx="4">
                    <c:v>6.8287615062236247E-3</c:v>
                  </c:pt>
                  <c:pt idx="5">
                    <c:v>4.0944733913459031E-3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income_mode!$D$13:$D$18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income_mode!$F$13:$F$18</c:f>
              <c:numCache>
                <c:formatCode>0%</c:formatCode>
                <c:ptCount val="6"/>
                <c:pt idx="0">
                  <c:v>0.43054167709151925</c:v>
                </c:pt>
                <c:pt idx="1">
                  <c:v>0.39626400841731241</c:v>
                </c:pt>
                <c:pt idx="2">
                  <c:v>8.7724058310265696E-2</c:v>
                </c:pt>
                <c:pt idx="3">
                  <c:v>6.253924954885999E-2</c:v>
                </c:pt>
                <c:pt idx="4">
                  <c:v>1.6916158953838932E-2</c:v>
                </c:pt>
                <c:pt idx="5">
                  <c:v>6.0148476769485851E-3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B-460D-8127-CD136D8BE072}"/>
            </c:ext>
          </c:extLst>
        </c:ser>
        <c:ser>
          <c:idx val="3"/>
          <c:order val="2"/>
          <c:tx>
            <c:strRef>
              <c:f>income_mode!$G$12</c:f>
              <c:strCache>
                <c:ptCount val="1"/>
                <c:pt idx="0">
                  <c:v>$100,000 or more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income_mode!$L$13:$L$18</c:f>
                <c:numCache>
                  <c:formatCode>General</c:formatCode>
                  <c:ptCount val="6"/>
                  <c:pt idx="0">
                    <c:v>2.6220100939086641E-2</c:v>
                  </c:pt>
                  <c:pt idx="1">
                    <c:v>2.5900707981528534E-2</c:v>
                  </c:pt>
                  <c:pt idx="2">
                    <c:v>1.4980222232069577E-2</c:v>
                  </c:pt>
                  <c:pt idx="3">
                    <c:v>1.2821790232093266E-2</c:v>
                  </c:pt>
                  <c:pt idx="4">
                    <c:v>6.8287615062236247E-3</c:v>
                  </c:pt>
                  <c:pt idx="5">
                    <c:v>4.0944733913459031E-3</c:v>
                  </c:pt>
                </c:numCache>
              </c:numRef>
            </c:plus>
            <c:minus>
              <c:numRef>
                <c:f>income_mode!$L$13:$L$18</c:f>
                <c:numCache>
                  <c:formatCode>General</c:formatCode>
                  <c:ptCount val="6"/>
                  <c:pt idx="0">
                    <c:v>2.6220100939086641E-2</c:v>
                  </c:pt>
                  <c:pt idx="1">
                    <c:v>2.5900707981528534E-2</c:v>
                  </c:pt>
                  <c:pt idx="2">
                    <c:v>1.4980222232069577E-2</c:v>
                  </c:pt>
                  <c:pt idx="3">
                    <c:v>1.2821790232093266E-2</c:v>
                  </c:pt>
                  <c:pt idx="4">
                    <c:v>6.8287615062236247E-3</c:v>
                  </c:pt>
                  <c:pt idx="5">
                    <c:v>4.0944733913459031E-3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income_mode!$D$13:$D$18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income_mode!$G$13:$G$18</c:f>
              <c:numCache>
                <c:formatCode>0%</c:formatCode>
                <c:ptCount val="6"/>
                <c:pt idx="0">
                  <c:v>0.34215825165800001</c:v>
                </c:pt>
                <c:pt idx="1">
                  <c:v>0.44983190076500001</c:v>
                </c:pt>
                <c:pt idx="2">
                  <c:v>0.110664280238</c:v>
                </c:pt>
                <c:pt idx="3">
                  <c:v>8.3226368531000003E-2</c:v>
                </c:pt>
                <c:pt idx="4">
                  <c:v>7.8076900832999997E-3</c:v>
                </c:pt>
                <c:pt idx="5">
                  <c:v>6.3115087240800003E-3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FB-460D-8127-CD136D8BE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37248"/>
        <c:axId val="393937904"/>
      </c:barChart>
      <c:catAx>
        <c:axId val="3939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904"/>
        <c:crosses val="autoZero"/>
        <c:auto val="1"/>
        <c:lblAlgn val="ctr"/>
        <c:lblOffset val="100"/>
        <c:noMultiLvlLbl val="0"/>
      </c:catAx>
      <c:valAx>
        <c:axId val="3939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baseline="0">
                <a:effectLst/>
              </a:rPr>
              <a:t>How important when chose current home:  Quality of Schools (K-12)</a:t>
            </a:r>
            <a:endParaRPr lang="en-US"/>
          </a:p>
        </c:rich>
      </c:tx>
      <c:layout>
        <c:manualLayout>
          <c:xMode val="edge"/>
          <c:yMode val="edge"/>
          <c:x val="0.1258553622897236"/>
          <c:y val="4.2748084751163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schools_home_loc!$E$11</c:f>
              <c:strCache>
                <c:ptCount val="1"/>
                <c:pt idx="0">
                  <c:v>Under $25,000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schools_home_loc!$K$12:$K$16</c:f>
                <c:numCache>
                  <c:formatCode>General</c:formatCode>
                  <c:ptCount val="5"/>
                  <c:pt idx="0">
                    <c:v>4.5142702803500002E-2</c:v>
                  </c:pt>
                  <c:pt idx="1">
                    <c:v>4.2053221772300003E-2</c:v>
                  </c:pt>
                  <c:pt idx="2">
                    <c:v>1.64215912359E-2</c:v>
                  </c:pt>
                  <c:pt idx="3">
                    <c:v>5.0633514062399999E-2</c:v>
                  </c:pt>
                  <c:pt idx="4">
                    <c:v>3.7374742342900003E-2</c:v>
                  </c:pt>
                </c:numCache>
              </c:numRef>
            </c:plus>
            <c:minus>
              <c:numRef>
                <c:f>schools_home_loc!$K$12:$K$16</c:f>
                <c:numCache>
                  <c:formatCode>General</c:formatCode>
                  <c:ptCount val="5"/>
                  <c:pt idx="0">
                    <c:v>4.5142702803500002E-2</c:v>
                  </c:pt>
                  <c:pt idx="1">
                    <c:v>4.2053221772300003E-2</c:v>
                  </c:pt>
                  <c:pt idx="2">
                    <c:v>1.64215912359E-2</c:v>
                  </c:pt>
                  <c:pt idx="3">
                    <c:v>5.0633514062399999E-2</c:v>
                  </c:pt>
                  <c:pt idx="4">
                    <c:v>3.7374742342900003E-2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schools_home_loc!$D$12:$D$16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schools_home_loc!$E$12:$E$16</c:f>
              <c:numCache>
                <c:formatCode>0%</c:formatCode>
                <c:ptCount val="5"/>
                <c:pt idx="0">
                  <c:v>0.24740524464399999</c:v>
                </c:pt>
                <c:pt idx="1">
                  <c:v>0.20264869500300001</c:v>
                </c:pt>
                <c:pt idx="2">
                  <c:v>2.52781177678E-2</c:v>
                </c:pt>
                <c:pt idx="3">
                  <c:v>0.374482758985</c:v>
                </c:pt>
                <c:pt idx="4">
                  <c:v>0.15018518359999999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1-4E8A-BE37-7E010734C678}"/>
            </c:ext>
          </c:extLst>
        </c:ser>
        <c:ser>
          <c:idx val="1"/>
          <c:order val="1"/>
          <c:tx>
            <c:strRef>
              <c:f>schools_home_loc!$F$11</c:f>
              <c:strCache>
                <c:ptCount val="1"/>
                <c:pt idx="0">
                  <c:v>$25,000-$100,000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schools_home_loc!$L$12:$L$16</c:f>
                <c:numCache>
                  <c:formatCode>General</c:formatCode>
                  <c:ptCount val="5"/>
                  <c:pt idx="0">
                    <c:v>2.3259907467714076E-2</c:v>
                  </c:pt>
                  <c:pt idx="1">
                    <c:v>2.142552463948541E-2</c:v>
                  </c:pt>
                  <c:pt idx="2">
                    <c:v>1.3034306555001839E-2</c:v>
                  </c:pt>
                  <c:pt idx="3">
                    <c:v>2.0310208800005863E-2</c:v>
                  </c:pt>
                  <c:pt idx="4">
                    <c:v>2.3112171388149139E-2</c:v>
                  </c:pt>
                </c:numCache>
              </c:numRef>
            </c:plus>
            <c:minus>
              <c:numRef>
                <c:f>schools_home_loc!$L$12:$L$16</c:f>
                <c:numCache>
                  <c:formatCode>General</c:formatCode>
                  <c:ptCount val="5"/>
                  <c:pt idx="0">
                    <c:v>2.3259907467714076E-2</c:v>
                  </c:pt>
                  <c:pt idx="1">
                    <c:v>2.142552463948541E-2</c:v>
                  </c:pt>
                  <c:pt idx="2">
                    <c:v>1.3034306555001839E-2</c:v>
                  </c:pt>
                  <c:pt idx="3">
                    <c:v>2.0310208800005863E-2</c:v>
                  </c:pt>
                  <c:pt idx="4">
                    <c:v>2.3112171388149139E-2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schools_home_loc!$D$12:$D$16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schools_home_loc!$F$12:$F$16</c:f>
              <c:numCache>
                <c:formatCode>0%</c:formatCode>
                <c:ptCount val="5"/>
                <c:pt idx="0">
                  <c:v>0.27075687488540312</c:v>
                </c:pt>
                <c:pt idx="1">
                  <c:v>0.21282826842604452</c:v>
                </c:pt>
                <c:pt idx="2">
                  <c:v>6.6413631979975074E-2</c:v>
                </c:pt>
                <c:pt idx="3">
                  <c:v>0.18463420387627352</c:v>
                </c:pt>
                <c:pt idx="4">
                  <c:v>0.26536702083230368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1-4E8A-BE37-7E010734C678}"/>
            </c:ext>
          </c:extLst>
        </c:ser>
        <c:ser>
          <c:idx val="3"/>
          <c:order val="2"/>
          <c:tx>
            <c:strRef>
              <c:f>schools_home_loc!$G$11</c:f>
              <c:strCache>
                <c:ptCount val="1"/>
                <c:pt idx="0">
                  <c:v>$100,000 or more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schools_home_loc!$L$12:$L$16</c:f>
                <c:numCache>
                  <c:formatCode>General</c:formatCode>
                  <c:ptCount val="5"/>
                  <c:pt idx="0">
                    <c:v>2.3259907467714076E-2</c:v>
                  </c:pt>
                  <c:pt idx="1">
                    <c:v>2.142552463948541E-2</c:v>
                  </c:pt>
                  <c:pt idx="2">
                    <c:v>1.3034306555001839E-2</c:v>
                  </c:pt>
                  <c:pt idx="3">
                    <c:v>2.0310208800005863E-2</c:v>
                  </c:pt>
                  <c:pt idx="4">
                    <c:v>2.3112171388149139E-2</c:v>
                  </c:pt>
                </c:numCache>
              </c:numRef>
            </c:plus>
            <c:minus>
              <c:numRef>
                <c:f>schools_home_loc!$L$12:$L$16</c:f>
                <c:numCache>
                  <c:formatCode>General</c:formatCode>
                  <c:ptCount val="5"/>
                  <c:pt idx="0">
                    <c:v>2.3259907467714076E-2</c:v>
                  </c:pt>
                  <c:pt idx="1">
                    <c:v>2.142552463948541E-2</c:v>
                  </c:pt>
                  <c:pt idx="2">
                    <c:v>1.3034306555001839E-2</c:v>
                  </c:pt>
                  <c:pt idx="3">
                    <c:v>2.0310208800005863E-2</c:v>
                  </c:pt>
                  <c:pt idx="4">
                    <c:v>2.3112171388149139E-2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schools_home_loc!$D$12:$D$16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schools_home_loc!$G$12:$G$16</c:f>
              <c:numCache>
                <c:formatCode>0%</c:formatCode>
                <c:ptCount val="5"/>
                <c:pt idx="0">
                  <c:v>0.43821538962500001</c:v>
                </c:pt>
                <c:pt idx="1">
                  <c:v>0.18541813763000001</c:v>
                </c:pt>
                <c:pt idx="2">
                  <c:v>7.3426056230700004E-2</c:v>
                </c:pt>
                <c:pt idx="3">
                  <c:v>0.18371148712400001</c:v>
                </c:pt>
                <c:pt idx="4">
                  <c:v>0.11922892939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1-4E8A-BE37-7E010734C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37248"/>
        <c:axId val="393937904"/>
      </c:barChart>
      <c:catAx>
        <c:axId val="3939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904"/>
        <c:crosses val="autoZero"/>
        <c:auto val="1"/>
        <c:lblAlgn val="ctr"/>
        <c:lblOffset val="100"/>
        <c:noMultiLvlLbl val="0"/>
      </c:catAx>
      <c:valAx>
        <c:axId val="3939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baseline="0">
                <a:effectLst/>
              </a:rPr>
              <a:t>How important when chose current home:  Having a walkable neighborhood and being near local activities</a:t>
            </a:r>
            <a:endParaRPr lang="en-US"/>
          </a:p>
        </c:rich>
      </c:tx>
      <c:layout>
        <c:manualLayout>
          <c:xMode val="edge"/>
          <c:yMode val="edge"/>
          <c:x val="0.10361133219485937"/>
          <c:y val="1.8320607750498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activities_home_loc!$E$11</c:f>
              <c:strCache>
                <c:ptCount val="1"/>
                <c:pt idx="0">
                  <c:v>Under $25,000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activities_home_loc!$K$12:$K$16</c:f>
                <c:numCache>
                  <c:formatCode>General</c:formatCode>
                  <c:ptCount val="5"/>
                  <c:pt idx="0">
                    <c:v>5.2231299746900002E-2</c:v>
                  </c:pt>
                  <c:pt idx="1">
                    <c:v>4.6094629737999999E-2</c:v>
                  </c:pt>
                  <c:pt idx="2">
                    <c:v>2.2467764721E-2</c:v>
                  </c:pt>
                  <c:pt idx="3">
                    <c:v>3.0897493191099999E-2</c:v>
                  </c:pt>
                  <c:pt idx="4">
                    <c:v>3.3813042125199998E-2</c:v>
                  </c:pt>
                </c:numCache>
              </c:numRef>
            </c:plus>
            <c:minus>
              <c:numRef>
                <c:f>activities_home_loc!$K$12:$K$16</c:f>
                <c:numCache>
                  <c:formatCode>General</c:formatCode>
                  <c:ptCount val="5"/>
                  <c:pt idx="0">
                    <c:v>5.2231299746900002E-2</c:v>
                  </c:pt>
                  <c:pt idx="1">
                    <c:v>4.6094629737999999E-2</c:v>
                  </c:pt>
                  <c:pt idx="2">
                    <c:v>2.2467764721E-2</c:v>
                  </c:pt>
                  <c:pt idx="3">
                    <c:v>3.0897493191099999E-2</c:v>
                  </c:pt>
                  <c:pt idx="4">
                    <c:v>3.3813042125199998E-2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activities_home_loc!$D$12:$D$16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activities_home_loc!$E$12:$E$16</c:f>
              <c:numCache>
                <c:formatCode>0%</c:formatCode>
                <c:ptCount val="5"/>
                <c:pt idx="0">
                  <c:v>0.47283981060699998</c:v>
                </c:pt>
                <c:pt idx="1">
                  <c:v>0.263634461948</c:v>
                </c:pt>
                <c:pt idx="2">
                  <c:v>4.8472258309899999E-2</c:v>
                </c:pt>
                <c:pt idx="3">
                  <c:v>9.6546282230000002E-2</c:v>
                </c:pt>
                <c:pt idx="4">
                  <c:v>0.118507186906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9-4DCC-B55E-00C503C28341}"/>
            </c:ext>
          </c:extLst>
        </c:ser>
        <c:ser>
          <c:idx val="1"/>
          <c:order val="1"/>
          <c:tx>
            <c:strRef>
              <c:f>activities_home_loc!$F$11</c:f>
              <c:strCache>
                <c:ptCount val="1"/>
                <c:pt idx="0">
                  <c:v>$25,000-$100,000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activities_home_loc!$L$12:$L$16</c:f>
                <c:numCache>
                  <c:formatCode>General</c:formatCode>
                  <c:ptCount val="5"/>
                  <c:pt idx="0">
                    <c:v>2.4309858080363657E-2</c:v>
                  </c:pt>
                  <c:pt idx="1">
                    <c:v>2.4952959094632288E-2</c:v>
                  </c:pt>
                  <c:pt idx="2">
                    <c:v>1.4233327648369546E-2</c:v>
                  </c:pt>
                  <c:pt idx="3">
                    <c:v>1.6122785918236161E-2</c:v>
                  </c:pt>
                  <c:pt idx="4">
                    <c:v>1.8671250926803152E-2</c:v>
                  </c:pt>
                </c:numCache>
              </c:numRef>
            </c:plus>
            <c:minus>
              <c:numRef>
                <c:f>activities_home_loc!$L$12:$L$16</c:f>
                <c:numCache>
                  <c:formatCode>General</c:formatCode>
                  <c:ptCount val="5"/>
                  <c:pt idx="0">
                    <c:v>2.4309858080363657E-2</c:v>
                  </c:pt>
                  <c:pt idx="1">
                    <c:v>2.4952959094632288E-2</c:v>
                  </c:pt>
                  <c:pt idx="2">
                    <c:v>1.4233327648369546E-2</c:v>
                  </c:pt>
                  <c:pt idx="3">
                    <c:v>1.6122785918236161E-2</c:v>
                  </c:pt>
                  <c:pt idx="4">
                    <c:v>1.8671250926803152E-2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activities_home_loc!$D$12:$D$16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activities_home_loc!$F$12:$F$16</c:f>
              <c:numCache>
                <c:formatCode>0%</c:formatCode>
                <c:ptCount val="5"/>
                <c:pt idx="0">
                  <c:v>0.31473114800025853</c:v>
                </c:pt>
                <c:pt idx="1">
                  <c:v>0.34912749843589558</c:v>
                </c:pt>
                <c:pt idx="2">
                  <c:v>8.0398732771219242E-2</c:v>
                </c:pt>
                <c:pt idx="3">
                  <c:v>0.10613097599735562</c:v>
                </c:pt>
                <c:pt idx="4">
                  <c:v>0.14961164479527103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9-4DCC-B55E-00C503C28341}"/>
            </c:ext>
          </c:extLst>
        </c:ser>
        <c:ser>
          <c:idx val="3"/>
          <c:order val="2"/>
          <c:tx>
            <c:strRef>
              <c:f>activities_home_loc!$G$11</c:f>
              <c:strCache>
                <c:ptCount val="1"/>
                <c:pt idx="0">
                  <c:v>$100,000 or more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activities_home_loc!$L$12:$L$16</c:f>
                <c:numCache>
                  <c:formatCode>General</c:formatCode>
                  <c:ptCount val="5"/>
                  <c:pt idx="0">
                    <c:v>2.4309858080363657E-2</c:v>
                  </c:pt>
                  <c:pt idx="1">
                    <c:v>2.4952959094632288E-2</c:v>
                  </c:pt>
                  <c:pt idx="2">
                    <c:v>1.4233327648369546E-2</c:v>
                  </c:pt>
                  <c:pt idx="3">
                    <c:v>1.6122785918236161E-2</c:v>
                  </c:pt>
                  <c:pt idx="4">
                    <c:v>1.8671250926803152E-2</c:v>
                  </c:pt>
                </c:numCache>
              </c:numRef>
            </c:plus>
            <c:minus>
              <c:numRef>
                <c:f>activities_home_loc!$L$12:$L$16</c:f>
                <c:numCache>
                  <c:formatCode>General</c:formatCode>
                  <c:ptCount val="5"/>
                  <c:pt idx="0">
                    <c:v>2.4309858080363657E-2</c:v>
                  </c:pt>
                  <c:pt idx="1">
                    <c:v>2.4952959094632288E-2</c:v>
                  </c:pt>
                  <c:pt idx="2">
                    <c:v>1.4233327648369546E-2</c:v>
                  </c:pt>
                  <c:pt idx="3">
                    <c:v>1.6122785918236161E-2</c:v>
                  </c:pt>
                  <c:pt idx="4">
                    <c:v>1.8671250926803152E-2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activities_home_loc!$D$12:$D$16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activities_home_loc!$G$12:$G$16</c:f>
              <c:numCache>
                <c:formatCode>0%</c:formatCode>
                <c:ptCount val="5"/>
                <c:pt idx="0">
                  <c:v>0.23038197494900001</c:v>
                </c:pt>
                <c:pt idx="1">
                  <c:v>0.386563364937</c:v>
                </c:pt>
                <c:pt idx="2">
                  <c:v>0.12842086482199999</c:v>
                </c:pt>
                <c:pt idx="3">
                  <c:v>9.7640498508600002E-2</c:v>
                </c:pt>
                <c:pt idx="4">
                  <c:v>0.156993296783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9-4DCC-B55E-00C503C28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37248"/>
        <c:axId val="393937904"/>
      </c:barChart>
      <c:catAx>
        <c:axId val="3939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904"/>
        <c:crosses val="autoZero"/>
        <c:auto val="1"/>
        <c:lblAlgn val="ctr"/>
        <c:lblOffset val="100"/>
        <c:noMultiLvlLbl val="0"/>
      </c:catAx>
      <c:valAx>
        <c:axId val="3939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baseline="0">
                <a:effectLst/>
              </a:rPr>
              <a:t>How important when chose current home:  Being close to public transit</a:t>
            </a:r>
            <a:endParaRPr lang="en-US"/>
          </a:p>
        </c:rich>
      </c:tx>
      <c:layout>
        <c:manualLayout>
          <c:xMode val="edge"/>
          <c:yMode val="edge"/>
          <c:x val="0.10361133219485937"/>
          <c:y val="1.8320607750498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transit_home_loc!$E$11</c:f>
              <c:strCache>
                <c:ptCount val="1"/>
                <c:pt idx="0">
                  <c:v>Under $25,000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transit_home_loc!$K$12:$K$16</c:f>
                <c:numCache>
                  <c:formatCode>General</c:formatCode>
                  <c:ptCount val="5"/>
                  <c:pt idx="0">
                    <c:v>5.2288517712999999E-2</c:v>
                  </c:pt>
                  <c:pt idx="1">
                    <c:v>3.6644167362300001E-2</c:v>
                  </c:pt>
                  <c:pt idx="2">
                    <c:v>2.7940697617499999E-2</c:v>
                  </c:pt>
                  <c:pt idx="3">
                    <c:v>3.9824912631199999E-2</c:v>
                  </c:pt>
                  <c:pt idx="4">
                    <c:v>3.3688714805199999E-2</c:v>
                  </c:pt>
                </c:numCache>
              </c:numRef>
            </c:plus>
            <c:minus>
              <c:numRef>
                <c:f>transit_home_loc!$K$12:$K$16</c:f>
                <c:numCache>
                  <c:formatCode>General</c:formatCode>
                  <c:ptCount val="5"/>
                  <c:pt idx="0">
                    <c:v>5.2288517712999999E-2</c:v>
                  </c:pt>
                  <c:pt idx="1">
                    <c:v>3.6644167362300001E-2</c:v>
                  </c:pt>
                  <c:pt idx="2">
                    <c:v>2.7940697617499999E-2</c:v>
                  </c:pt>
                  <c:pt idx="3">
                    <c:v>3.9824912631199999E-2</c:v>
                  </c:pt>
                  <c:pt idx="4">
                    <c:v>3.3688714805199999E-2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transit_home_loc!$D$12:$D$16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transit_home_loc!$E$12:$E$16</c:f>
              <c:numCache>
                <c:formatCode>0%</c:formatCode>
                <c:ptCount val="5"/>
                <c:pt idx="0">
                  <c:v>0.486170445221</c:v>
                </c:pt>
                <c:pt idx="1">
                  <c:v>0.14319295875099999</c:v>
                </c:pt>
                <c:pt idx="2">
                  <c:v>7.7305721283199999E-2</c:v>
                </c:pt>
                <c:pt idx="3">
                  <c:v>0.175827354159</c:v>
                </c:pt>
                <c:pt idx="4">
                  <c:v>0.11750352058499999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6-4467-AC4E-A477AA63ECA7}"/>
            </c:ext>
          </c:extLst>
        </c:ser>
        <c:ser>
          <c:idx val="1"/>
          <c:order val="1"/>
          <c:tx>
            <c:strRef>
              <c:f>transit_home_loc!$F$11</c:f>
              <c:strCache>
                <c:ptCount val="1"/>
                <c:pt idx="0">
                  <c:v>$25,000-$100,000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transit_home_loc!$L$12:$L$16</c:f>
                <c:numCache>
                  <c:formatCode>General</c:formatCode>
                  <c:ptCount val="5"/>
                  <c:pt idx="0">
                    <c:v>2.2091659853867334E-2</c:v>
                  </c:pt>
                  <c:pt idx="1">
                    <c:v>2.2779253336145798E-2</c:v>
                  </c:pt>
                  <c:pt idx="2">
                    <c:v>1.409889905347465E-2</c:v>
                  </c:pt>
                  <c:pt idx="3">
                    <c:v>2.1955834944434573E-2</c:v>
                  </c:pt>
                  <c:pt idx="4">
                    <c:v>2.1237051223934343E-2</c:v>
                  </c:pt>
                </c:numCache>
              </c:numRef>
            </c:plus>
            <c:minus>
              <c:numRef>
                <c:f>transit_home_loc!$L$12:$L$16</c:f>
                <c:numCache>
                  <c:formatCode>General</c:formatCode>
                  <c:ptCount val="5"/>
                  <c:pt idx="0">
                    <c:v>2.2091659853867334E-2</c:v>
                  </c:pt>
                  <c:pt idx="1">
                    <c:v>2.2779253336145798E-2</c:v>
                  </c:pt>
                  <c:pt idx="2">
                    <c:v>1.409889905347465E-2</c:v>
                  </c:pt>
                  <c:pt idx="3">
                    <c:v>2.1955834944434573E-2</c:v>
                  </c:pt>
                  <c:pt idx="4">
                    <c:v>2.1237051223934343E-2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transit_home_loc!$D$12:$D$16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transit_home_loc!$F$12:$F$16</c:f>
              <c:numCache>
                <c:formatCode>0%</c:formatCode>
                <c:ptCount val="5"/>
                <c:pt idx="0">
                  <c:v>0.23188015409557014</c:v>
                </c:pt>
                <c:pt idx="1">
                  <c:v>0.25377164318053191</c:v>
                </c:pt>
                <c:pt idx="2">
                  <c:v>7.8745679597164234E-2</c:v>
                </c:pt>
                <c:pt idx="3">
                  <c:v>0.22783889354667727</c:v>
                </c:pt>
                <c:pt idx="4">
                  <c:v>0.20776362958005634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6-4467-AC4E-A477AA63ECA7}"/>
            </c:ext>
          </c:extLst>
        </c:ser>
        <c:ser>
          <c:idx val="3"/>
          <c:order val="2"/>
          <c:tx>
            <c:strRef>
              <c:f>transit_home_loc!$G$11</c:f>
              <c:strCache>
                <c:ptCount val="1"/>
                <c:pt idx="0">
                  <c:v>$100,000 or more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transit_home_loc!$L$12:$L$16</c:f>
                <c:numCache>
                  <c:formatCode>General</c:formatCode>
                  <c:ptCount val="5"/>
                  <c:pt idx="0">
                    <c:v>2.2091659853867334E-2</c:v>
                  </c:pt>
                  <c:pt idx="1">
                    <c:v>2.2779253336145798E-2</c:v>
                  </c:pt>
                  <c:pt idx="2">
                    <c:v>1.409889905347465E-2</c:v>
                  </c:pt>
                  <c:pt idx="3">
                    <c:v>2.1955834944434573E-2</c:v>
                  </c:pt>
                  <c:pt idx="4">
                    <c:v>2.1237051223934343E-2</c:v>
                  </c:pt>
                </c:numCache>
              </c:numRef>
            </c:plus>
            <c:minus>
              <c:numRef>
                <c:f>transit_home_loc!$L$12:$L$16</c:f>
                <c:numCache>
                  <c:formatCode>General</c:formatCode>
                  <c:ptCount val="5"/>
                  <c:pt idx="0">
                    <c:v>2.2091659853867334E-2</c:v>
                  </c:pt>
                  <c:pt idx="1">
                    <c:v>2.2779253336145798E-2</c:v>
                  </c:pt>
                  <c:pt idx="2">
                    <c:v>1.409889905347465E-2</c:v>
                  </c:pt>
                  <c:pt idx="3">
                    <c:v>2.1955834944434573E-2</c:v>
                  </c:pt>
                  <c:pt idx="4">
                    <c:v>2.1237051223934343E-2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transit_home_loc!$D$12:$D$16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transit_home_loc!$G$12:$G$16</c:f>
              <c:numCache>
                <c:formatCode>0%</c:formatCode>
                <c:ptCount val="5"/>
                <c:pt idx="0">
                  <c:v>0.18647187415300001</c:v>
                </c:pt>
                <c:pt idx="1">
                  <c:v>0.29153698639999998</c:v>
                </c:pt>
                <c:pt idx="2">
                  <c:v>0.16417768900400001</c:v>
                </c:pt>
                <c:pt idx="3">
                  <c:v>0.15652260453</c:v>
                </c:pt>
                <c:pt idx="4">
                  <c:v>0.20129084591400001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6-4467-AC4E-A477AA63E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37248"/>
        <c:axId val="393937904"/>
      </c:barChart>
      <c:catAx>
        <c:axId val="3939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904"/>
        <c:crosses val="autoZero"/>
        <c:auto val="1"/>
        <c:lblAlgn val="ctr"/>
        <c:lblOffset val="100"/>
        <c:noMultiLvlLbl val="0"/>
      </c:catAx>
      <c:valAx>
        <c:axId val="3939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Does your household have</a:t>
            </a:r>
            <a:r>
              <a:rPr lang="en-US" baseline="0"/>
              <a:t> a carshare membership? (ReachNow, car2go)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'[1]HH belongs to carshare program'!$G$1</c:f>
              <c:strCache>
                <c:ptCount val="1"/>
                <c:pt idx="0">
                  <c:v>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C-4172-AC2F-DC8833B71C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AC-4172-AC2F-DC8833B71C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'[1]HH belongs to carshare program'!$C$2:$C$3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'[1]HH belongs to carshare program'!$G$2:$G$3</c:f>
              <c:numCache>
                <c:formatCode>General</c:formatCode>
                <c:ptCount val="2"/>
                <c:pt idx="0">
                  <c:v>0.95271178199999995</c:v>
                </c:pt>
                <c:pt idx="1">
                  <c:v>4.72882180002E-2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AC-4172-AC2F-DC8833B71CD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do you pay for parking at work?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'[2]king at work'!$G$1</c:f>
              <c:strCache>
                <c:ptCount val="1"/>
                <c:pt idx="0">
                  <c:v>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2A-4497-A6E4-124B75A5E8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2A-4497-A6E4-124B75A5E8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2A-4497-A6E4-124B75A5E8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2A-4497-A6E4-124B75A5E8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D2A-4497-A6E4-124B75A5E8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D2A-4497-A6E4-124B75A5E86A}"/>
              </c:ext>
            </c:extLst>
          </c:dPt>
          <c:cat>
            <c:strRef>
              <c:f>'[2]king at work'!$C$2:$C$7</c:f>
              <c:strCache>
                <c:ptCount val="6"/>
                <c:pt idx="0">
                  <c:v>N/A (e.g. dropped off)</c:v>
                </c:pt>
                <c:pt idx="1">
                  <c:v>No, parking is usually/always free</c:v>
                </c:pt>
                <c:pt idx="2">
                  <c:v>Yes, employer pays/reimburses for all or part of daily parking costs</c:v>
                </c:pt>
                <c:pt idx="3">
                  <c:v>Yes, employer pays/reimburses for all or part of parking pass</c:v>
                </c:pt>
                <c:pt idx="4">
                  <c:v>Yes, personally pay daily with cash/tickets</c:v>
                </c:pt>
                <c:pt idx="5">
                  <c:v>Yes, personally pay for parking pass at work</c:v>
                </c:pt>
              </c:strCache>
            </c:strRef>
          </c:cat>
          <c:val>
            <c:numRef>
              <c:f>'[2]king at work'!$G$2:$G$7</c:f>
              <c:numCache>
                <c:formatCode>General</c:formatCode>
                <c:ptCount val="6"/>
                <c:pt idx="0">
                  <c:v>3.5217412258900002E-2</c:v>
                </c:pt>
                <c:pt idx="1">
                  <c:v>0.82016138493900004</c:v>
                </c:pt>
                <c:pt idx="2">
                  <c:v>1.6565091735900001E-2</c:v>
                </c:pt>
                <c:pt idx="3">
                  <c:v>7.1931574602699999E-2</c:v>
                </c:pt>
                <c:pt idx="4">
                  <c:v>1.55665748172E-2</c:v>
                </c:pt>
                <c:pt idx="5">
                  <c:v>4.0557961646599999E-2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D2A-4497-A6E4-124B75A5E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pays for parking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parkatwork!$C$52:$C$53</c:f>
              <c:strCache>
                <c:ptCount val="2"/>
                <c:pt idx="0">
                  <c:v>$100,000 or more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parkatwork!$E$54:$E$57</c:f>
                <c:numCache>
                  <c:formatCode>General</c:formatCode>
                  <c:ptCount val="4"/>
                  <c:pt idx="0">
                    <c:v>9.3182194934500005E-3</c:v>
                  </c:pt>
                  <c:pt idx="1">
                    <c:v>1.9308171486499999E-2</c:v>
                  </c:pt>
                  <c:pt idx="2">
                    <c:v>6.5636556262499996E-3</c:v>
                  </c:pt>
                  <c:pt idx="3">
                    <c:v>1.15414482173E-2</c:v>
                  </c:pt>
                </c:numCache>
              </c:numRef>
            </c:plus>
            <c:minus>
              <c:numRef>
                <c:f>parkatwork!$E$54:$E$57</c:f>
                <c:numCache>
                  <c:formatCode>General</c:formatCode>
                  <c:ptCount val="4"/>
                  <c:pt idx="0">
                    <c:v>9.3182194934500005E-3</c:v>
                  </c:pt>
                  <c:pt idx="1">
                    <c:v>1.9308171486499999E-2</c:v>
                  </c:pt>
                  <c:pt idx="2">
                    <c:v>6.5636556262499996E-3</c:v>
                  </c:pt>
                  <c:pt idx="3">
                    <c:v>1.15414482173E-2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parkatwork!$A$54:$A$57</c:f>
              <c:strCache>
                <c:ptCount val="4"/>
                <c:pt idx="0">
                  <c:v>Yes, employer pays/reimburses for all or part of daily parking costs</c:v>
                </c:pt>
                <c:pt idx="1">
                  <c:v>Yes, employer pays/reimburses for all or part of parking pass</c:v>
                </c:pt>
                <c:pt idx="2">
                  <c:v>Yes, personally pay daily with cash/tickets</c:v>
                </c:pt>
                <c:pt idx="3">
                  <c:v>Yes, personally pay for parking pass at work</c:v>
                </c:pt>
              </c:strCache>
            </c:strRef>
          </c:cat>
          <c:val>
            <c:numRef>
              <c:f>parkatwork!$C$54:$C$57</c:f>
              <c:numCache>
                <c:formatCode>0%</c:formatCode>
                <c:ptCount val="4"/>
                <c:pt idx="0">
                  <c:v>3.0253110009700001E-2</c:v>
                </c:pt>
                <c:pt idx="1">
                  <c:v>0.14781189158899999</c:v>
                </c:pt>
                <c:pt idx="2">
                  <c:v>1.47746964296E-2</c:v>
                </c:pt>
                <c:pt idx="3">
                  <c:v>4.7238828038499998E-2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C-487F-9EA9-497CC4131450}"/>
            </c:ext>
          </c:extLst>
        </c:ser>
        <c:ser>
          <c:idx val="0"/>
          <c:order val="1"/>
          <c:tx>
            <c:strRef>
              <c:f>parkatwork!$B$52:$B$53</c:f>
              <c:strCache>
                <c:ptCount val="2"/>
                <c:pt idx="0">
                  <c:v>Under $25,000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parkatwork!$D$54:$D$57</c:f>
                <c:numCache>
                  <c:formatCode>General</c:formatCode>
                  <c:ptCount val="4"/>
                  <c:pt idx="1">
                    <c:v>1.1491576400899999E-3</c:v>
                  </c:pt>
                  <c:pt idx="2">
                    <c:v>2.85394639152E-2</c:v>
                  </c:pt>
                  <c:pt idx="3">
                    <c:v>2.4054045870600001E-2</c:v>
                  </c:pt>
                </c:numCache>
              </c:numRef>
            </c:plus>
            <c:minus>
              <c:numRef>
                <c:f>parkatwork!$D$54:$D$57</c:f>
                <c:numCache>
                  <c:formatCode>General</c:formatCode>
                  <c:ptCount val="4"/>
                  <c:pt idx="1">
                    <c:v>1.1491576400899999E-3</c:v>
                  </c:pt>
                  <c:pt idx="2">
                    <c:v>2.85394639152E-2</c:v>
                  </c:pt>
                  <c:pt idx="3">
                    <c:v>2.4054045870600001E-2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parkatwork!$A$54:$A$57</c:f>
              <c:strCache>
                <c:ptCount val="4"/>
                <c:pt idx="0">
                  <c:v>Yes, employer pays/reimburses for all or part of daily parking costs</c:v>
                </c:pt>
                <c:pt idx="1">
                  <c:v>Yes, employer pays/reimburses for all or part of parking pass</c:v>
                </c:pt>
                <c:pt idx="2">
                  <c:v>Yes, personally pay daily with cash/tickets</c:v>
                </c:pt>
                <c:pt idx="3">
                  <c:v>Yes, personally pay for parking pass at work</c:v>
                </c:pt>
              </c:strCache>
            </c:strRef>
          </c:cat>
          <c:val>
            <c:numRef>
              <c:f>parkatwork!$B$54:$B$57</c:f>
              <c:numCache>
                <c:formatCode>0%</c:formatCode>
                <c:ptCount val="4"/>
                <c:pt idx="1">
                  <c:v>1.20672025269E-4</c:v>
                </c:pt>
                <c:pt idx="2">
                  <c:v>8.0976699895099993E-2</c:v>
                </c:pt>
                <c:pt idx="3">
                  <c:v>5.60015383081E-2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C-487F-9EA9-497CC413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1210384"/>
        <c:axId val="791208744"/>
      </c:barChart>
      <c:catAx>
        <c:axId val="79121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08744"/>
        <c:crosses val="autoZero"/>
        <c:auto val="1"/>
        <c:lblAlgn val="ctr"/>
        <c:lblOffset val="100"/>
        <c:noMultiLvlLbl val="0"/>
      </c:catAx>
      <c:valAx>
        <c:axId val="7912087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'[3]Age 16+_ Times used rideshare i'!$G$1</c:f>
              <c:strCache>
                <c:ptCount val="1"/>
                <c:pt idx="0">
                  <c:v>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'[3]Age 16+_ Times used rideshare i'!$K$2:$K$8</c:f>
                <c:numCache>
                  <c:formatCode>General</c:formatCode>
                  <c:ptCount val="7"/>
                  <c:pt idx="0">
                    <c:v>2.0550356649100002E-2</c:v>
                  </c:pt>
                  <c:pt idx="1">
                    <c:v>1.9372280264400001E-2</c:v>
                  </c:pt>
                  <c:pt idx="2">
                    <c:v>1.7133566987600001E-2</c:v>
                  </c:pt>
                  <c:pt idx="3">
                    <c:v>1.71823233476E-2</c:v>
                  </c:pt>
                  <c:pt idx="4">
                    <c:v>1.8225354354800001E-2</c:v>
                  </c:pt>
                  <c:pt idx="5">
                    <c:v>2.1929686330999999E-2</c:v>
                  </c:pt>
                  <c:pt idx="6">
                    <c:v>1.9780165692400001E-2</c:v>
                  </c:pt>
                </c:numCache>
              </c:numRef>
            </c:plus>
            <c:minus>
              <c:numRef>
                <c:f>'[3]Age 16+_ Times used rideshare i'!$K$2:$K$8</c:f>
                <c:numCache>
                  <c:formatCode>General</c:formatCode>
                  <c:ptCount val="7"/>
                  <c:pt idx="0">
                    <c:v>2.0550356649100002E-2</c:v>
                  </c:pt>
                  <c:pt idx="1">
                    <c:v>1.9372280264400001E-2</c:v>
                  </c:pt>
                  <c:pt idx="2">
                    <c:v>1.7133566987600001E-2</c:v>
                  </c:pt>
                  <c:pt idx="3">
                    <c:v>1.71823233476E-2</c:v>
                  </c:pt>
                  <c:pt idx="4">
                    <c:v>1.8225354354800001E-2</c:v>
                  </c:pt>
                  <c:pt idx="5">
                    <c:v>2.1929686330999999E-2</c:v>
                  </c:pt>
                  <c:pt idx="6">
                    <c:v>1.9780165692400001E-2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'[3]Age 16+_ Times used rideshare i'!$C$2:$C$8</c:f>
              <c:strCache>
                <c:ptCount val="7"/>
                <c:pt idx="0">
                  <c:v>1 day/week</c:v>
                </c:pt>
                <c:pt idx="1">
                  <c:v>1-3 times in the past 30 days</c:v>
                </c:pt>
                <c:pt idx="2">
                  <c:v>2-4 days/week</c:v>
                </c:pt>
                <c:pt idx="3">
                  <c:v>5 days/week</c:v>
                </c:pt>
                <c:pt idx="4">
                  <c:v>6-7 days/week</c:v>
                </c:pt>
                <c:pt idx="5">
                  <c:v>I do this, but not in the past 30 days</c:v>
                </c:pt>
                <c:pt idx="6">
                  <c:v>I never do this</c:v>
                </c:pt>
              </c:strCache>
            </c:strRef>
          </c:cat>
          <c:val>
            <c:numRef>
              <c:f>'[3]Age 16+_ Times used rideshare i'!$G$2:$G$8</c:f>
              <c:numCache>
                <c:formatCode>General</c:formatCode>
                <c:ptCount val="7"/>
                <c:pt idx="0">
                  <c:v>2.7584462177400002E-2</c:v>
                </c:pt>
                <c:pt idx="1">
                  <c:v>8.2285069602499997E-2</c:v>
                </c:pt>
                <c:pt idx="2">
                  <c:v>1.5051213335000001E-2</c:v>
                </c:pt>
                <c:pt idx="3">
                  <c:v>2.23367914788E-3</c:v>
                </c:pt>
                <c:pt idx="4">
                  <c:v>1.38535753854E-3</c:v>
                </c:pt>
                <c:pt idx="5">
                  <c:v>0.111279331442</c:v>
                </c:pt>
                <c:pt idx="6">
                  <c:v>0.76018088675700002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6-4411-BFCB-AC9E6E02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6587776"/>
        <c:axId val="506591056"/>
      </c:barChart>
      <c:catAx>
        <c:axId val="50658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91056"/>
        <c:crosses val="autoZero"/>
        <c:auto val="1"/>
        <c:lblAlgn val="ctr"/>
        <c:lblOffset val="100"/>
        <c:noMultiLvlLbl val="0"/>
      </c:catAx>
      <c:valAx>
        <c:axId val="5065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8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Used Rideshare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'[3]Age 16+_ Times used rideshare i'!$D$12</c:f>
              <c:strCache>
                <c:ptCount val="1"/>
                <c:pt idx="0">
                  <c:v>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17-41D2-8C5D-7BB99B5C3E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17-41D2-8C5D-7BB99B5C3E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17-41D2-8C5D-7BB99B5C3E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'[3]Age 16+_ Times used rideshare i'!$C$13:$C$15</c:f>
              <c:strCache>
                <c:ptCount val="3"/>
                <c:pt idx="0">
                  <c:v>Used in the past 30 days</c:v>
                </c:pt>
                <c:pt idx="1">
                  <c:v>Used, but in past 30 days</c:v>
                </c:pt>
                <c:pt idx="2">
                  <c:v>Never</c:v>
                </c:pt>
              </c:strCache>
            </c:strRef>
          </c:cat>
          <c:val>
            <c:numRef>
              <c:f>'[3]Age 16+_ Times used rideshare i'!$D$13:$D$15</c:f>
              <c:numCache>
                <c:formatCode>General</c:formatCode>
                <c:ptCount val="3"/>
                <c:pt idx="0">
                  <c:v>0.12853978180132</c:v>
                </c:pt>
                <c:pt idx="1">
                  <c:v>0.111279331442</c:v>
                </c:pt>
                <c:pt idx="2">
                  <c:v>0.76018088675700002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0-408A-B7EF-421CC5F02A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used rideshare by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Rideshare!$A$11</c:f>
              <c:strCache>
                <c:ptCount val="1"/>
                <c:pt idx="0">
                  <c:v>Used Rideshare in the past 30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Rideshare!$B$10:$F$10</c:f>
              <c:strCache>
                <c:ptCount val="5"/>
                <c:pt idx="0">
                  <c:v>Under $25,000</c:v>
                </c:pt>
                <c:pt idx="1">
                  <c:v>$25,000-$49,999</c:v>
                </c:pt>
                <c:pt idx="2">
                  <c:v>$50,000-$74,999</c:v>
                </c:pt>
                <c:pt idx="3">
                  <c:v>$75,000-$99,999</c:v>
                </c:pt>
                <c:pt idx="4">
                  <c:v>$100,000 or more</c:v>
                </c:pt>
              </c:strCache>
            </c:strRef>
          </c:cat>
          <c:val>
            <c:numRef>
              <c:f>Rideshare!$B$11:$F$11</c:f>
              <c:numCache>
                <c:formatCode>0%</c:formatCode>
                <c:ptCount val="5"/>
                <c:pt idx="0">
                  <c:v>0.170055444489803</c:v>
                </c:pt>
                <c:pt idx="1">
                  <c:v>7.3852242382367012E-2</c:v>
                </c:pt>
                <c:pt idx="2">
                  <c:v>8.7829779130756E-2</c:v>
                </c:pt>
                <c:pt idx="3">
                  <c:v>9.1357213629779291E-2</c:v>
                </c:pt>
                <c:pt idx="4">
                  <c:v>0.16445356182645501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9-433A-87E2-8FC79DC4B313}"/>
            </c:ext>
          </c:extLst>
        </c:ser>
        <c:ser>
          <c:idx val="1"/>
          <c:order val="1"/>
          <c:tx>
            <c:strRef>
              <c:f>Rideshare!$A$12</c:f>
              <c:strCache>
                <c:ptCount val="1"/>
                <c:pt idx="0">
                  <c:v>Used Rideshare, but not in the past 30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Rideshare!$B$10:$F$10</c:f>
              <c:strCache>
                <c:ptCount val="5"/>
                <c:pt idx="0">
                  <c:v>Under $25,000</c:v>
                </c:pt>
                <c:pt idx="1">
                  <c:v>$25,000-$49,999</c:v>
                </c:pt>
                <c:pt idx="2">
                  <c:v>$50,000-$74,999</c:v>
                </c:pt>
                <c:pt idx="3">
                  <c:v>$75,000-$99,999</c:v>
                </c:pt>
                <c:pt idx="4">
                  <c:v>$100,000 or more</c:v>
                </c:pt>
              </c:strCache>
            </c:strRef>
          </c:cat>
          <c:val>
            <c:numRef>
              <c:f>Rideshare!$B$12:$F$12</c:f>
              <c:numCache>
                <c:formatCode>0%</c:formatCode>
                <c:ptCount val="5"/>
                <c:pt idx="0">
                  <c:v>3.1700531996200002E-2</c:v>
                </c:pt>
                <c:pt idx="1">
                  <c:v>8.7602070084300002E-2</c:v>
                </c:pt>
                <c:pt idx="2">
                  <c:v>0.110931429355</c:v>
                </c:pt>
                <c:pt idx="3">
                  <c:v>0.11218039614899999</c:v>
                </c:pt>
                <c:pt idx="4">
                  <c:v>0.12823735189300001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9-433A-87E2-8FC79DC4B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792848"/>
        <c:axId val="799287192"/>
      </c:barChart>
      <c:catAx>
        <c:axId val="70579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87192"/>
        <c:crosses val="autoZero"/>
        <c:auto val="1"/>
        <c:lblAlgn val="ctr"/>
        <c:lblOffset val="100"/>
        <c:noMultiLvlLbl val="0"/>
      </c:catAx>
      <c:valAx>
        <c:axId val="79928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79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Walking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Walking!$B$11</c:f>
              <c:strCache>
                <c:ptCount val="1"/>
                <c:pt idx="0">
                  <c:v>African-American, Hispanic, Multiracial, and 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Walking!$F$12:$F$15</c:f>
                <c:numCache>
                  <c:formatCode>General</c:formatCode>
                  <c:ptCount val="4"/>
                  <c:pt idx="0">
                    <c:v>3.2346425316096432E-2</c:v>
                  </c:pt>
                  <c:pt idx="1">
                    <c:v>3.4179709064781821E-2</c:v>
                  </c:pt>
                  <c:pt idx="2">
                    <c:v>2.8180294876217472E-2</c:v>
                  </c:pt>
                  <c:pt idx="3">
                    <c:v>3.4057806185712941E-2</c:v>
                  </c:pt>
                </c:numCache>
              </c:numRef>
            </c:plus>
            <c:minus>
              <c:numRef>
                <c:f>Walking!$F$12:$F$15</c:f>
                <c:numCache>
                  <c:formatCode>General</c:formatCode>
                  <c:ptCount val="4"/>
                  <c:pt idx="0">
                    <c:v>3.2346425316096432E-2</c:v>
                  </c:pt>
                  <c:pt idx="1">
                    <c:v>3.4179709064781821E-2</c:v>
                  </c:pt>
                  <c:pt idx="2">
                    <c:v>2.8180294876217472E-2</c:v>
                  </c:pt>
                  <c:pt idx="3">
                    <c:v>3.4057806185712941E-2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Walking!$A$12:$A$15</c:f>
              <c:strCache>
                <c:ptCount val="4"/>
                <c:pt idx="0">
                  <c:v>5+ days per week</c:v>
                </c:pt>
                <c:pt idx="1">
                  <c:v>1-4 days per week</c:v>
                </c:pt>
                <c:pt idx="2">
                  <c:v>Less than weekly</c:v>
                </c:pt>
                <c:pt idx="3">
                  <c:v>Never</c:v>
                </c:pt>
              </c:strCache>
            </c:strRef>
          </c:cat>
          <c:val>
            <c:numRef>
              <c:f>Walking!$B$12:$B$15</c:f>
              <c:numCache>
                <c:formatCode>0%</c:formatCode>
                <c:ptCount val="4"/>
                <c:pt idx="0">
                  <c:v>0.24652078389900001</c:v>
                </c:pt>
                <c:pt idx="1">
                  <c:v>0.29360256081780001</c:v>
                </c:pt>
                <c:pt idx="2">
                  <c:v>0.16982107918639999</c:v>
                </c:pt>
                <c:pt idx="3">
                  <c:v>0.29005557609600002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7-4F7B-902E-22F485699B01}"/>
            </c:ext>
          </c:extLst>
        </c:ser>
        <c:ser>
          <c:idx val="1"/>
          <c:order val="1"/>
          <c:tx>
            <c:strRef>
              <c:f>Walking!$C$11</c:f>
              <c:strCache>
                <c:ptCount val="1"/>
                <c:pt idx="0">
                  <c:v>Asian 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Walking!$G$12:$G$15</c:f>
                <c:numCache>
                  <c:formatCode>General</c:formatCode>
                  <c:ptCount val="4"/>
                  <c:pt idx="0">
                    <c:v>2.9449261960976053E-2</c:v>
                  </c:pt>
                  <c:pt idx="1">
                    <c:v>3.4567884072142042E-2</c:v>
                  </c:pt>
                  <c:pt idx="2">
                    <c:v>3.1282451372592869E-2</c:v>
                  </c:pt>
                  <c:pt idx="3">
                    <c:v>4.0621835850845327E-2</c:v>
                  </c:pt>
                </c:numCache>
              </c:numRef>
            </c:plus>
            <c:minus>
              <c:numRef>
                <c:f>Walking!$G$12:$G$15</c:f>
                <c:numCache>
                  <c:formatCode>General</c:formatCode>
                  <c:ptCount val="4"/>
                  <c:pt idx="0">
                    <c:v>2.9449261960976053E-2</c:v>
                  </c:pt>
                  <c:pt idx="1">
                    <c:v>3.4567884072142042E-2</c:v>
                  </c:pt>
                  <c:pt idx="2">
                    <c:v>3.1282451372592869E-2</c:v>
                  </c:pt>
                  <c:pt idx="3">
                    <c:v>4.0621835850845327E-2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Walking!$A$12:$A$15</c:f>
              <c:strCache>
                <c:ptCount val="4"/>
                <c:pt idx="0">
                  <c:v>5+ days per week</c:v>
                </c:pt>
                <c:pt idx="1">
                  <c:v>1-4 days per week</c:v>
                </c:pt>
                <c:pt idx="2">
                  <c:v>Less than weekly</c:v>
                </c:pt>
                <c:pt idx="3">
                  <c:v>Never</c:v>
                </c:pt>
              </c:strCache>
            </c:strRef>
          </c:cat>
          <c:val>
            <c:numRef>
              <c:f>Walking!$C$12:$C$15</c:f>
              <c:numCache>
                <c:formatCode>0%</c:formatCode>
                <c:ptCount val="4"/>
                <c:pt idx="0">
                  <c:v>0.1526635773045</c:v>
                </c:pt>
                <c:pt idx="1">
                  <c:v>0.23210633052059998</c:v>
                </c:pt>
                <c:pt idx="2">
                  <c:v>0.17745298276670002</c:v>
                </c:pt>
                <c:pt idx="3">
                  <c:v>0.43777710940800002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7-4F7B-902E-22F485699B01}"/>
            </c:ext>
          </c:extLst>
        </c:ser>
        <c:ser>
          <c:idx val="2"/>
          <c:order val="2"/>
          <c:tx>
            <c:strRef>
              <c:f>Walking!$D$11</c:f>
              <c:strCache>
                <c:ptCount val="1"/>
                <c:pt idx="0">
                  <c:v>White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Walking!$H$12:$H$15</c:f>
                <c:numCache>
                  <c:formatCode>General</c:formatCode>
                  <c:ptCount val="4"/>
                  <c:pt idx="0">
                    <c:v>1.7622471749351155E-2</c:v>
                  </c:pt>
                  <c:pt idx="1">
                    <c:v>1.9018329978896142E-2</c:v>
                  </c:pt>
                  <c:pt idx="2">
                    <c:v>1.6285747284213233E-2</c:v>
                  </c:pt>
                  <c:pt idx="3">
                    <c:v>1.5549687578143661E-2</c:v>
                  </c:pt>
                </c:numCache>
              </c:numRef>
            </c:plus>
            <c:minus>
              <c:numRef>
                <c:f>Walking!$H$12:$H$15</c:f>
                <c:numCache>
                  <c:formatCode>General</c:formatCode>
                  <c:ptCount val="4"/>
                  <c:pt idx="0">
                    <c:v>1.7622471749351155E-2</c:v>
                  </c:pt>
                  <c:pt idx="1">
                    <c:v>1.9018329978896142E-2</c:v>
                  </c:pt>
                  <c:pt idx="2">
                    <c:v>1.6285747284213233E-2</c:v>
                  </c:pt>
                  <c:pt idx="3">
                    <c:v>1.5549687578143661E-2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Walking!$A$12:$A$15</c:f>
              <c:strCache>
                <c:ptCount val="4"/>
                <c:pt idx="0">
                  <c:v>5+ days per week</c:v>
                </c:pt>
                <c:pt idx="1">
                  <c:v>1-4 days per week</c:v>
                </c:pt>
                <c:pt idx="2">
                  <c:v>Less than weekly</c:v>
                </c:pt>
                <c:pt idx="3">
                  <c:v>Never</c:v>
                </c:pt>
              </c:strCache>
            </c:strRef>
          </c:cat>
          <c:val>
            <c:numRef>
              <c:f>Walking!$D$12:$D$15</c:f>
              <c:numCache>
                <c:formatCode>0%</c:formatCode>
                <c:ptCount val="4"/>
                <c:pt idx="0">
                  <c:v>0.26253349596300002</c:v>
                </c:pt>
                <c:pt idx="1">
                  <c:v>0.34346128595629999</c:v>
                </c:pt>
                <c:pt idx="2">
                  <c:v>0.20905625205989997</c:v>
                </c:pt>
                <c:pt idx="3">
                  <c:v>0.18494896601999999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7-4F7B-902E-22F485699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209656"/>
        <c:axId val="737202768"/>
      </c:barChart>
      <c:catAx>
        <c:axId val="73720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02768"/>
        <c:crosses val="autoZero"/>
        <c:auto val="1"/>
        <c:lblAlgn val="ctr"/>
        <c:lblOffset val="100"/>
        <c:noMultiLvlLbl val="0"/>
      </c:catAx>
      <c:valAx>
        <c:axId val="7372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0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 Choice and 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race_mode!$D$12</c:f>
              <c:strCache>
                <c:ptCount val="1"/>
                <c:pt idx="0">
                  <c:v>African-American, Hispanic, Multiracial, and 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race_mode!$J$13:$J$18</c:f>
                <c:numCache>
                  <c:formatCode>General</c:formatCode>
                  <c:ptCount val="6"/>
                  <c:pt idx="0">
                    <c:v>3.7193691477699999E-2</c:v>
                  </c:pt>
                  <c:pt idx="1">
                    <c:v>3.8435233825300001E-2</c:v>
                  </c:pt>
                  <c:pt idx="2">
                    <c:v>2.3195462734299999E-2</c:v>
                  </c:pt>
                  <c:pt idx="3">
                    <c:v>2.9736774543799999E-2</c:v>
                  </c:pt>
                  <c:pt idx="4">
                    <c:v>5.0081025701100004E-3</c:v>
                  </c:pt>
                  <c:pt idx="5">
                    <c:v>5.7343581058300003E-3</c:v>
                  </c:pt>
                </c:numCache>
              </c:numRef>
            </c:plus>
            <c:minus>
              <c:numRef>
                <c:f>race_mode!$J$13:$J$18</c:f>
                <c:numCache>
                  <c:formatCode>General</c:formatCode>
                  <c:ptCount val="6"/>
                  <c:pt idx="0">
                    <c:v>3.7193691477699999E-2</c:v>
                  </c:pt>
                  <c:pt idx="1">
                    <c:v>3.8435233825300001E-2</c:v>
                  </c:pt>
                  <c:pt idx="2">
                    <c:v>2.3195462734299999E-2</c:v>
                  </c:pt>
                  <c:pt idx="3">
                    <c:v>2.9736774543799999E-2</c:v>
                  </c:pt>
                  <c:pt idx="4">
                    <c:v>5.0081025701100004E-3</c:v>
                  </c:pt>
                  <c:pt idx="5">
                    <c:v>5.7343581058300003E-3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race_mode!$C$13:$C$18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race_mode!$D$13:$D$18</c:f>
              <c:numCache>
                <c:formatCode>0%</c:formatCode>
                <c:ptCount val="6"/>
                <c:pt idx="0">
                  <c:v>0.33429994954699999</c:v>
                </c:pt>
                <c:pt idx="1">
                  <c:v>0.38886346052499998</c:v>
                </c:pt>
                <c:pt idx="2">
                  <c:v>9.5714281117000005E-2</c:v>
                </c:pt>
                <c:pt idx="3">
                  <c:v>0.17175292496</c:v>
                </c:pt>
                <c:pt idx="4">
                  <c:v>4.0512193482300004E-3</c:v>
                </c:pt>
                <c:pt idx="5">
                  <c:v>5.3181645020199996E-3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5-43EE-8A31-BCE37DA64E10}"/>
            </c:ext>
          </c:extLst>
        </c:ser>
        <c:ser>
          <c:idx val="1"/>
          <c:order val="1"/>
          <c:tx>
            <c:strRef>
              <c:f>race_mode!$E$12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race_mode!$K$13:$K$18</c:f>
                <c:numCache>
                  <c:formatCode>General</c:formatCode>
                  <c:ptCount val="6"/>
                  <c:pt idx="0">
                    <c:v>4.2126923803499999E-2</c:v>
                  </c:pt>
                  <c:pt idx="1">
                    <c:v>3.6604519861899998E-2</c:v>
                  </c:pt>
                  <c:pt idx="2">
                    <c:v>2.4584320129400001E-2</c:v>
                  </c:pt>
                  <c:pt idx="3">
                    <c:v>2.26341748322E-2</c:v>
                  </c:pt>
                  <c:pt idx="4">
                    <c:v>1.36883646844E-2</c:v>
                  </c:pt>
                  <c:pt idx="5">
                    <c:v>5.9217495893899999E-3</c:v>
                  </c:pt>
                </c:numCache>
              </c:numRef>
            </c:plus>
            <c:minus>
              <c:numRef>
                <c:f>race_mode!$K$13:$K$18</c:f>
                <c:numCache>
                  <c:formatCode>General</c:formatCode>
                  <c:ptCount val="6"/>
                  <c:pt idx="0">
                    <c:v>4.2126923803499999E-2</c:v>
                  </c:pt>
                  <c:pt idx="1">
                    <c:v>3.6604519861899998E-2</c:v>
                  </c:pt>
                  <c:pt idx="2">
                    <c:v>2.4584320129400001E-2</c:v>
                  </c:pt>
                  <c:pt idx="3">
                    <c:v>2.26341748322E-2</c:v>
                  </c:pt>
                  <c:pt idx="4">
                    <c:v>1.36883646844E-2</c:v>
                  </c:pt>
                  <c:pt idx="5">
                    <c:v>5.9217495893899999E-3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race_mode!$C$13:$C$18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race_mode!$E$13:$E$18</c:f>
              <c:numCache>
                <c:formatCode>0%</c:formatCode>
                <c:ptCount val="6"/>
                <c:pt idx="0">
                  <c:v>0.548864522297</c:v>
                </c:pt>
                <c:pt idx="1">
                  <c:v>0.248899500829</c:v>
                </c:pt>
                <c:pt idx="2">
                  <c:v>9.2971089923699998E-2</c:v>
                </c:pt>
                <c:pt idx="3">
                  <c:v>7.7483228628600007E-2</c:v>
                </c:pt>
                <c:pt idx="4">
                  <c:v>2.6864735588499999E-2</c:v>
                </c:pt>
                <c:pt idx="5">
                  <c:v>4.9169227334299997E-3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5-43EE-8A31-BCE37DA64E10}"/>
            </c:ext>
          </c:extLst>
        </c:ser>
        <c:ser>
          <c:idx val="2"/>
          <c:order val="2"/>
          <c:tx>
            <c:strRef>
              <c:f>race_mode!$F$12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race_mode!$L$13:$L$18</c:f>
                <c:numCache>
                  <c:formatCode>General</c:formatCode>
                  <c:ptCount val="6"/>
                  <c:pt idx="0">
                    <c:v>2.0382747647400001E-2</c:v>
                  </c:pt>
                  <c:pt idx="1">
                    <c:v>1.9132992391400001E-2</c:v>
                  </c:pt>
                  <c:pt idx="2">
                    <c:v>1.27943624747E-2</c:v>
                  </c:pt>
                  <c:pt idx="3">
                    <c:v>9.5479423699999996E-3</c:v>
                  </c:pt>
                  <c:pt idx="4">
                    <c:v>4.5989370744E-3</c:v>
                  </c:pt>
                  <c:pt idx="5">
                    <c:v>2.7398577762000002E-3</c:v>
                  </c:pt>
                </c:numCache>
              </c:numRef>
            </c:plus>
            <c:minus>
              <c:numRef>
                <c:f>race_mode!$L$13:$L$18</c:f>
                <c:numCache>
                  <c:formatCode>General</c:formatCode>
                  <c:ptCount val="6"/>
                  <c:pt idx="0">
                    <c:v>2.0382747647400001E-2</c:v>
                  </c:pt>
                  <c:pt idx="1">
                    <c:v>1.9132992391400001E-2</c:v>
                  </c:pt>
                  <c:pt idx="2">
                    <c:v>1.27943624747E-2</c:v>
                  </c:pt>
                  <c:pt idx="3">
                    <c:v>9.5479423699999996E-3</c:v>
                  </c:pt>
                  <c:pt idx="4">
                    <c:v>4.5989370744E-3</c:v>
                  </c:pt>
                  <c:pt idx="5">
                    <c:v>2.7398577762000002E-3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race_mode!$C$13:$C$18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race_mode!$F$13:$F$18</c:f>
              <c:numCache>
                <c:formatCode>0%</c:formatCode>
                <c:ptCount val="6"/>
                <c:pt idx="0">
                  <c:v>0.486542675338</c:v>
                </c:pt>
                <c:pt idx="1">
                  <c:v>0.32715066475900001</c:v>
                </c:pt>
                <c:pt idx="2">
                  <c:v>0.110682889943</c:v>
                </c:pt>
                <c:pt idx="3">
                  <c:v>5.8205391579899998E-2</c:v>
                </c:pt>
                <c:pt idx="4">
                  <c:v>1.2883875686200001E-2</c:v>
                </c:pt>
                <c:pt idx="5">
                  <c:v>4.5345026934700003E-3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F5-43EE-8A31-BCE37DA64E10}"/>
            </c:ext>
          </c:extLst>
        </c:ser>
        <c:ser>
          <c:idx val="3"/>
          <c:order val="3"/>
          <c:tx>
            <c:strRef>
              <c:f>race_mode!$G$12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race_mode!$M$13:$M$18</c:f>
                <c:numCache>
                  <c:formatCode>General</c:formatCode>
                  <c:ptCount val="6"/>
                  <c:pt idx="0">
                    <c:v>4.5591717800007045E-3</c:v>
                  </c:pt>
                  <c:pt idx="1">
                    <c:v>5.0313349146706259E-3</c:v>
                  </c:pt>
                  <c:pt idx="2">
                    <c:v>3.8375364313422877E-3</c:v>
                  </c:pt>
                  <c:pt idx="3">
                    <c:v>3.9542875862326804E-3</c:v>
                  </c:pt>
                  <c:pt idx="4">
                    <c:v>1.8119441682276911E-3</c:v>
                  </c:pt>
                  <c:pt idx="5">
                    <c:v>1.1487457522752326E-3</c:v>
                  </c:pt>
                </c:numCache>
              </c:numRef>
            </c:plus>
            <c:minus>
              <c:numRef>
                <c:f>race_mode!$M$13:$M$18</c:f>
                <c:numCache>
                  <c:formatCode>General</c:formatCode>
                  <c:ptCount val="6"/>
                  <c:pt idx="0">
                    <c:v>4.5591717800007045E-3</c:v>
                  </c:pt>
                  <c:pt idx="1">
                    <c:v>5.0313349146706259E-3</c:v>
                  </c:pt>
                  <c:pt idx="2">
                    <c:v>3.8375364313422877E-3</c:v>
                  </c:pt>
                  <c:pt idx="3">
                    <c:v>3.9542875862326804E-3</c:v>
                  </c:pt>
                  <c:pt idx="4">
                    <c:v>1.8119441682276911E-3</c:v>
                  </c:pt>
                  <c:pt idx="5">
                    <c:v>1.1487457522752326E-3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race_mode!$C$13:$C$18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race_mode!$G$13:$G$18</c:f>
              <c:numCache>
                <c:formatCode>0%</c:formatCode>
                <c:ptCount val="6"/>
                <c:pt idx="0">
                  <c:v>0.46668945831155156</c:v>
                </c:pt>
                <c:pt idx="1">
                  <c:v>0.33116222853961202</c:v>
                </c:pt>
                <c:pt idx="2">
                  <c:v>0.10691508439952327</c:v>
                </c:pt>
                <c:pt idx="3">
                  <c:v>7.8021411334241092E-2</c:v>
                </c:pt>
                <c:pt idx="4">
                  <c:v>1.252155764402163E-2</c:v>
                </c:pt>
                <c:pt idx="5">
                  <c:v>4.6902597710503152E-3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F5-43EE-8A31-BCE37DA64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37248"/>
        <c:axId val="393937904"/>
      </c:barChart>
      <c:catAx>
        <c:axId val="3939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904"/>
        <c:crosses val="autoZero"/>
        <c:auto val="1"/>
        <c:lblAlgn val="ctr"/>
        <c:lblOffset val="100"/>
        <c:noMultiLvlLbl val="0"/>
      </c:catAx>
      <c:valAx>
        <c:axId val="3939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Biking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Biking!$B$11</c:f>
              <c:strCache>
                <c:ptCount val="1"/>
                <c:pt idx="0">
                  <c:v>African-American, Hispanic, Multiracial, and 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Biking!$F$12:$F$15</c:f>
                <c:numCache>
                  <c:formatCode>General</c:formatCode>
                  <c:ptCount val="4"/>
                  <c:pt idx="0">
                    <c:v>8.7073359554848562E-3</c:v>
                  </c:pt>
                  <c:pt idx="1">
                    <c:v>1.5633476831456931E-2</c:v>
                  </c:pt>
                  <c:pt idx="2">
                    <c:v>2.9185696447344218E-2</c:v>
                  </c:pt>
                  <c:pt idx="3">
                    <c:v>3.227059241292464E-2</c:v>
                  </c:pt>
                </c:numCache>
              </c:numRef>
            </c:plus>
            <c:minus>
              <c:numRef>
                <c:f>Biking!$F$12:$F$15</c:f>
                <c:numCache>
                  <c:formatCode>General</c:formatCode>
                  <c:ptCount val="4"/>
                  <c:pt idx="0">
                    <c:v>8.7073359554848562E-3</c:v>
                  </c:pt>
                  <c:pt idx="1">
                    <c:v>1.5633476831456931E-2</c:v>
                  </c:pt>
                  <c:pt idx="2">
                    <c:v>2.9185696447344218E-2</c:v>
                  </c:pt>
                  <c:pt idx="3">
                    <c:v>3.227059241292464E-2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Biking!$A$12:$A$15</c:f>
              <c:strCache>
                <c:ptCount val="4"/>
                <c:pt idx="0">
                  <c:v>5+ days per week</c:v>
                </c:pt>
                <c:pt idx="1">
                  <c:v>1-4 days per week</c:v>
                </c:pt>
                <c:pt idx="2">
                  <c:v>Less than weekly</c:v>
                </c:pt>
                <c:pt idx="3">
                  <c:v>Never</c:v>
                </c:pt>
              </c:strCache>
            </c:strRef>
          </c:cat>
          <c:val>
            <c:numRef>
              <c:f>Biking!$B$12:$B$15</c:f>
              <c:numCache>
                <c:formatCode>0%</c:formatCode>
                <c:ptCount val="4"/>
                <c:pt idx="0">
                  <c:v>1.364614838919E-2</c:v>
                </c:pt>
                <c:pt idx="1">
                  <c:v>4.5455583718500003E-2</c:v>
                </c:pt>
                <c:pt idx="2">
                  <c:v>0.18570887154870003</c:v>
                </c:pt>
                <c:pt idx="3">
                  <c:v>0.75518939634299997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7-4F6F-9558-859D5F001521}"/>
            </c:ext>
          </c:extLst>
        </c:ser>
        <c:ser>
          <c:idx val="1"/>
          <c:order val="1"/>
          <c:tx>
            <c:strRef>
              <c:f>Biking!$C$11</c:f>
              <c:strCache>
                <c:ptCount val="1"/>
                <c:pt idx="0">
                  <c:v>Asian 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Biking!$G$12:$G$15</c:f>
                <c:numCache>
                  <c:formatCode>General</c:formatCode>
                  <c:ptCount val="4"/>
                  <c:pt idx="0">
                    <c:v>1.5243034139543348E-2</c:v>
                  </c:pt>
                  <c:pt idx="1">
                    <c:v>1.4828573567904237E-2</c:v>
                  </c:pt>
                  <c:pt idx="2">
                    <c:v>2.8752216820906704E-2</c:v>
                  </c:pt>
                  <c:pt idx="3">
                    <c:v>3.3578878615108304E-2</c:v>
                  </c:pt>
                </c:numCache>
              </c:numRef>
            </c:plus>
            <c:minus>
              <c:numRef>
                <c:f>Biking!$G$12:$G$15</c:f>
                <c:numCache>
                  <c:formatCode>General</c:formatCode>
                  <c:ptCount val="4"/>
                  <c:pt idx="0">
                    <c:v>1.5243034139543348E-2</c:v>
                  </c:pt>
                  <c:pt idx="1">
                    <c:v>1.4828573567904237E-2</c:v>
                  </c:pt>
                  <c:pt idx="2">
                    <c:v>2.8752216820906704E-2</c:v>
                  </c:pt>
                  <c:pt idx="3">
                    <c:v>3.3578878615108304E-2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Biking!$A$12:$A$15</c:f>
              <c:strCache>
                <c:ptCount val="4"/>
                <c:pt idx="0">
                  <c:v>5+ days per week</c:v>
                </c:pt>
                <c:pt idx="1">
                  <c:v>1-4 days per week</c:v>
                </c:pt>
                <c:pt idx="2">
                  <c:v>Less than weekly</c:v>
                </c:pt>
                <c:pt idx="3">
                  <c:v>Never</c:v>
                </c:pt>
              </c:strCache>
            </c:strRef>
          </c:cat>
          <c:val>
            <c:numRef>
              <c:f>Biking!$C$12:$C$15</c:f>
              <c:numCache>
                <c:formatCode>0%</c:formatCode>
                <c:ptCount val="4"/>
                <c:pt idx="0">
                  <c:v>3.5948871060740004E-2</c:v>
                </c:pt>
                <c:pt idx="1">
                  <c:v>3.3950149733700002E-2</c:v>
                </c:pt>
                <c:pt idx="2">
                  <c:v>0.1440593682447</c:v>
                </c:pt>
                <c:pt idx="3">
                  <c:v>0.78604161096000003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7-4F6F-9558-859D5F001521}"/>
            </c:ext>
          </c:extLst>
        </c:ser>
        <c:ser>
          <c:idx val="2"/>
          <c:order val="2"/>
          <c:tx>
            <c:strRef>
              <c:f>Biking!$D$11</c:f>
              <c:strCache>
                <c:ptCount val="1"/>
                <c:pt idx="0">
                  <c:v>White 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Biking!$H$12:$H$15</c:f>
                <c:numCache>
                  <c:formatCode>General</c:formatCode>
                  <c:ptCount val="4"/>
                  <c:pt idx="0">
                    <c:v>6.1293878805298669E-3</c:v>
                  </c:pt>
                  <c:pt idx="1">
                    <c:v>1.0610336010062307E-2</c:v>
                  </c:pt>
                  <c:pt idx="2">
                    <c:v>1.7691425928761186E-2</c:v>
                  </c:pt>
                  <c:pt idx="3">
                    <c:v>1.9289211363679327E-2</c:v>
                  </c:pt>
                </c:numCache>
              </c:numRef>
            </c:plus>
            <c:minus>
              <c:numRef>
                <c:f>Biking!$H$12:$H$15</c:f>
                <c:numCache>
                  <c:formatCode>General</c:formatCode>
                  <c:ptCount val="4"/>
                  <c:pt idx="0">
                    <c:v>6.1293878805298669E-3</c:v>
                  </c:pt>
                  <c:pt idx="1">
                    <c:v>1.0610336010062307E-2</c:v>
                  </c:pt>
                  <c:pt idx="2">
                    <c:v>1.7691425928761186E-2</c:v>
                  </c:pt>
                  <c:pt idx="3">
                    <c:v>1.9289211363679327E-2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Biking!$A$12:$A$15</c:f>
              <c:strCache>
                <c:ptCount val="4"/>
                <c:pt idx="0">
                  <c:v>5+ days per week</c:v>
                </c:pt>
                <c:pt idx="1">
                  <c:v>1-4 days per week</c:v>
                </c:pt>
                <c:pt idx="2">
                  <c:v>Less than weekly</c:v>
                </c:pt>
                <c:pt idx="3">
                  <c:v>Never</c:v>
                </c:pt>
              </c:strCache>
            </c:strRef>
          </c:cat>
          <c:val>
            <c:numRef>
              <c:f>Biking!$D$12:$D$15</c:f>
              <c:numCache>
                <c:formatCode>0%</c:formatCode>
                <c:ptCount val="4"/>
                <c:pt idx="0">
                  <c:v>2.3998103613939999E-2</c:v>
                </c:pt>
                <c:pt idx="1">
                  <c:v>7.5955411684099999E-2</c:v>
                </c:pt>
                <c:pt idx="2">
                  <c:v>0.2657517488142</c:v>
                </c:pt>
                <c:pt idx="3">
                  <c:v>0.63429473588800001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7-4F6F-9558-859D5F001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209656"/>
        <c:axId val="737202768"/>
      </c:barChart>
      <c:catAx>
        <c:axId val="73720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02768"/>
        <c:crosses val="autoZero"/>
        <c:auto val="1"/>
        <c:lblAlgn val="ctr"/>
        <c:lblOffset val="100"/>
        <c:noMultiLvlLbl val="0"/>
      </c:catAx>
      <c:valAx>
        <c:axId val="7372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0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 Choice and Home Location in Regional Growth Centers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home_mode!$E$11</c:f>
              <c:strCache>
                <c:ptCount val="1"/>
                <c:pt idx="0">
                  <c:v>Not RGC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home_mode!$Q$12:$Q$17</c:f>
                <c:numCache>
                  <c:formatCode>General</c:formatCode>
                  <c:ptCount val="6"/>
                  <c:pt idx="0">
                    <c:v>2.0567982402300001E-2</c:v>
                  </c:pt>
                  <c:pt idx="1">
                    <c:v>2.1109091721299999E-2</c:v>
                  </c:pt>
                  <c:pt idx="2">
                    <c:v>1.2191487733699999E-2</c:v>
                  </c:pt>
                  <c:pt idx="3">
                    <c:v>1.1012959437199999E-2</c:v>
                  </c:pt>
                  <c:pt idx="4">
                    <c:v>4.2502834583099999E-3</c:v>
                  </c:pt>
                  <c:pt idx="5">
                    <c:v>3.06007379248E-3</c:v>
                  </c:pt>
                </c:numCache>
              </c:numRef>
            </c:plus>
            <c:minus>
              <c:numRef>
                <c:f>home_mode!$Q$12:$Q$17</c:f>
                <c:numCache>
                  <c:formatCode>General</c:formatCode>
                  <c:ptCount val="6"/>
                  <c:pt idx="0">
                    <c:v>2.0567982402300001E-2</c:v>
                  </c:pt>
                  <c:pt idx="1">
                    <c:v>2.1109091721299999E-2</c:v>
                  </c:pt>
                  <c:pt idx="2">
                    <c:v>1.2191487733699999E-2</c:v>
                  </c:pt>
                  <c:pt idx="3">
                    <c:v>1.1012959437199999E-2</c:v>
                  </c:pt>
                  <c:pt idx="4">
                    <c:v>4.2502834583099999E-3</c:v>
                  </c:pt>
                  <c:pt idx="5">
                    <c:v>3.06007379248E-3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home_mode!$D$12:$D$17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home_mode!$E$12:$E$17</c:f>
              <c:numCache>
                <c:formatCode>0%</c:formatCode>
                <c:ptCount val="6"/>
                <c:pt idx="0">
                  <c:v>0.37573544885799998</c:v>
                </c:pt>
                <c:pt idx="1">
                  <c:v>0.44579983755199998</c:v>
                </c:pt>
                <c:pt idx="2">
                  <c:v>9.0622645853899994E-2</c:v>
                </c:pt>
                <c:pt idx="3">
                  <c:v>7.2504276673200002E-2</c:v>
                </c:pt>
                <c:pt idx="4">
                  <c:v>1.0118591959000001E-2</c:v>
                </c:pt>
                <c:pt idx="5">
                  <c:v>5.2191991034500002E-3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9-4238-9E40-DD167D509CA2}"/>
            </c:ext>
          </c:extLst>
        </c:ser>
        <c:ser>
          <c:idx val="1"/>
          <c:order val="1"/>
          <c:tx>
            <c:strRef>
              <c:f>home_mode!$F$11</c:f>
              <c:strCache>
                <c:ptCount val="1"/>
                <c:pt idx="0">
                  <c:v>RGC Outside Seattle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home_mode!$R$12:$R$17</c:f>
                <c:numCache>
                  <c:formatCode>General</c:formatCode>
                  <c:ptCount val="6"/>
                  <c:pt idx="0">
                    <c:v>4.9467451435531128E-2</c:v>
                  </c:pt>
                  <c:pt idx="1">
                    <c:v>4.7672635726669119E-2</c:v>
                  </c:pt>
                  <c:pt idx="2">
                    <c:v>5.8594152888335908E-2</c:v>
                  </c:pt>
                  <c:pt idx="3">
                    <c:v>5.3581307734936592E-2</c:v>
                  </c:pt>
                  <c:pt idx="4">
                    <c:v>1.6533486253651915E-2</c:v>
                  </c:pt>
                  <c:pt idx="5">
                    <c:v>1.272514314240439E-2</c:v>
                  </c:pt>
                </c:numCache>
              </c:numRef>
            </c:plus>
            <c:minus>
              <c:numRef>
                <c:f>home_mode!$R$12:$R$17</c:f>
                <c:numCache>
                  <c:formatCode>General</c:formatCode>
                  <c:ptCount val="6"/>
                  <c:pt idx="0">
                    <c:v>4.9467451435531128E-2</c:v>
                  </c:pt>
                  <c:pt idx="1">
                    <c:v>4.7672635726669119E-2</c:v>
                  </c:pt>
                  <c:pt idx="2">
                    <c:v>5.8594152888335908E-2</c:v>
                  </c:pt>
                  <c:pt idx="3">
                    <c:v>5.3581307734936592E-2</c:v>
                  </c:pt>
                  <c:pt idx="4">
                    <c:v>1.6533486253651915E-2</c:v>
                  </c:pt>
                  <c:pt idx="5">
                    <c:v>1.272514314240439E-2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home_mode!$D$12:$D$17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home_mode!$F$12:$F$17</c:f>
              <c:numCache>
                <c:formatCode>0%</c:formatCode>
                <c:ptCount val="6"/>
                <c:pt idx="0">
                  <c:v>0.42938687260767128</c:v>
                </c:pt>
                <c:pt idx="1">
                  <c:v>0.28971591426641791</c:v>
                </c:pt>
                <c:pt idx="2">
                  <c:v>0.13954076768886789</c:v>
                </c:pt>
                <c:pt idx="3">
                  <c:v>0.1365674758437892</c:v>
                </c:pt>
                <c:pt idx="4">
                  <c:v>3.8374319030917269E-3</c:v>
                </c:pt>
                <c:pt idx="5">
                  <c:v>9.5153769016180435E-4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9-4238-9E40-DD167D509CA2}"/>
            </c:ext>
          </c:extLst>
        </c:ser>
        <c:ser>
          <c:idx val="2"/>
          <c:order val="2"/>
          <c:tx>
            <c:strRef>
              <c:f>home_mode!$G$11</c:f>
              <c:strCache>
                <c:ptCount val="1"/>
                <c:pt idx="0">
                  <c:v>Seattle RGCs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home_mode!$S$12:$S$17</c:f>
                <c:numCache>
                  <c:formatCode>General</c:formatCode>
                  <c:ptCount val="6"/>
                  <c:pt idx="0">
                    <c:v>2.7812891757254148E-2</c:v>
                  </c:pt>
                  <c:pt idx="1">
                    <c:v>2.6803763257884101E-2</c:v>
                  </c:pt>
                  <c:pt idx="2">
                    <c:v>3.2944345920370932E-2</c:v>
                  </c:pt>
                  <c:pt idx="3">
                    <c:v>3.0125892258389301E-2</c:v>
                  </c:pt>
                  <c:pt idx="4">
                    <c:v>9.295891544810345E-3</c:v>
                  </c:pt>
                  <c:pt idx="5">
                    <c:v>7.1546647046596169E-3</c:v>
                  </c:pt>
                </c:numCache>
              </c:numRef>
            </c:plus>
            <c:minus>
              <c:numRef>
                <c:f>home_mode!$S$12:$S$17</c:f>
                <c:numCache>
                  <c:formatCode>General</c:formatCode>
                  <c:ptCount val="6"/>
                  <c:pt idx="0">
                    <c:v>2.7812891757254148E-2</c:v>
                  </c:pt>
                  <c:pt idx="1">
                    <c:v>2.6803763257884101E-2</c:v>
                  </c:pt>
                  <c:pt idx="2">
                    <c:v>3.2944345920370932E-2</c:v>
                  </c:pt>
                  <c:pt idx="3">
                    <c:v>3.0125892258389301E-2</c:v>
                  </c:pt>
                  <c:pt idx="4">
                    <c:v>9.295891544810345E-3</c:v>
                  </c:pt>
                  <c:pt idx="5">
                    <c:v>7.1546647046596169E-3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home_mode!$D$12:$D$17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home_mode!$G$12:$G$17</c:f>
              <c:numCache>
                <c:formatCode>0%</c:formatCode>
                <c:ptCount val="6"/>
                <c:pt idx="0">
                  <c:v>0.19980405912599999</c:v>
                </c:pt>
                <c:pt idx="1">
                  <c:v>0.18139510819400001</c:v>
                </c:pt>
                <c:pt idx="2">
                  <c:v>0.33975364762799998</c:v>
                </c:pt>
                <c:pt idx="3">
                  <c:v>0.25016149071799998</c:v>
                </c:pt>
                <c:pt idx="4">
                  <c:v>1.81912933356E-2</c:v>
                </c:pt>
                <c:pt idx="5">
                  <c:v>1.0694400998499999E-2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D9-4238-9E40-DD167D509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37248"/>
        <c:axId val="393937904"/>
      </c:barChart>
      <c:catAx>
        <c:axId val="3939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904"/>
        <c:crosses val="autoZero"/>
        <c:auto val="1"/>
        <c:lblAlgn val="ctr"/>
        <c:lblOffset val="100"/>
        <c:noMultiLvlLbl val="0"/>
      </c:catAx>
      <c:valAx>
        <c:axId val="3939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 Choice and Purpose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purpose_mode!$E$11</c:f>
              <c:strCache>
                <c:ptCount val="1"/>
                <c:pt idx="0">
                  <c:v>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purpose_mode!$K$12:$K$17</c:f>
                <c:numCache>
                  <c:formatCode>General</c:formatCode>
                  <c:ptCount val="6"/>
                  <c:pt idx="0">
                    <c:v>1.93962851937E-2</c:v>
                  </c:pt>
                  <c:pt idx="1">
                    <c:v>1.42005113458E-2</c:v>
                  </c:pt>
                  <c:pt idx="2">
                    <c:v>9.3495944163200003E-3</c:v>
                  </c:pt>
                  <c:pt idx="3">
                    <c:v>1.4009246027999999E-2</c:v>
                  </c:pt>
                  <c:pt idx="4">
                    <c:v>5.7378249651300001E-3</c:v>
                  </c:pt>
                  <c:pt idx="5">
                    <c:v>2.8924232249E-3</c:v>
                  </c:pt>
                </c:numCache>
              </c:numRef>
            </c:plus>
            <c:minus>
              <c:numRef>
                <c:f>purpose_mode!$K$12:$K$17</c:f>
                <c:numCache>
                  <c:formatCode>General</c:formatCode>
                  <c:ptCount val="6"/>
                  <c:pt idx="0">
                    <c:v>1.93962851937E-2</c:v>
                  </c:pt>
                  <c:pt idx="1">
                    <c:v>1.42005113458E-2</c:v>
                  </c:pt>
                  <c:pt idx="2">
                    <c:v>9.3495944163200003E-3</c:v>
                  </c:pt>
                  <c:pt idx="3">
                    <c:v>1.4009246027999999E-2</c:v>
                  </c:pt>
                  <c:pt idx="4">
                    <c:v>5.7378249651300001E-3</c:v>
                  </c:pt>
                  <c:pt idx="5">
                    <c:v>2.8924232249E-3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purpose_mode!$D$12:$D$17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purpose_mode!$E$12:$E$17</c:f>
              <c:numCache>
                <c:formatCode>0%</c:formatCode>
                <c:ptCount val="6"/>
                <c:pt idx="0">
                  <c:v>0.62703618567200003</c:v>
                </c:pt>
                <c:pt idx="1">
                  <c:v>0.14694430510600001</c:v>
                </c:pt>
                <c:pt idx="2">
                  <c:v>5.7663600509800003E-2</c:v>
                </c:pt>
                <c:pt idx="3">
                  <c:v>0.142225933365</c:v>
                </c:pt>
                <c:pt idx="4">
                  <c:v>2.0902135951499999E-2</c:v>
                </c:pt>
                <c:pt idx="5">
                  <c:v>5.2278393955600003E-3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4-49B4-9B1A-73A14EB9596D}"/>
            </c:ext>
          </c:extLst>
        </c:ser>
        <c:ser>
          <c:idx val="1"/>
          <c:order val="1"/>
          <c:tx>
            <c:strRef>
              <c:f>purpose_mode!$F$11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purpose_mode!$L$12:$L$17</c:f>
                <c:numCache>
                  <c:formatCode>General</c:formatCode>
                  <c:ptCount val="6"/>
                  <c:pt idx="0">
                    <c:v>5.2959523219000002E-3</c:v>
                  </c:pt>
                  <c:pt idx="1">
                    <c:v>2.2448102445599999E-2</c:v>
                  </c:pt>
                  <c:pt idx="2">
                    <c:v>0</c:v>
                  </c:pt>
                  <c:pt idx="3">
                    <c:v>1.67983957581E-2</c:v>
                  </c:pt>
                  <c:pt idx="4">
                    <c:v>4.2025651539800001E-2</c:v>
                  </c:pt>
                  <c:pt idx="5">
                    <c:v>3.5615022413900001E-2</c:v>
                  </c:pt>
                </c:numCache>
              </c:numRef>
            </c:plus>
            <c:minus>
              <c:numRef>
                <c:f>purpose_mode!$L$12:$L$17</c:f>
                <c:numCache>
                  <c:formatCode>General</c:formatCode>
                  <c:ptCount val="6"/>
                  <c:pt idx="0">
                    <c:v>5.2959523219000002E-3</c:v>
                  </c:pt>
                  <c:pt idx="1">
                    <c:v>2.2448102445599999E-2</c:v>
                  </c:pt>
                  <c:pt idx="2">
                    <c:v>0</c:v>
                  </c:pt>
                  <c:pt idx="3">
                    <c:v>1.67983957581E-2</c:v>
                  </c:pt>
                  <c:pt idx="4">
                    <c:v>4.2025651539800001E-2</c:v>
                  </c:pt>
                  <c:pt idx="5">
                    <c:v>3.5615022413900001E-2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purpose_mode!$D$12:$D$17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purpose_mode!$F$12:$F$17</c:f>
              <c:numCache>
                <c:formatCode>0%</c:formatCode>
                <c:ptCount val="6"/>
                <c:pt idx="0">
                  <c:v>0.104027684616</c:v>
                </c:pt>
                <c:pt idx="1">
                  <c:v>0.54168742281799998</c:v>
                </c:pt>
                <c:pt idx="2">
                  <c:v>7.6719781568499998E-2</c:v>
                </c:pt>
                <c:pt idx="3">
                  <c:v>0.232228927158</c:v>
                </c:pt>
                <c:pt idx="4">
                  <c:v>3.95814922815E-3</c:v>
                </c:pt>
                <c:pt idx="5">
                  <c:v>4.1378034612E-2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4-49B4-9B1A-73A14EB9596D}"/>
            </c:ext>
          </c:extLst>
        </c:ser>
        <c:ser>
          <c:idx val="2"/>
          <c:order val="2"/>
          <c:tx>
            <c:strRef>
              <c:f>purpose_mode!$G$11</c:f>
              <c:strCache>
                <c:ptCount val="1"/>
                <c:pt idx="0">
                  <c:v>Errands and Shopping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purpose_mode!$M$12:$M$17</c:f>
                <c:numCache>
                  <c:formatCode>General</c:formatCode>
                  <c:ptCount val="6"/>
                  <c:pt idx="0">
                    <c:v>3.1468985904099999E-3</c:v>
                  </c:pt>
                  <c:pt idx="1">
                    <c:v>1.20252024085E-2</c:v>
                  </c:pt>
                  <c:pt idx="2">
                    <c:v>0</c:v>
                  </c:pt>
                  <c:pt idx="3">
                    <c:v>4.0777734602799997E-3</c:v>
                  </c:pt>
                  <c:pt idx="4">
                    <c:v>2.45892260097E-2</c:v>
                  </c:pt>
                  <c:pt idx="5">
                    <c:v>1.01308178706E-2</c:v>
                  </c:pt>
                </c:numCache>
              </c:numRef>
            </c:plus>
            <c:minus>
              <c:numRef>
                <c:f>purpose_mode!$M$12:$M$17</c:f>
                <c:numCache>
                  <c:formatCode>General</c:formatCode>
                  <c:ptCount val="6"/>
                  <c:pt idx="0">
                    <c:v>3.1468985904099999E-3</c:v>
                  </c:pt>
                  <c:pt idx="1">
                    <c:v>1.20252024085E-2</c:v>
                  </c:pt>
                  <c:pt idx="2">
                    <c:v>0</c:v>
                  </c:pt>
                  <c:pt idx="3">
                    <c:v>4.0777734602799997E-3</c:v>
                  </c:pt>
                  <c:pt idx="4">
                    <c:v>2.45892260097E-2</c:v>
                  </c:pt>
                  <c:pt idx="5">
                    <c:v>1.01308178706E-2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purpose_mode!$D$12:$D$17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purpose_mode!$G$12:$G$17</c:f>
              <c:numCache>
                <c:formatCode>0%</c:formatCode>
                <c:ptCount val="6"/>
                <c:pt idx="0">
                  <c:v>0.36050057443599998</c:v>
                </c:pt>
                <c:pt idx="1">
                  <c:v>0.54255065258500002</c:v>
                </c:pt>
                <c:pt idx="2">
                  <c:v>5.5594726963499999E-2</c:v>
                </c:pt>
                <c:pt idx="3">
                  <c:v>3.6493770084000003E-2</c:v>
                </c:pt>
                <c:pt idx="4">
                  <c:v>2.5302739330900002E-3</c:v>
                </c:pt>
                <c:pt idx="5">
                  <c:v>2.3300019981500001E-3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4-49B4-9B1A-73A14EB9596D}"/>
            </c:ext>
          </c:extLst>
        </c:ser>
        <c:ser>
          <c:idx val="3"/>
          <c:order val="3"/>
          <c:tx>
            <c:strRef>
              <c:f>purpose_mode!$H$11</c:f>
              <c:strCache>
                <c:ptCount val="1"/>
                <c:pt idx="0">
                  <c:v>Recreation and Eat Meal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purpose_mode!$N$12:$N$17</c:f>
                <c:numCache>
                  <c:formatCode>General</c:formatCode>
                  <c:ptCount val="6"/>
                  <c:pt idx="0">
                    <c:v>4.3373401966799998E-3</c:v>
                  </c:pt>
                  <c:pt idx="1">
                    <c:v>1.80098568757E-2</c:v>
                  </c:pt>
                  <c:pt idx="2">
                    <c:v>0</c:v>
                  </c:pt>
                  <c:pt idx="3">
                    <c:v>3.05135184407E-3</c:v>
                  </c:pt>
                  <c:pt idx="4">
                    <c:v>2.09812247653E-2</c:v>
                  </c:pt>
                  <c:pt idx="5">
                    <c:v>7.36939755954E-3</c:v>
                  </c:pt>
                </c:numCache>
              </c:numRef>
            </c:plus>
            <c:minus>
              <c:numRef>
                <c:f>purpose_mode!$N$12:$N$17</c:f>
                <c:numCache>
                  <c:formatCode>General</c:formatCode>
                  <c:ptCount val="6"/>
                  <c:pt idx="0">
                    <c:v>4.3373401966799998E-3</c:v>
                  </c:pt>
                  <c:pt idx="1">
                    <c:v>1.80098568757E-2</c:v>
                  </c:pt>
                  <c:pt idx="2">
                    <c:v>0</c:v>
                  </c:pt>
                  <c:pt idx="3">
                    <c:v>3.05135184407E-3</c:v>
                  </c:pt>
                  <c:pt idx="4">
                    <c:v>2.09812247653E-2</c:v>
                  </c:pt>
                  <c:pt idx="5">
                    <c:v>7.36939755954E-3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purpose_mode!$D$12:$D$17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purpose_mode!$H$12:$H$17</c:f>
              <c:numCache>
                <c:formatCode>0%</c:formatCode>
                <c:ptCount val="6"/>
                <c:pt idx="0">
                  <c:v>0.229748857142</c:v>
                </c:pt>
                <c:pt idx="1">
                  <c:v>0.479472824016</c:v>
                </c:pt>
                <c:pt idx="2">
                  <c:v>0.24288805534999999</c:v>
                </c:pt>
                <c:pt idx="3">
                  <c:v>3.1801325448400003E-2</c:v>
                </c:pt>
                <c:pt idx="4">
                  <c:v>1.07820343663E-2</c:v>
                </c:pt>
                <c:pt idx="5">
                  <c:v>5.3069036759800002E-3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34-49B4-9B1A-73A14EB95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37248"/>
        <c:axId val="393937904"/>
      </c:barChart>
      <c:catAx>
        <c:axId val="3939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904"/>
        <c:crosses val="autoZero"/>
        <c:auto val="1"/>
        <c:lblAlgn val="ctr"/>
        <c:lblOffset val="100"/>
        <c:noMultiLvlLbl val="0"/>
      </c:catAx>
      <c:valAx>
        <c:axId val="3939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 Choice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gender_mode!$F$11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gender_mode!$L$12:$L$17</c:f>
                <c:numCache>
                  <c:formatCode>General</c:formatCode>
                  <c:ptCount val="6"/>
                  <c:pt idx="0">
                    <c:v>1.99335471321E-2</c:v>
                  </c:pt>
                  <c:pt idx="1">
                    <c:v>2.0437730766999999E-2</c:v>
                  </c:pt>
                  <c:pt idx="2">
                    <c:v>1.2058005516299999E-2</c:v>
                  </c:pt>
                  <c:pt idx="3">
                    <c:v>1.0324582924E-2</c:v>
                  </c:pt>
                  <c:pt idx="4">
                    <c:v>3.3990380213299999E-3</c:v>
                  </c:pt>
                  <c:pt idx="5">
                    <c:v>3.1455242792599999E-3</c:v>
                  </c:pt>
                </c:numCache>
              </c:numRef>
            </c:plus>
            <c:minus>
              <c:numRef>
                <c:f>gender_mode!$L$12:$L$17</c:f>
                <c:numCache>
                  <c:formatCode>General</c:formatCode>
                  <c:ptCount val="6"/>
                  <c:pt idx="0">
                    <c:v>1.99335471321E-2</c:v>
                  </c:pt>
                  <c:pt idx="1">
                    <c:v>2.0437730766999999E-2</c:v>
                  </c:pt>
                  <c:pt idx="2">
                    <c:v>1.2058005516299999E-2</c:v>
                  </c:pt>
                  <c:pt idx="3">
                    <c:v>1.0324582924E-2</c:v>
                  </c:pt>
                  <c:pt idx="4">
                    <c:v>3.3990380213299999E-3</c:v>
                  </c:pt>
                  <c:pt idx="5">
                    <c:v>3.1455242792599999E-3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gender_mode!$E$12:$E$17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gender_mode!$F$12:$F$17</c:f>
              <c:numCache>
                <c:formatCode>0%</c:formatCode>
                <c:ptCount val="6"/>
                <c:pt idx="0">
                  <c:v>0.37794295589499999</c:v>
                </c:pt>
                <c:pt idx="1">
                  <c:v>0.44657212341000002</c:v>
                </c:pt>
                <c:pt idx="2">
                  <c:v>9.5065051666100006E-2</c:v>
                </c:pt>
                <c:pt idx="3">
                  <c:v>6.7647573144399994E-2</c:v>
                </c:pt>
                <c:pt idx="4">
                  <c:v>6.8833375875599996E-3</c:v>
                </c:pt>
                <c:pt idx="5">
                  <c:v>5.88895829699E-3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1-4068-B73D-D76F3E5E3547}"/>
            </c:ext>
          </c:extLst>
        </c:ser>
        <c:ser>
          <c:idx val="1"/>
          <c:order val="1"/>
          <c:tx>
            <c:strRef>
              <c:f>gender_mode!$G$11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gender_mode!$M$12:$M$17</c:f>
                <c:numCache>
                  <c:formatCode>General</c:formatCode>
                  <c:ptCount val="6"/>
                  <c:pt idx="0">
                    <c:v>2.01143089287E-2</c:v>
                  </c:pt>
                  <c:pt idx="1">
                    <c:v>2.0198411761700001E-2</c:v>
                  </c:pt>
                  <c:pt idx="2">
                    <c:v>1.3207543422299999E-2</c:v>
                  </c:pt>
                  <c:pt idx="3">
                    <c:v>1.14201237237E-2</c:v>
                  </c:pt>
                  <c:pt idx="4">
                    <c:v>5.2213439832899996E-3</c:v>
                  </c:pt>
                  <c:pt idx="5">
                    <c:v>3.00215876995E-3</c:v>
                  </c:pt>
                </c:numCache>
              </c:numRef>
            </c:plus>
            <c:minus>
              <c:numRef>
                <c:f>gender_mode!$M$12:$M$17</c:f>
                <c:numCache>
                  <c:formatCode>General</c:formatCode>
                  <c:ptCount val="6"/>
                  <c:pt idx="0">
                    <c:v>2.01143089287E-2</c:v>
                  </c:pt>
                  <c:pt idx="1">
                    <c:v>2.0198411761700001E-2</c:v>
                  </c:pt>
                  <c:pt idx="2">
                    <c:v>1.3207543422299999E-2</c:v>
                  </c:pt>
                  <c:pt idx="3">
                    <c:v>1.14201237237E-2</c:v>
                  </c:pt>
                  <c:pt idx="4">
                    <c:v>5.2213439832899996E-3</c:v>
                  </c:pt>
                  <c:pt idx="5">
                    <c:v>3.00215876995E-3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gender_mode!$E$12:$E$17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gender_mode!$G$12:$G$17</c:f>
              <c:numCache>
                <c:formatCode>0%</c:formatCode>
                <c:ptCount val="6"/>
                <c:pt idx="0">
                  <c:v>0.38536021713000002</c:v>
                </c:pt>
                <c:pt idx="1">
                  <c:v>0.39437131521199997</c:v>
                </c:pt>
                <c:pt idx="2">
                  <c:v>0.115451554081</c:v>
                </c:pt>
                <c:pt idx="3">
                  <c:v>8.3288755359500005E-2</c:v>
                </c:pt>
                <c:pt idx="4">
                  <c:v>1.6223535195099999E-2</c:v>
                </c:pt>
                <c:pt idx="5">
                  <c:v>5.3046230223800003E-3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1-4068-B73D-D76F3E5E3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37248"/>
        <c:axId val="39393790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gender_mode!$H$11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gender_mode!$N$12:$N$17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gender_mode!$N$12:$N$17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gender_mode!$E$12:$E$17</c15:sqref>
                        </c15:formulaRef>
                      </c:ext>
                    </c:extLst>
                    <c:strCache>
                      <c:ptCount val="6"/>
                      <c:pt idx="0">
                        <c:v>SOV</c:v>
                      </c:pt>
                      <c:pt idx="1">
                        <c:v>HOV</c:v>
                      </c:pt>
                      <c:pt idx="2">
                        <c:v>Walk</c:v>
                      </c:pt>
                      <c:pt idx="3">
                        <c:v>Transit</c:v>
                      </c:pt>
                      <c:pt idx="4">
                        <c:v>Bike</c:v>
                      </c:pt>
                      <c:pt idx="5">
                        <c:v>Other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gender_mode!$H$12:$H$17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191-4068-B73D-D76F3E5E354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gender_mode!$I$11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gender_mode!$O$12:$O$17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gender_mode!$O$12:$O$17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gender_mode!$E$12:$E$17</c15:sqref>
                        </c15:formulaRef>
                      </c:ext>
                    </c:extLst>
                    <c:strCache>
                      <c:ptCount val="6"/>
                      <c:pt idx="0">
                        <c:v>SOV</c:v>
                      </c:pt>
                      <c:pt idx="1">
                        <c:v>HOV</c:v>
                      </c:pt>
                      <c:pt idx="2">
                        <c:v>Walk</c:v>
                      </c:pt>
                      <c:pt idx="3">
                        <c:v>Transit</c:v>
                      </c:pt>
                      <c:pt idx="4">
                        <c:v>Bike</c:v>
                      </c:pt>
                      <c:pt idx="5">
                        <c:v>Other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gender_mode!$I$12:$I$17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191-4068-B73D-D76F3E5E3547}"/>
                  </c:ext>
                </c:extLst>
              </c15:ser>
            </c15:filteredBarSeries>
          </c:ext>
        </c:extLst>
      </c:barChart>
      <c:catAx>
        <c:axId val="3939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904"/>
        <c:crosses val="autoZero"/>
        <c:auto val="1"/>
        <c:lblAlgn val="ctr"/>
        <c:lblOffset val="100"/>
        <c:noMultiLvlLbl val="0"/>
      </c:catAx>
      <c:valAx>
        <c:axId val="3939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 Choice and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age_mode!$C$14</c:f>
              <c:strCache>
                <c:ptCount val="1"/>
                <c:pt idx="0">
                  <c:v>Under 18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age_mode!$I$15:$I$20</c:f>
                <c:numCache>
                  <c:formatCode>General</c:formatCode>
                  <c:ptCount val="6"/>
                  <c:pt idx="0">
                    <c:v>1.2714063384E-2</c:v>
                  </c:pt>
                  <c:pt idx="1">
                    <c:v>3.6229713720900003E-2</c:v>
                  </c:pt>
                  <c:pt idx="2">
                    <c:v>2.4991414686E-2</c:v>
                  </c:pt>
                  <c:pt idx="3">
                    <c:v>2.53187422037E-2</c:v>
                  </c:pt>
                  <c:pt idx="4">
                    <c:v>6.2977089943599997E-3</c:v>
                  </c:pt>
                  <c:pt idx="5">
                    <c:v>8.0373359391899997E-3</c:v>
                  </c:pt>
                </c:numCache>
              </c:numRef>
            </c:plus>
            <c:minus>
              <c:numRef>
                <c:f>age_mode!$I$15:$I$20</c:f>
                <c:numCache>
                  <c:formatCode>General</c:formatCode>
                  <c:ptCount val="6"/>
                  <c:pt idx="0">
                    <c:v>1.2714063384E-2</c:v>
                  </c:pt>
                  <c:pt idx="1">
                    <c:v>3.6229713720900003E-2</c:v>
                  </c:pt>
                  <c:pt idx="2">
                    <c:v>2.4991414686E-2</c:v>
                  </c:pt>
                  <c:pt idx="3">
                    <c:v>2.53187422037E-2</c:v>
                  </c:pt>
                  <c:pt idx="4">
                    <c:v>6.2977089943599997E-3</c:v>
                  </c:pt>
                  <c:pt idx="5">
                    <c:v>8.0373359391899997E-3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age_mode!$B$15:$B$20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age_mode!$C$15:$C$20</c:f>
              <c:numCache>
                <c:formatCode>0%</c:formatCode>
                <c:ptCount val="6"/>
                <c:pt idx="0">
                  <c:v>2.0666701014500001E-2</c:v>
                </c:pt>
                <c:pt idx="1">
                  <c:v>0.792664718845</c:v>
                </c:pt>
                <c:pt idx="2">
                  <c:v>8.5514072284600007E-2</c:v>
                </c:pt>
                <c:pt idx="3">
                  <c:v>8.8008898706700006E-2</c:v>
                </c:pt>
                <c:pt idx="4">
                  <c:v>4.99080980051E-3</c:v>
                </c:pt>
                <c:pt idx="5">
                  <c:v>8.1547993490199994E-3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3-4117-AD6B-BBBE0BE1CC71}"/>
            </c:ext>
          </c:extLst>
        </c:ser>
        <c:ser>
          <c:idx val="1"/>
          <c:order val="1"/>
          <c:tx>
            <c:strRef>
              <c:f>age_mode!$D$14</c:f>
              <c:strCache>
                <c:ptCount val="1"/>
                <c:pt idx="0">
                  <c:v>18-64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age_mode!$J$15:$J$20</c:f>
                <c:numCache>
                  <c:formatCode>General</c:formatCode>
                  <c:ptCount val="6"/>
                  <c:pt idx="0">
                    <c:v>1.85362586137E-2</c:v>
                  </c:pt>
                  <c:pt idx="1">
                    <c:v>1.75223630549E-2</c:v>
                  </c:pt>
                  <c:pt idx="2">
                    <c:v>1.1255518111800001E-2</c:v>
                  </c:pt>
                  <c:pt idx="3">
                    <c:v>1.04359210575E-2</c:v>
                  </c:pt>
                  <c:pt idx="4">
                    <c:v>4.5125514733199996E-3</c:v>
                  </c:pt>
                  <c:pt idx="5">
                    <c:v>2.5522516497900002E-3</c:v>
                  </c:pt>
                </c:numCache>
              </c:numRef>
            </c:plus>
            <c:minus>
              <c:numRef>
                <c:f>age_mode!$J$15:$J$20</c:f>
                <c:numCache>
                  <c:formatCode>General</c:formatCode>
                  <c:ptCount val="6"/>
                  <c:pt idx="0">
                    <c:v>1.85362586137E-2</c:v>
                  </c:pt>
                  <c:pt idx="1">
                    <c:v>1.75223630549E-2</c:v>
                  </c:pt>
                  <c:pt idx="2">
                    <c:v>1.1255518111800001E-2</c:v>
                  </c:pt>
                  <c:pt idx="3">
                    <c:v>1.04359210575E-2</c:v>
                  </c:pt>
                  <c:pt idx="4">
                    <c:v>4.5125514733199996E-3</c:v>
                  </c:pt>
                  <c:pt idx="5">
                    <c:v>2.5522516497900002E-3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age_mode!$B$15:$B$20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age_mode!$D$15:$D$20</c:f>
              <c:numCache>
                <c:formatCode>0%</c:formatCode>
                <c:ptCount val="6"/>
                <c:pt idx="0">
                  <c:v>0.45968883131499999</c:v>
                </c:pt>
                <c:pt idx="1">
                  <c:v>0.33250940703699999</c:v>
                </c:pt>
                <c:pt idx="2">
                  <c:v>0.101978331853</c:v>
                </c:pt>
                <c:pt idx="3">
                  <c:v>8.6148928920999998E-2</c:v>
                </c:pt>
                <c:pt idx="4">
                  <c:v>1.49433115296E-2</c:v>
                </c:pt>
                <c:pt idx="5">
                  <c:v>4.7311893430699997E-3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3-4117-AD6B-BBBE0BE1CC71}"/>
            </c:ext>
          </c:extLst>
        </c:ser>
        <c:ser>
          <c:idx val="2"/>
          <c:order val="2"/>
          <c:tx>
            <c:strRef>
              <c:f>age_mode!$E$14</c:f>
              <c:strCache>
                <c:ptCount val="1"/>
                <c:pt idx="0">
                  <c:v>65 years+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age_mode!$K$15:$K$20</c:f>
                <c:numCache>
                  <c:formatCode>General</c:formatCode>
                  <c:ptCount val="6"/>
                  <c:pt idx="0">
                    <c:v>4.31791632074E-2</c:v>
                  </c:pt>
                  <c:pt idx="1">
                    <c:v>4.0916218905499999E-2</c:v>
                  </c:pt>
                  <c:pt idx="2">
                    <c:v>2.8687593373799999E-2</c:v>
                  </c:pt>
                  <c:pt idx="3">
                    <c:v>1.6116754016999999E-2</c:v>
                  </c:pt>
                  <c:pt idx="4">
                    <c:v>1.5007432822800001E-3</c:v>
                  </c:pt>
                  <c:pt idx="5">
                    <c:v>5.8751287605599998E-3</c:v>
                  </c:pt>
                </c:numCache>
              </c:numRef>
            </c:plus>
            <c:minus>
              <c:numRef>
                <c:f>age_mode!$K$15:$K$20</c:f>
                <c:numCache>
                  <c:formatCode>General</c:formatCode>
                  <c:ptCount val="6"/>
                  <c:pt idx="0">
                    <c:v>4.31791632074E-2</c:v>
                  </c:pt>
                  <c:pt idx="1">
                    <c:v>4.0916218905499999E-2</c:v>
                  </c:pt>
                  <c:pt idx="2">
                    <c:v>2.8687593373799999E-2</c:v>
                  </c:pt>
                  <c:pt idx="3">
                    <c:v>1.6116754016999999E-2</c:v>
                  </c:pt>
                  <c:pt idx="4">
                    <c:v>1.5007432822800001E-3</c:v>
                  </c:pt>
                  <c:pt idx="5">
                    <c:v>5.8751287605599998E-3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age_mode!$B$15:$B$20</c:f>
              <c:strCache>
                <c:ptCount val="6"/>
                <c:pt idx="0">
                  <c:v>SOV</c:v>
                </c:pt>
                <c:pt idx="1">
                  <c:v>HOV</c:v>
                </c:pt>
                <c:pt idx="2">
                  <c:v>Walk</c:v>
                </c:pt>
                <c:pt idx="3">
                  <c:v>Transit</c:v>
                </c:pt>
                <c:pt idx="4">
                  <c:v>Bike</c:v>
                </c:pt>
                <c:pt idx="5">
                  <c:v>Other</c:v>
                </c:pt>
              </c:strCache>
            </c:strRef>
          </c:cat>
          <c:val>
            <c:numRef>
              <c:f>age_mode!$E$15:$E$20</c:f>
              <c:numCache>
                <c:formatCode>0%</c:formatCode>
                <c:ptCount val="6"/>
                <c:pt idx="0">
                  <c:v>0.49254804497100002</c:v>
                </c:pt>
                <c:pt idx="1">
                  <c:v>0.34010212164999998</c:v>
                </c:pt>
                <c:pt idx="2">
                  <c:v>0.126272002173</c:v>
                </c:pt>
                <c:pt idx="3">
                  <c:v>3.6126872721300003E-2</c:v>
                </c:pt>
                <c:pt idx="4">
                  <c:v>3.0202235443399999E-4</c:v>
                </c:pt>
                <c:pt idx="5">
                  <c:v>4.6489361301200001E-3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3-4117-AD6B-BBBE0BE1C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37248"/>
        <c:axId val="393937904"/>
      </c:barChart>
      <c:catAx>
        <c:axId val="3939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904"/>
        <c:crosses val="autoZero"/>
        <c:auto val="1"/>
        <c:lblAlgn val="ctr"/>
        <c:lblOffset val="100"/>
        <c:noMultiLvlLbl val="0"/>
      </c:catAx>
      <c:valAx>
        <c:axId val="3939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Driver's</a:t>
            </a:r>
            <a:r>
              <a:rPr lang="en-US" baseline="0"/>
              <a:t> License </a:t>
            </a:r>
            <a:r>
              <a:rPr lang="en-US"/>
              <a:t>and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age_license!$C$13</c:f>
              <c:strCache>
                <c:ptCount val="1"/>
                <c:pt idx="0">
                  <c:v>Under 18 years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age_license!$I$14:$I$19</c:f>
                <c:numCache>
                  <c:formatCode>General</c:formatCode>
                  <c:ptCount val="6"/>
                  <c:pt idx="0">
                    <c:v>4.10922209028E-2</c:v>
                  </c:pt>
                  <c:pt idx="1">
                    <c:v>3.7004660190200003E-2</c:v>
                  </c:pt>
                  <c:pt idx="2">
                    <c:v>2.9900501341900001E-2</c:v>
                  </c:pt>
                </c:numCache>
              </c:numRef>
            </c:plus>
            <c:minus>
              <c:numRef>
                <c:f>age_license!$I$14:$I$19</c:f>
                <c:numCache>
                  <c:formatCode>General</c:formatCode>
                  <c:ptCount val="6"/>
                  <c:pt idx="0">
                    <c:v>4.10922209028E-2</c:v>
                  </c:pt>
                  <c:pt idx="1">
                    <c:v>3.7004660190200003E-2</c:v>
                  </c:pt>
                  <c:pt idx="2">
                    <c:v>2.9900501341900001E-2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age_license!$B$14:$B$16</c:f>
              <c:strCache>
                <c:ptCount val="3"/>
                <c:pt idx="0">
                  <c:v>Unrestricted license</c:v>
                </c:pt>
                <c:pt idx="1">
                  <c:v>Learner's permit</c:v>
                </c:pt>
                <c:pt idx="2">
                  <c:v>No License</c:v>
                </c:pt>
              </c:strCache>
            </c:strRef>
          </c:cat>
          <c:val>
            <c:numRef>
              <c:f>age_license!$C$14:$C$16</c:f>
              <c:numCache>
                <c:formatCode>0%</c:formatCode>
                <c:ptCount val="3"/>
                <c:pt idx="0">
                  <c:v>0.57490577169400003</c:v>
                </c:pt>
                <c:pt idx="1">
                  <c:v>0.27237563581399998</c:v>
                </c:pt>
                <c:pt idx="2">
                  <c:v>0.15271859249200001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6-4C4F-9CEB-79EBDF192737}"/>
            </c:ext>
          </c:extLst>
        </c:ser>
        <c:ser>
          <c:idx val="1"/>
          <c:order val="1"/>
          <c:tx>
            <c:strRef>
              <c:f>age_license!$D$13</c:f>
              <c:strCache>
                <c:ptCount val="1"/>
                <c:pt idx="0">
                  <c:v>18-64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age_license!$J$14:$J$19</c:f>
                <c:numCache>
                  <c:formatCode>General</c:formatCode>
                  <c:ptCount val="6"/>
                  <c:pt idx="0">
                    <c:v>9.6080680906800008E-3</c:v>
                  </c:pt>
                  <c:pt idx="1">
                    <c:v>3.6602403522999999E-3</c:v>
                  </c:pt>
                  <c:pt idx="2">
                    <c:v>8.9806628862099998E-3</c:v>
                  </c:pt>
                </c:numCache>
              </c:numRef>
            </c:plus>
            <c:minus>
              <c:numRef>
                <c:f>age_license!$J$14:$J$19</c:f>
                <c:numCache>
                  <c:formatCode>General</c:formatCode>
                  <c:ptCount val="6"/>
                  <c:pt idx="0">
                    <c:v>9.6080680906800008E-3</c:v>
                  </c:pt>
                  <c:pt idx="1">
                    <c:v>3.6602403522999999E-3</c:v>
                  </c:pt>
                  <c:pt idx="2">
                    <c:v>8.9806628862099998E-3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age_license!$B$14:$B$16</c:f>
              <c:strCache>
                <c:ptCount val="3"/>
                <c:pt idx="0">
                  <c:v>Unrestricted license</c:v>
                </c:pt>
                <c:pt idx="1">
                  <c:v>Learner's permit</c:v>
                </c:pt>
                <c:pt idx="2">
                  <c:v>No License</c:v>
                </c:pt>
              </c:strCache>
            </c:strRef>
          </c:cat>
          <c:val>
            <c:numRef>
              <c:f>age_license!$D$14:$D$16</c:f>
              <c:numCache>
                <c:formatCode>0%</c:formatCode>
                <c:ptCount val="3"/>
                <c:pt idx="0">
                  <c:v>0.92584657450399999</c:v>
                </c:pt>
                <c:pt idx="1">
                  <c:v>1.00649262064E-2</c:v>
                </c:pt>
                <c:pt idx="2">
                  <c:v>6.4088499289399997E-2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6-4C4F-9CEB-79EBDF192737}"/>
            </c:ext>
          </c:extLst>
        </c:ser>
        <c:ser>
          <c:idx val="2"/>
          <c:order val="2"/>
          <c:tx>
            <c:strRef>
              <c:f>age_license!$E$13</c:f>
              <c:strCache>
                <c:ptCount val="1"/>
                <c:pt idx="0">
                  <c:v>65 years+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age_license!$K$14:$K$19</c:f>
                <c:numCache>
                  <c:formatCode>General</c:formatCode>
                  <c:ptCount val="6"/>
                  <c:pt idx="0">
                    <c:v>1.6255313384299998E-2</c:v>
                  </c:pt>
                  <c:pt idx="1">
                    <c:v>5.6191901898400001E-3</c:v>
                  </c:pt>
                  <c:pt idx="2">
                    <c:v>1.53307344456E-2</c:v>
                  </c:pt>
                </c:numCache>
              </c:numRef>
            </c:plus>
            <c:minus>
              <c:numRef>
                <c:f>age_license!$K$14:$K$19</c:f>
                <c:numCache>
                  <c:formatCode>General</c:formatCode>
                  <c:ptCount val="6"/>
                  <c:pt idx="0">
                    <c:v>1.6255313384299998E-2</c:v>
                  </c:pt>
                  <c:pt idx="1">
                    <c:v>5.6191901898400001E-3</c:v>
                  </c:pt>
                  <c:pt idx="2">
                    <c:v>1.53307344456E-2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age_license!$B$14:$B$16</c:f>
              <c:strCache>
                <c:ptCount val="3"/>
                <c:pt idx="0">
                  <c:v>Unrestricted license</c:v>
                </c:pt>
                <c:pt idx="1">
                  <c:v>Learner's permit</c:v>
                </c:pt>
                <c:pt idx="2">
                  <c:v>No License</c:v>
                </c:pt>
              </c:strCache>
            </c:strRef>
          </c:cat>
          <c:val>
            <c:numRef>
              <c:f>age_license!$E$14:$E$16</c:f>
              <c:numCache>
                <c:formatCode>0%</c:formatCode>
                <c:ptCount val="3"/>
                <c:pt idx="0">
                  <c:v>0.95777268890900003</c:v>
                </c:pt>
                <c:pt idx="1">
                  <c:v>4.8565398141000001E-3</c:v>
                </c:pt>
                <c:pt idx="2">
                  <c:v>3.73707712767E-2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E6-4C4F-9CEB-79EBDF192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37248"/>
        <c:axId val="393937904"/>
      </c:barChart>
      <c:catAx>
        <c:axId val="3939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904"/>
        <c:crosses val="autoZero"/>
        <c:auto val="1"/>
        <c:lblAlgn val="ctr"/>
        <c:lblOffset val="100"/>
        <c:noMultiLvlLbl val="0"/>
      </c:catAx>
      <c:valAx>
        <c:axId val="3939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baseline="0">
                <a:effectLst/>
              </a:rPr>
              <a:t>How important when chose current home: Being within a 30-minute commute to work</a:t>
            </a:r>
            <a:r>
              <a:rPr lang="en-US" sz="2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income_commute_home_loc!$E$11</c:f>
              <c:strCache>
                <c:ptCount val="1"/>
                <c:pt idx="0">
                  <c:v>Under $25,000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income_commute_home_loc!$K$12:$K$16</c:f>
                <c:numCache>
                  <c:formatCode>General</c:formatCode>
                  <c:ptCount val="5"/>
                  <c:pt idx="0">
                    <c:v>5.0316234881800002E-2</c:v>
                  </c:pt>
                  <c:pt idx="1">
                    <c:v>4.8145342834299998E-2</c:v>
                  </c:pt>
                  <c:pt idx="2">
                    <c:v>1.3513330709600001E-2</c:v>
                  </c:pt>
                  <c:pt idx="3">
                    <c:v>4.04582376519E-2</c:v>
                  </c:pt>
                  <c:pt idx="4">
                    <c:v>3.54242088972E-2</c:v>
                  </c:pt>
                </c:numCache>
              </c:numRef>
            </c:plus>
            <c:minus>
              <c:numRef>
                <c:f>income_commute_home_loc!$K$12:$K$16</c:f>
                <c:numCache>
                  <c:formatCode>General</c:formatCode>
                  <c:ptCount val="5"/>
                  <c:pt idx="0">
                    <c:v>5.0316234881800002E-2</c:v>
                  </c:pt>
                  <c:pt idx="1">
                    <c:v>4.8145342834299998E-2</c:v>
                  </c:pt>
                  <c:pt idx="2">
                    <c:v>1.3513330709600001E-2</c:v>
                  </c:pt>
                  <c:pt idx="3">
                    <c:v>4.04582376519E-2</c:v>
                  </c:pt>
                  <c:pt idx="4">
                    <c:v>3.54242088972E-2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income_commute_home_loc!$D$12:$D$16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income_commute_home_loc!$E$12:$E$16</c:f>
              <c:numCache>
                <c:formatCode>0%</c:formatCode>
                <c:ptCount val="5"/>
                <c:pt idx="0">
                  <c:v>0.36332142669799999</c:v>
                </c:pt>
                <c:pt idx="1">
                  <c:v>0.304523834805</c:v>
                </c:pt>
                <c:pt idx="2">
                  <c:v>1.6972830060599998E-2</c:v>
                </c:pt>
                <c:pt idx="3">
                  <c:v>0.18307373215299999</c:v>
                </c:pt>
                <c:pt idx="4">
                  <c:v>0.13210817628400001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7-4EBE-9585-9ECB37E14691}"/>
            </c:ext>
          </c:extLst>
        </c:ser>
        <c:ser>
          <c:idx val="1"/>
          <c:order val="1"/>
          <c:tx>
            <c:strRef>
              <c:f>income_commute_home_loc!$F$11</c:f>
              <c:strCache>
                <c:ptCount val="1"/>
                <c:pt idx="0">
                  <c:v>$25,000-$100,000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income_commute_home_loc!$L$12:$L$16</c:f>
                <c:numCache>
                  <c:formatCode>General</c:formatCode>
                  <c:ptCount val="5"/>
                  <c:pt idx="0">
                    <c:v>2.6060433423279579E-2</c:v>
                  </c:pt>
                  <c:pt idx="1">
                    <c:v>2.0160898254175108E-2</c:v>
                  </c:pt>
                  <c:pt idx="2">
                    <c:v>1.6065447863011478E-2</c:v>
                  </c:pt>
                  <c:pt idx="3">
                    <c:v>1.5658706538002613E-2</c:v>
                  </c:pt>
                  <c:pt idx="4">
                    <c:v>1.9215278304405829E-2</c:v>
                  </c:pt>
                </c:numCache>
              </c:numRef>
            </c:plus>
            <c:minus>
              <c:numRef>
                <c:f>income_commute_home_loc!$L$12:$L$16</c:f>
                <c:numCache>
                  <c:formatCode>General</c:formatCode>
                  <c:ptCount val="5"/>
                  <c:pt idx="0">
                    <c:v>2.6060433423279579E-2</c:v>
                  </c:pt>
                  <c:pt idx="1">
                    <c:v>2.0160898254175108E-2</c:v>
                  </c:pt>
                  <c:pt idx="2">
                    <c:v>1.6065447863011478E-2</c:v>
                  </c:pt>
                  <c:pt idx="3">
                    <c:v>1.5658706538002613E-2</c:v>
                  </c:pt>
                  <c:pt idx="4">
                    <c:v>1.9215278304405829E-2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income_commute_home_loc!$D$12:$D$16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income_commute_home_loc!$F$12:$F$16</c:f>
              <c:numCache>
                <c:formatCode>0%</c:formatCode>
                <c:ptCount val="5"/>
                <c:pt idx="0">
                  <c:v>0.45369482273475437</c:v>
                </c:pt>
                <c:pt idx="1">
                  <c:v>0.18115692815716672</c:v>
                </c:pt>
                <c:pt idx="2">
                  <c:v>0.10527684691020026</c:v>
                </c:pt>
                <c:pt idx="3">
                  <c:v>9.9356098229027606E-2</c:v>
                </c:pt>
                <c:pt idx="4">
                  <c:v>0.16051530396885108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7-4EBE-9585-9ECB37E14691}"/>
            </c:ext>
          </c:extLst>
        </c:ser>
        <c:ser>
          <c:idx val="3"/>
          <c:order val="2"/>
          <c:tx>
            <c:strRef>
              <c:f>income_commute_home_loc!$G$11</c:f>
              <c:strCache>
                <c:ptCount val="1"/>
                <c:pt idx="0">
                  <c:v>$100,000 or more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income_commute_home_loc!$L$12:$L$16</c:f>
                <c:numCache>
                  <c:formatCode>General</c:formatCode>
                  <c:ptCount val="5"/>
                  <c:pt idx="0">
                    <c:v>2.6060433423279579E-2</c:v>
                  </c:pt>
                  <c:pt idx="1">
                    <c:v>2.0160898254175108E-2</c:v>
                  </c:pt>
                  <c:pt idx="2">
                    <c:v>1.6065447863011478E-2</c:v>
                  </c:pt>
                  <c:pt idx="3">
                    <c:v>1.5658706538002613E-2</c:v>
                  </c:pt>
                  <c:pt idx="4">
                    <c:v>1.9215278304405829E-2</c:v>
                  </c:pt>
                </c:numCache>
              </c:numRef>
            </c:plus>
            <c:minus>
              <c:numRef>
                <c:f>income_commute_home_loc!$L$12:$L$16</c:f>
                <c:numCache>
                  <c:formatCode>General</c:formatCode>
                  <c:ptCount val="5"/>
                  <c:pt idx="0">
                    <c:v>2.6060433423279579E-2</c:v>
                  </c:pt>
                  <c:pt idx="1">
                    <c:v>2.0160898254175108E-2</c:v>
                  </c:pt>
                  <c:pt idx="2">
                    <c:v>1.6065447863011478E-2</c:v>
                  </c:pt>
                  <c:pt idx="3">
                    <c:v>1.5658706538002613E-2</c:v>
                  </c:pt>
                  <c:pt idx="4">
                    <c:v>1.9215278304405829E-2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income_commute_home_loc!$D$12:$D$16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income_commute_home_loc!$G$12:$G$16</c:f>
              <c:numCache>
                <c:formatCode>0%</c:formatCode>
                <c:ptCount val="5"/>
                <c:pt idx="0">
                  <c:v>0.40966037046999998</c:v>
                </c:pt>
                <c:pt idx="1">
                  <c:v>0.26872446604900002</c:v>
                </c:pt>
                <c:pt idx="2">
                  <c:v>0.134889213988</c:v>
                </c:pt>
                <c:pt idx="3">
                  <c:v>5.1091680671599998E-2</c:v>
                </c:pt>
                <c:pt idx="4">
                  <c:v>0.13563426882099999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7-4EBE-9585-9ECB37E1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37248"/>
        <c:axId val="393937904"/>
      </c:barChart>
      <c:catAx>
        <c:axId val="3939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904"/>
        <c:crosses val="autoZero"/>
        <c:auto val="1"/>
        <c:lblAlgn val="ctr"/>
        <c:lblOffset val="100"/>
        <c:noMultiLvlLbl val="0"/>
      </c:catAx>
      <c:valAx>
        <c:axId val="3939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baseline="0">
                <a:effectLst/>
              </a:rPr>
              <a:t>How important when chose current home:  Affordability</a:t>
            </a:r>
            <a:endParaRPr lang="en-US"/>
          </a:p>
        </c:rich>
      </c:tx>
      <c:layout>
        <c:manualLayout>
          <c:xMode val="edge"/>
          <c:yMode val="edge"/>
          <c:x val="0.1258553622897236"/>
          <c:y val="4.27480847511635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afford_home_loc!$E$11</c:f>
              <c:strCache>
                <c:ptCount val="1"/>
                <c:pt idx="0">
                  <c:v>Under $25,000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afford_home_loc!$K$12:$K$16</c:f>
                <c:numCache>
                  <c:formatCode>General</c:formatCode>
                  <c:ptCount val="5"/>
                  <c:pt idx="0">
                    <c:v>4.9243172811300001E-2</c:v>
                  </c:pt>
                  <c:pt idx="1">
                    <c:v>3.4903236163E-2</c:v>
                  </c:pt>
                  <c:pt idx="2">
                    <c:v>1.9033821952900001E-2</c:v>
                  </c:pt>
                  <c:pt idx="3">
                    <c:v>2.6143046695200001E-2</c:v>
                  </c:pt>
                  <c:pt idx="4">
                    <c:v>3.1739601179699997E-2</c:v>
                  </c:pt>
                </c:numCache>
              </c:numRef>
            </c:plus>
            <c:minus>
              <c:numRef>
                <c:f>afford_home_loc!$K$12:$K$16</c:f>
                <c:numCache>
                  <c:formatCode>General</c:formatCode>
                  <c:ptCount val="5"/>
                  <c:pt idx="0">
                    <c:v>4.9243172811300001E-2</c:v>
                  </c:pt>
                  <c:pt idx="1">
                    <c:v>3.4903236163E-2</c:v>
                  </c:pt>
                  <c:pt idx="2">
                    <c:v>1.9033821952900001E-2</c:v>
                  </c:pt>
                  <c:pt idx="3">
                    <c:v>2.6143046695200001E-2</c:v>
                  </c:pt>
                  <c:pt idx="4">
                    <c:v>3.1739601179699997E-2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afford_home_loc!$D$12:$D$16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afford_home_loc!$E$12:$E$16</c:f>
              <c:numCache>
                <c:formatCode>0%</c:formatCode>
                <c:ptCount val="5"/>
                <c:pt idx="0">
                  <c:v>0.66864817793499998</c:v>
                </c:pt>
                <c:pt idx="1">
                  <c:v>0.127586246781</c:v>
                </c:pt>
                <c:pt idx="2">
                  <c:v>3.4276312586400001E-2</c:v>
                </c:pt>
                <c:pt idx="3">
                  <c:v>6.6925404669500005E-2</c:v>
                </c:pt>
                <c:pt idx="4">
                  <c:v>0.102563858028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E-49B0-B3AB-F7BB4859C9FA}"/>
            </c:ext>
          </c:extLst>
        </c:ser>
        <c:ser>
          <c:idx val="1"/>
          <c:order val="1"/>
          <c:tx>
            <c:strRef>
              <c:f>afford_home_loc!$F$11</c:f>
              <c:strCache>
                <c:ptCount val="1"/>
                <c:pt idx="0">
                  <c:v>$25,000-$100,000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afford_home_loc!$L$12:$L$16</c:f>
                <c:numCache>
                  <c:formatCode>General</c:formatCode>
                  <c:ptCount val="5"/>
                  <c:pt idx="0">
                    <c:v>2.4734631691681358E-2</c:v>
                  </c:pt>
                  <c:pt idx="1">
                    <c:v>1.9983912476399919E-2</c:v>
                  </c:pt>
                  <c:pt idx="2">
                    <c:v>1.316056005720237E-2</c:v>
                  </c:pt>
                  <c:pt idx="3">
                    <c:v>1.1288087143285681E-2</c:v>
                  </c:pt>
                  <c:pt idx="4">
                    <c:v>1.0585123672169674E-2</c:v>
                  </c:pt>
                </c:numCache>
              </c:numRef>
            </c:plus>
            <c:minus>
              <c:numRef>
                <c:f>afford_home_loc!$L$12:$L$16</c:f>
                <c:numCache>
                  <c:formatCode>General</c:formatCode>
                  <c:ptCount val="5"/>
                  <c:pt idx="0">
                    <c:v>2.4734631691681358E-2</c:v>
                  </c:pt>
                  <c:pt idx="1">
                    <c:v>1.9983912476399919E-2</c:v>
                  </c:pt>
                  <c:pt idx="2">
                    <c:v>1.316056005720237E-2</c:v>
                  </c:pt>
                  <c:pt idx="3">
                    <c:v>1.1288087143285681E-2</c:v>
                  </c:pt>
                  <c:pt idx="4">
                    <c:v>1.0585123672169674E-2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afford_home_loc!$D$12:$D$16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afford_home_loc!$F$12:$F$16</c:f>
              <c:numCache>
                <c:formatCode>0%</c:formatCode>
                <c:ptCount val="5"/>
                <c:pt idx="0">
                  <c:v>0.66346734079345826</c:v>
                </c:pt>
                <c:pt idx="1">
                  <c:v>0.17711625737087752</c:v>
                </c:pt>
                <c:pt idx="2">
                  <c:v>6.7807714952666742E-2</c:v>
                </c:pt>
                <c:pt idx="3">
                  <c:v>4.8893061017632751E-2</c:v>
                </c:pt>
                <c:pt idx="4">
                  <c:v>4.2715625865364641E-2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9E-49B0-B3AB-F7BB4859C9FA}"/>
            </c:ext>
          </c:extLst>
        </c:ser>
        <c:ser>
          <c:idx val="3"/>
          <c:order val="2"/>
          <c:tx>
            <c:strRef>
              <c:f>afford_home_loc!$G$11</c:f>
              <c:strCache>
                <c:ptCount val="1"/>
                <c:pt idx="0">
                  <c:v>$100,000 or more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afford_home_loc!$L$12:$L$16</c:f>
                <c:numCache>
                  <c:formatCode>General</c:formatCode>
                  <c:ptCount val="5"/>
                  <c:pt idx="0">
                    <c:v>2.4734631691681358E-2</c:v>
                  </c:pt>
                  <c:pt idx="1">
                    <c:v>1.9983912476399919E-2</c:v>
                  </c:pt>
                  <c:pt idx="2">
                    <c:v>1.316056005720237E-2</c:v>
                  </c:pt>
                  <c:pt idx="3">
                    <c:v>1.1288087143285681E-2</c:v>
                  </c:pt>
                  <c:pt idx="4">
                    <c:v>1.0585123672169674E-2</c:v>
                  </c:pt>
                </c:numCache>
              </c:numRef>
            </c:plus>
            <c:minus>
              <c:numRef>
                <c:f>afford_home_loc!$L$12:$L$16</c:f>
                <c:numCache>
                  <c:formatCode>General</c:formatCode>
                  <c:ptCount val="5"/>
                  <c:pt idx="0">
                    <c:v>2.4734631691681358E-2</c:v>
                  </c:pt>
                  <c:pt idx="1">
                    <c:v>1.9983912476399919E-2</c:v>
                  </c:pt>
                  <c:pt idx="2">
                    <c:v>1.316056005720237E-2</c:v>
                  </c:pt>
                  <c:pt idx="3">
                    <c:v>1.1288087143285681E-2</c:v>
                  </c:pt>
                  <c:pt idx="4">
                    <c:v>1.0585123672169674E-2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afford_home_loc!$D$12:$D$16</c:f>
              <c:strCache>
                <c:ptCount val="5"/>
                <c:pt idx="0">
                  <c:v>Very important</c:v>
                </c:pt>
                <c:pt idx="1">
                  <c:v>Somewhat important</c:v>
                </c:pt>
                <c:pt idx="2">
                  <c:v>Somewhat unimportant</c:v>
                </c:pt>
                <c:pt idx="3">
                  <c:v>Very unimportant</c:v>
                </c:pt>
                <c:pt idx="4">
                  <c:v>Neither or N/A</c:v>
                </c:pt>
              </c:strCache>
            </c:strRef>
          </c:cat>
          <c:val>
            <c:numRef>
              <c:f>afford_home_loc!$G$12:$G$16</c:f>
              <c:numCache>
                <c:formatCode>0%</c:formatCode>
                <c:ptCount val="5"/>
                <c:pt idx="0">
                  <c:v>0.49643573158400001</c:v>
                </c:pt>
                <c:pt idx="1">
                  <c:v>0.31592254713899998</c:v>
                </c:pt>
                <c:pt idx="2">
                  <c:v>4.0746677610899999E-2</c:v>
                </c:pt>
                <c:pt idx="3">
                  <c:v>1.06433687828E-2</c:v>
                </c:pt>
                <c:pt idx="4">
                  <c:v>0.136251674883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9E-49B0-B3AB-F7BB4859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937248"/>
        <c:axId val="393937904"/>
      </c:barChart>
      <c:catAx>
        <c:axId val="3939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904"/>
        <c:crosses val="autoZero"/>
        <c:auto val="1"/>
        <c:lblAlgn val="ctr"/>
        <c:lblOffset val="100"/>
        <c:noMultiLvlLbl val="0"/>
      </c:catAx>
      <c:valAx>
        <c:axId val="393937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37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21</xdr:row>
      <xdr:rowOff>9525</xdr:rowOff>
    </xdr:from>
    <xdr:to>
      <xdr:col>18</xdr:col>
      <xdr:colOff>228600</xdr:colOff>
      <xdr:row>53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65999-3D1C-45CA-B9E6-BD521CBB3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6</xdr:row>
      <xdr:rowOff>47625</xdr:rowOff>
    </xdr:from>
    <xdr:to>
      <xdr:col>25</xdr:col>
      <xdr:colOff>600075</xdr:colOff>
      <xdr:row>39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8ED52E-2146-479E-B3C5-091A5E75E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4</xdr:row>
      <xdr:rowOff>9525</xdr:rowOff>
    </xdr:from>
    <xdr:to>
      <xdr:col>22</xdr:col>
      <xdr:colOff>342900</xdr:colOff>
      <xdr:row>36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58857-EA81-47A7-8F55-32667343B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4</xdr:row>
      <xdr:rowOff>9525</xdr:rowOff>
    </xdr:from>
    <xdr:to>
      <xdr:col>22</xdr:col>
      <xdr:colOff>342900</xdr:colOff>
      <xdr:row>36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D8E40-05A6-4666-BEEC-8AF714B4F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152400</xdr:rowOff>
    </xdr:from>
    <xdr:to>
      <xdr:col>14</xdr:col>
      <xdr:colOff>371475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7D93B-6B65-4485-8C53-C8044ECD8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11</xdr:row>
      <xdr:rowOff>166687</xdr:rowOff>
    </xdr:from>
    <xdr:to>
      <xdr:col>14</xdr:col>
      <xdr:colOff>47625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E87A2-DBEE-45C4-B5B2-2C641B8D1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42862</xdr:colOff>
      <xdr:row>13</xdr:row>
      <xdr:rowOff>28575</xdr:rowOff>
    </xdr:from>
    <xdr:to>
      <xdr:col>23</xdr:col>
      <xdr:colOff>95250</xdr:colOff>
      <xdr:row>34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C015F4-8DCD-47FF-824A-3380E8A3D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5</xdr:row>
      <xdr:rowOff>180975</xdr:rowOff>
    </xdr:from>
    <xdr:to>
      <xdr:col>19</xdr:col>
      <xdr:colOff>428625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597AB-0992-48E5-BDED-23740E31F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395287</xdr:colOff>
      <xdr:row>3</xdr:row>
      <xdr:rowOff>171450</xdr:rowOff>
    </xdr:from>
    <xdr:to>
      <xdr:col>18</xdr:col>
      <xdr:colOff>90487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6B180C-575D-4C70-9F48-5F6BB3554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471487</xdr:colOff>
      <xdr:row>5</xdr:row>
      <xdr:rowOff>109537</xdr:rowOff>
    </xdr:from>
    <xdr:to>
      <xdr:col>20</xdr:col>
      <xdr:colOff>166687</xdr:colOff>
      <xdr:row>19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4C22F-626B-4580-8986-66C2461BF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328612</xdr:colOff>
      <xdr:row>10</xdr:row>
      <xdr:rowOff>85725</xdr:rowOff>
    </xdr:from>
    <xdr:to>
      <xdr:col>18</xdr:col>
      <xdr:colOff>23812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59372-7DEE-4109-9B4A-67D196267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328612</xdr:colOff>
      <xdr:row>10</xdr:row>
      <xdr:rowOff>85725</xdr:rowOff>
    </xdr:from>
    <xdr:to>
      <xdr:col>18</xdr:col>
      <xdr:colOff>23812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283C4-2596-4AD0-BE74-14B2AB5D9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25</xdr:row>
      <xdr:rowOff>76200</xdr:rowOff>
    </xdr:from>
    <xdr:to>
      <xdr:col>20</xdr:col>
      <xdr:colOff>85725</xdr:colOff>
      <xdr:row>58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108F2-7915-4AF7-8E11-9280DE2E1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17</xdr:row>
      <xdr:rowOff>66675</xdr:rowOff>
    </xdr:from>
    <xdr:to>
      <xdr:col>24</xdr:col>
      <xdr:colOff>304800</xdr:colOff>
      <xdr:row>50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71254-7D4A-4565-B39D-8FFE707C0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20</xdr:row>
      <xdr:rowOff>28575</xdr:rowOff>
    </xdr:from>
    <xdr:to>
      <xdr:col>17</xdr:col>
      <xdr:colOff>285750</xdr:colOff>
      <xdr:row>52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88487-8550-47E6-98D5-23C5804E9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17</xdr:row>
      <xdr:rowOff>104775</xdr:rowOff>
    </xdr:from>
    <xdr:to>
      <xdr:col>23</xdr:col>
      <xdr:colOff>57150</xdr:colOff>
      <xdr:row>50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3670A-6D54-41A0-901A-745D9F1AC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14</xdr:row>
      <xdr:rowOff>152400</xdr:rowOff>
    </xdr:from>
    <xdr:to>
      <xdr:col>24</xdr:col>
      <xdr:colOff>95250</xdr:colOff>
      <xdr:row>47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DEFAC-43DD-4BBF-BEB3-CC23DEB69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1</xdr:row>
      <xdr:rowOff>57150</xdr:rowOff>
    </xdr:from>
    <xdr:to>
      <xdr:col>26</xdr:col>
      <xdr:colOff>542925</xdr:colOff>
      <xdr:row>24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B7DFF-AEFC-47D6-A314-5F7F08326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180975</xdr:rowOff>
    </xdr:from>
    <xdr:to>
      <xdr:col>22</xdr:col>
      <xdr:colOff>85725</xdr:colOff>
      <xdr:row>33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3F6CB-D6E9-4C9E-A97E-0CA754400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6</xdr:row>
      <xdr:rowOff>47625</xdr:rowOff>
    </xdr:from>
    <xdr:to>
      <xdr:col>25</xdr:col>
      <xdr:colOff>600075</xdr:colOff>
      <xdr:row>39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010EC-B33A-4848-A899-4488AA11B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vel-studies/2017/summary/output/new/HH%20belongs%20to%20carshare%20program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vel-studies/2017/summary/output/new/king%20at%20work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2018December\Alvaro\hh_survey_2017_summary\Age%2016+_%20Times%20used%20rideshare%20in%20past%2030%20da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 belongs to carshare program"/>
    </sheetNames>
    <sheetDataSet>
      <sheetData sheetId="0">
        <row r="1">
          <cell r="G1" t="str">
            <v>share</v>
          </cell>
        </row>
        <row r="2">
          <cell r="C2" t="str">
            <v>No</v>
          </cell>
          <cell r="G2">
            <v>0.95271178199999995</v>
          </cell>
        </row>
        <row r="3">
          <cell r="C3" t="str">
            <v>Yes</v>
          </cell>
          <cell r="G3">
            <v>4.72882180002E-2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ng at work"/>
    </sheetNames>
    <sheetDataSet>
      <sheetData sheetId="0">
        <row r="1">
          <cell r="G1" t="str">
            <v>share</v>
          </cell>
        </row>
        <row r="2">
          <cell r="C2" t="str">
            <v>N/A (e.g. dropped off)</v>
          </cell>
          <cell r="G2">
            <v>3.5217412258900002E-2</v>
          </cell>
        </row>
        <row r="3">
          <cell r="C3" t="str">
            <v>No, parking is usually/always free</v>
          </cell>
          <cell r="G3">
            <v>0.82016138493900004</v>
          </cell>
        </row>
        <row r="4">
          <cell r="C4" t="str">
            <v>Yes, employer pays/reimburses for all or part of daily parking costs</v>
          </cell>
          <cell r="G4">
            <v>1.6565091735900001E-2</v>
          </cell>
        </row>
        <row r="5">
          <cell r="C5" t="str">
            <v>Yes, employer pays/reimburses for all or part of parking pass</v>
          </cell>
          <cell r="G5">
            <v>7.1931574602699999E-2</v>
          </cell>
        </row>
        <row r="6">
          <cell r="C6" t="str">
            <v>Yes, personally pay daily with cash/tickets</v>
          </cell>
          <cell r="G6">
            <v>1.55665748172E-2</v>
          </cell>
        </row>
        <row r="7">
          <cell r="C7" t="str">
            <v>Yes, personally pay for parking pass at work</v>
          </cell>
          <cell r="G7">
            <v>4.0557961646599999E-2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 16+_ Times used rideshare i"/>
    </sheetNames>
    <sheetDataSet>
      <sheetData sheetId="0">
        <row r="1">
          <cell r="G1" t="str">
            <v>share</v>
          </cell>
        </row>
        <row r="2">
          <cell r="C2" t="str">
            <v>1 day/week</v>
          </cell>
          <cell r="G2">
            <v>2.7584462177400002E-2</v>
          </cell>
          <cell r="K2">
            <v>2.0550356649100002E-2</v>
          </cell>
        </row>
        <row r="3">
          <cell r="C3" t="str">
            <v>1-3 times in the past 30 days</v>
          </cell>
          <cell r="G3">
            <v>8.2285069602499997E-2</v>
          </cell>
          <cell r="K3">
            <v>1.9372280264400001E-2</v>
          </cell>
        </row>
        <row r="4">
          <cell r="C4" t="str">
            <v>2-4 days/week</v>
          </cell>
          <cell r="G4">
            <v>1.5051213335000001E-2</v>
          </cell>
          <cell r="K4">
            <v>1.7133566987600001E-2</v>
          </cell>
        </row>
        <row r="5">
          <cell r="C5" t="str">
            <v>5 days/week</v>
          </cell>
          <cell r="G5">
            <v>2.23367914788E-3</v>
          </cell>
          <cell r="K5">
            <v>1.71823233476E-2</v>
          </cell>
        </row>
        <row r="6">
          <cell r="C6" t="str">
            <v>6-7 days/week</v>
          </cell>
          <cell r="G6">
            <v>1.38535753854E-3</v>
          </cell>
          <cell r="K6">
            <v>1.8225354354800001E-2</v>
          </cell>
        </row>
        <row r="7">
          <cell r="C7" t="str">
            <v>I do this, but not in the past 30 days</v>
          </cell>
          <cell r="G7">
            <v>0.111279331442</v>
          </cell>
          <cell r="K7">
            <v>2.1929686330999999E-2</v>
          </cell>
        </row>
        <row r="8">
          <cell r="C8" t="str">
            <v>I never do this</v>
          </cell>
          <cell r="G8">
            <v>0.76018088675700002</v>
          </cell>
          <cell r="K8">
            <v>1.9780165692400001E-2</v>
          </cell>
        </row>
        <row r="12">
          <cell r="D12" t="str">
            <v>Share</v>
          </cell>
        </row>
        <row r="13">
          <cell r="C13" t="str">
            <v>Used in the past 30 days</v>
          </cell>
          <cell r="D13">
            <v>0.12853978180132</v>
          </cell>
        </row>
        <row r="14">
          <cell r="C14" t="str">
            <v>Used, but in past 30 days</v>
          </cell>
          <cell r="D14">
            <v>0.111279331442</v>
          </cell>
        </row>
        <row r="15">
          <cell r="C15" t="str">
            <v>Never</v>
          </cell>
          <cell r="D15">
            <v>0.76018088675700002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phweb.bumc.bu.edu/otlt/MPH-Modules/QuantCore/PH717_ConfidenceIntervals-OneSample/PH717_ConfidenceIntervals-OneSample5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sphweb.bumc.bu.edu/otlt/MPH-Modules/QuantCore/PH717_ConfidenceIntervals-OneSample/PH717_ConfidenceIntervals-OneSample5.html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sphweb.bumc.bu.edu/otlt/MPH-Modules/QuantCore/PH717_ConfidenceIntervals-OneSample/PH717_ConfidenceIntervals-OneSample5.html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sphweb.bumc.bu.edu/otlt/MPH-Modules/QuantCore/PH717_ConfidenceIntervals-OneSample/PH717_ConfidenceIntervals-OneSample5.html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phweb.bumc.bu.edu/otlt/MPH-Modules/QuantCore/PH717_ConfidenceIntervals-OneSample/PH717_ConfidenceIntervals-OneSample5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sphweb.bumc.bu.edu/otlt/MPH-Modules/QuantCore/PH717_ConfidenceIntervals-OneSample/PH717_ConfidenceIntervals-OneSample5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sphweb.bumc.bu.edu/otlt/MPH-Modules/QuantCore/PH717_ConfidenceIntervals-OneSample/PH717_ConfidenceIntervals-OneSample5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sphweb.bumc.bu.edu/otlt/MPH-Modules/QuantCore/PH717_ConfidenceIntervals-OneSample/PH717_ConfidenceIntervals-OneSample5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sphweb.bumc.bu.edu/otlt/MPH-Modules/QuantCore/PH717_ConfidenceIntervals-OneSample/PH717_ConfidenceIntervals-OneSample5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sphweb.bumc.bu.edu/otlt/MPH-Modules/QuantCore/PH717_ConfidenceIntervals-OneSample/PH717_ConfidenceIntervals-OneSample5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sphweb.bumc.bu.edu/otlt/MPH-Modules/QuantCore/PH717_ConfidenceIntervals-OneSample/PH717_ConfidenceIntervals-OneSample5.html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sphweb.bumc.bu.edu/otlt/MPH-Modules/QuantCore/PH717_ConfidenceIntervals-OneSample/PH717_ConfidenceIntervals-OneSample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878A-637D-40A6-B581-3BF31DEA54F8}">
  <dimension ref="A1:BE32"/>
  <sheetViews>
    <sheetView workbookViewId="0">
      <selection activeCell="X14" sqref="X14"/>
    </sheetView>
  </sheetViews>
  <sheetFormatPr defaultRowHeight="15" x14ac:dyDescent="0.25"/>
  <cols>
    <col min="1" max="16384" width="9.140625" style="3"/>
  </cols>
  <sheetData>
    <row r="1" spans="1:57" x14ac:dyDescent="0.25">
      <c r="D1" s="3" t="s">
        <v>27</v>
      </c>
      <c r="E1" s="3" t="s">
        <v>27</v>
      </c>
      <c r="F1" s="3" t="s">
        <v>27</v>
      </c>
      <c r="G1" s="3" t="s">
        <v>27</v>
      </c>
      <c r="H1" s="3" t="s">
        <v>27</v>
      </c>
      <c r="I1" s="3" t="s">
        <v>27</v>
      </c>
      <c r="J1" s="3" t="s">
        <v>14</v>
      </c>
      <c r="K1" s="3" t="s">
        <v>14</v>
      </c>
      <c r="L1" s="3" t="s">
        <v>14</v>
      </c>
      <c r="M1" s="3" t="s">
        <v>14</v>
      </c>
      <c r="N1" s="3" t="s">
        <v>14</v>
      </c>
      <c r="O1" s="3" t="s">
        <v>14</v>
      </c>
      <c r="P1" s="3" t="s">
        <v>28</v>
      </c>
      <c r="Q1" s="3" t="s">
        <v>28</v>
      </c>
      <c r="R1" s="3" t="s">
        <v>28</v>
      </c>
      <c r="S1" s="3" t="s">
        <v>28</v>
      </c>
      <c r="T1" s="3" t="s">
        <v>28</v>
      </c>
      <c r="U1" s="3" t="s">
        <v>28</v>
      </c>
      <c r="V1" s="3" t="s">
        <v>15</v>
      </c>
      <c r="W1" s="3" t="s">
        <v>15</v>
      </c>
      <c r="X1" s="3" t="s">
        <v>15</v>
      </c>
      <c r="Y1" s="3" t="s">
        <v>15</v>
      </c>
      <c r="Z1" s="3" t="s">
        <v>15</v>
      </c>
      <c r="AA1" s="3" t="s">
        <v>15</v>
      </c>
      <c r="AB1" s="3" t="s">
        <v>16</v>
      </c>
      <c r="AC1" s="3" t="s">
        <v>16</v>
      </c>
      <c r="AD1" s="3" t="s">
        <v>16</v>
      </c>
      <c r="AE1" s="3" t="s">
        <v>16</v>
      </c>
      <c r="AF1" s="3" t="s">
        <v>16</v>
      </c>
      <c r="AG1" s="3" t="s">
        <v>16</v>
      </c>
      <c r="AH1" s="3" t="s">
        <v>17</v>
      </c>
      <c r="AI1" s="3" t="s">
        <v>17</v>
      </c>
      <c r="AJ1" s="3" t="s">
        <v>17</v>
      </c>
      <c r="AK1" s="3" t="s">
        <v>17</v>
      </c>
      <c r="AL1" s="3" t="s">
        <v>17</v>
      </c>
      <c r="AM1" s="3" t="s">
        <v>17</v>
      </c>
      <c r="AN1" s="3" t="s">
        <v>29</v>
      </c>
      <c r="AO1" s="3" t="s">
        <v>29</v>
      </c>
      <c r="AP1" s="3" t="s">
        <v>29</v>
      </c>
      <c r="AQ1" s="3" t="s">
        <v>29</v>
      </c>
      <c r="AR1" s="3" t="s">
        <v>29</v>
      </c>
      <c r="AS1" s="3" t="s">
        <v>29</v>
      </c>
      <c r="AT1" s="3" t="s">
        <v>30</v>
      </c>
      <c r="AU1" s="3" t="s">
        <v>30</v>
      </c>
      <c r="AV1" s="3" t="s">
        <v>30</v>
      </c>
      <c r="AW1" s="3" t="s">
        <v>30</v>
      </c>
      <c r="AX1" s="3" t="s">
        <v>30</v>
      </c>
      <c r="AY1" s="3" t="s">
        <v>30</v>
      </c>
      <c r="AZ1" s="3" t="s">
        <v>31</v>
      </c>
      <c r="BA1" s="3" t="s">
        <v>31</v>
      </c>
      <c r="BB1" s="3" t="s">
        <v>31</v>
      </c>
      <c r="BC1" s="3" t="s">
        <v>31</v>
      </c>
      <c r="BD1" s="3" t="s">
        <v>31</v>
      </c>
      <c r="BE1" s="3" t="s">
        <v>31</v>
      </c>
    </row>
    <row r="2" spans="1:57" x14ac:dyDescent="0.25">
      <c r="C2" s="3" t="s">
        <v>53</v>
      </c>
      <c r="D2" s="3" t="s">
        <v>54</v>
      </c>
      <c r="E2" s="3" t="s">
        <v>55</v>
      </c>
      <c r="F2" s="3" t="s">
        <v>56</v>
      </c>
      <c r="G2" s="3" t="s">
        <v>57</v>
      </c>
      <c r="H2" s="3" t="s">
        <v>52</v>
      </c>
      <c r="I2" s="3" t="s">
        <v>58</v>
      </c>
      <c r="J2" s="3" t="s">
        <v>54</v>
      </c>
      <c r="K2" s="3" t="s">
        <v>55</v>
      </c>
      <c r="L2" s="3" t="s">
        <v>56</v>
      </c>
      <c r="M2" s="3" t="s">
        <v>57</v>
      </c>
      <c r="N2" s="3" t="s">
        <v>52</v>
      </c>
      <c r="O2" s="3" t="s">
        <v>58</v>
      </c>
      <c r="P2" s="3" t="s">
        <v>54</v>
      </c>
      <c r="Q2" s="3" t="s">
        <v>55</v>
      </c>
      <c r="R2" s="3" t="s">
        <v>56</v>
      </c>
      <c r="S2" s="3" t="s">
        <v>57</v>
      </c>
      <c r="T2" s="3" t="s">
        <v>52</v>
      </c>
      <c r="U2" s="3" t="s">
        <v>58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52</v>
      </c>
      <c r="AA2" s="3" t="s">
        <v>58</v>
      </c>
      <c r="AB2" s="3" t="s">
        <v>54</v>
      </c>
      <c r="AC2" s="3" t="s">
        <v>55</v>
      </c>
      <c r="AD2" s="3" t="s">
        <v>56</v>
      </c>
      <c r="AE2" s="3" t="s">
        <v>57</v>
      </c>
      <c r="AF2" s="3" t="s">
        <v>52</v>
      </c>
      <c r="AG2" s="3" t="s">
        <v>58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52</v>
      </c>
      <c r="AM2" s="3" t="s">
        <v>58</v>
      </c>
      <c r="AN2" s="3" t="s">
        <v>54</v>
      </c>
      <c r="AO2" s="3" t="s">
        <v>55</v>
      </c>
      <c r="AP2" s="3" t="s">
        <v>56</v>
      </c>
      <c r="AQ2" s="3" t="s">
        <v>57</v>
      </c>
      <c r="AR2" s="3" t="s">
        <v>52</v>
      </c>
      <c r="AS2" s="3" t="s">
        <v>58</v>
      </c>
      <c r="AT2" s="3" t="s">
        <v>54</v>
      </c>
      <c r="AU2" s="3" t="s">
        <v>55</v>
      </c>
      <c r="AV2" s="3" t="s">
        <v>56</v>
      </c>
      <c r="AW2" s="3" t="s">
        <v>57</v>
      </c>
      <c r="AX2" s="3" t="s">
        <v>52</v>
      </c>
      <c r="AY2" s="3" t="s">
        <v>58</v>
      </c>
      <c r="AZ2" s="3" t="s">
        <v>54</v>
      </c>
      <c r="BA2" s="3" t="s">
        <v>55</v>
      </c>
      <c r="BB2" s="3" t="s">
        <v>56</v>
      </c>
      <c r="BC2" s="3" t="s">
        <v>57</v>
      </c>
      <c r="BD2" s="3" t="s">
        <v>52</v>
      </c>
      <c r="BE2" s="3" t="s">
        <v>58</v>
      </c>
    </row>
    <row r="3" spans="1:57" x14ac:dyDescent="0.25">
      <c r="C3" s="3" t="s">
        <v>6</v>
      </c>
    </row>
    <row r="4" spans="1:57" x14ac:dyDescent="0.25">
      <c r="A4" s="3">
        <v>4</v>
      </c>
      <c r="B4" s="3">
        <v>1</v>
      </c>
      <c r="C4" s="3" t="s">
        <v>3</v>
      </c>
      <c r="D4" s="3">
        <v>3</v>
      </c>
      <c r="E4" s="3">
        <v>9</v>
      </c>
      <c r="F4" s="3">
        <v>15</v>
      </c>
      <c r="G4" s="3">
        <v>21</v>
      </c>
      <c r="H4" s="3">
        <v>27</v>
      </c>
      <c r="I4" s="3">
        <v>33</v>
      </c>
      <c r="J4" s="3">
        <v>7472</v>
      </c>
      <c r="K4" s="3">
        <v>1919</v>
      </c>
      <c r="L4" s="3">
        <v>2789</v>
      </c>
      <c r="M4" s="3">
        <v>2668</v>
      </c>
      <c r="N4" s="3">
        <v>848</v>
      </c>
      <c r="O4" s="3">
        <v>1155</v>
      </c>
      <c r="P4" s="3">
        <v>3</v>
      </c>
      <c r="Q4" s="3">
        <v>9</v>
      </c>
      <c r="R4" s="3">
        <v>15</v>
      </c>
      <c r="S4" s="3">
        <v>21</v>
      </c>
      <c r="T4" s="3">
        <v>27</v>
      </c>
      <c r="U4" s="3">
        <v>33</v>
      </c>
      <c r="V4" s="3">
        <v>2030080.85998</v>
      </c>
      <c r="W4" s="3">
        <v>810811.35062100005</v>
      </c>
      <c r="X4" s="3">
        <v>917672.97344800003</v>
      </c>
      <c r="Y4" s="3">
        <v>1001935.0434</v>
      </c>
      <c r="Z4" s="3">
        <v>320068.84641100001</v>
      </c>
      <c r="AA4" s="3">
        <v>475470.75881199999</v>
      </c>
      <c r="AB4" s="3">
        <v>5933163.52929</v>
      </c>
      <c r="AC4" s="3">
        <v>1931175.9597</v>
      </c>
      <c r="AD4" s="3">
        <v>2185886.8899099999</v>
      </c>
      <c r="AE4" s="3">
        <v>2224760.7478499999</v>
      </c>
      <c r="AF4" s="3">
        <v>1439670.40071</v>
      </c>
      <c r="AG4" s="3">
        <v>1152915.17826</v>
      </c>
      <c r="AH4" s="3">
        <v>0.34215825165800001</v>
      </c>
      <c r="AI4" s="3">
        <v>0.41985368891300001</v>
      </c>
      <c r="AJ4" s="3">
        <v>0.419817227362</v>
      </c>
      <c r="AK4" s="3">
        <v>0.45035631106500001</v>
      </c>
      <c r="AL4" s="3">
        <v>0.22232091890799999</v>
      </c>
      <c r="AM4" s="3">
        <v>0.41240740670300002</v>
      </c>
      <c r="AN4" s="3">
        <v>1269</v>
      </c>
      <c r="AO4" s="3">
        <v>485</v>
      </c>
      <c r="AP4" s="3">
        <v>476</v>
      </c>
      <c r="AQ4" s="3">
        <v>409</v>
      </c>
      <c r="AR4" s="3">
        <v>214</v>
      </c>
      <c r="AS4" s="3">
        <v>322</v>
      </c>
      <c r="AT4" s="3">
        <v>1.7737272063099999E-4</v>
      </c>
      <c r="AU4" s="3">
        <v>5.0221972952399995E-4</v>
      </c>
      <c r="AV4" s="3">
        <v>5.1170319952100005E-4</v>
      </c>
      <c r="AW4" s="3">
        <v>6.0522128153800002E-4</v>
      </c>
      <c r="AX4" s="3">
        <v>8.0791742020500004E-4</v>
      </c>
      <c r="AY4" s="3">
        <v>7.5256999254499999E-4</v>
      </c>
      <c r="AZ4" s="3">
        <v>2.6103544655400001E-2</v>
      </c>
      <c r="BA4" s="3">
        <v>4.3924108561700002E-2</v>
      </c>
      <c r="BB4" s="3">
        <v>4.4336880937700003E-2</v>
      </c>
      <c r="BC4" s="3">
        <v>4.8218441235199999E-2</v>
      </c>
      <c r="BD4" s="3">
        <v>5.57108208651E-2</v>
      </c>
      <c r="BE4" s="3">
        <v>5.3768697988300002E-2</v>
      </c>
    </row>
    <row r="5" spans="1:57" x14ac:dyDescent="0.25">
      <c r="A5" s="3">
        <v>2</v>
      </c>
      <c r="B5" s="3">
        <v>2</v>
      </c>
      <c r="C5" s="3" t="s">
        <v>1</v>
      </c>
      <c r="D5" s="3">
        <v>1</v>
      </c>
      <c r="E5" s="3">
        <v>7</v>
      </c>
      <c r="F5" s="3">
        <v>13</v>
      </c>
      <c r="G5" s="3">
        <v>19</v>
      </c>
      <c r="H5" s="3">
        <v>25</v>
      </c>
      <c r="I5" s="3">
        <v>31</v>
      </c>
      <c r="J5" s="3">
        <v>8248</v>
      </c>
      <c r="K5" s="3">
        <v>1622</v>
      </c>
      <c r="L5" s="3">
        <v>2410</v>
      </c>
      <c r="M5" s="3">
        <v>2551</v>
      </c>
      <c r="N5" s="3">
        <v>938</v>
      </c>
      <c r="O5" s="3">
        <v>743</v>
      </c>
      <c r="P5" s="3">
        <v>1</v>
      </c>
      <c r="Q5" s="3">
        <v>7</v>
      </c>
      <c r="R5" s="3">
        <v>13</v>
      </c>
      <c r="S5" s="3">
        <v>19</v>
      </c>
      <c r="T5" s="3">
        <v>25</v>
      </c>
      <c r="U5" s="3">
        <v>31</v>
      </c>
      <c r="V5" s="3">
        <v>2668926.2279300001</v>
      </c>
      <c r="W5" s="3">
        <v>804059.53633100004</v>
      </c>
      <c r="X5" s="3">
        <v>852160.35997600004</v>
      </c>
      <c r="Y5" s="3">
        <v>856816.54309799999</v>
      </c>
      <c r="Z5" s="3">
        <v>949737.41309199994</v>
      </c>
      <c r="AA5" s="3">
        <v>241505.137651</v>
      </c>
      <c r="AB5" s="3">
        <v>5933163.52929</v>
      </c>
      <c r="AC5" s="3">
        <v>1931175.9597</v>
      </c>
      <c r="AD5" s="3">
        <v>2185886.8899099999</v>
      </c>
      <c r="AE5" s="3">
        <v>2224760.7478499999</v>
      </c>
      <c r="AF5" s="3">
        <v>1439670.40071</v>
      </c>
      <c r="AG5" s="3">
        <v>1152915.17826</v>
      </c>
      <c r="AH5" s="3">
        <v>0.44983190076500001</v>
      </c>
      <c r="AI5" s="3">
        <v>0.41635746980600002</v>
      </c>
      <c r="AJ5" s="3">
        <v>0.38984650299599999</v>
      </c>
      <c r="AK5" s="3">
        <v>0.38512749918299999</v>
      </c>
      <c r="AL5" s="3">
        <v>0.65969086578500002</v>
      </c>
      <c r="AM5" s="3">
        <v>0.209473465356</v>
      </c>
      <c r="AN5" s="3">
        <v>1269</v>
      </c>
      <c r="AO5" s="3">
        <v>485</v>
      </c>
      <c r="AP5" s="3">
        <v>476</v>
      </c>
      <c r="AQ5" s="3">
        <v>409</v>
      </c>
      <c r="AR5" s="3">
        <v>214</v>
      </c>
      <c r="AS5" s="3">
        <v>322</v>
      </c>
      <c r="AT5" s="3">
        <v>1.9502219213500001E-4</v>
      </c>
      <c r="AU5" s="3">
        <v>5.0103902503700003E-4</v>
      </c>
      <c r="AV5" s="3">
        <v>4.9971892247500005E-4</v>
      </c>
      <c r="AW5" s="3">
        <v>5.7898363950100004E-4</v>
      </c>
      <c r="AX5" s="3">
        <v>1.0490599410500001E-3</v>
      </c>
      <c r="AY5" s="3">
        <v>5.1426811387500005E-4</v>
      </c>
      <c r="AZ5" s="3">
        <v>2.7371467869E-2</v>
      </c>
      <c r="BA5" s="3">
        <v>4.3872446006400001E-2</v>
      </c>
      <c r="BB5" s="3">
        <v>4.38146118615E-2</v>
      </c>
      <c r="BC5" s="3">
        <v>4.7161674583400003E-2</v>
      </c>
      <c r="BD5" s="3">
        <v>6.3482821846100004E-2</v>
      </c>
      <c r="BE5" s="3">
        <v>4.4447861436300001E-2</v>
      </c>
    </row>
    <row r="6" spans="1:57" x14ac:dyDescent="0.25">
      <c r="A6" s="3">
        <v>5</v>
      </c>
      <c r="B6" s="3">
        <v>3</v>
      </c>
      <c r="C6" s="3" t="s">
        <v>5</v>
      </c>
      <c r="D6" s="3">
        <v>5</v>
      </c>
      <c r="E6" s="3">
        <v>11</v>
      </c>
      <c r="F6" s="3">
        <v>17</v>
      </c>
      <c r="G6" s="3">
        <v>23</v>
      </c>
      <c r="H6" s="3">
        <v>29</v>
      </c>
      <c r="I6" s="3">
        <v>35</v>
      </c>
      <c r="J6" s="3">
        <v>4780</v>
      </c>
      <c r="K6" s="3">
        <v>1448</v>
      </c>
      <c r="L6" s="3">
        <v>1648</v>
      </c>
      <c r="M6" s="3">
        <v>1443</v>
      </c>
      <c r="N6" s="3">
        <v>615</v>
      </c>
      <c r="O6" s="3">
        <v>902</v>
      </c>
      <c r="P6" s="3">
        <v>5</v>
      </c>
      <c r="Q6" s="3">
        <v>11</v>
      </c>
      <c r="R6" s="3">
        <v>17</v>
      </c>
      <c r="S6" s="3">
        <v>23</v>
      </c>
      <c r="T6" s="3">
        <v>29</v>
      </c>
      <c r="U6" s="3">
        <v>35</v>
      </c>
      <c r="V6" s="3">
        <v>656589.27150599996</v>
      </c>
      <c r="W6" s="3">
        <v>163422.34414900001</v>
      </c>
      <c r="X6" s="3">
        <v>186492.54553900001</v>
      </c>
      <c r="Y6" s="3">
        <v>206415.613369</v>
      </c>
      <c r="Z6" s="3">
        <v>95589.023112399998</v>
      </c>
      <c r="AA6" s="3">
        <v>208898.833916</v>
      </c>
      <c r="AB6" s="3">
        <v>5933163.52929</v>
      </c>
      <c r="AC6" s="3">
        <v>1931175.9597</v>
      </c>
      <c r="AD6" s="3">
        <v>2185886.8899099999</v>
      </c>
      <c r="AE6" s="3">
        <v>2224760.7478499999</v>
      </c>
      <c r="AF6" s="3">
        <v>1439670.40071</v>
      </c>
      <c r="AG6" s="3">
        <v>1152915.17826</v>
      </c>
      <c r="AH6" s="3">
        <v>0.110664280238</v>
      </c>
      <c r="AI6" s="3">
        <v>8.4623228312500007E-2</v>
      </c>
      <c r="AJ6" s="3">
        <v>8.5316649456799995E-2</v>
      </c>
      <c r="AK6" s="3">
        <v>9.2781038846000002E-2</v>
      </c>
      <c r="AL6" s="3">
        <v>6.63964634301E-2</v>
      </c>
      <c r="AM6" s="3">
        <v>0.18119184989100001</v>
      </c>
      <c r="AN6" s="3">
        <v>1269</v>
      </c>
      <c r="AO6" s="3">
        <v>485</v>
      </c>
      <c r="AP6" s="3">
        <v>476</v>
      </c>
      <c r="AQ6" s="3">
        <v>409</v>
      </c>
      <c r="AR6" s="3">
        <v>214</v>
      </c>
      <c r="AS6" s="3">
        <v>322</v>
      </c>
      <c r="AT6" s="1">
        <v>7.7555317035300002E-5</v>
      </c>
      <c r="AU6" s="3">
        <v>1.5971574751E-4</v>
      </c>
      <c r="AV6" s="3">
        <v>1.6394478735799999E-4</v>
      </c>
      <c r="AW6" s="3">
        <v>2.05801265713E-4</v>
      </c>
      <c r="AX6" s="3">
        <v>2.8966342558000001E-4</v>
      </c>
      <c r="AY6" s="3">
        <v>4.6074957585200003E-4</v>
      </c>
      <c r="AZ6" s="3">
        <v>1.7260837347099999E-2</v>
      </c>
      <c r="BA6" s="3">
        <v>2.4770224375999999E-2</v>
      </c>
      <c r="BB6" s="3">
        <v>2.50960214997E-2</v>
      </c>
      <c r="BC6" s="3">
        <v>2.81177193663E-2</v>
      </c>
      <c r="BD6" s="3">
        <v>3.3358222610099998E-2</v>
      </c>
      <c r="BE6" s="3">
        <v>4.2071552985299999E-2</v>
      </c>
    </row>
    <row r="7" spans="1:57" x14ac:dyDescent="0.25">
      <c r="A7" s="3">
        <v>5</v>
      </c>
      <c r="B7" s="3">
        <v>4</v>
      </c>
      <c r="C7" s="3" t="s">
        <v>4</v>
      </c>
      <c r="D7" s="3">
        <v>4</v>
      </c>
      <c r="E7" s="3">
        <v>10</v>
      </c>
      <c r="F7" s="3">
        <v>16</v>
      </c>
      <c r="G7" s="3">
        <v>22</v>
      </c>
      <c r="H7" s="3">
        <v>28</v>
      </c>
      <c r="I7" s="3">
        <v>34</v>
      </c>
      <c r="J7" s="3">
        <v>2324</v>
      </c>
      <c r="K7" s="3">
        <v>770</v>
      </c>
      <c r="L7" s="3">
        <v>747</v>
      </c>
      <c r="M7" s="3">
        <v>635</v>
      </c>
      <c r="N7" s="3">
        <v>334</v>
      </c>
      <c r="O7" s="3">
        <v>655</v>
      </c>
      <c r="P7" s="3">
        <v>4</v>
      </c>
      <c r="Q7" s="3">
        <v>10</v>
      </c>
      <c r="R7" s="3">
        <v>16</v>
      </c>
      <c r="S7" s="3">
        <v>22</v>
      </c>
      <c r="T7" s="3">
        <v>28</v>
      </c>
      <c r="U7" s="3">
        <v>34</v>
      </c>
      <c r="V7" s="3">
        <v>493795.65444299998</v>
      </c>
      <c r="W7" s="3">
        <v>140551.619756</v>
      </c>
      <c r="X7" s="3">
        <v>181147.99690900001</v>
      </c>
      <c r="Y7" s="3">
        <v>74913.2718914</v>
      </c>
      <c r="Z7" s="3">
        <v>69324.163555100007</v>
      </c>
      <c r="AA7" s="3">
        <v>220128.71911800001</v>
      </c>
      <c r="AB7" s="3">
        <v>5933163.52929</v>
      </c>
      <c r="AC7" s="3">
        <v>1931175.9597</v>
      </c>
      <c r="AD7" s="3">
        <v>2185886.8899099999</v>
      </c>
      <c r="AE7" s="3">
        <v>2224760.7478499999</v>
      </c>
      <c r="AF7" s="3">
        <v>1439670.40071</v>
      </c>
      <c r="AG7" s="3">
        <v>1152915.17826</v>
      </c>
      <c r="AH7" s="3">
        <v>8.3226368531000003E-2</v>
      </c>
      <c r="AI7" s="3">
        <v>7.2780327991499999E-2</v>
      </c>
      <c r="AJ7" s="3">
        <v>8.2871624211299996E-2</v>
      </c>
      <c r="AK7" s="3">
        <v>3.36725070163E-2</v>
      </c>
      <c r="AL7" s="3">
        <v>4.8152801863999999E-2</v>
      </c>
      <c r="AM7" s="3">
        <v>0.190932276086</v>
      </c>
      <c r="AN7" s="3">
        <v>1269</v>
      </c>
      <c r="AO7" s="3">
        <v>485</v>
      </c>
      <c r="AP7" s="3">
        <v>476</v>
      </c>
      <c r="AQ7" s="3">
        <v>409</v>
      </c>
      <c r="AR7" s="3">
        <v>214</v>
      </c>
      <c r="AS7" s="3">
        <v>322</v>
      </c>
      <c r="AT7" s="1">
        <v>6.0125878732999998E-5</v>
      </c>
      <c r="AU7" s="3">
        <v>1.39140931647E-4</v>
      </c>
      <c r="AV7" s="3">
        <v>1.59672096874E-4</v>
      </c>
      <c r="AW7" s="1">
        <v>7.9556648624700007E-5</v>
      </c>
      <c r="AX7" s="3">
        <v>2.14178081947E-4</v>
      </c>
      <c r="AY7" s="3">
        <v>4.7974267712599998E-4</v>
      </c>
      <c r="AZ7" s="3">
        <v>1.51980122299E-2</v>
      </c>
      <c r="BA7" s="3">
        <v>2.31197708253E-2</v>
      </c>
      <c r="BB7" s="3">
        <v>2.4766839268499999E-2</v>
      </c>
      <c r="BC7" s="3">
        <v>1.7482128627699999E-2</v>
      </c>
      <c r="BD7" s="3">
        <v>2.86842556049E-2</v>
      </c>
      <c r="BE7" s="3">
        <v>4.2929936739400001E-2</v>
      </c>
    </row>
    <row r="8" spans="1:57" x14ac:dyDescent="0.25">
      <c r="A8" s="3">
        <v>1</v>
      </c>
      <c r="B8" s="3">
        <v>5</v>
      </c>
      <c r="C8" s="3" t="s">
        <v>0</v>
      </c>
      <c r="D8" s="3">
        <v>0</v>
      </c>
      <c r="E8" s="3">
        <v>6</v>
      </c>
      <c r="F8" s="3">
        <v>12</v>
      </c>
      <c r="G8" s="3">
        <v>18</v>
      </c>
      <c r="H8" s="3">
        <v>24</v>
      </c>
      <c r="I8" s="3">
        <v>30</v>
      </c>
      <c r="J8" s="3">
        <v>497</v>
      </c>
      <c r="K8" s="3">
        <v>110</v>
      </c>
      <c r="L8" s="3">
        <v>165</v>
      </c>
      <c r="M8" s="3">
        <v>260</v>
      </c>
      <c r="N8" s="3">
        <v>55</v>
      </c>
      <c r="O8" s="3">
        <v>112</v>
      </c>
      <c r="P8" s="3">
        <v>0</v>
      </c>
      <c r="Q8" s="3">
        <v>6</v>
      </c>
      <c r="R8" s="3">
        <v>12</v>
      </c>
      <c r="S8" s="3">
        <v>18</v>
      </c>
      <c r="T8" s="3">
        <v>24</v>
      </c>
      <c r="U8" s="3">
        <v>30</v>
      </c>
      <c r="V8" s="3">
        <v>46324.3020502</v>
      </c>
      <c r="W8" s="3">
        <v>8453.9486648399998</v>
      </c>
      <c r="X8" s="3">
        <v>42675.337193799998</v>
      </c>
      <c r="Y8" s="3">
        <v>56150.010173199997</v>
      </c>
      <c r="Z8" s="3">
        <v>2324.5565874600002</v>
      </c>
      <c r="AA8" s="3">
        <v>4448.6527054500002</v>
      </c>
      <c r="AB8" s="3">
        <v>5933163.52929</v>
      </c>
      <c r="AC8" s="3">
        <v>1931175.9597</v>
      </c>
      <c r="AD8" s="3">
        <v>2185886.8899099999</v>
      </c>
      <c r="AE8" s="3">
        <v>2224760.7478499999</v>
      </c>
      <c r="AF8" s="3">
        <v>1439670.40071</v>
      </c>
      <c r="AG8" s="3">
        <v>1152915.17826</v>
      </c>
      <c r="AH8" s="3">
        <v>7.8076900832999997E-3</v>
      </c>
      <c r="AI8" s="3">
        <v>4.3776169760100002E-3</v>
      </c>
      <c r="AJ8" s="3">
        <v>1.9523122349499999E-2</v>
      </c>
      <c r="AK8" s="3">
        <v>2.5238673519199999E-2</v>
      </c>
      <c r="AL8" s="3">
        <v>1.61464498145E-3</v>
      </c>
      <c r="AM8" s="3">
        <v>3.85861231542E-3</v>
      </c>
      <c r="AN8" s="3">
        <v>1269</v>
      </c>
      <c r="AO8" s="3">
        <v>485</v>
      </c>
      <c r="AP8" s="3">
        <v>476</v>
      </c>
      <c r="AQ8" s="3">
        <v>409</v>
      </c>
      <c r="AR8" s="3">
        <v>214</v>
      </c>
      <c r="AS8" s="3">
        <v>322</v>
      </c>
      <c r="AT8" s="1">
        <v>6.10459421502E-6</v>
      </c>
      <c r="AU8" s="1">
        <v>8.9865019497300006E-6</v>
      </c>
      <c r="AV8" s="1">
        <v>4.0214222779900001E-5</v>
      </c>
      <c r="AW8" s="1">
        <v>6.0150813883099999E-5</v>
      </c>
      <c r="AX8" s="1">
        <v>7.5328873973600003E-6</v>
      </c>
      <c r="AY8" s="1">
        <v>1.19370292746E-5</v>
      </c>
      <c r="AZ8" s="3">
        <v>4.8426654991299998E-3</v>
      </c>
      <c r="BA8" s="3">
        <v>5.8755889824000001E-3</v>
      </c>
      <c r="BB8" s="3">
        <v>1.2429278266700001E-2</v>
      </c>
      <c r="BC8" s="3">
        <v>1.52011633309E-2</v>
      </c>
      <c r="BD8" s="3">
        <v>5.3794367944699998E-3</v>
      </c>
      <c r="BE8" s="3">
        <v>6.7718012124799998E-3</v>
      </c>
    </row>
    <row r="9" spans="1:57" x14ac:dyDescent="0.25">
      <c r="A9" s="3">
        <v>3</v>
      </c>
      <c r="B9" s="3">
        <v>6</v>
      </c>
      <c r="C9" s="3" t="s">
        <v>2</v>
      </c>
      <c r="D9" s="3">
        <v>2</v>
      </c>
      <c r="E9" s="3">
        <v>8</v>
      </c>
      <c r="F9" s="3">
        <v>14</v>
      </c>
      <c r="G9" s="3">
        <v>20</v>
      </c>
      <c r="H9" s="3">
        <v>26</v>
      </c>
      <c r="I9" s="3">
        <v>32</v>
      </c>
      <c r="J9" s="3">
        <v>463</v>
      </c>
      <c r="K9" s="3">
        <v>121</v>
      </c>
      <c r="L9" s="3">
        <v>119</v>
      </c>
      <c r="M9" s="3">
        <v>98</v>
      </c>
      <c r="N9" s="3">
        <v>51</v>
      </c>
      <c r="O9" s="3">
        <v>57</v>
      </c>
      <c r="P9" s="3">
        <v>2</v>
      </c>
      <c r="Q9" s="3">
        <v>8</v>
      </c>
      <c r="R9" s="3">
        <v>14</v>
      </c>
      <c r="S9" s="3">
        <v>20</v>
      </c>
      <c r="T9" s="3">
        <v>26</v>
      </c>
      <c r="U9" s="3">
        <v>32</v>
      </c>
      <c r="V9" s="3">
        <v>37447.213376500004</v>
      </c>
      <c r="W9" s="3">
        <v>3877.1601781099998</v>
      </c>
      <c r="X9" s="3">
        <v>5737.6768421899997</v>
      </c>
      <c r="Y9" s="3">
        <v>28530.265912499999</v>
      </c>
      <c r="Z9" s="3">
        <v>2626.3979555800001</v>
      </c>
      <c r="AA9" s="3">
        <v>2463.0760530699999</v>
      </c>
      <c r="AB9" s="3">
        <v>5933163.52929</v>
      </c>
      <c r="AC9" s="3">
        <v>1931175.9597</v>
      </c>
      <c r="AD9" s="3">
        <v>2185886.8899099999</v>
      </c>
      <c r="AE9" s="3">
        <v>2224760.7478499999</v>
      </c>
      <c r="AF9" s="3">
        <v>1439670.40071</v>
      </c>
      <c r="AG9" s="3">
        <v>1152915.17826</v>
      </c>
      <c r="AH9" s="3">
        <v>6.3115087240800003E-3</v>
      </c>
      <c r="AI9" s="3">
        <v>2.0076680007500001E-3</v>
      </c>
      <c r="AJ9" s="3">
        <v>2.6248736239200001E-3</v>
      </c>
      <c r="AK9" s="3">
        <v>1.2823970370800001E-2</v>
      </c>
      <c r="AL9" s="3">
        <v>1.8243050314E-3</v>
      </c>
      <c r="AM9" s="3">
        <v>2.13638964906E-3</v>
      </c>
      <c r="AN9" s="3">
        <v>1269</v>
      </c>
      <c r="AO9" s="3">
        <v>485</v>
      </c>
      <c r="AP9" s="3">
        <v>476</v>
      </c>
      <c r="AQ9" s="3">
        <v>409</v>
      </c>
      <c r="AR9" s="3">
        <v>214</v>
      </c>
      <c r="AS9" s="3">
        <v>322</v>
      </c>
      <c r="AT9" s="1">
        <v>4.9422171644599998E-6</v>
      </c>
      <c r="AU9" s="1">
        <v>4.1312108658699997E-6</v>
      </c>
      <c r="AV9" s="1">
        <v>5.4999656772599999E-6</v>
      </c>
      <c r="AW9" s="1">
        <v>3.0952362236500003E-5</v>
      </c>
      <c r="AX9" s="1">
        <v>8.5092380493099997E-6</v>
      </c>
      <c r="AY9" s="1">
        <v>6.6205760506999998E-6</v>
      </c>
      <c r="AZ9" s="3">
        <v>4.3572951998900001E-3</v>
      </c>
      <c r="BA9" s="3">
        <v>3.98377454964E-3</v>
      </c>
      <c r="BB9" s="3">
        <v>4.5965931020499999E-3</v>
      </c>
      <c r="BC9" s="3">
        <v>1.0904430052400001E-2</v>
      </c>
      <c r="BD9" s="3">
        <v>5.7174372659600002E-3</v>
      </c>
      <c r="BE9" s="3">
        <v>5.0431740953899998E-3</v>
      </c>
    </row>
    <row r="11" spans="1:57" x14ac:dyDescent="0.25">
      <c r="E11" s="11" t="s">
        <v>33</v>
      </c>
      <c r="F11" s="11"/>
      <c r="G11" s="11"/>
      <c r="H11" s="11"/>
      <c r="I11" s="11"/>
      <c r="K11" s="11" t="s">
        <v>31</v>
      </c>
      <c r="L11" s="11"/>
      <c r="M11" s="11"/>
      <c r="N11" s="11"/>
      <c r="O11" s="11"/>
    </row>
    <row r="12" spans="1:57" x14ac:dyDescent="0.25">
      <c r="D12" s="3" t="s">
        <v>34</v>
      </c>
      <c r="E12" s="3" t="s">
        <v>58</v>
      </c>
      <c r="F12" s="3" t="s">
        <v>60</v>
      </c>
      <c r="G12" s="3" t="s">
        <v>54</v>
      </c>
      <c r="J12" s="5"/>
      <c r="K12" s="3" t="s">
        <v>58</v>
      </c>
      <c r="L12" s="3" t="s">
        <v>59</v>
      </c>
      <c r="M12" s="3" t="s">
        <v>54</v>
      </c>
    </row>
    <row r="13" spans="1:57" x14ac:dyDescent="0.25">
      <c r="C13" s="3">
        <v>1</v>
      </c>
      <c r="D13" s="3" t="s">
        <v>3</v>
      </c>
      <c r="E13" s="4">
        <f>AM4</f>
        <v>0.41240740670300002</v>
      </c>
      <c r="F13" s="4">
        <f t="shared" ref="F13:F18" si="0">SUM(W4:Y4)/SUM(AC4:AE4)</f>
        <v>0.43054167709151925</v>
      </c>
      <c r="G13" s="4">
        <f t="shared" ref="G13:G18" si="1">AH4</f>
        <v>0.34215825165800001</v>
      </c>
      <c r="H13" s="4"/>
      <c r="K13" s="4">
        <f t="shared" ref="K13:K18" si="2">BE4</f>
        <v>5.3768697988300002E-2</v>
      </c>
      <c r="L13" s="4">
        <f t="shared" ref="L13:L18" si="3">$H$20*SQRT((F13*(1-F13))/SUM(AO4:AQ4))</f>
        <v>2.6220100939086641E-2</v>
      </c>
      <c r="M13" s="4">
        <f t="shared" ref="M13:M18" si="4">AZ4</f>
        <v>2.6103544655400001E-2</v>
      </c>
      <c r="N13" s="4"/>
    </row>
    <row r="14" spans="1:57" x14ac:dyDescent="0.25">
      <c r="C14" s="3">
        <v>2</v>
      </c>
      <c r="D14" s="3" t="s">
        <v>1</v>
      </c>
      <c r="E14" s="4">
        <v>0.209473465356</v>
      </c>
      <c r="F14" s="4">
        <f t="shared" si="0"/>
        <v>0.39626400841731241</v>
      </c>
      <c r="G14" s="4">
        <f t="shared" si="1"/>
        <v>0.44983190076500001</v>
      </c>
      <c r="H14" s="4"/>
      <c r="K14" s="4">
        <f t="shared" si="2"/>
        <v>4.4447861436300001E-2</v>
      </c>
      <c r="L14" s="4">
        <f t="shared" si="3"/>
        <v>2.5900707981528534E-2</v>
      </c>
      <c r="M14" s="4">
        <f t="shared" si="4"/>
        <v>2.7371467869E-2</v>
      </c>
      <c r="N14" s="4"/>
    </row>
    <row r="15" spans="1:57" x14ac:dyDescent="0.25">
      <c r="C15" s="3">
        <v>3</v>
      </c>
      <c r="D15" s="3" t="s">
        <v>5</v>
      </c>
      <c r="E15" s="4">
        <v>0.18119184989100001</v>
      </c>
      <c r="F15" s="4">
        <f t="shared" si="0"/>
        <v>8.7724058310265696E-2</v>
      </c>
      <c r="G15" s="4">
        <f t="shared" si="1"/>
        <v>0.110664280238</v>
      </c>
      <c r="H15" s="4"/>
      <c r="K15" s="4">
        <f t="shared" si="2"/>
        <v>4.2071552985299999E-2</v>
      </c>
      <c r="L15" s="4">
        <f t="shared" si="3"/>
        <v>1.4980222232069577E-2</v>
      </c>
      <c r="M15" s="4">
        <f t="shared" si="4"/>
        <v>1.7260837347099999E-2</v>
      </c>
      <c r="N15" s="4"/>
    </row>
    <row r="16" spans="1:57" x14ac:dyDescent="0.25">
      <c r="C16" s="3">
        <v>4</v>
      </c>
      <c r="D16" s="3" t="s">
        <v>4</v>
      </c>
      <c r="E16" s="4">
        <v>0.190932276086</v>
      </c>
      <c r="F16" s="4">
        <f t="shared" si="0"/>
        <v>6.253924954885999E-2</v>
      </c>
      <c r="G16" s="4">
        <f t="shared" si="1"/>
        <v>8.3226368531000003E-2</v>
      </c>
      <c r="H16" s="4"/>
      <c r="K16" s="4">
        <f t="shared" si="2"/>
        <v>4.2929936739400001E-2</v>
      </c>
      <c r="L16" s="4">
        <f t="shared" si="3"/>
        <v>1.2821790232093266E-2</v>
      </c>
      <c r="M16" s="4">
        <f t="shared" si="4"/>
        <v>1.51980122299E-2</v>
      </c>
      <c r="N16" s="4"/>
    </row>
    <row r="17" spans="3:21" x14ac:dyDescent="0.25">
      <c r="C17" s="3">
        <v>5</v>
      </c>
      <c r="D17" s="3" t="s">
        <v>0</v>
      </c>
      <c r="E17" s="4">
        <v>3.85861231542E-3</v>
      </c>
      <c r="F17" s="4">
        <f t="shared" si="0"/>
        <v>1.6916158953838932E-2</v>
      </c>
      <c r="G17" s="4">
        <f t="shared" si="1"/>
        <v>7.8076900832999997E-3</v>
      </c>
      <c r="H17" s="4"/>
      <c r="K17" s="4">
        <f t="shared" si="2"/>
        <v>6.7718012124799998E-3</v>
      </c>
      <c r="L17" s="4">
        <f t="shared" si="3"/>
        <v>6.8287615062236247E-3</v>
      </c>
      <c r="M17" s="4">
        <f t="shared" si="4"/>
        <v>4.8426654991299998E-3</v>
      </c>
      <c r="N17" s="4"/>
    </row>
    <row r="18" spans="3:21" x14ac:dyDescent="0.25">
      <c r="C18" s="3">
        <v>6</v>
      </c>
      <c r="D18" s="3" t="s">
        <v>2</v>
      </c>
      <c r="E18" s="4">
        <v>2.13638964906E-3</v>
      </c>
      <c r="F18" s="4">
        <f t="shared" si="0"/>
        <v>6.0148476769485851E-3</v>
      </c>
      <c r="G18" s="4">
        <f t="shared" si="1"/>
        <v>6.3115087240800003E-3</v>
      </c>
      <c r="H18" s="4"/>
      <c r="K18" s="4">
        <f t="shared" si="2"/>
        <v>5.0431740953899998E-3</v>
      </c>
      <c r="L18" s="4">
        <f t="shared" si="3"/>
        <v>4.0944733913459031E-3</v>
      </c>
      <c r="M18" s="4">
        <f t="shared" si="4"/>
        <v>4.3572951998900001E-3</v>
      </c>
      <c r="N18" s="4"/>
    </row>
    <row r="19" spans="3:21" x14ac:dyDescent="0.25">
      <c r="D19" s="2"/>
    </row>
    <row r="20" spans="3:21" x14ac:dyDescent="0.25">
      <c r="D20" s="2"/>
      <c r="G20" s="3" t="s">
        <v>39</v>
      </c>
      <c r="H20" s="3">
        <v>1.96</v>
      </c>
    </row>
    <row r="21" spans="3:21" x14ac:dyDescent="0.25">
      <c r="P21" s="4"/>
      <c r="Q21" s="4"/>
      <c r="R21" s="4"/>
      <c r="S21" s="4"/>
      <c r="T21" s="4"/>
      <c r="U21" s="4"/>
    </row>
    <row r="22" spans="3:21" x14ac:dyDescent="0.25">
      <c r="P22" s="4"/>
      <c r="Q22" s="4"/>
      <c r="R22" s="4"/>
      <c r="S22" s="4"/>
      <c r="T22" s="4"/>
      <c r="U22" s="4"/>
    </row>
    <row r="23" spans="3:21" x14ac:dyDescent="0.25">
      <c r="P23" s="4"/>
      <c r="Q23" s="4"/>
      <c r="R23" s="4"/>
      <c r="S23" s="4"/>
      <c r="T23" s="4"/>
      <c r="U23" s="4"/>
    </row>
    <row r="24" spans="3:21" x14ac:dyDescent="0.25">
      <c r="P24" s="4"/>
      <c r="Q24" s="4"/>
      <c r="R24" s="4"/>
      <c r="S24" s="4"/>
      <c r="T24" s="4"/>
      <c r="U24" s="4"/>
    </row>
    <row r="25" spans="3:21" x14ac:dyDescent="0.25">
      <c r="P25" s="4"/>
      <c r="Q25" s="4"/>
      <c r="R25" s="4"/>
      <c r="S25" s="4"/>
      <c r="T25" s="4"/>
      <c r="U25" s="4"/>
    </row>
    <row r="26" spans="3:21" x14ac:dyDescent="0.25">
      <c r="P26" s="4"/>
      <c r="Q26" s="4"/>
      <c r="R26" s="4"/>
      <c r="S26" s="4"/>
      <c r="T26" s="4"/>
      <c r="U26" s="4"/>
    </row>
    <row r="32" spans="3:21" x14ac:dyDescent="0.25">
      <c r="C32" s="6" t="s">
        <v>26</v>
      </c>
    </row>
  </sheetData>
  <sortState xmlns:xlrd2="http://schemas.microsoft.com/office/spreadsheetml/2017/richdata2" ref="A4:BE9">
    <sortCondition ref="B4:B9"/>
  </sortState>
  <mergeCells count="2">
    <mergeCell ref="E11:I11"/>
    <mergeCell ref="K11:O11"/>
  </mergeCells>
  <hyperlinks>
    <hyperlink ref="C32" r:id="rId1" xr:uid="{E8175764-35AE-4CFD-86D6-85E744CA5294}"/>
  </hyperlinks>
  <pageMargins left="0.7" right="0.7" top="0.75" bottom="0.75" header="0.3" footer="0.3"/>
  <pageSetup orientation="portrait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ED33-F563-467F-BDB0-0BF187BBCFF3}">
  <dimension ref="B1:BE30"/>
  <sheetViews>
    <sheetView workbookViewId="0">
      <selection activeCell="G38" sqref="G38"/>
    </sheetView>
  </sheetViews>
  <sheetFormatPr defaultRowHeight="15" x14ac:dyDescent="0.25"/>
  <cols>
    <col min="1" max="16384" width="9.140625" style="3"/>
  </cols>
  <sheetData>
    <row r="1" spans="2:57" x14ac:dyDescent="0.25">
      <c r="D1" s="3" t="s">
        <v>27</v>
      </c>
      <c r="E1" s="3" t="s">
        <v>27</v>
      </c>
      <c r="F1" s="3" t="s">
        <v>27</v>
      </c>
      <c r="G1" s="3" t="s">
        <v>27</v>
      </c>
      <c r="H1" s="3" t="s">
        <v>27</v>
      </c>
      <c r="I1" s="3" t="s">
        <v>27</v>
      </c>
      <c r="J1" s="3" t="s">
        <v>14</v>
      </c>
      <c r="K1" s="3" t="s">
        <v>14</v>
      </c>
      <c r="L1" s="3" t="s">
        <v>14</v>
      </c>
      <c r="M1" s="3" t="s">
        <v>14</v>
      </c>
      <c r="N1" s="3" t="s">
        <v>14</v>
      </c>
      <c r="O1" s="3" t="s">
        <v>14</v>
      </c>
      <c r="P1" s="3" t="s">
        <v>28</v>
      </c>
      <c r="Q1" s="3" t="s">
        <v>28</v>
      </c>
      <c r="R1" s="3" t="s">
        <v>28</v>
      </c>
      <c r="S1" s="3" t="s">
        <v>28</v>
      </c>
      <c r="T1" s="3" t="s">
        <v>28</v>
      </c>
      <c r="U1" s="3" t="s">
        <v>28</v>
      </c>
      <c r="V1" s="3" t="s">
        <v>15</v>
      </c>
      <c r="W1" s="3" t="s">
        <v>15</v>
      </c>
      <c r="X1" s="3" t="s">
        <v>15</v>
      </c>
      <c r="Y1" s="3" t="s">
        <v>15</v>
      </c>
      <c r="Z1" s="3" t="s">
        <v>15</v>
      </c>
      <c r="AA1" s="3" t="s">
        <v>15</v>
      </c>
      <c r="AB1" s="3" t="s">
        <v>85</v>
      </c>
      <c r="AC1" s="3" t="s">
        <v>85</v>
      </c>
      <c r="AD1" s="3" t="s">
        <v>85</v>
      </c>
      <c r="AE1" s="3" t="s">
        <v>85</v>
      </c>
      <c r="AF1" s="3" t="s">
        <v>85</v>
      </c>
      <c r="AG1" s="3" t="s">
        <v>85</v>
      </c>
      <c r="AH1" s="3" t="s">
        <v>17</v>
      </c>
      <c r="AI1" s="3" t="s">
        <v>17</v>
      </c>
      <c r="AJ1" s="3" t="s">
        <v>17</v>
      </c>
      <c r="AK1" s="3" t="s">
        <v>17</v>
      </c>
      <c r="AL1" s="3" t="s">
        <v>17</v>
      </c>
      <c r="AM1" s="3" t="s">
        <v>17</v>
      </c>
      <c r="AN1" s="3" t="s">
        <v>29</v>
      </c>
      <c r="AO1" s="3" t="s">
        <v>29</v>
      </c>
      <c r="AP1" s="3" t="s">
        <v>29</v>
      </c>
      <c r="AQ1" s="3" t="s">
        <v>29</v>
      </c>
      <c r="AR1" s="3" t="s">
        <v>29</v>
      </c>
      <c r="AS1" s="3" t="s">
        <v>29</v>
      </c>
      <c r="AT1" s="3" t="s">
        <v>30</v>
      </c>
      <c r="AU1" s="3" t="s">
        <v>30</v>
      </c>
      <c r="AV1" s="3" t="s">
        <v>30</v>
      </c>
      <c r="AW1" s="3" t="s">
        <v>30</v>
      </c>
      <c r="AX1" s="3" t="s">
        <v>30</v>
      </c>
      <c r="AY1" s="3" t="s">
        <v>30</v>
      </c>
      <c r="AZ1" s="3" t="s">
        <v>31</v>
      </c>
      <c r="BA1" s="3" t="s">
        <v>31</v>
      </c>
      <c r="BB1" s="3" t="s">
        <v>31</v>
      </c>
      <c r="BC1" s="3" t="s">
        <v>31</v>
      </c>
      <c r="BD1" s="3" t="s">
        <v>31</v>
      </c>
      <c r="BE1" s="3" t="s">
        <v>31</v>
      </c>
    </row>
    <row r="2" spans="2:57" x14ac:dyDescent="0.25">
      <c r="C2" s="3" t="s">
        <v>53</v>
      </c>
      <c r="D2" s="3" t="s">
        <v>54</v>
      </c>
      <c r="E2" s="3" t="s">
        <v>55</v>
      </c>
      <c r="F2" s="3" t="s">
        <v>56</v>
      </c>
      <c r="G2" s="3" t="s">
        <v>57</v>
      </c>
      <c r="H2" s="3" t="s">
        <v>52</v>
      </c>
      <c r="I2" s="3" t="s">
        <v>58</v>
      </c>
      <c r="J2" s="3" t="s">
        <v>54</v>
      </c>
      <c r="K2" s="3" t="s">
        <v>55</v>
      </c>
      <c r="L2" s="3" t="s">
        <v>56</v>
      </c>
      <c r="M2" s="3" t="s">
        <v>57</v>
      </c>
      <c r="N2" s="3" t="s">
        <v>52</v>
      </c>
      <c r="O2" s="3" t="s">
        <v>58</v>
      </c>
      <c r="P2" s="3" t="s">
        <v>54</v>
      </c>
      <c r="Q2" s="3" t="s">
        <v>55</v>
      </c>
      <c r="R2" s="3" t="s">
        <v>56</v>
      </c>
      <c r="S2" s="3" t="s">
        <v>57</v>
      </c>
      <c r="T2" s="3" t="s">
        <v>52</v>
      </c>
      <c r="U2" s="3" t="s">
        <v>58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52</v>
      </c>
      <c r="AA2" s="3" t="s">
        <v>58</v>
      </c>
      <c r="AB2" s="3" t="s">
        <v>54</v>
      </c>
      <c r="AC2" s="3" t="s">
        <v>55</v>
      </c>
      <c r="AD2" s="3" t="s">
        <v>56</v>
      </c>
      <c r="AE2" s="3" t="s">
        <v>57</v>
      </c>
      <c r="AF2" s="3" t="s">
        <v>52</v>
      </c>
      <c r="AG2" s="3" t="s">
        <v>58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52</v>
      </c>
      <c r="AM2" s="3" t="s">
        <v>58</v>
      </c>
      <c r="AN2" s="3" t="s">
        <v>54</v>
      </c>
      <c r="AO2" s="3" t="s">
        <v>55</v>
      </c>
      <c r="AP2" s="3" t="s">
        <v>56</v>
      </c>
      <c r="AQ2" s="3" t="s">
        <v>57</v>
      </c>
      <c r="AR2" s="3" t="s">
        <v>52</v>
      </c>
      <c r="AS2" s="3" t="s">
        <v>58</v>
      </c>
      <c r="AT2" s="3" t="s">
        <v>54</v>
      </c>
      <c r="AU2" s="3" t="s">
        <v>55</v>
      </c>
      <c r="AV2" s="3" t="s">
        <v>56</v>
      </c>
      <c r="AW2" s="3" t="s">
        <v>57</v>
      </c>
      <c r="AX2" s="3" t="s">
        <v>52</v>
      </c>
      <c r="AY2" s="3" t="s">
        <v>58</v>
      </c>
      <c r="AZ2" s="3" t="s">
        <v>54</v>
      </c>
      <c r="BA2" s="3" t="s">
        <v>55</v>
      </c>
      <c r="BB2" s="3" t="s">
        <v>56</v>
      </c>
      <c r="BC2" s="3" t="s">
        <v>57</v>
      </c>
      <c r="BD2" s="3" t="s">
        <v>52</v>
      </c>
      <c r="BE2" s="3" t="s">
        <v>58</v>
      </c>
    </row>
    <row r="3" spans="2:57" x14ac:dyDescent="0.25">
      <c r="C3" s="3" t="s">
        <v>99</v>
      </c>
    </row>
    <row r="4" spans="2:57" x14ac:dyDescent="0.25">
      <c r="B4" s="3">
        <v>1</v>
      </c>
      <c r="C4" s="3" t="s">
        <v>96</v>
      </c>
      <c r="D4" s="3">
        <v>3</v>
      </c>
      <c r="E4" s="3">
        <v>8</v>
      </c>
      <c r="F4" s="3">
        <v>13</v>
      </c>
      <c r="G4" s="3">
        <v>18</v>
      </c>
      <c r="H4" s="3">
        <v>23</v>
      </c>
      <c r="I4" s="3">
        <v>28</v>
      </c>
      <c r="J4" s="3">
        <v>763</v>
      </c>
      <c r="K4" s="3">
        <v>94</v>
      </c>
      <c r="L4" s="3">
        <v>142</v>
      </c>
      <c r="M4" s="3">
        <v>199</v>
      </c>
      <c r="N4" s="3">
        <v>152</v>
      </c>
      <c r="O4" s="3">
        <v>87</v>
      </c>
      <c r="P4" s="3">
        <v>3</v>
      </c>
      <c r="Q4" s="3">
        <v>8</v>
      </c>
      <c r="R4" s="3">
        <v>13</v>
      </c>
      <c r="S4" s="3">
        <v>18</v>
      </c>
      <c r="T4" s="3">
        <v>23</v>
      </c>
      <c r="U4" s="3">
        <v>28</v>
      </c>
      <c r="V4" s="3">
        <v>668211.63560200005</v>
      </c>
      <c r="W4" s="3">
        <v>86982.139958600004</v>
      </c>
      <c r="X4" s="3">
        <v>176583.62930599999</v>
      </c>
      <c r="Y4" s="3">
        <v>181062.315256</v>
      </c>
      <c r="Z4" s="3">
        <v>107805.758653</v>
      </c>
      <c r="AA4" s="3">
        <v>77372.032872199998</v>
      </c>
      <c r="AB4" s="3">
        <v>1524847.4869299999</v>
      </c>
      <c r="AC4" s="3">
        <v>485404.83989399998</v>
      </c>
      <c r="AD4" s="3">
        <v>573676.77882699994</v>
      </c>
      <c r="AE4" s="3">
        <v>583085.67512399994</v>
      </c>
      <c r="AF4" s="3">
        <v>368327.07106799999</v>
      </c>
      <c r="AG4" s="3">
        <v>312734.00442100002</v>
      </c>
      <c r="AH4" s="3">
        <v>0.43821538962500001</v>
      </c>
      <c r="AI4" s="3">
        <v>0.17919504053099999</v>
      </c>
      <c r="AJ4" s="3">
        <v>0.30781031379099999</v>
      </c>
      <c r="AK4" s="3">
        <v>0.31052437571500002</v>
      </c>
      <c r="AL4" s="3">
        <v>0.29269029382</v>
      </c>
      <c r="AM4" s="3">
        <v>0.24740524464399999</v>
      </c>
      <c r="AN4" s="3">
        <v>1298</v>
      </c>
      <c r="AO4" s="3">
        <v>500</v>
      </c>
      <c r="AP4" s="3">
        <v>484</v>
      </c>
      <c r="AQ4" s="3">
        <v>418</v>
      </c>
      <c r="AR4" s="3">
        <v>234</v>
      </c>
      <c r="AS4" s="3">
        <v>351</v>
      </c>
      <c r="AT4" s="3">
        <v>1.8966306773600001E-4</v>
      </c>
      <c r="AU4" s="3">
        <v>2.9416835596000001E-4</v>
      </c>
      <c r="AV4" s="3">
        <v>4.4021306718000002E-4</v>
      </c>
      <c r="AW4" s="3">
        <v>5.1219853541099999E-4</v>
      </c>
      <c r="AX4" s="3">
        <v>8.8471233215100002E-4</v>
      </c>
      <c r="AY4" s="3">
        <v>5.3047261984800001E-4</v>
      </c>
      <c r="AZ4" s="3">
        <v>2.69927701619E-2</v>
      </c>
      <c r="BA4" s="3">
        <v>3.3616620238400001E-2</v>
      </c>
      <c r="BB4" s="3">
        <v>4.1123260071100003E-2</v>
      </c>
      <c r="BC4" s="3">
        <v>4.4358335108899999E-2</v>
      </c>
      <c r="BD4" s="3">
        <v>5.8298463917900001E-2</v>
      </c>
      <c r="BE4" s="3">
        <v>4.5142702803500002E-2</v>
      </c>
    </row>
    <row r="5" spans="2:57" x14ac:dyDescent="0.25">
      <c r="B5" s="3">
        <v>2</v>
      </c>
      <c r="C5" s="3" t="s">
        <v>94</v>
      </c>
      <c r="D5" s="3">
        <v>1</v>
      </c>
      <c r="E5" s="3">
        <v>6</v>
      </c>
      <c r="F5" s="3">
        <v>11</v>
      </c>
      <c r="G5" s="3">
        <v>16</v>
      </c>
      <c r="H5" s="3">
        <v>21</v>
      </c>
      <c r="I5" s="3">
        <v>26</v>
      </c>
      <c r="J5" s="3">
        <v>463</v>
      </c>
      <c r="K5" s="3">
        <v>84</v>
      </c>
      <c r="L5" s="3">
        <v>140</v>
      </c>
      <c r="M5" s="3">
        <v>115</v>
      </c>
      <c r="N5" s="3">
        <v>42</v>
      </c>
      <c r="O5" s="3">
        <v>48</v>
      </c>
      <c r="P5" s="3">
        <v>1</v>
      </c>
      <c r="Q5" s="3">
        <v>6</v>
      </c>
      <c r="R5" s="3">
        <v>11</v>
      </c>
      <c r="S5" s="3">
        <v>16</v>
      </c>
      <c r="T5" s="3">
        <v>21</v>
      </c>
      <c r="U5" s="3">
        <v>26</v>
      </c>
      <c r="V5" s="3">
        <v>282734.38119599997</v>
      </c>
      <c r="W5" s="3">
        <v>73140.616743999999</v>
      </c>
      <c r="X5" s="3">
        <v>144815.61689899999</v>
      </c>
      <c r="Y5" s="3">
        <v>131543.387972</v>
      </c>
      <c r="Z5" s="3">
        <v>8439.5048223699996</v>
      </c>
      <c r="AA5" s="3">
        <v>63375.1378788</v>
      </c>
      <c r="AB5" s="3">
        <v>1524847.4869299999</v>
      </c>
      <c r="AC5" s="3">
        <v>485404.83989399998</v>
      </c>
      <c r="AD5" s="3">
        <v>573676.77882699994</v>
      </c>
      <c r="AE5" s="3">
        <v>583085.67512399994</v>
      </c>
      <c r="AF5" s="3">
        <v>368327.07106799999</v>
      </c>
      <c r="AG5" s="3">
        <v>312734.00442100002</v>
      </c>
      <c r="AH5" s="3">
        <v>0.18541813763000001</v>
      </c>
      <c r="AI5" s="3">
        <v>0.15067961984100001</v>
      </c>
      <c r="AJ5" s="3">
        <v>0.25243416196000001</v>
      </c>
      <c r="AK5" s="3">
        <v>0.22559873031300001</v>
      </c>
      <c r="AL5" s="3">
        <v>2.2913072335099999E-2</v>
      </c>
      <c r="AM5" s="3">
        <v>0.20264869500300001</v>
      </c>
      <c r="AN5" s="3">
        <v>1298</v>
      </c>
      <c r="AO5" s="3">
        <v>500</v>
      </c>
      <c r="AP5" s="3">
        <v>484</v>
      </c>
      <c r="AQ5" s="3">
        <v>418</v>
      </c>
      <c r="AR5" s="3">
        <v>234</v>
      </c>
      <c r="AS5" s="3">
        <v>351</v>
      </c>
      <c r="AT5" s="3">
        <v>1.16362289575E-4</v>
      </c>
      <c r="AU5" s="3">
        <v>2.55950544011E-4</v>
      </c>
      <c r="AV5" s="3">
        <v>3.8989908230400002E-4</v>
      </c>
      <c r="AW5" s="3">
        <v>4.1795201721100001E-4</v>
      </c>
      <c r="AX5" s="1">
        <v>9.5675484834699997E-5</v>
      </c>
      <c r="AY5" s="3">
        <v>4.60348152183E-4</v>
      </c>
      <c r="AZ5" s="3">
        <v>2.11427853328E-2</v>
      </c>
      <c r="BA5" s="3">
        <v>3.1356970674300003E-2</v>
      </c>
      <c r="BB5" s="3">
        <v>3.8701890323100001E-2</v>
      </c>
      <c r="BC5" s="3">
        <v>4.0069994625900003E-2</v>
      </c>
      <c r="BD5" s="3">
        <v>1.91715138302E-2</v>
      </c>
      <c r="BE5" s="3">
        <v>4.2053221772300003E-2</v>
      </c>
    </row>
    <row r="6" spans="2:57" x14ac:dyDescent="0.25">
      <c r="B6" s="3">
        <v>3</v>
      </c>
      <c r="C6" s="3" t="s">
        <v>95</v>
      </c>
      <c r="D6" s="3">
        <v>2</v>
      </c>
      <c r="E6" s="3">
        <v>7</v>
      </c>
      <c r="F6" s="3">
        <v>12</v>
      </c>
      <c r="G6" s="3">
        <v>17</v>
      </c>
      <c r="H6" s="3">
        <v>22</v>
      </c>
      <c r="I6" s="3">
        <v>27</v>
      </c>
      <c r="J6" s="3">
        <v>224</v>
      </c>
      <c r="K6" s="3">
        <v>38</v>
      </c>
      <c r="L6" s="3">
        <v>47</v>
      </c>
      <c r="M6" s="3">
        <v>46</v>
      </c>
      <c r="N6" s="3">
        <v>36</v>
      </c>
      <c r="O6" s="3">
        <v>26</v>
      </c>
      <c r="P6" s="3">
        <v>2</v>
      </c>
      <c r="Q6" s="3">
        <v>7</v>
      </c>
      <c r="R6" s="3">
        <v>12</v>
      </c>
      <c r="S6" s="3">
        <v>17</v>
      </c>
      <c r="T6" s="3">
        <v>22</v>
      </c>
      <c r="U6" s="3">
        <v>27</v>
      </c>
      <c r="V6" s="3">
        <v>111963.537318</v>
      </c>
      <c r="W6" s="3">
        <v>27166.409594000001</v>
      </c>
      <c r="X6" s="3">
        <v>27528.227901800001</v>
      </c>
      <c r="Y6" s="3">
        <v>54367.656807200001</v>
      </c>
      <c r="Z6" s="3">
        <v>38631.595528700003</v>
      </c>
      <c r="AA6" s="3">
        <v>7905.3269937499999</v>
      </c>
      <c r="AB6" s="3">
        <v>1524847.4869299999</v>
      </c>
      <c r="AC6" s="3">
        <v>485404.83989399998</v>
      </c>
      <c r="AD6" s="3">
        <v>573676.77882699994</v>
      </c>
      <c r="AE6" s="3">
        <v>583085.67512399994</v>
      </c>
      <c r="AF6" s="3">
        <v>368327.07106799999</v>
      </c>
      <c r="AG6" s="3">
        <v>312734.00442100002</v>
      </c>
      <c r="AH6" s="3">
        <v>7.3426056230700004E-2</v>
      </c>
      <c r="AI6" s="3">
        <v>5.5966499221399998E-2</v>
      </c>
      <c r="AJ6" s="3">
        <v>4.7985606037700003E-2</v>
      </c>
      <c r="AK6" s="3">
        <v>9.3241283617000001E-2</v>
      </c>
      <c r="AL6" s="3">
        <v>0.104883943004</v>
      </c>
      <c r="AM6" s="3">
        <v>2.52781177678E-2</v>
      </c>
      <c r="AN6" s="3">
        <v>1298</v>
      </c>
      <c r="AO6" s="3">
        <v>500</v>
      </c>
      <c r="AP6" s="3">
        <v>484</v>
      </c>
      <c r="AQ6" s="3">
        <v>418</v>
      </c>
      <c r="AR6" s="3">
        <v>234</v>
      </c>
      <c r="AS6" s="3">
        <v>351</v>
      </c>
      <c r="AT6" s="1">
        <v>5.2415000383E-5</v>
      </c>
      <c r="AU6" s="3">
        <v>1.05668500373E-4</v>
      </c>
      <c r="AV6" s="1">
        <v>9.4386338121700005E-5</v>
      </c>
      <c r="AW6" s="3">
        <v>2.0226637953699999E-4</v>
      </c>
      <c r="AX6" s="3">
        <v>4.01210690188E-4</v>
      </c>
      <c r="AY6" s="1">
        <v>7.0196964472799995E-5</v>
      </c>
      <c r="AZ6" s="3">
        <v>1.4190048113799999E-2</v>
      </c>
      <c r="BA6" s="3">
        <v>2.0147856239099999E-2</v>
      </c>
      <c r="BB6" s="3">
        <v>1.90419157788E-2</v>
      </c>
      <c r="BC6" s="3">
        <v>2.78751954904E-2</v>
      </c>
      <c r="BD6" s="3">
        <v>3.9259278997799997E-2</v>
      </c>
      <c r="BE6" s="3">
        <v>1.64215912359E-2</v>
      </c>
    </row>
    <row r="7" spans="2:57" x14ac:dyDescent="0.25">
      <c r="B7" s="3">
        <v>4</v>
      </c>
      <c r="C7" s="3" t="s">
        <v>97</v>
      </c>
      <c r="D7" s="3">
        <v>4</v>
      </c>
      <c r="E7" s="3">
        <v>9</v>
      </c>
      <c r="F7" s="3">
        <v>14</v>
      </c>
      <c r="G7" s="3">
        <v>19</v>
      </c>
      <c r="H7" s="3">
        <v>24</v>
      </c>
      <c r="I7" s="3">
        <v>29</v>
      </c>
      <c r="J7" s="3">
        <v>817</v>
      </c>
      <c r="K7" s="3">
        <v>285</v>
      </c>
      <c r="L7" s="3">
        <v>280</v>
      </c>
      <c r="M7" s="3">
        <v>273</v>
      </c>
      <c r="N7" s="3">
        <v>99</v>
      </c>
      <c r="O7" s="3">
        <v>178</v>
      </c>
      <c r="P7" s="3">
        <v>4</v>
      </c>
      <c r="Q7" s="3">
        <v>9</v>
      </c>
      <c r="R7" s="3">
        <v>14</v>
      </c>
      <c r="S7" s="3">
        <v>19</v>
      </c>
      <c r="T7" s="3">
        <v>24</v>
      </c>
      <c r="U7" s="3">
        <v>29</v>
      </c>
      <c r="V7" s="3">
        <v>280131.99946000002</v>
      </c>
      <c r="W7" s="3">
        <v>123041.67353099999</v>
      </c>
      <c r="X7" s="3">
        <v>108717.157234</v>
      </c>
      <c r="Y7" s="3">
        <v>71441.420165799995</v>
      </c>
      <c r="Z7" s="3">
        <v>50114.596319600001</v>
      </c>
      <c r="AA7" s="3">
        <v>117113.49280399999</v>
      </c>
      <c r="AB7" s="3">
        <v>1524847.4869299999</v>
      </c>
      <c r="AC7" s="3">
        <v>485404.83989399998</v>
      </c>
      <c r="AD7" s="3">
        <v>573676.77882699994</v>
      </c>
      <c r="AE7" s="3">
        <v>583085.67512399994</v>
      </c>
      <c r="AF7" s="3">
        <v>368327.07106799999</v>
      </c>
      <c r="AG7" s="3">
        <v>312734.00442100002</v>
      </c>
      <c r="AH7" s="3">
        <v>0.18371148712400001</v>
      </c>
      <c r="AI7" s="3">
        <v>0.25348258488300002</v>
      </c>
      <c r="AJ7" s="3">
        <v>0.189509426294</v>
      </c>
      <c r="AK7" s="3">
        <v>0.122523023998</v>
      </c>
      <c r="AL7" s="3">
        <v>0.13606004080600001</v>
      </c>
      <c r="AM7" s="3">
        <v>0.374482758985</v>
      </c>
      <c r="AN7" s="3">
        <v>1298</v>
      </c>
      <c r="AO7" s="3">
        <v>500</v>
      </c>
      <c r="AP7" s="3">
        <v>484</v>
      </c>
      <c r="AQ7" s="3">
        <v>418</v>
      </c>
      <c r="AR7" s="3">
        <v>234</v>
      </c>
      <c r="AS7" s="3">
        <v>351</v>
      </c>
      <c r="AT7" s="3">
        <v>1.15532801712E-4</v>
      </c>
      <c r="AU7" s="3">
        <v>3.7845832808799999E-4</v>
      </c>
      <c r="AV7" s="3">
        <v>3.1734628851200002E-4</v>
      </c>
      <c r="AW7" s="3">
        <v>2.5720366647899998E-4</v>
      </c>
      <c r="AX7" s="3">
        <v>5.02340624368E-4</v>
      </c>
      <c r="AY7" s="3">
        <v>6.6736587523700001E-4</v>
      </c>
      <c r="AZ7" s="3">
        <v>2.10672924473E-2</v>
      </c>
      <c r="BA7" s="3">
        <v>3.8129850684000002E-2</v>
      </c>
      <c r="BB7" s="3">
        <v>3.4915863184900003E-2</v>
      </c>
      <c r="BC7" s="3">
        <v>3.1433638115000002E-2</v>
      </c>
      <c r="BD7" s="3">
        <v>4.3929394971599998E-2</v>
      </c>
      <c r="BE7" s="3">
        <v>5.0633514062399999E-2</v>
      </c>
    </row>
    <row r="8" spans="2:57" x14ac:dyDescent="0.25">
      <c r="B8" s="3">
        <v>5</v>
      </c>
      <c r="C8" s="3" t="s">
        <v>93</v>
      </c>
      <c r="D8" s="3">
        <v>0</v>
      </c>
      <c r="E8" s="3">
        <v>5</v>
      </c>
      <c r="F8" s="3">
        <v>10</v>
      </c>
      <c r="G8" s="3">
        <v>15</v>
      </c>
      <c r="H8" s="3">
        <v>20</v>
      </c>
      <c r="I8" s="3">
        <v>25</v>
      </c>
      <c r="J8" s="3">
        <v>598</v>
      </c>
      <c r="K8" s="3">
        <v>253</v>
      </c>
      <c r="L8" s="3">
        <v>234</v>
      </c>
      <c r="M8" s="3">
        <v>185</v>
      </c>
      <c r="N8" s="3">
        <v>148</v>
      </c>
      <c r="O8" s="3">
        <v>158</v>
      </c>
      <c r="P8" s="3">
        <v>0</v>
      </c>
      <c r="Q8" s="3">
        <v>5</v>
      </c>
      <c r="R8" s="3">
        <v>10</v>
      </c>
      <c r="S8" s="3">
        <v>15</v>
      </c>
      <c r="T8" s="3">
        <v>20</v>
      </c>
      <c r="U8" s="3">
        <v>25</v>
      </c>
      <c r="V8" s="3">
        <v>181805.933349</v>
      </c>
      <c r="W8" s="3">
        <v>175074.00006600001</v>
      </c>
      <c r="X8" s="3">
        <v>116032.14748699999</v>
      </c>
      <c r="Y8" s="3">
        <v>144670.89492300001</v>
      </c>
      <c r="Z8" s="3">
        <v>163335.61574499999</v>
      </c>
      <c r="AA8" s="3">
        <v>46968.013872099997</v>
      </c>
      <c r="AB8" s="3">
        <v>1524847.4869299999</v>
      </c>
      <c r="AC8" s="3">
        <v>485404.83989399998</v>
      </c>
      <c r="AD8" s="3">
        <v>573676.77882699994</v>
      </c>
      <c r="AE8" s="3">
        <v>583085.67512399994</v>
      </c>
      <c r="AF8" s="3">
        <v>368327.07106799999</v>
      </c>
      <c r="AG8" s="3">
        <v>312734.00442100002</v>
      </c>
      <c r="AH8" s="3">
        <v>0.11922892939</v>
      </c>
      <c r="AI8" s="3">
        <v>0.36067625552400001</v>
      </c>
      <c r="AJ8" s="3">
        <v>0.20226049191699999</v>
      </c>
      <c r="AK8" s="3">
        <v>0.24811258635799999</v>
      </c>
      <c r="AL8" s="3">
        <v>0.44345265003500001</v>
      </c>
      <c r="AM8" s="3">
        <v>0.15018518359999999</v>
      </c>
      <c r="AN8" s="3">
        <v>1298</v>
      </c>
      <c r="AO8" s="3">
        <v>500</v>
      </c>
      <c r="AP8" s="3">
        <v>484</v>
      </c>
      <c r="AQ8" s="3">
        <v>418</v>
      </c>
      <c r="AR8" s="3">
        <v>234</v>
      </c>
      <c r="AS8" s="3">
        <v>351</v>
      </c>
      <c r="AT8" s="1">
        <v>8.0903999835500005E-5</v>
      </c>
      <c r="AU8" s="3">
        <v>4.6117778845100002E-4</v>
      </c>
      <c r="AV8" s="3">
        <v>3.3337021761699998E-4</v>
      </c>
      <c r="AW8" s="3">
        <v>4.4629839916E-4</v>
      </c>
      <c r="AX8" s="3">
        <v>1.0547110992000001E-3</v>
      </c>
      <c r="AY8" s="3">
        <v>3.6361707757100002E-4</v>
      </c>
      <c r="AZ8" s="3">
        <v>1.7629543549599998E-2</v>
      </c>
      <c r="BA8" s="3">
        <v>4.2091098727800001E-2</v>
      </c>
      <c r="BB8" s="3">
        <v>3.5786520199599998E-2</v>
      </c>
      <c r="BC8" s="3">
        <v>4.1406520382800002E-2</v>
      </c>
      <c r="BD8" s="3">
        <v>6.3653579307600003E-2</v>
      </c>
      <c r="BE8" s="3">
        <v>3.7374742342900003E-2</v>
      </c>
    </row>
    <row r="10" spans="2:57" x14ac:dyDescent="0.25">
      <c r="E10" s="11" t="s">
        <v>33</v>
      </c>
      <c r="F10" s="11"/>
      <c r="G10" s="11"/>
      <c r="H10" s="11"/>
      <c r="I10" s="11"/>
      <c r="K10" s="11" t="s">
        <v>31</v>
      </c>
      <c r="L10" s="11"/>
      <c r="M10" s="11"/>
      <c r="N10" s="11"/>
      <c r="O10" s="11"/>
    </row>
    <row r="11" spans="2:57" x14ac:dyDescent="0.25">
      <c r="D11" s="3" t="s">
        <v>34</v>
      </c>
      <c r="E11" s="3" t="s">
        <v>58</v>
      </c>
      <c r="F11" s="3" t="s">
        <v>60</v>
      </c>
      <c r="G11" s="3" t="s">
        <v>54</v>
      </c>
      <c r="J11" s="5"/>
      <c r="K11" s="3" t="s">
        <v>58</v>
      </c>
      <c r="L11" s="3" t="s">
        <v>59</v>
      </c>
      <c r="M11" s="3" t="s">
        <v>54</v>
      </c>
    </row>
    <row r="12" spans="2:57" x14ac:dyDescent="0.25">
      <c r="C12" s="3">
        <v>1</v>
      </c>
      <c r="D12" s="3" t="s">
        <v>96</v>
      </c>
      <c r="E12" s="4">
        <f>AM4</f>
        <v>0.24740524464399999</v>
      </c>
      <c r="F12" s="4">
        <f>SUM(W4:Y4)/SUM($W$4:$Y$8)</f>
        <v>0.27075687488540312</v>
      </c>
      <c r="G12" s="4">
        <f>AH4</f>
        <v>0.43821538962500001</v>
      </c>
      <c r="H12" s="4"/>
      <c r="K12" s="4">
        <f>BE4</f>
        <v>4.5142702803500002E-2</v>
      </c>
      <c r="L12" s="4">
        <f>$H$18*SQRT((F12*(1-F12))/SUM(AO4:AQ4))</f>
        <v>2.3259907467714076E-2</v>
      </c>
      <c r="M12" s="4">
        <f>AZ4</f>
        <v>2.69927701619E-2</v>
      </c>
      <c r="N12" s="4"/>
    </row>
    <row r="13" spans="2:57" x14ac:dyDescent="0.25">
      <c r="C13" s="3">
        <v>2</v>
      </c>
      <c r="D13" s="3" t="s">
        <v>94</v>
      </c>
      <c r="E13" s="4">
        <f>AM5</f>
        <v>0.20264869500300001</v>
      </c>
      <c r="F13" s="4">
        <f>SUM(W5:Y5)/SUM($W$4:$Y$8)</f>
        <v>0.21282826842604452</v>
      </c>
      <c r="G13" s="4">
        <f>AH5</f>
        <v>0.18541813763000001</v>
      </c>
      <c r="H13" s="4"/>
      <c r="K13" s="4">
        <f>BE5</f>
        <v>4.2053221772300003E-2</v>
      </c>
      <c r="L13" s="4">
        <f>$H$18*SQRT((F13*(1-F13))/SUM(AO5:AQ5))</f>
        <v>2.142552463948541E-2</v>
      </c>
      <c r="M13" s="4">
        <f>AZ5</f>
        <v>2.11427853328E-2</v>
      </c>
      <c r="N13" s="4"/>
    </row>
    <row r="14" spans="2:57" x14ac:dyDescent="0.25">
      <c r="C14" s="3">
        <v>3</v>
      </c>
      <c r="D14" s="3" t="s">
        <v>95</v>
      </c>
      <c r="E14" s="4">
        <f>AM6</f>
        <v>2.52781177678E-2</v>
      </c>
      <c r="F14" s="4">
        <f>SUM(W6:Y6)/SUM($W$4:$Y$8)</f>
        <v>6.6413631979975074E-2</v>
      </c>
      <c r="G14" s="4">
        <f>AH6</f>
        <v>7.3426056230700004E-2</v>
      </c>
      <c r="H14" s="4"/>
      <c r="K14" s="4">
        <f>BE6</f>
        <v>1.64215912359E-2</v>
      </c>
      <c r="L14" s="4">
        <f>$H$18*SQRT((F14*(1-F14))/SUM(AO6:AQ6))</f>
        <v>1.3034306555001839E-2</v>
      </c>
      <c r="M14" s="4">
        <f>AZ6</f>
        <v>1.4190048113799999E-2</v>
      </c>
      <c r="N14" s="4"/>
    </row>
    <row r="15" spans="2:57" x14ac:dyDescent="0.25">
      <c r="C15" s="3">
        <v>4</v>
      </c>
      <c r="D15" s="3" t="s">
        <v>97</v>
      </c>
      <c r="E15" s="4">
        <f>AM7</f>
        <v>0.374482758985</v>
      </c>
      <c r="F15" s="4">
        <f>SUM(W7:Y7)/SUM($W$4:$Y$8)</f>
        <v>0.18463420387627352</v>
      </c>
      <c r="G15" s="4">
        <f>AH7</f>
        <v>0.18371148712400001</v>
      </c>
      <c r="H15" s="4"/>
      <c r="K15" s="4">
        <f>BE7</f>
        <v>5.0633514062399999E-2</v>
      </c>
      <c r="L15" s="4">
        <f>$H$18*SQRT((F15*(1-F15))/SUM(AO7:AQ7))</f>
        <v>2.0310208800005863E-2</v>
      </c>
      <c r="M15" s="4">
        <f>AZ7</f>
        <v>2.10672924473E-2</v>
      </c>
      <c r="N15" s="4"/>
    </row>
    <row r="16" spans="2:57" x14ac:dyDescent="0.25">
      <c r="C16" s="3">
        <v>5</v>
      </c>
      <c r="D16" s="3" t="s">
        <v>93</v>
      </c>
      <c r="E16" s="4">
        <f>AM8</f>
        <v>0.15018518359999999</v>
      </c>
      <c r="F16" s="4">
        <f>SUM(W8:Y8)/SUM($W$4:$Y$8)</f>
        <v>0.26536702083230368</v>
      </c>
      <c r="G16" s="4">
        <f>AH8</f>
        <v>0.11922892939</v>
      </c>
      <c r="H16" s="4"/>
      <c r="K16" s="4">
        <f>BE8</f>
        <v>3.7374742342900003E-2</v>
      </c>
      <c r="L16" s="4">
        <f>$H$18*SQRT((F16*(1-F16))/SUM(AO8:AQ8))</f>
        <v>2.3112171388149139E-2</v>
      </c>
      <c r="M16" s="4">
        <f>AZ8</f>
        <v>1.7629543549599998E-2</v>
      </c>
      <c r="N16" s="4"/>
    </row>
    <row r="17" spans="3:21" x14ac:dyDescent="0.25">
      <c r="D17" s="2"/>
    </row>
    <row r="18" spans="3:21" x14ac:dyDescent="0.25">
      <c r="D18" s="2"/>
      <c r="G18" s="3" t="s">
        <v>39</v>
      </c>
      <c r="H18" s="3">
        <v>1.96</v>
      </c>
    </row>
    <row r="19" spans="3:21" x14ac:dyDescent="0.25">
      <c r="P19" s="4"/>
      <c r="Q19" s="4"/>
      <c r="R19" s="4"/>
      <c r="S19" s="4"/>
      <c r="T19" s="4"/>
      <c r="U19" s="4"/>
    </row>
    <row r="20" spans="3:21" x14ac:dyDescent="0.25">
      <c r="P20" s="4"/>
      <c r="Q20" s="4"/>
      <c r="R20" s="4"/>
      <c r="S20" s="4"/>
      <c r="T20" s="4"/>
      <c r="U20" s="4"/>
    </row>
    <row r="21" spans="3:21" x14ac:dyDescent="0.25">
      <c r="P21" s="4"/>
      <c r="Q21" s="4"/>
      <c r="R21" s="4"/>
      <c r="S21" s="4"/>
      <c r="T21" s="4"/>
      <c r="U21" s="4"/>
    </row>
    <row r="22" spans="3:21" x14ac:dyDescent="0.25">
      <c r="P22" s="4"/>
      <c r="Q22" s="4"/>
      <c r="R22" s="4"/>
      <c r="S22" s="4"/>
      <c r="T22" s="4"/>
      <c r="U22" s="4"/>
    </row>
    <row r="23" spans="3:21" x14ac:dyDescent="0.25">
      <c r="P23" s="4"/>
      <c r="Q23" s="4"/>
      <c r="R23" s="4"/>
      <c r="S23" s="4"/>
      <c r="T23" s="4"/>
      <c r="U23" s="4"/>
    </row>
    <row r="24" spans="3:21" x14ac:dyDescent="0.25">
      <c r="P24" s="4"/>
      <c r="Q24" s="4"/>
      <c r="R24" s="4"/>
      <c r="S24" s="4"/>
      <c r="T24" s="4"/>
      <c r="U24" s="4"/>
    </row>
    <row r="30" spans="3:21" x14ac:dyDescent="0.25">
      <c r="C30" s="6" t="s">
        <v>26</v>
      </c>
    </row>
  </sheetData>
  <mergeCells count="2">
    <mergeCell ref="E10:I10"/>
    <mergeCell ref="K10:O10"/>
  </mergeCells>
  <hyperlinks>
    <hyperlink ref="C30" r:id="rId1" xr:uid="{59AE920E-EAFD-413E-BBD3-2C8A2C1E75F1}"/>
  </hyperlinks>
  <pageMargins left="0.7" right="0.7" top="0.75" bottom="0.75" header="0.3" footer="0.3"/>
  <pageSetup orientation="portrait" verticalDpi="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4EBA4-5F2D-414F-B9C1-498F1E52F04A}">
  <dimension ref="B1:BE30"/>
  <sheetViews>
    <sheetView workbookViewId="0">
      <selection activeCell="Z20" sqref="Z20"/>
    </sheetView>
  </sheetViews>
  <sheetFormatPr defaultRowHeight="15" x14ac:dyDescent="0.25"/>
  <cols>
    <col min="1" max="16384" width="9.140625" style="3"/>
  </cols>
  <sheetData>
    <row r="1" spans="2:57" x14ac:dyDescent="0.25">
      <c r="D1" s="3" t="s">
        <v>27</v>
      </c>
      <c r="E1" s="3" t="s">
        <v>27</v>
      </c>
      <c r="F1" s="3" t="s">
        <v>27</v>
      </c>
      <c r="G1" s="3" t="s">
        <v>27</v>
      </c>
      <c r="H1" s="3" t="s">
        <v>27</v>
      </c>
      <c r="I1" s="3" t="s">
        <v>27</v>
      </c>
      <c r="J1" s="3" t="s">
        <v>14</v>
      </c>
      <c r="K1" s="3" t="s">
        <v>14</v>
      </c>
      <c r="L1" s="3" t="s">
        <v>14</v>
      </c>
      <c r="M1" s="3" t="s">
        <v>14</v>
      </c>
      <c r="N1" s="3" t="s">
        <v>14</v>
      </c>
      <c r="O1" s="3" t="s">
        <v>14</v>
      </c>
      <c r="P1" s="3" t="s">
        <v>28</v>
      </c>
      <c r="Q1" s="3" t="s">
        <v>28</v>
      </c>
      <c r="R1" s="3" t="s">
        <v>28</v>
      </c>
      <c r="S1" s="3" t="s">
        <v>28</v>
      </c>
      <c r="T1" s="3" t="s">
        <v>28</v>
      </c>
      <c r="U1" s="3" t="s">
        <v>28</v>
      </c>
      <c r="V1" s="3" t="s">
        <v>15</v>
      </c>
      <c r="W1" s="3" t="s">
        <v>15</v>
      </c>
      <c r="X1" s="3" t="s">
        <v>15</v>
      </c>
      <c r="Y1" s="3" t="s">
        <v>15</v>
      </c>
      <c r="Z1" s="3" t="s">
        <v>15</v>
      </c>
      <c r="AA1" s="3" t="s">
        <v>15</v>
      </c>
      <c r="AB1" s="3" t="s">
        <v>85</v>
      </c>
      <c r="AC1" s="3" t="s">
        <v>85</v>
      </c>
      <c r="AD1" s="3" t="s">
        <v>85</v>
      </c>
      <c r="AE1" s="3" t="s">
        <v>85</v>
      </c>
      <c r="AF1" s="3" t="s">
        <v>85</v>
      </c>
      <c r="AG1" s="3" t="s">
        <v>85</v>
      </c>
      <c r="AH1" s="3" t="s">
        <v>17</v>
      </c>
      <c r="AI1" s="3" t="s">
        <v>17</v>
      </c>
      <c r="AJ1" s="3" t="s">
        <v>17</v>
      </c>
      <c r="AK1" s="3" t="s">
        <v>17</v>
      </c>
      <c r="AL1" s="3" t="s">
        <v>17</v>
      </c>
      <c r="AM1" s="3" t="s">
        <v>17</v>
      </c>
      <c r="AN1" s="3" t="s">
        <v>29</v>
      </c>
      <c r="AO1" s="3" t="s">
        <v>29</v>
      </c>
      <c r="AP1" s="3" t="s">
        <v>29</v>
      </c>
      <c r="AQ1" s="3" t="s">
        <v>29</v>
      </c>
      <c r="AR1" s="3" t="s">
        <v>29</v>
      </c>
      <c r="AS1" s="3" t="s">
        <v>29</v>
      </c>
      <c r="AT1" s="3" t="s">
        <v>30</v>
      </c>
      <c r="AU1" s="3" t="s">
        <v>30</v>
      </c>
      <c r="AV1" s="3" t="s">
        <v>30</v>
      </c>
      <c r="AW1" s="3" t="s">
        <v>30</v>
      </c>
      <c r="AX1" s="3" t="s">
        <v>30</v>
      </c>
      <c r="AY1" s="3" t="s">
        <v>30</v>
      </c>
      <c r="AZ1" s="3" t="s">
        <v>31</v>
      </c>
      <c r="BA1" s="3" t="s">
        <v>31</v>
      </c>
      <c r="BB1" s="3" t="s">
        <v>31</v>
      </c>
      <c r="BC1" s="3" t="s">
        <v>31</v>
      </c>
      <c r="BD1" s="3" t="s">
        <v>31</v>
      </c>
      <c r="BE1" s="3" t="s">
        <v>31</v>
      </c>
    </row>
    <row r="2" spans="2:57" x14ac:dyDescent="0.25">
      <c r="C2" s="3" t="s">
        <v>53</v>
      </c>
      <c r="D2" s="3" t="s">
        <v>54</v>
      </c>
      <c r="E2" s="3" t="s">
        <v>55</v>
      </c>
      <c r="F2" s="3" t="s">
        <v>56</v>
      </c>
      <c r="G2" s="3" t="s">
        <v>57</v>
      </c>
      <c r="H2" s="3" t="s">
        <v>52</v>
      </c>
      <c r="I2" s="3" t="s">
        <v>58</v>
      </c>
      <c r="J2" s="3" t="s">
        <v>54</v>
      </c>
      <c r="K2" s="3" t="s">
        <v>55</v>
      </c>
      <c r="L2" s="3" t="s">
        <v>56</v>
      </c>
      <c r="M2" s="3" t="s">
        <v>57</v>
      </c>
      <c r="N2" s="3" t="s">
        <v>52</v>
      </c>
      <c r="O2" s="3" t="s">
        <v>58</v>
      </c>
      <c r="P2" s="3" t="s">
        <v>54</v>
      </c>
      <c r="Q2" s="3" t="s">
        <v>55</v>
      </c>
      <c r="R2" s="3" t="s">
        <v>56</v>
      </c>
      <c r="S2" s="3" t="s">
        <v>57</v>
      </c>
      <c r="T2" s="3" t="s">
        <v>52</v>
      </c>
      <c r="U2" s="3" t="s">
        <v>58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52</v>
      </c>
      <c r="AA2" s="3" t="s">
        <v>58</v>
      </c>
      <c r="AB2" s="3" t="s">
        <v>54</v>
      </c>
      <c r="AC2" s="3" t="s">
        <v>55</v>
      </c>
      <c r="AD2" s="3" t="s">
        <v>56</v>
      </c>
      <c r="AE2" s="3" t="s">
        <v>57</v>
      </c>
      <c r="AF2" s="3" t="s">
        <v>52</v>
      </c>
      <c r="AG2" s="3" t="s">
        <v>58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52</v>
      </c>
      <c r="AM2" s="3" t="s">
        <v>58</v>
      </c>
      <c r="AN2" s="3" t="s">
        <v>54</v>
      </c>
      <c r="AO2" s="3" t="s">
        <v>55</v>
      </c>
      <c r="AP2" s="3" t="s">
        <v>56</v>
      </c>
      <c r="AQ2" s="3" t="s">
        <v>57</v>
      </c>
      <c r="AR2" s="3" t="s">
        <v>52</v>
      </c>
      <c r="AS2" s="3" t="s">
        <v>58</v>
      </c>
      <c r="AT2" s="3" t="s">
        <v>54</v>
      </c>
      <c r="AU2" s="3" t="s">
        <v>55</v>
      </c>
      <c r="AV2" s="3" t="s">
        <v>56</v>
      </c>
      <c r="AW2" s="3" t="s">
        <v>57</v>
      </c>
      <c r="AX2" s="3" t="s">
        <v>52</v>
      </c>
      <c r="AY2" s="3" t="s">
        <v>58</v>
      </c>
      <c r="AZ2" s="3" t="s">
        <v>54</v>
      </c>
      <c r="BA2" s="3" t="s">
        <v>55</v>
      </c>
      <c r="BB2" s="3" t="s">
        <v>56</v>
      </c>
      <c r="BC2" s="3" t="s">
        <v>57</v>
      </c>
      <c r="BD2" s="3" t="s">
        <v>52</v>
      </c>
      <c r="BE2" s="3" t="s">
        <v>58</v>
      </c>
    </row>
    <row r="3" spans="2:57" x14ac:dyDescent="0.25">
      <c r="B3" s="3" t="s">
        <v>100</v>
      </c>
      <c r="C3" s="3" t="s">
        <v>100</v>
      </c>
    </row>
    <row r="4" spans="2:57" x14ac:dyDescent="0.25">
      <c r="B4" s="3">
        <v>1</v>
      </c>
      <c r="C4" s="3" t="s">
        <v>96</v>
      </c>
      <c r="D4" s="3">
        <v>3</v>
      </c>
      <c r="E4" s="3">
        <v>8</v>
      </c>
      <c r="F4" s="3">
        <v>13</v>
      </c>
      <c r="G4" s="3">
        <v>18</v>
      </c>
      <c r="H4" s="3">
        <v>23</v>
      </c>
      <c r="I4" s="3">
        <v>28</v>
      </c>
      <c r="J4" s="3">
        <v>1443</v>
      </c>
      <c r="K4" s="3">
        <v>351</v>
      </c>
      <c r="L4" s="3">
        <v>436</v>
      </c>
      <c r="M4" s="3">
        <v>385</v>
      </c>
      <c r="N4" s="3">
        <v>205</v>
      </c>
      <c r="O4" s="3">
        <v>251</v>
      </c>
      <c r="P4" s="3">
        <v>3</v>
      </c>
      <c r="Q4" s="3">
        <v>8</v>
      </c>
      <c r="R4" s="3">
        <v>13</v>
      </c>
      <c r="S4" s="3">
        <v>18</v>
      </c>
      <c r="T4" s="3">
        <v>23</v>
      </c>
      <c r="U4" s="3">
        <v>28</v>
      </c>
      <c r="V4" s="3">
        <v>351297.37553399999</v>
      </c>
      <c r="W4" s="3">
        <v>119393.958291</v>
      </c>
      <c r="X4" s="3">
        <v>259492.189461</v>
      </c>
      <c r="Y4" s="3">
        <v>137955.049848</v>
      </c>
      <c r="Z4" s="3">
        <v>60903.768765000001</v>
      </c>
      <c r="AA4" s="3">
        <v>147873.087421</v>
      </c>
      <c r="AB4" s="3">
        <v>1524847.4869299999</v>
      </c>
      <c r="AC4" s="3">
        <v>485404.83989399998</v>
      </c>
      <c r="AD4" s="3">
        <v>573676.77882699994</v>
      </c>
      <c r="AE4" s="3">
        <v>583085.67512399994</v>
      </c>
      <c r="AF4" s="3">
        <v>368327.07106799999</v>
      </c>
      <c r="AG4" s="3">
        <v>312734.00442100002</v>
      </c>
      <c r="AH4" s="3">
        <v>0.23038197494900001</v>
      </c>
      <c r="AI4" s="3">
        <v>0.24596779528900001</v>
      </c>
      <c r="AJ4" s="3">
        <v>0.45233169449799998</v>
      </c>
      <c r="AK4" s="3">
        <v>0.23659481913800001</v>
      </c>
      <c r="AL4" s="3">
        <v>0.16535240971699999</v>
      </c>
      <c r="AM4" s="3">
        <v>0.47283981060699998</v>
      </c>
      <c r="AN4" s="3">
        <v>1298</v>
      </c>
      <c r="AO4" s="3">
        <v>500</v>
      </c>
      <c r="AP4" s="3">
        <v>484</v>
      </c>
      <c r="AQ4" s="3">
        <v>418</v>
      </c>
      <c r="AR4" s="3">
        <v>234</v>
      </c>
      <c r="AS4" s="3">
        <v>351</v>
      </c>
      <c r="AT4" s="3">
        <v>1.3659947655400001E-4</v>
      </c>
      <c r="AU4" s="3">
        <v>3.7093527793900002E-4</v>
      </c>
      <c r="AV4" s="3">
        <v>5.1183415836899995E-4</v>
      </c>
      <c r="AW4" s="3">
        <v>4.3209978635199998E-4</v>
      </c>
      <c r="AX4" s="3">
        <v>5.8979055691299996E-4</v>
      </c>
      <c r="AY4" s="3">
        <v>7.1014907154500005E-4</v>
      </c>
      <c r="AZ4" s="3">
        <v>2.2907652632500001E-2</v>
      </c>
      <c r="BA4" s="3">
        <v>3.7748973015599999E-2</v>
      </c>
      <c r="BB4" s="3">
        <v>4.4342554085100003E-2</v>
      </c>
      <c r="BC4" s="3">
        <v>4.0742539676E-2</v>
      </c>
      <c r="BD4" s="3">
        <v>4.7599783648999999E-2</v>
      </c>
      <c r="BE4" s="3">
        <v>5.2231299746900002E-2</v>
      </c>
    </row>
    <row r="5" spans="2:57" x14ac:dyDescent="0.25">
      <c r="B5" s="3">
        <v>2</v>
      </c>
      <c r="C5" s="3" t="s">
        <v>94</v>
      </c>
      <c r="D5" s="3">
        <v>1</v>
      </c>
      <c r="E5" s="3">
        <v>6</v>
      </c>
      <c r="F5" s="3">
        <v>11</v>
      </c>
      <c r="G5" s="3">
        <v>16</v>
      </c>
      <c r="H5" s="3">
        <v>21</v>
      </c>
      <c r="I5" s="3">
        <v>26</v>
      </c>
      <c r="J5" s="3">
        <v>818</v>
      </c>
      <c r="K5" s="3">
        <v>231</v>
      </c>
      <c r="L5" s="3">
        <v>225</v>
      </c>
      <c r="M5" s="3">
        <v>266</v>
      </c>
      <c r="N5" s="3">
        <v>157</v>
      </c>
      <c r="O5" s="3">
        <v>138</v>
      </c>
      <c r="P5" s="3">
        <v>1</v>
      </c>
      <c r="Q5" s="3">
        <v>6</v>
      </c>
      <c r="R5" s="3">
        <v>11</v>
      </c>
      <c r="S5" s="3">
        <v>16</v>
      </c>
      <c r="T5" s="3">
        <v>21</v>
      </c>
      <c r="U5" s="3">
        <v>26</v>
      </c>
      <c r="V5" s="3">
        <v>589450.17556200002</v>
      </c>
      <c r="W5" s="3">
        <v>147677.87619700001</v>
      </c>
      <c r="X5" s="3">
        <v>173422.955074</v>
      </c>
      <c r="Y5" s="3">
        <v>252224.92804200001</v>
      </c>
      <c r="Z5" s="3">
        <v>110684.895425</v>
      </c>
      <c r="AA5" s="3">
        <v>82447.460988199993</v>
      </c>
      <c r="AB5" s="3">
        <v>1524847.4869299999</v>
      </c>
      <c r="AC5" s="3">
        <v>485404.83989399998</v>
      </c>
      <c r="AD5" s="3">
        <v>573676.77882699994</v>
      </c>
      <c r="AE5" s="3">
        <v>583085.67512399994</v>
      </c>
      <c r="AF5" s="3">
        <v>368327.07106799999</v>
      </c>
      <c r="AG5" s="3">
        <v>312734.00442100002</v>
      </c>
      <c r="AH5" s="3">
        <v>0.386563364937</v>
      </c>
      <c r="AI5" s="3">
        <v>0.30423651364799997</v>
      </c>
      <c r="AJ5" s="3">
        <v>0.30230081027299999</v>
      </c>
      <c r="AK5" s="3">
        <v>0.432569241198</v>
      </c>
      <c r="AL5" s="3">
        <v>0.30050708763799999</v>
      </c>
      <c r="AM5" s="3">
        <v>0.263634461948</v>
      </c>
      <c r="AN5" s="3">
        <v>1298</v>
      </c>
      <c r="AO5" s="3">
        <v>500</v>
      </c>
      <c r="AP5" s="3">
        <v>484</v>
      </c>
      <c r="AQ5" s="3">
        <v>418</v>
      </c>
      <c r="AR5" s="3">
        <v>234</v>
      </c>
      <c r="AS5" s="3">
        <v>351</v>
      </c>
      <c r="AT5" s="3">
        <v>1.8269039277800001E-4</v>
      </c>
      <c r="AU5" s="3">
        <v>4.2335331482299998E-4</v>
      </c>
      <c r="AV5" s="3">
        <v>4.3577485615999998E-4</v>
      </c>
      <c r="AW5" s="3">
        <v>5.8720835590299998E-4</v>
      </c>
      <c r="AX5" s="3">
        <v>8.9830161503200005E-4</v>
      </c>
      <c r="AY5" s="3">
        <v>5.5308071914899996E-4</v>
      </c>
      <c r="AZ5" s="3">
        <v>2.6491949963999999E-2</v>
      </c>
      <c r="BA5" s="3">
        <v>4.0328080715799998E-2</v>
      </c>
      <c r="BB5" s="3">
        <v>4.09154333647E-2</v>
      </c>
      <c r="BC5" s="3">
        <v>4.7495469468500001E-2</v>
      </c>
      <c r="BD5" s="3">
        <v>5.8744493225399999E-2</v>
      </c>
      <c r="BE5" s="3">
        <v>4.6094629737999999E-2</v>
      </c>
    </row>
    <row r="6" spans="2:57" x14ac:dyDescent="0.25">
      <c r="B6" s="3">
        <v>3</v>
      </c>
      <c r="C6" s="3" t="s">
        <v>95</v>
      </c>
      <c r="D6" s="3">
        <v>2</v>
      </c>
      <c r="E6" s="3">
        <v>7</v>
      </c>
      <c r="F6" s="3">
        <v>12</v>
      </c>
      <c r="G6" s="3">
        <v>17</v>
      </c>
      <c r="H6" s="3">
        <v>22</v>
      </c>
      <c r="I6" s="3">
        <v>27</v>
      </c>
      <c r="J6" s="3">
        <v>202</v>
      </c>
      <c r="K6" s="3">
        <v>42</v>
      </c>
      <c r="L6" s="3">
        <v>47</v>
      </c>
      <c r="M6" s="3">
        <v>45</v>
      </c>
      <c r="N6" s="3">
        <v>18</v>
      </c>
      <c r="O6" s="3">
        <v>28</v>
      </c>
      <c r="P6" s="3">
        <v>2</v>
      </c>
      <c r="Q6" s="3">
        <v>7</v>
      </c>
      <c r="R6" s="3">
        <v>12</v>
      </c>
      <c r="S6" s="3">
        <v>17</v>
      </c>
      <c r="T6" s="3">
        <v>22</v>
      </c>
      <c r="U6" s="3">
        <v>27</v>
      </c>
      <c r="V6" s="3">
        <v>195822.23299300001</v>
      </c>
      <c r="W6" s="3">
        <v>18976.980969699998</v>
      </c>
      <c r="X6" s="3">
        <v>15299.0859812</v>
      </c>
      <c r="Y6" s="3">
        <v>97752.102472500002</v>
      </c>
      <c r="Z6" s="3">
        <v>35201.778141399998</v>
      </c>
      <c r="AA6" s="3">
        <v>15158.923444599999</v>
      </c>
      <c r="AB6" s="3">
        <v>1524847.4869299999</v>
      </c>
      <c r="AC6" s="3">
        <v>485404.83989399998</v>
      </c>
      <c r="AD6" s="3">
        <v>573676.77882699994</v>
      </c>
      <c r="AE6" s="3">
        <v>583085.67512399994</v>
      </c>
      <c r="AF6" s="3">
        <v>368327.07106799999</v>
      </c>
      <c r="AG6" s="3">
        <v>312734.00442100002</v>
      </c>
      <c r="AH6" s="3">
        <v>0.12842086482199999</v>
      </c>
      <c r="AI6" s="3">
        <v>3.90951622441E-2</v>
      </c>
      <c r="AJ6" s="3">
        <v>2.66684769994E-2</v>
      </c>
      <c r="AK6" s="3">
        <v>0.16764620817000001</v>
      </c>
      <c r="AL6" s="3">
        <v>9.5572063273399996E-2</v>
      </c>
      <c r="AM6" s="3">
        <v>4.8472258309899999E-2</v>
      </c>
      <c r="AN6" s="3">
        <v>1298</v>
      </c>
      <c r="AO6" s="3">
        <v>500</v>
      </c>
      <c r="AP6" s="3">
        <v>484</v>
      </c>
      <c r="AQ6" s="3">
        <v>418</v>
      </c>
      <c r="AR6" s="3">
        <v>234</v>
      </c>
      <c r="AS6" s="3">
        <v>351</v>
      </c>
      <c r="AT6" s="1">
        <v>8.6231853852399994E-5</v>
      </c>
      <c r="AU6" s="1">
        <v>7.5133461066500003E-5</v>
      </c>
      <c r="AV6" s="1">
        <v>5.3630721764299999E-5</v>
      </c>
      <c r="AW6" s="3">
        <v>3.3383004080400001E-4</v>
      </c>
      <c r="AX6" s="3">
        <v>3.6939335040599998E-4</v>
      </c>
      <c r="AY6" s="3">
        <v>1.3140369938499999E-4</v>
      </c>
      <c r="AZ6" s="3">
        <v>1.8200777174599999E-2</v>
      </c>
      <c r="BA6" s="3">
        <v>1.6989193742900002E-2</v>
      </c>
      <c r="BB6" s="3">
        <v>1.43536678494E-2</v>
      </c>
      <c r="BC6" s="3">
        <v>3.5811192171599997E-2</v>
      </c>
      <c r="BD6" s="3">
        <v>3.76704326352E-2</v>
      </c>
      <c r="BE6" s="3">
        <v>2.2467764721E-2</v>
      </c>
    </row>
    <row r="7" spans="2:57" x14ac:dyDescent="0.25">
      <c r="B7" s="3">
        <v>4</v>
      </c>
      <c r="C7" s="3" t="s">
        <v>97</v>
      </c>
      <c r="D7" s="3">
        <v>4</v>
      </c>
      <c r="E7" s="3">
        <v>9</v>
      </c>
      <c r="F7" s="3">
        <v>14</v>
      </c>
      <c r="G7" s="3">
        <v>19</v>
      </c>
      <c r="H7" s="3">
        <v>24</v>
      </c>
      <c r="I7" s="3">
        <v>29</v>
      </c>
      <c r="J7" s="3">
        <v>144</v>
      </c>
      <c r="K7" s="3">
        <v>47</v>
      </c>
      <c r="L7" s="3">
        <v>64</v>
      </c>
      <c r="M7" s="3">
        <v>54</v>
      </c>
      <c r="N7" s="3">
        <v>40</v>
      </c>
      <c r="O7" s="3">
        <v>36</v>
      </c>
      <c r="P7" s="3">
        <v>4</v>
      </c>
      <c r="Q7" s="3">
        <v>9</v>
      </c>
      <c r="R7" s="3">
        <v>14</v>
      </c>
      <c r="S7" s="3">
        <v>19</v>
      </c>
      <c r="T7" s="3">
        <v>24</v>
      </c>
      <c r="U7" s="3">
        <v>29</v>
      </c>
      <c r="V7" s="3">
        <v>148886.86877299999</v>
      </c>
      <c r="W7" s="3">
        <v>81317.172674600006</v>
      </c>
      <c r="X7" s="3">
        <v>69834.176525600007</v>
      </c>
      <c r="Y7" s="3">
        <v>23133.468446399998</v>
      </c>
      <c r="Z7" s="3">
        <v>71897.279690299998</v>
      </c>
      <c r="AA7" s="3">
        <v>30193.305453699999</v>
      </c>
      <c r="AB7" s="3">
        <v>1524847.4869299999</v>
      </c>
      <c r="AC7" s="3">
        <v>485404.83989399998</v>
      </c>
      <c r="AD7" s="3">
        <v>573676.77882699994</v>
      </c>
      <c r="AE7" s="3">
        <v>583085.67512399994</v>
      </c>
      <c r="AF7" s="3">
        <v>368327.07106799999</v>
      </c>
      <c r="AG7" s="3">
        <v>312734.00442100002</v>
      </c>
      <c r="AH7" s="3">
        <v>9.7640498508600002E-2</v>
      </c>
      <c r="AI7" s="3">
        <v>0.16752443731800001</v>
      </c>
      <c r="AJ7" s="3">
        <v>0.12173087547399999</v>
      </c>
      <c r="AK7" s="3">
        <v>3.9674218443899997E-2</v>
      </c>
      <c r="AL7" s="3">
        <v>0.195199553163</v>
      </c>
      <c r="AM7" s="3">
        <v>9.6546282230000002E-2</v>
      </c>
      <c r="AN7" s="3">
        <v>1298</v>
      </c>
      <c r="AO7" s="3">
        <v>500</v>
      </c>
      <c r="AP7" s="3">
        <v>484</v>
      </c>
      <c r="AQ7" s="3">
        <v>418</v>
      </c>
      <c r="AR7" s="3">
        <v>234</v>
      </c>
      <c r="AS7" s="3">
        <v>351</v>
      </c>
      <c r="AT7" s="1">
        <v>6.7878914914900002E-5</v>
      </c>
      <c r="AU7" s="3">
        <v>2.78920000438E-4</v>
      </c>
      <c r="AV7" s="3">
        <v>2.2089353188099999E-4</v>
      </c>
      <c r="AW7" s="1">
        <v>9.1148743623899994E-5</v>
      </c>
      <c r="AX7" s="3">
        <v>6.7135336584700001E-4</v>
      </c>
      <c r="AY7" s="3">
        <v>2.4850455161699999E-4</v>
      </c>
      <c r="AZ7" s="3">
        <v>1.6148177591800001E-2</v>
      </c>
      <c r="BA7" s="3">
        <v>3.27337604574E-2</v>
      </c>
      <c r="BB7" s="3">
        <v>2.9130475314900001E-2</v>
      </c>
      <c r="BC7" s="3">
        <v>1.87124828258E-2</v>
      </c>
      <c r="BD7" s="3">
        <v>5.0784555627000003E-2</v>
      </c>
      <c r="BE7" s="3">
        <v>3.0897493191099999E-2</v>
      </c>
    </row>
    <row r="8" spans="2:57" x14ac:dyDescent="0.25">
      <c r="B8" s="3">
        <v>5</v>
      </c>
      <c r="C8" s="3" t="s">
        <v>93</v>
      </c>
      <c r="D8" s="3">
        <v>0</v>
      </c>
      <c r="E8" s="3">
        <v>5</v>
      </c>
      <c r="F8" s="3">
        <v>10</v>
      </c>
      <c r="G8" s="3">
        <v>15</v>
      </c>
      <c r="H8" s="3">
        <v>20</v>
      </c>
      <c r="I8" s="3">
        <v>25</v>
      </c>
      <c r="J8" s="3">
        <v>258</v>
      </c>
      <c r="K8" s="3">
        <v>83</v>
      </c>
      <c r="L8" s="3">
        <v>71</v>
      </c>
      <c r="M8" s="3">
        <v>68</v>
      </c>
      <c r="N8" s="3">
        <v>57</v>
      </c>
      <c r="O8" s="3">
        <v>44</v>
      </c>
      <c r="P8" s="3">
        <v>0</v>
      </c>
      <c r="Q8" s="3">
        <v>5</v>
      </c>
      <c r="R8" s="3">
        <v>10</v>
      </c>
      <c r="S8" s="3">
        <v>15</v>
      </c>
      <c r="T8" s="3">
        <v>20</v>
      </c>
      <c r="U8" s="3">
        <v>25</v>
      </c>
      <c r="V8" s="3">
        <v>239390.834064</v>
      </c>
      <c r="W8" s="3">
        <v>118038.851761</v>
      </c>
      <c r="X8" s="3">
        <v>55628.371784800001</v>
      </c>
      <c r="Y8" s="3">
        <v>72020.126315200003</v>
      </c>
      <c r="Z8" s="3">
        <v>89639.349046200005</v>
      </c>
      <c r="AA8" s="3">
        <v>37061.227113599998</v>
      </c>
      <c r="AB8" s="3">
        <v>1524847.4869299999</v>
      </c>
      <c r="AC8" s="3">
        <v>485404.83989399998</v>
      </c>
      <c r="AD8" s="3">
        <v>573676.77882699994</v>
      </c>
      <c r="AE8" s="3">
        <v>583085.67512399994</v>
      </c>
      <c r="AF8" s="3">
        <v>368327.07106799999</v>
      </c>
      <c r="AG8" s="3">
        <v>312734.00442100002</v>
      </c>
      <c r="AH8" s="3">
        <v>0.156993296783</v>
      </c>
      <c r="AI8" s="3">
        <v>0.243176091501</v>
      </c>
      <c r="AJ8" s="3">
        <v>9.6968142755500003E-2</v>
      </c>
      <c r="AK8" s="3">
        <v>0.12351551305</v>
      </c>
      <c r="AL8" s="3">
        <v>0.24336888620800001</v>
      </c>
      <c r="AM8" s="3">
        <v>0.118507186906</v>
      </c>
      <c r="AN8" s="3">
        <v>1298</v>
      </c>
      <c r="AO8" s="3">
        <v>500</v>
      </c>
      <c r="AP8" s="3">
        <v>484</v>
      </c>
      <c r="AQ8" s="3">
        <v>418</v>
      </c>
      <c r="AR8" s="3">
        <v>234</v>
      </c>
      <c r="AS8" s="3">
        <v>351</v>
      </c>
      <c r="AT8" s="3">
        <v>1.0196178855799999E-4</v>
      </c>
      <c r="AU8" s="3">
        <v>3.6808296004599999E-4</v>
      </c>
      <c r="AV8" s="3">
        <v>1.8092008687199999E-4</v>
      </c>
      <c r="AW8" s="3">
        <v>2.58993854273E-4</v>
      </c>
      <c r="AX8" s="3">
        <v>7.8692509159900004E-4</v>
      </c>
      <c r="AY8" s="3">
        <v>2.9761605002099999E-4</v>
      </c>
      <c r="AZ8" s="3">
        <v>1.97913215053E-2</v>
      </c>
      <c r="BA8" s="3">
        <v>3.7603557003500002E-2</v>
      </c>
      <c r="BB8" s="3">
        <v>2.6363281391500001E-2</v>
      </c>
      <c r="BC8" s="3">
        <v>3.1542840559699997E-2</v>
      </c>
      <c r="BD8" s="3">
        <v>5.4982282890799997E-2</v>
      </c>
      <c r="BE8" s="3">
        <v>3.3813042125199998E-2</v>
      </c>
    </row>
    <row r="10" spans="2:57" x14ac:dyDescent="0.25">
      <c r="E10" s="11" t="s">
        <v>33</v>
      </c>
      <c r="F10" s="11"/>
      <c r="G10" s="11"/>
      <c r="H10" s="11"/>
      <c r="I10" s="11"/>
      <c r="K10" s="11" t="s">
        <v>31</v>
      </c>
      <c r="L10" s="11"/>
      <c r="M10" s="11"/>
      <c r="N10" s="11"/>
      <c r="O10" s="11"/>
    </row>
    <row r="11" spans="2:57" x14ac:dyDescent="0.25">
      <c r="D11" s="3" t="s">
        <v>34</v>
      </c>
      <c r="E11" s="3" t="s">
        <v>58</v>
      </c>
      <c r="F11" s="3" t="s">
        <v>60</v>
      </c>
      <c r="G11" s="3" t="s">
        <v>54</v>
      </c>
      <c r="J11" s="5"/>
      <c r="K11" s="3" t="s">
        <v>58</v>
      </c>
      <c r="L11" s="3" t="s">
        <v>59</v>
      </c>
      <c r="M11" s="3" t="s">
        <v>54</v>
      </c>
    </row>
    <row r="12" spans="2:57" x14ac:dyDescent="0.25">
      <c r="C12" s="3">
        <v>1</v>
      </c>
      <c r="D12" s="3" t="s">
        <v>96</v>
      </c>
      <c r="E12" s="4">
        <f>AM4</f>
        <v>0.47283981060699998</v>
      </c>
      <c r="F12" s="4">
        <f>SUM(W4:Y4)/SUM($W$4:$Y$8)</f>
        <v>0.31473114800025853</v>
      </c>
      <c r="G12" s="4">
        <f>AH4</f>
        <v>0.23038197494900001</v>
      </c>
      <c r="H12" s="4"/>
      <c r="K12" s="4">
        <f>BE4</f>
        <v>5.2231299746900002E-2</v>
      </c>
      <c r="L12" s="4">
        <f>$H$18*SQRT((F12*(1-F12))/SUM(AO4:AQ4))</f>
        <v>2.4309858080363657E-2</v>
      </c>
      <c r="M12" s="4">
        <f>AZ4</f>
        <v>2.2907652632500001E-2</v>
      </c>
      <c r="N12" s="4"/>
    </row>
    <row r="13" spans="2:57" x14ac:dyDescent="0.25">
      <c r="C13" s="3">
        <v>2</v>
      </c>
      <c r="D13" s="3" t="s">
        <v>94</v>
      </c>
      <c r="E13" s="4">
        <f>AM5</f>
        <v>0.263634461948</v>
      </c>
      <c r="F13" s="4">
        <f>SUM(W5:Y5)/SUM($W$4:$Y$8)</f>
        <v>0.34912749843589558</v>
      </c>
      <c r="G13" s="4">
        <f>AH5</f>
        <v>0.386563364937</v>
      </c>
      <c r="H13" s="4"/>
      <c r="K13" s="4">
        <f>BE5</f>
        <v>4.6094629737999999E-2</v>
      </c>
      <c r="L13" s="4">
        <f>$H$18*SQRT((F13*(1-F13))/SUM(AO5:AQ5))</f>
        <v>2.4952959094632288E-2</v>
      </c>
      <c r="M13" s="4">
        <f>AZ5</f>
        <v>2.6491949963999999E-2</v>
      </c>
      <c r="N13" s="4"/>
    </row>
    <row r="14" spans="2:57" x14ac:dyDescent="0.25">
      <c r="C14" s="3">
        <v>3</v>
      </c>
      <c r="D14" s="3" t="s">
        <v>95</v>
      </c>
      <c r="E14" s="4">
        <f>AM6</f>
        <v>4.8472258309899999E-2</v>
      </c>
      <c r="F14" s="4">
        <f>SUM(W6:Y6)/SUM($W$4:$Y$8)</f>
        <v>8.0398732771219242E-2</v>
      </c>
      <c r="G14" s="4">
        <f>AH6</f>
        <v>0.12842086482199999</v>
      </c>
      <c r="H14" s="4"/>
      <c r="K14" s="4">
        <f>BE6</f>
        <v>2.2467764721E-2</v>
      </c>
      <c r="L14" s="4">
        <f>$H$18*SQRT((F14*(1-F14))/SUM(AO6:AQ6))</f>
        <v>1.4233327648369546E-2</v>
      </c>
      <c r="M14" s="4">
        <f>AZ6</f>
        <v>1.8200777174599999E-2</v>
      </c>
      <c r="N14" s="4"/>
    </row>
    <row r="15" spans="2:57" x14ac:dyDescent="0.25">
      <c r="C15" s="3">
        <v>4</v>
      </c>
      <c r="D15" s="3" t="s">
        <v>97</v>
      </c>
      <c r="E15" s="4">
        <f>AM7</f>
        <v>9.6546282230000002E-2</v>
      </c>
      <c r="F15" s="4">
        <f>SUM(W7:Y7)/SUM($W$4:$Y$8)</f>
        <v>0.10613097599735562</v>
      </c>
      <c r="G15" s="4">
        <f>AH7</f>
        <v>9.7640498508600002E-2</v>
      </c>
      <c r="H15" s="4"/>
      <c r="K15" s="4">
        <f>BE7</f>
        <v>3.0897493191099999E-2</v>
      </c>
      <c r="L15" s="4">
        <f>$H$18*SQRT((F15*(1-F15))/SUM(AO7:AQ7))</f>
        <v>1.6122785918236161E-2</v>
      </c>
      <c r="M15" s="4">
        <f>AZ7</f>
        <v>1.6148177591800001E-2</v>
      </c>
      <c r="N15" s="4"/>
    </row>
    <row r="16" spans="2:57" x14ac:dyDescent="0.25">
      <c r="C16" s="3">
        <v>5</v>
      </c>
      <c r="D16" s="3" t="s">
        <v>93</v>
      </c>
      <c r="E16" s="4">
        <f>AM8</f>
        <v>0.118507186906</v>
      </c>
      <c r="F16" s="4">
        <f>SUM(W8:Y8)/SUM($W$4:$Y$8)</f>
        <v>0.14961164479527103</v>
      </c>
      <c r="G16" s="4">
        <f>AH8</f>
        <v>0.156993296783</v>
      </c>
      <c r="H16" s="4"/>
      <c r="K16" s="4">
        <f>BE8</f>
        <v>3.3813042125199998E-2</v>
      </c>
      <c r="L16" s="4">
        <f>$H$18*SQRT((F16*(1-F16))/SUM(AO8:AQ8))</f>
        <v>1.8671250926803152E-2</v>
      </c>
      <c r="M16" s="4">
        <f>AZ8</f>
        <v>1.97913215053E-2</v>
      </c>
      <c r="N16" s="4"/>
    </row>
    <row r="17" spans="3:21" x14ac:dyDescent="0.25">
      <c r="D17" s="2"/>
    </row>
    <row r="18" spans="3:21" x14ac:dyDescent="0.25">
      <c r="D18" s="2"/>
      <c r="G18" s="3" t="s">
        <v>39</v>
      </c>
      <c r="H18" s="3">
        <v>1.96</v>
      </c>
    </row>
    <row r="19" spans="3:21" x14ac:dyDescent="0.25">
      <c r="P19" s="4"/>
      <c r="Q19" s="4"/>
      <c r="R19" s="4"/>
      <c r="S19" s="4"/>
      <c r="T19" s="4"/>
      <c r="U19" s="4"/>
    </row>
    <row r="20" spans="3:21" x14ac:dyDescent="0.25">
      <c r="P20" s="4"/>
      <c r="Q20" s="4"/>
      <c r="R20" s="4"/>
      <c r="S20" s="4"/>
      <c r="T20" s="4"/>
      <c r="U20" s="4"/>
    </row>
    <row r="21" spans="3:21" x14ac:dyDescent="0.25">
      <c r="P21" s="4"/>
      <c r="Q21" s="4"/>
      <c r="R21" s="4"/>
      <c r="S21" s="4"/>
      <c r="T21" s="4"/>
      <c r="U21" s="4"/>
    </row>
    <row r="22" spans="3:21" x14ac:dyDescent="0.25">
      <c r="P22" s="4"/>
      <c r="Q22" s="4"/>
      <c r="R22" s="4"/>
      <c r="S22" s="4"/>
      <c r="T22" s="4"/>
      <c r="U22" s="4"/>
    </row>
    <row r="23" spans="3:21" x14ac:dyDescent="0.25">
      <c r="P23" s="4"/>
      <c r="Q23" s="4"/>
      <c r="R23" s="4"/>
      <c r="S23" s="4"/>
      <c r="T23" s="4"/>
      <c r="U23" s="4"/>
    </row>
    <row r="24" spans="3:21" x14ac:dyDescent="0.25">
      <c r="P24" s="4"/>
      <c r="Q24" s="4"/>
      <c r="R24" s="4"/>
      <c r="S24" s="4"/>
      <c r="T24" s="4"/>
      <c r="U24" s="4"/>
    </row>
    <row r="30" spans="3:21" x14ac:dyDescent="0.25">
      <c r="C30" s="6" t="s">
        <v>26</v>
      </c>
    </row>
  </sheetData>
  <mergeCells count="2">
    <mergeCell ref="E10:I10"/>
    <mergeCell ref="K10:O10"/>
  </mergeCells>
  <hyperlinks>
    <hyperlink ref="C30" r:id="rId1" xr:uid="{F1D3D461-43D8-4E7D-B696-EEE481B6449B}"/>
  </hyperlinks>
  <pageMargins left="0.7" right="0.7" top="0.75" bottom="0.75" header="0.3" footer="0.3"/>
  <pageSetup orientation="portrait" verticalDpi="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80EBD-F56C-41E8-9457-F0DF102F8EB6}">
  <dimension ref="B1:BE30"/>
  <sheetViews>
    <sheetView topLeftCell="A7" workbookViewId="0">
      <selection activeCell="C3" sqref="C3"/>
    </sheetView>
  </sheetViews>
  <sheetFormatPr defaultRowHeight="15" x14ac:dyDescent="0.25"/>
  <cols>
    <col min="1" max="16384" width="9.140625" style="3"/>
  </cols>
  <sheetData>
    <row r="1" spans="2:57" x14ac:dyDescent="0.25">
      <c r="D1" s="3" t="s">
        <v>27</v>
      </c>
      <c r="E1" s="3" t="s">
        <v>27</v>
      </c>
      <c r="F1" s="3" t="s">
        <v>27</v>
      </c>
      <c r="G1" s="3" t="s">
        <v>27</v>
      </c>
      <c r="H1" s="3" t="s">
        <v>27</v>
      </c>
      <c r="I1" s="3" t="s">
        <v>27</v>
      </c>
      <c r="J1" s="3" t="s">
        <v>14</v>
      </c>
      <c r="K1" s="3" t="s">
        <v>14</v>
      </c>
      <c r="L1" s="3" t="s">
        <v>14</v>
      </c>
      <c r="M1" s="3" t="s">
        <v>14</v>
      </c>
      <c r="N1" s="3" t="s">
        <v>14</v>
      </c>
      <c r="O1" s="3" t="s">
        <v>14</v>
      </c>
      <c r="P1" s="3" t="s">
        <v>28</v>
      </c>
      <c r="Q1" s="3" t="s">
        <v>28</v>
      </c>
      <c r="R1" s="3" t="s">
        <v>28</v>
      </c>
      <c r="S1" s="3" t="s">
        <v>28</v>
      </c>
      <c r="T1" s="3" t="s">
        <v>28</v>
      </c>
      <c r="U1" s="3" t="s">
        <v>28</v>
      </c>
      <c r="V1" s="3" t="s">
        <v>15</v>
      </c>
      <c r="W1" s="3" t="s">
        <v>15</v>
      </c>
      <c r="X1" s="3" t="s">
        <v>15</v>
      </c>
      <c r="Y1" s="3" t="s">
        <v>15</v>
      </c>
      <c r="Z1" s="3" t="s">
        <v>15</v>
      </c>
      <c r="AA1" s="3" t="s">
        <v>15</v>
      </c>
      <c r="AB1" s="3" t="s">
        <v>85</v>
      </c>
      <c r="AC1" s="3" t="s">
        <v>85</v>
      </c>
      <c r="AD1" s="3" t="s">
        <v>85</v>
      </c>
      <c r="AE1" s="3" t="s">
        <v>85</v>
      </c>
      <c r="AF1" s="3" t="s">
        <v>85</v>
      </c>
      <c r="AG1" s="3" t="s">
        <v>85</v>
      </c>
      <c r="AH1" s="3" t="s">
        <v>17</v>
      </c>
      <c r="AI1" s="3" t="s">
        <v>17</v>
      </c>
      <c r="AJ1" s="3" t="s">
        <v>17</v>
      </c>
      <c r="AK1" s="3" t="s">
        <v>17</v>
      </c>
      <c r="AL1" s="3" t="s">
        <v>17</v>
      </c>
      <c r="AM1" s="3" t="s">
        <v>17</v>
      </c>
      <c r="AN1" s="3" t="s">
        <v>29</v>
      </c>
      <c r="AO1" s="3" t="s">
        <v>29</v>
      </c>
      <c r="AP1" s="3" t="s">
        <v>29</v>
      </c>
      <c r="AQ1" s="3" t="s">
        <v>29</v>
      </c>
      <c r="AR1" s="3" t="s">
        <v>29</v>
      </c>
      <c r="AS1" s="3" t="s">
        <v>29</v>
      </c>
      <c r="AT1" s="3" t="s">
        <v>30</v>
      </c>
      <c r="AU1" s="3" t="s">
        <v>30</v>
      </c>
      <c r="AV1" s="3" t="s">
        <v>30</v>
      </c>
      <c r="AW1" s="3" t="s">
        <v>30</v>
      </c>
      <c r="AX1" s="3" t="s">
        <v>30</v>
      </c>
      <c r="AY1" s="3" t="s">
        <v>30</v>
      </c>
      <c r="AZ1" s="3" t="s">
        <v>31</v>
      </c>
      <c r="BA1" s="3" t="s">
        <v>31</v>
      </c>
      <c r="BB1" s="3" t="s">
        <v>31</v>
      </c>
      <c r="BC1" s="3" t="s">
        <v>31</v>
      </c>
      <c r="BD1" s="3" t="s">
        <v>31</v>
      </c>
      <c r="BE1" s="3" t="s">
        <v>31</v>
      </c>
    </row>
    <row r="2" spans="2:57" x14ac:dyDescent="0.25">
      <c r="C2" s="3" t="s">
        <v>53</v>
      </c>
      <c r="D2" s="3" t="s">
        <v>54</v>
      </c>
      <c r="E2" s="3" t="s">
        <v>55</v>
      </c>
      <c r="F2" s="3" t="s">
        <v>56</v>
      </c>
      <c r="G2" s="3" t="s">
        <v>57</v>
      </c>
      <c r="H2" s="3" t="s">
        <v>52</v>
      </c>
      <c r="I2" s="3" t="s">
        <v>58</v>
      </c>
      <c r="J2" s="3" t="s">
        <v>54</v>
      </c>
      <c r="K2" s="3" t="s">
        <v>55</v>
      </c>
      <c r="L2" s="3" t="s">
        <v>56</v>
      </c>
      <c r="M2" s="3" t="s">
        <v>57</v>
      </c>
      <c r="N2" s="3" t="s">
        <v>52</v>
      </c>
      <c r="O2" s="3" t="s">
        <v>58</v>
      </c>
      <c r="P2" s="3" t="s">
        <v>54</v>
      </c>
      <c r="Q2" s="3" t="s">
        <v>55</v>
      </c>
      <c r="R2" s="3" t="s">
        <v>56</v>
      </c>
      <c r="S2" s="3" t="s">
        <v>57</v>
      </c>
      <c r="T2" s="3" t="s">
        <v>52</v>
      </c>
      <c r="U2" s="3" t="s">
        <v>58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52</v>
      </c>
      <c r="AA2" s="3" t="s">
        <v>58</v>
      </c>
      <c r="AB2" s="3" t="s">
        <v>54</v>
      </c>
      <c r="AC2" s="3" t="s">
        <v>55</v>
      </c>
      <c r="AD2" s="3" t="s">
        <v>56</v>
      </c>
      <c r="AE2" s="3" t="s">
        <v>57</v>
      </c>
      <c r="AF2" s="3" t="s">
        <v>52</v>
      </c>
      <c r="AG2" s="3" t="s">
        <v>58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52</v>
      </c>
      <c r="AM2" s="3" t="s">
        <v>58</v>
      </c>
      <c r="AN2" s="3" t="s">
        <v>54</v>
      </c>
      <c r="AO2" s="3" t="s">
        <v>55</v>
      </c>
      <c r="AP2" s="3" t="s">
        <v>56</v>
      </c>
      <c r="AQ2" s="3" t="s">
        <v>57</v>
      </c>
      <c r="AR2" s="3" t="s">
        <v>52</v>
      </c>
      <c r="AS2" s="3" t="s">
        <v>58</v>
      </c>
      <c r="AT2" s="3" t="s">
        <v>54</v>
      </c>
      <c r="AU2" s="3" t="s">
        <v>55</v>
      </c>
      <c r="AV2" s="3" t="s">
        <v>56</v>
      </c>
      <c r="AW2" s="3" t="s">
        <v>57</v>
      </c>
      <c r="AX2" s="3" t="s">
        <v>52</v>
      </c>
      <c r="AY2" s="3" t="s">
        <v>58</v>
      </c>
      <c r="AZ2" s="3" t="s">
        <v>54</v>
      </c>
      <c r="BA2" s="3" t="s">
        <v>55</v>
      </c>
      <c r="BB2" s="3" t="s">
        <v>56</v>
      </c>
      <c r="BC2" s="3" t="s">
        <v>57</v>
      </c>
      <c r="BD2" s="3" t="s">
        <v>52</v>
      </c>
      <c r="BE2" s="3" t="s">
        <v>58</v>
      </c>
    </row>
    <row r="3" spans="2:57" x14ac:dyDescent="0.25">
      <c r="B3" s="3" t="s">
        <v>101</v>
      </c>
      <c r="C3" s="3" t="s">
        <v>101</v>
      </c>
    </row>
    <row r="4" spans="2:57" x14ac:dyDescent="0.25">
      <c r="B4" s="3">
        <v>1</v>
      </c>
      <c r="C4" s="3" t="s">
        <v>96</v>
      </c>
      <c r="D4" s="3">
        <v>3</v>
      </c>
      <c r="E4" s="3">
        <v>8</v>
      </c>
      <c r="F4" s="3">
        <v>13</v>
      </c>
      <c r="G4" s="3">
        <v>18</v>
      </c>
      <c r="H4" s="3">
        <v>23</v>
      </c>
      <c r="I4" s="3">
        <v>28</v>
      </c>
      <c r="J4" s="3">
        <v>972</v>
      </c>
      <c r="K4" s="3">
        <v>331</v>
      </c>
      <c r="L4" s="3">
        <v>324</v>
      </c>
      <c r="M4" s="3">
        <v>273</v>
      </c>
      <c r="N4" s="3">
        <v>171</v>
      </c>
      <c r="O4" s="3">
        <v>265</v>
      </c>
      <c r="P4" s="3">
        <v>3</v>
      </c>
      <c r="Q4" s="3">
        <v>8</v>
      </c>
      <c r="R4" s="3">
        <v>13</v>
      </c>
      <c r="S4" s="3">
        <v>18</v>
      </c>
      <c r="T4" s="3">
        <v>23</v>
      </c>
      <c r="U4" s="3">
        <v>28</v>
      </c>
      <c r="V4" s="3">
        <v>284341.16868399997</v>
      </c>
      <c r="W4" s="3">
        <v>147736.67361999999</v>
      </c>
      <c r="X4" s="3">
        <v>158134.604231</v>
      </c>
      <c r="Y4" s="3">
        <v>74914.727296600002</v>
      </c>
      <c r="Z4" s="3">
        <v>33897.722660799998</v>
      </c>
      <c r="AA4" s="3">
        <v>152042.030165</v>
      </c>
      <c r="AB4" s="3">
        <v>1524847.4869299999</v>
      </c>
      <c r="AC4" s="3">
        <v>485404.83989399998</v>
      </c>
      <c r="AD4" s="3">
        <v>573676.77882699994</v>
      </c>
      <c r="AE4" s="3">
        <v>583085.67512399994</v>
      </c>
      <c r="AF4" s="3">
        <v>368327.07106799999</v>
      </c>
      <c r="AG4" s="3">
        <v>312734.00442100002</v>
      </c>
      <c r="AH4" s="3">
        <v>0.18647187415300001</v>
      </c>
      <c r="AI4" s="3">
        <v>0.30435764433700002</v>
      </c>
      <c r="AJ4" s="3">
        <v>0.27565104614199998</v>
      </c>
      <c r="AK4" s="3">
        <v>0.128479793781</v>
      </c>
      <c r="AL4" s="3">
        <v>9.2031580960100001E-2</v>
      </c>
      <c r="AM4" s="3">
        <v>0.486170445221</v>
      </c>
      <c r="AN4" s="3">
        <v>1298</v>
      </c>
      <c r="AO4" s="3">
        <v>500</v>
      </c>
      <c r="AP4" s="3">
        <v>484</v>
      </c>
      <c r="AQ4" s="3">
        <v>418</v>
      </c>
      <c r="AR4" s="3">
        <v>234</v>
      </c>
      <c r="AS4" s="3">
        <v>351</v>
      </c>
      <c r="AT4" s="3">
        <v>1.1687219900100001E-4</v>
      </c>
      <c r="AU4" s="3">
        <v>4.23448137341E-4</v>
      </c>
      <c r="AV4" s="3">
        <v>4.12536253931E-4</v>
      </c>
      <c r="AW4" s="3">
        <v>2.6787735973900001E-4</v>
      </c>
      <c r="AX4" s="3">
        <v>3.5710157720599998E-4</v>
      </c>
      <c r="AY4" s="3">
        <v>7.1170582169400004E-4</v>
      </c>
      <c r="AZ4" s="3">
        <v>2.1189059433599999E-2</v>
      </c>
      <c r="BA4" s="3">
        <v>4.0332596797199999E-2</v>
      </c>
      <c r="BB4" s="3">
        <v>3.98095374641E-2</v>
      </c>
      <c r="BC4" s="3">
        <v>3.20792404083E-2</v>
      </c>
      <c r="BD4" s="3">
        <v>3.7038377650699998E-2</v>
      </c>
      <c r="BE4" s="3">
        <v>5.2288517712999999E-2</v>
      </c>
    </row>
    <row r="5" spans="2:57" x14ac:dyDescent="0.25">
      <c r="B5" s="3">
        <v>2</v>
      </c>
      <c r="C5" s="3" t="s">
        <v>94</v>
      </c>
      <c r="D5" s="3">
        <v>1</v>
      </c>
      <c r="E5" s="3">
        <v>6</v>
      </c>
      <c r="F5" s="3">
        <v>11</v>
      </c>
      <c r="G5" s="3">
        <v>16</v>
      </c>
      <c r="H5" s="3">
        <v>21</v>
      </c>
      <c r="I5" s="3">
        <v>26</v>
      </c>
      <c r="J5" s="3">
        <v>803</v>
      </c>
      <c r="K5" s="3">
        <v>196</v>
      </c>
      <c r="L5" s="3">
        <v>201</v>
      </c>
      <c r="M5" s="3">
        <v>238</v>
      </c>
      <c r="N5" s="3">
        <v>107</v>
      </c>
      <c r="O5" s="3">
        <v>103</v>
      </c>
      <c r="P5" s="3">
        <v>1</v>
      </c>
      <c r="Q5" s="3">
        <v>6</v>
      </c>
      <c r="R5" s="3">
        <v>11</v>
      </c>
      <c r="S5" s="3">
        <v>16</v>
      </c>
      <c r="T5" s="3">
        <v>21</v>
      </c>
      <c r="U5" s="3">
        <v>26</v>
      </c>
      <c r="V5" s="3">
        <v>444549.44105700002</v>
      </c>
      <c r="W5" s="3">
        <v>83688.183677499997</v>
      </c>
      <c r="X5" s="3">
        <v>182765.81008200001</v>
      </c>
      <c r="Y5" s="3">
        <v>150281.498777</v>
      </c>
      <c r="Z5" s="3">
        <v>57998.382207299997</v>
      </c>
      <c r="AA5" s="3">
        <v>44781.307395199998</v>
      </c>
      <c r="AB5" s="3">
        <v>1524847.4869299999</v>
      </c>
      <c r="AC5" s="3">
        <v>485404.83989399998</v>
      </c>
      <c r="AD5" s="3">
        <v>573676.77882699994</v>
      </c>
      <c r="AE5" s="3">
        <v>583085.67512399994</v>
      </c>
      <c r="AF5" s="3">
        <v>368327.07106799999</v>
      </c>
      <c r="AG5" s="3">
        <v>312734.00442100002</v>
      </c>
      <c r="AH5" s="3">
        <v>0.29153698639999998</v>
      </c>
      <c r="AI5" s="3">
        <v>0.17240904251399999</v>
      </c>
      <c r="AJ5" s="3">
        <v>0.31858673181000002</v>
      </c>
      <c r="AK5" s="3">
        <v>0.25773484959100001</v>
      </c>
      <c r="AL5" s="3">
        <v>0.15746434830100001</v>
      </c>
      <c r="AM5" s="3">
        <v>0.14319295875099999</v>
      </c>
      <c r="AN5" s="3">
        <v>1298</v>
      </c>
      <c r="AO5" s="3">
        <v>500</v>
      </c>
      <c r="AP5" s="3">
        <v>484</v>
      </c>
      <c r="AQ5" s="3">
        <v>418</v>
      </c>
      <c r="AR5" s="3">
        <v>234</v>
      </c>
      <c r="AS5" s="3">
        <v>351</v>
      </c>
      <c r="AT5" s="3">
        <v>1.5912416946099999E-4</v>
      </c>
      <c r="AU5" s="3">
        <v>2.8536832914599999E-4</v>
      </c>
      <c r="AV5" s="3">
        <v>4.4853145893499998E-4</v>
      </c>
      <c r="AW5" s="3">
        <v>4.5767367678800001E-4</v>
      </c>
      <c r="AX5" s="3">
        <v>5.6696293724400003E-4</v>
      </c>
      <c r="AY5" s="3">
        <v>3.4954055645399997E-4</v>
      </c>
      <c r="AZ5" s="3">
        <v>2.4724308067199999E-2</v>
      </c>
      <c r="BA5" s="3">
        <v>3.3109982984699998E-2</v>
      </c>
      <c r="BB5" s="3">
        <v>4.1509980157100002E-2</v>
      </c>
      <c r="BC5" s="3">
        <v>4.1930885952299997E-2</v>
      </c>
      <c r="BD5" s="3">
        <v>4.6669527742599998E-2</v>
      </c>
      <c r="BE5" s="3">
        <v>3.6644167362300001E-2</v>
      </c>
    </row>
    <row r="6" spans="2:57" x14ac:dyDescent="0.25">
      <c r="B6" s="3">
        <v>3</v>
      </c>
      <c r="C6" s="3" t="s">
        <v>95</v>
      </c>
      <c r="D6" s="3">
        <v>2</v>
      </c>
      <c r="E6" s="3">
        <v>7</v>
      </c>
      <c r="F6" s="3">
        <v>12</v>
      </c>
      <c r="G6" s="3">
        <v>17</v>
      </c>
      <c r="H6" s="3">
        <v>22</v>
      </c>
      <c r="I6" s="3">
        <v>27</v>
      </c>
      <c r="J6" s="3">
        <v>329</v>
      </c>
      <c r="K6" s="3">
        <v>36</v>
      </c>
      <c r="L6" s="3">
        <v>66</v>
      </c>
      <c r="M6" s="3">
        <v>66</v>
      </c>
      <c r="N6" s="3">
        <v>15</v>
      </c>
      <c r="O6" s="3">
        <v>35</v>
      </c>
      <c r="P6" s="3">
        <v>2</v>
      </c>
      <c r="Q6" s="3">
        <v>7</v>
      </c>
      <c r="R6" s="3">
        <v>12</v>
      </c>
      <c r="S6" s="3">
        <v>17</v>
      </c>
      <c r="T6" s="3">
        <v>22</v>
      </c>
      <c r="U6" s="3">
        <v>27</v>
      </c>
      <c r="V6" s="3">
        <v>250345.936487</v>
      </c>
      <c r="W6" s="3">
        <v>39629.569383100003</v>
      </c>
      <c r="X6" s="3">
        <v>42619.679243300001</v>
      </c>
      <c r="Y6" s="3">
        <v>47064.330939699998</v>
      </c>
      <c r="Z6" s="3">
        <v>4538.4377368699998</v>
      </c>
      <c r="AA6" s="3">
        <v>24176.127781499999</v>
      </c>
      <c r="AB6" s="3">
        <v>1524847.4869299999</v>
      </c>
      <c r="AC6" s="3">
        <v>485404.83989399998</v>
      </c>
      <c r="AD6" s="3">
        <v>573676.77882699994</v>
      </c>
      <c r="AE6" s="3">
        <v>583085.67512399994</v>
      </c>
      <c r="AF6" s="3">
        <v>368327.07106799999</v>
      </c>
      <c r="AG6" s="3">
        <v>312734.00442100002</v>
      </c>
      <c r="AH6" s="3">
        <v>0.16417768900400001</v>
      </c>
      <c r="AI6" s="3">
        <v>8.1642303755700002E-2</v>
      </c>
      <c r="AJ6" s="3">
        <v>7.4292146407700002E-2</v>
      </c>
      <c r="AK6" s="3">
        <v>8.0715978710600003E-2</v>
      </c>
      <c r="AL6" s="3">
        <v>1.23217599068E-2</v>
      </c>
      <c r="AM6" s="3">
        <v>7.7305721283199999E-2</v>
      </c>
      <c r="AN6" s="3">
        <v>1298</v>
      </c>
      <c r="AO6" s="3">
        <v>500</v>
      </c>
      <c r="AP6" s="3">
        <v>484</v>
      </c>
      <c r="AQ6" s="3">
        <v>418</v>
      </c>
      <c r="AR6" s="3">
        <v>234</v>
      </c>
      <c r="AS6" s="3">
        <v>351</v>
      </c>
      <c r="AT6" s="3">
        <v>1.05719087394E-4</v>
      </c>
      <c r="AU6" s="3">
        <v>1.4995367598600001E-4</v>
      </c>
      <c r="AV6" s="3">
        <v>1.4209261030999999E-4</v>
      </c>
      <c r="AW6" s="3">
        <v>1.77514137539E-4</v>
      </c>
      <c r="AX6" s="1">
        <v>5.2008265553799999E-5</v>
      </c>
      <c r="AY6" s="3">
        <v>2.0321808188099999E-4</v>
      </c>
      <c r="AZ6" s="3">
        <v>2.0152678386099999E-2</v>
      </c>
      <c r="BA6" s="3">
        <v>2.40012925E-2</v>
      </c>
      <c r="BB6" s="3">
        <v>2.33637105736E-2</v>
      </c>
      <c r="BC6" s="3">
        <v>2.61139485863E-2</v>
      </c>
      <c r="BD6" s="3">
        <v>1.41348842567E-2</v>
      </c>
      <c r="BE6" s="3">
        <v>2.7940697617499999E-2</v>
      </c>
    </row>
    <row r="7" spans="2:57" x14ac:dyDescent="0.25">
      <c r="B7" s="3">
        <v>4</v>
      </c>
      <c r="C7" s="3" t="s">
        <v>97</v>
      </c>
      <c r="D7" s="3">
        <v>4</v>
      </c>
      <c r="E7" s="3">
        <v>9</v>
      </c>
      <c r="F7" s="3">
        <v>14</v>
      </c>
      <c r="G7" s="3">
        <v>19</v>
      </c>
      <c r="H7" s="3">
        <v>24</v>
      </c>
      <c r="I7" s="3">
        <v>29</v>
      </c>
      <c r="J7" s="3">
        <v>323</v>
      </c>
      <c r="K7" s="3">
        <v>93</v>
      </c>
      <c r="L7" s="3">
        <v>123</v>
      </c>
      <c r="M7" s="3">
        <v>107</v>
      </c>
      <c r="N7" s="3">
        <v>72</v>
      </c>
      <c r="O7" s="3">
        <v>50</v>
      </c>
      <c r="P7" s="3">
        <v>4</v>
      </c>
      <c r="Q7" s="3">
        <v>9</v>
      </c>
      <c r="R7" s="3">
        <v>14</v>
      </c>
      <c r="S7" s="3">
        <v>19</v>
      </c>
      <c r="T7" s="3">
        <v>24</v>
      </c>
      <c r="U7" s="3">
        <v>29</v>
      </c>
      <c r="V7" s="3">
        <v>238673.100164</v>
      </c>
      <c r="W7" s="3">
        <v>78722.046182499995</v>
      </c>
      <c r="X7" s="3">
        <v>82920.921267800004</v>
      </c>
      <c r="Y7" s="3">
        <v>212506.611798</v>
      </c>
      <c r="Z7" s="3">
        <v>156865.97977400001</v>
      </c>
      <c r="AA7" s="3">
        <v>54987.192552699998</v>
      </c>
      <c r="AB7" s="3">
        <v>1524847.4869299999</v>
      </c>
      <c r="AC7" s="3">
        <v>485404.83989399998</v>
      </c>
      <c r="AD7" s="3">
        <v>573676.77882699994</v>
      </c>
      <c r="AE7" s="3">
        <v>583085.67512399994</v>
      </c>
      <c r="AF7" s="3">
        <v>368327.07106799999</v>
      </c>
      <c r="AG7" s="3">
        <v>312734.00442100002</v>
      </c>
      <c r="AH7" s="3">
        <v>0.15652260453</v>
      </c>
      <c r="AI7" s="3">
        <v>0.162178123728</v>
      </c>
      <c r="AJ7" s="3">
        <v>0.144542927879</v>
      </c>
      <c r="AK7" s="3">
        <v>0.364451779325</v>
      </c>
      <c r="AL7" s="3">
        <v>0.425887728859</v>
      </c>
      <c r="AM7" s="3">
        <v>0.175827354159</v>
      </c>
      <c r="AN7" s="3">
        <v>1298</v>
      </c>
      <c r="AO7" s="3">
        <v>500</v>
      </c>
      <c r="AP7" s="3">
        <v>484</v>
      </c>
      <c r="AQ7" s="3">
        <v>418</v>
      </c>
      <c r="AR7" s="3">
        <v>234</v>
      </c>
      <c r="AS7" s="3">
        <v>351</v>
      </c>
      <c r="AT7" s="3">
        <v>1.0171284961499999E-4</v>
      </c>
      <c r="AU7" s="3">
        <v>2.7175275982399999E-4</v>
      </c>
      <c r="AV7" s="3">
        <v>2.5547576421300003E-4</v>
      </c>
      <c r="AW7" s="3">
        <v>5.5413081308999996E-4</v>
      </c>
      <c r="AX7" s="3">
        <v>1.04490329601E-3</v>
      </c>
      <c r="AY7" s="3">
        <v>4.1285497347099998E-4</v>
      </c>
      <c r="AZ7" s="3">
        <v>1.9767146558899999E-2</v>
      </c>
      <c r="BA7" s="3">
        <v>3.2310453449900002E-2</v>
      </c>
      <c r="BB7" s="3">
        <v>3.1327874102800003E-2</v>
      </c>
      <c r="BC7" s="3">
        <v>4.6138367239900002E-2</v>
      </c>
      <c r="BD7" s="3">
        <v>6.3356929391800001E-2</v>
      </c>
      <c r="BE7" s="3">
        <v>3.9824912631199999E-2</v>
      </c>
    </row>
    <row r="8" spans="2:57" x14ac:dyDescent="0.25">
      <c r="B8" s="3">
        <v>5</v>
      </c>
      <c r="C8" s="3" t="s">
        <v>93</v>
      </c>
      <c r="D8" s="3">
        <v>0</v>
      </c>
      <c r="E8" s="3">
        <v>5</v>
      </c>
      <c r="F8" s="3">
        <v>10</v>
      </c>
      <c r="G8" s="3">
        <v>15</v>
      </c>
      <c r="H8" s="3">
        <v>20</v>
      </c>
      <c r="I8" s="3">
        <v>25</v>
      </c>
      <c r="J8" s="3">
        <v>438</v>
      </c>
      <c r="K8" s="3">
        <v>98</v>
      </c>
      <c r="L8" s="3">
        <v>129</v>
      </c>
      <c r="M8" s="3">
        <v>134</v>
      </c>
      <c r="N8" s="3">
        <v>112</v>
      </c>
      <c r="O8" s="3">
        <v>44</v>
      </c>
      <c r="P8" s="3">
        <v>0</v>
      </c>
      <c r="Q8" s="3">
        <v>5</v>
      </c>
      <c r="R8" s="3">
        <v>10</v>
      </c>
      <c r="S8" s="3">
        <v>15</v>
      </c>
      <c r="T8" s="3">
        <v>20</v>
      </c>
      <c r="U8" s="3">
        <v>25</v>
      </c>
      <c r="V8" s="3">
        <v>306937.84053300001</v>
      </c>
      <c r="W8" s="3">
        <v>135628.367031</v>
      </c>
      <c r="X8" s="3">
        <v>107235.764003</v>
      </c>
      <c r="Y8" s="3">
        <v>98318.506313000005</v>
      </c>
      <c r="Z8" s="3">
        <v>115026.548688</v>
      </c>
      <c r="AA8" s="3">
        <v>36747.346526200003</v>
      </c>
      <c r="AB8" s="3">
        <v>1524847.4869299999</v>
      </c>
      <c r="AC8" s="3">
        <v>485404.83989399998</v>
      </c>
      <c r="AD8" s="3">
        <v>573676.77882699994</v>
      </c>
      <c r="AE8" s="3">
        <v>583085.67512399994</v>
      </c>
      <c r="AF8" s="3">
        <v>368327.07106799999</v>
      </c>
      <c r="AG8" s="3">
        <v>312734.00442100002</v>
      </c>
      <c r="AH8" s="3">
        <v>0.20129084591400001</v>
      </c>
      <c r="AI8" s="3">
        <v>0.27941288566599998</v>
      </c>
      <c r="AJ8" s="3">
        <v>0.186927147761</v>
      </c>
      <c r="AK8" s="3">
        <v>0.16861759859200001</v>
      </c>
      <c r="AL8" s="3">
        <v>0.31229458197299997</v>
      </c>
      <c r="AM8" s="3">
        <v>0.11750352058499999</v>
      </c>
      <c r="AN8" s="3">
        <v>1298</v>
      </c>
      <c r="AO8" s="3">
        <v>500</v>
      </c>
      <c r="AP8" s="3">
        <v>484</v>
      </c>
      <c r="AQ8" s="3">
        <v>418</v>
      </c>
      <c r="AR8" s="3">
        <v>234</v>
      </c>
      <c r="AS8" s="3">
        <v>351</v>
      </c>
      <c r="AT8" s="3">
        <v>1.2386197324E-4</v>
      </c>
      <c r="AU8" s="3">
        <v>4.0268264998000002E-4</v>
      </c>
      <c r="AV8" s="3">
        <v>3.1401939915499998E-4</v>
      </c>
      <c r="AW8" s="3">
        <v>3.35372497697E-4</v>
      </c>
      <c r="AX8" s="3">
        <v>9.17806307877E-4</v>
      </c>
      <c r="AY8" s="3">
        <v>2.9543146220899999E-4</v>
      </c>
      <c r="AZ8" s="3">
        <v>2.18134856545E-2</v>
      </c>
      <c r="BA8" s="3">
        <v>3.9331230188799998E-2</v>
      </c>
      <c r="BB8" s="3">
        <v>3.4732361333399998E-2</v>
      </c>
      <c r="BC8" s="3">
        <v>3.5893829374300003E-2</v>
      </c>
      <c r="BD8" s="3">
        <v>5.9378823770300002E-2</v>
      </c>
      <c r="BE8" s="3">
        <v>3.3688714805199999E-2</v>
      </c>
    </row>
    <row r="10" spans="2:57" x14ac:dyDescent="0.25">
      <c r="E10" s="11" t="s">
        <v>33</v>
      </c>
      <c r="F10" s="11"/>
      <c r="G10" s="11"/>
      <c r="H10" s="11"/>
      <c r="I10" s="11"/>
      <c r="K10" s="11" t="s">
        <v>31</v>
      </c>
      <c r="L10" s="11"/>
      <c r="M10" s="11"/>
      <c r="N10" s="11"/>
      <c r="O10" s="11"/>
    </row>
    <row r="11" spans="2:57" x14ac:dyDescent="0.25">
      <c r="D11" s="3" t="s">
        <v>34</v>
      </c>
      <c r="E11" s="3" t="s">
        <v>58</v>
      </c>
      <c r="F11" s="3" t="s">
        <v>60</v>
      </c>
      <c r="G11" s="3" t="s">
        <v>54</v>
      </c>
      <c r="J11" s="5"/>
      <c r="K11" s="3" t="s">
        <v>58</v>
      </c>
      <c r="L11" s="3" t="s">
        <v>59</v>
      </c>
      <c r="M11" s="3" t="s">
        <v>54</v>
      </c>
    </row>
    <row r="12" spans="2:57" x14ac:dyDescent="0.25">
      <c r="C12" s="3">
        <v>1</v>
      </c>
      <c r="D12" s="3" t="s">
        <v>96</v>
      </c>
      <c r="E12" s="4">
        <f>AM4</f>
        <v>0.486170445221</v>
      </c>
      <c r="F12" s="4">
        <f>SUM(W4:Y4)/SUM($W$4:$Y$8)</f>
        <v>0.23188015409557014</v>
      </c>
      <c r="G12" s="4">
        <f>AH4</f>
        <v>0.18647187415300001</v>
      </c>
      <c r="H12" s="4"/>
      <c r="K12" s="4">
        <f>BE4</f>
        <v>5.2288517712999999E-2</v>
      </c>
      <c r="L12" s="4">
        <f>$H$18*SQRT((F12*(1-F12))/SUM(AO4:AQ4))</f>
        <v>2.2091659853867334E-2</v>
      </c>
      <c r="M12" s="4">
        <f>AZ4</f>
        <v>2.1189059433599999E-2</v>
      </c>
      <c r="N12" s="4"/>
    </row>
    <row r="13" spans="2:57" x14ac:dyDescent="0.25">
      <c r="C13" s="3">
        <v>2</v>
      </c>
      <c r="D13" s="3" t="s">
        <v>94</v>
      </c>
      <c r="E13" s="4">
        <f>AM5</f>
        <v>0.14319295875099999</v>
      </c>
      <c r="F13" s="4">
        <f>SUM(W5:Y5)/SUM($W$4:$Y$8)</f>
        <v>0.25377164318053191</v>
      </c>
      <c r="G13" s="4">
        <f>AH5</f>
        <v>0.29153698639999998</v>
      </c>
      <c r="H13" s="4"/>
      <c r="K13" s="4">
        <f>BE5</f>
        <v>3.6644167362300001E-2</v>
      </c>
      <c r="L13" s="4">
        <f>$H$18*SQRT((F13*(1-F13))/SUM(AO5:AQ5))</f>
        <v>2.2779253336145798E-2</v>
      </c>
      <c r="M13" s="4">
        <f>AZ5</f>
        <v>2.4724308067199999E-2</v>
      </c>
      <c r="N13" s="4"/>
    </row>
    <row r="14" spans="2:57" x14ac:dyDescent="0.25">
      <c r="C14" s="3">
        <v>3</v>
      </c>
      <c r="D14" s="3" t="s">
        <v>95</v>
      </c>
      <c r="E14" s="4">
        <f>AM6</f>
        <v>7.7305721283199999E-2</v>
      </c>
      <c r="F14" s="4">
        <f>SUM(W6:Y6)/SUM($W$4:$Y$8)</f>
        <v>7.8745679597164234E-2</v>
      </c>
      <c r="G14" s="4">
        <f>AH6</f>
        <v>0.16417768900400001</v>
      </c>
      <c r="H14" s="4"/>
      <c r="K14" s="4">
        <f>BE6</f>
        <v>2.7940697617499999E-2</v>
      </c>
      <c r="L14" s="4">
        <f>$H$18*SQRT((F14*(1-F14))/SUM(AO6:AQ6))</f>
        <v>1.409889905347465E-2</v>
      </c>
      <c r="M14" s="4">
        <f>AZ6</f>
        <v>2.0152678386099999E-2</v>
      </c>
      <c r="N14" s="4"/>
    </row>
    <row r="15" spans="2:57" x14ac:dyDescent="0.25">
      <c r="C15" s="3">
        <v>4</v>
      </c>
      <c r="D15" s="3" t="s">
        <v>97</v>
      </c>
      <c r="E15" s="4">
        <f>AM7</f>
        <v>0.175827354159</v>
      </c>
      <c r="F15" s="4">
        <f>SUM(W7:Y7)/SUM($W$4:$Y$8)</f>
        <v>0.22783889354667727</v>
      </c>
      <c r="G15" s="4">
        <f>AH7</f>
        <v>0.15652260453</v>
      </c>
      <c r="H15" s="4"/>
      <c r="K15" s="4">
        <f>BE7</f>
        <v>3.9824912631199999E-2</v>
      </c>
      <c r="L15" s="4">
        <f>$H$18*SQRT((F15*(1-F15))/SUM(AO7:AQ7))</f>
        <v>2.1955834944434573E-2</v>
      </c>
      <c r="M15" s="4">
        <f>AZ7</f>
        <v>1.9767146558899999E-2</v>
      </c>
      <c r="N15" s="4"/>
    </row>
    <row r="16" spans="2:57" x14ac:dyDescent="0.25">
      <c r="C16" s="3">
        <v>5</v>
      </c>
      <c r="D16" s="3" t="s">
        <v>93</v>
      </c>
      <c r="E16" s="4">
        <f>AM8</f>
        <v>0.11750352058499999</v>
      </c>
      <c r="F16" s="4">
        <f>SUM(W8:Y8)/SUM($W$4:$Y$8)</f>
        <v>0.20776362958005634</v>
      </c>
      <c r="G16" s="4">
        <f>AH8</f>
        <v>0.20129084591400001</v>
      </c>
      <c r="H16" s="4"/>
      <c r="K16" s="4">
        <f>BE8</f>
        <v>3.3688714805199999E-2</v>
      </c>
      <c r="L16" s="4">
        <f>$H$18*SQRT((F16*(1-F16))/SUM(AO8:AQ8))</f>
        <v>2.1237051223934343E-2</v>
      </c>
      <c r="M16" s="4">
        <f>AZ8</f>
        <v>2.18134856545E-2</v>
      </c>
      <c r="N16" s="4"/>
    </row>
    <row r="17" spans="3:21" x14ac:dyDescent="0.25">
      <c r="D17" s="2"/>
    </row>
    <row r="18" spans="3:21" x14ac:dyDescent="0.25">
      <c r="D18" s="2"/>
      <c r="G18" s="3" t="s">
        <v>39</v>
      </c>
      <c r="H18" s="3">
        <v>1.96</v>
      </c>
    </row>
    <row r="19" spans="3:21" x14ac:dyDescent="0.25">
      <c r="P19" s="4"/>
      <c r="Q19" s="4"/>
      <c r="R19" s="4"/>
      <c r="S19" s="4"/>
      <c r="T19" s="4"/>
      <c r="U19" s="4"/>
    </row>
    <row r="20" spans="3:21" x14ac:dyDescent="0.25">
      <c r="P20" s="4"/>
      <c r="Q20" s="4"/>
      <c r="R20" s="4"/>
      <c r="S20" s="4"/>
      <c r="T20" s="4"/>
      <c r="U20" s="4"/>
    </row>
    <row r="21" spans="3:21" x14ac:dyDescent="0.25">
      <c r="P21" s="4"/>
      <c r="Q21" s="4"/>
      <c r="R21" s="4"/>
      <c r="S21" s="4"/>
      <c r="T21" s="4"/>
      <c r="U21" s="4"/>
    </row>
    <row r="22" spans="3:21" x14ac:dyDescent="0.25">
      <c r="P22" s="4"/>
      <c r="Q22" s="4"/>
      <c r="R22" s="4"/>
      <c r="S22" s="4"/>
      <c r="T22" s="4"/>
      <c r="U22" s="4"/>
    </row>
    <row r="23" spans="3:21" x14ac:dyDescent="0.25">
      <c r="P23" s="4"/>
      <c r="Q23" s="4"/>
      <c r="R23" s="4"/>
      <c r="S23" s="4"/>
      <c r="T23" s="4"/>
      <c r="U23" s="4"/>
    </row>
    <row r="24" spans="3:21" x14ac:dyDescent="0.25">
      <c r="P24" s="4"/>
      <c r="Q24" s="4"/>
      <c r="R24" s="4"/>
      <c r="S24" s="4"/>
      <c r="T24" s="4"/>
      <c r="U24" s="4"/>
    </row>
    <row r="30" spans="3:21" x14ac:dyDescent="0.25">
      <c r="C30" s="6" t="s">
        <v>26</v>
      </c>
    </row>
  </sheetData>
  <mergeCells count="2">
    <mergeCell ref="E10:I10"/>
    <mergeCell ref="K10:O10"/>
  </mergeCells>
  <hyperlinks>
    <hyperlink ref="C30" r:id="rId1" xr:uid="{E8CF2EEF-906D-44AF-9F26-9FC4F19DA968}"/>
  </hyperlinks>
  <pageMargins left="0.7" right="0.7" top="0.75" bottom="0.75" header="0.3" footer="0.3"/>
  <pageSetup orientation="portrait" verticalDpi="0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7795-B14B-496F-B3B1-3CBDB9FE3065}">
  <dimension ref="A1:O22"/>
  <sheetViews>
    <sheetView workbookViewId="0">
      <selection activeCell="T16" sqref="T16"/>
    </sheetView>
  </sheetViews>
  <sheetFormatPr defaultRowHeight="15" x14ac:dyDescent="0.25"/>
  <sheetData>
    <row r="1" spans="1:15" x14ac:dyDescent="0.25">
      <c r="A1" s="3"/>
      <c r="B1" s="3" t="s">
        <v>27</v>
      </c>
      <c r="C1" s="3" t="s">
        <v>102</v>
      </c>
      <c r="D1" s="3" t="s">
        <v>14</v>
      </c>
      <c r="E1" s="3" t="s">
        <v>28</v>
      </c>
      <c r="F1" s="3" t="s">
        <v>15</v>
      </c>
      <c r="G1" s="3" t="s">
        <v>17</v>
      </c>
      <c r="H1" s="3" t="s">
        <v>29</v>
      </c>
      <c r="I1" s="3" t="s">
        <v>30</v>
      </c>
      <c r="J1" s="3" t="s">
        <v>31</v>
      </c>
      <c r="K1" s="3"/>
      <c r="L1" s="3"/>
      <c r="M1" s="3"/>
      <c r="N1" s="3"/>
      <c r="O1" s="3"/>
    </row>
    <row r="2" spans="1:15" x14ac:dyDescent="0.25">
      <c r="A2" s="3">
        <v>0</v>
      </c>
      <c r="B2" s="3">
        <v>0</v>
      </c>
      <c r="C2" s="3" t="s">
        <v>103</v>
      </c>
      <c r="D2" s="3">
        <v>5154</v>
      </c>
      <c r="E2" s="3">
        <v>0</v>
      </c>
      <c r="F2" s="3">
        <v>3666107.2062900001</v>
      </c>
      <c r="G2" s="4">
        <v>0.95271178199999995</v>
      </c>
      <c r="H2" s="3">
        <v>2685</v>
      </c>
      <c r="I2" s="1">
        <v>1.6779159195E-5</v>
      </c>
      <c r="J2" s="3">
        <v>8.0286249111299994E-3</v>
      </c>
      <c r="K2" s="3"/>
      <c r="L2" s="3"/>
      <c r="M2" s="3"/>
      <c r="N2" s="3"/>
      <c r="O2" s="3"/>
    </row>
    <row r="3" spans="1:15" x14ac:dyDescent="0.25">
      <c r="A3" s="3">
        <v>1</v>
      </c>
      <c r="B3" s="3">
        <v>1</v>
      </c>
      <c r="C3" s="3" t="s">
        <v>104</v>
      </c>
      <c r="D3" s="3">
        <v>1100</v>
      </c>
      <c r="E3" s="3">
        <v>1</v>
      </c>
      <c r="F3" s="3">
        <v>181968.64997200001</v>
      </c>
      <c r="G3" s="4">
        <v>4.72882180002E-2</v>
      </c>
      <c r="H3" s="3">
        <v>600</v>
      </c>
      <c r="I3" s="1">
        <v>7.5086737397699995E-5</v>
      </c>
      <c r="J3" s="3">
        <v>1.69839103385E-2</v>
      </c>
      <c r="K3" s="3"/>
      <c r="L3" s="3"/>
      <c r="M3" s="3"/>
      <c r="N3" s="3"/>
      <c r="O3" s="3"/>
    </row>
    <row r="4" spans="1:1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0D64-A38A-45D1-8D8E-A1D738A3B3AD}">
  <dimension ref="A1:O57"/>
  <sheetViews>
    <sheetView workbookViewId="0">
      <selection activeCell="M33" sqref="M33"/>
    </sheetView>
  </sheetViews>
  <sheetFormatPr defaultRowHeight="15" x14ac:dyDescent="0.25"/>
  <sheetData>
    <row r="1" spans="1:15" x14ac:dyDescent="0.25">
      <c r="A1" s="3"/>
      <c r="B1" s="3" t="s">
        <v>27</v>
      </c>
      <c r="C1" s="3" t="s">
        <v>105</v>
      </c>
      <c r="D1" s="3" t="s">
        <v>14</v>
      </c>
      <c r="E1" s="3" t="s">
        <v>28</v>
      </c>
      <c r="F1" s="3" t="s">
        <v>15</v>
      </c>
      <c r="G1" s="3" t="s">
        <v>17</v>
      </c>
      <c r="H1" s="3" t="s">
        <v>29</v>
      </c>
      <c r="I1" s="3" t="s">
        <v>30</v>
      </c>
      <c r="J1" s="3" t="s">
        <v>31</v>
      </c>
      <c r="K1" s="3"/>
      <c r="L1" s="3"/>
      <c r="M1" s="3"/>
      <c r="N1" s="3"/>
      <c r="O1" s="3"/>
    </row>
    <row r="2" spans="1:15" x14ac:dyDescent="0.25">
      <c r="A2" s="3">
        <v>0</v>
      </c>
      <c r="B2" s="3">
        <v>0</v>
      </c>
      <c r="C2" s="3" t="s">
        <v>106</v>
      </c>
      <c r="D2" s="3">
        <v>57</v>
      </c>
      <c r="E2" s="3">
        <v>0</v>
      </c>
      <c r="F2" s="3">
        <v>50163.224674800003</v>
      </c>
      <c r="G2" s="3">
        <v>3.5217412258900002E-2</v>
      </c>
      <c r="H2" s="3">
        <v>55</v>
      </c>
      <c r="I2" s="3">
        <v>6.17766293322E-4</v>
      </c>
      <c r="J2" s="3">
        <v>4.8715613435799998E-2</v>
      </c>
      <c r="K2" s="3"/>
      <c r="L2" s="3"/>
      <c r="M2" s="3"/>
      <c r="N2" s="3"/>
      <c r="O2" s="3"/>
    </row>
    <row r="3" spans="1:15" x14ac:dyDescent="0.25">
      <c r="A3" s="3">
        <v>1</v>
      </c>
      <c r="B3" s="3">
        <v>1</v>
      </c>
      <c r="C3" s="3" t="s">
        <v>107</v>
      </c>
      <c r="D3" s="3">
        <v>1524</v>
      </c>
      <c r="E3" s="3">
        <v>1</v>
      </c>
      <c r="F3" s="3">
        <v>1168227.22578</v>
      </c>
      <c r="G3" s="3">
        <v>0.82016138493900004</v>
      </c>
      <c r="H3" s="3">
        <v>1256</v>
      </c>
      <c r="I3" s="3">
        <v>1.17433668467E-4</v>
      </c>
      <c r="J3" s="3">
        <v>2.12398959692E-2</v>
      </c>
      <c r="K3" s="3"/>
      <c r="L3" s="3"/>
      <c r="M3" s="3"/>
      <c r="N3" s="3"/>
      <c r="O3" s="3"/>
    </row>
    <row r="4" spans="1:15" x14ac:dyDescent="0.25">
      <c r="A4" s="3">
        <v>2</v>
      </c>
      <c r="B4" s="3">
        <v>2</v>
      </c>
      <c r="C4" s="3" t="s">
        <v>108</v>
      </c>
      <c r="D4" s="3">
        <v>55</v>
      </c>
      <c r="E4" s="3">
        <v>2</v>
      </c>
      <c r="F4" s="3">
        <v>23595.101547999999</v>
      </c>
      <c r="G4" s="3">
        <v>1.6565091735900001E-2</v>
      </c>
      <c r="H4" s="3">
        <v>52</v>
      </c>
      <c r="I4" s="3">
        <v>3.1328248984100002E-4</v>
      </c>
      <c r="J4" s="3">
        <v>3.4691584180799998E-2</v>
      </c>
      <c r="K4" s="3"/>
      <c r="L4" s="3"/>
      <c r="M4" s="3"/>
      <c r="N4" s="3"/>
      <c r="O4" s="3"/>
    </row>
    <row r="5" spans="1:15" x14ac:dyDescent="0.25">
      <c r="A5" s="3">
        <v>3</v>
      </c>
      <c r="B5" s="3">
        <v>3</v>
      </c>
      <c r="C5" s="3" t="s">
        <v>109</v>
      </c>
      <c r="D5" s="3">
        <v>165</v>
      </c>
      <c r="E5" s="3">
        <v>3</v>
      </c>
      <c r="F5" s="3">
        <v>102458.400733</v>
      </c>
      <c r="G5" s="3">
        <v>7.1931574602699999E-2</v>
      </c>
      <c r="H5" s="3">
        <v>157</v>
      </c>
      <c r="I5" s="3">
        <v>4.2520651705599998E-4</v>
      </c>
      <c r="J5" s="3">
        <v>4.0416251136400003E-2</v>
      </c>
      <c r="K5" s="3"/>
      <c r="L5" s="3"/>
      <c r="M5" s="3"/>
      <c r="N5" s="3"/>
      <c r="O5" s="3"/>
    </row>
    <row r="6" spans="1:15" x14ac:dyDescent="0.25">
      <c r="A6" s="3">
        <v>4</v>
      </c>
      <c r="B6" s="3">
        <v>4</v>
      </c>
      <c r="C6" s="3" t="s">
        <v>110</v>
      </c>
      <c r="D6" s="3">
        <v>53</v>
      </c>
      <c r="E6" s="3">
        <v>4</v>
      </c>
      <c r="F6" s="3">
        <v>22172.8270161</v>
      </c>
      <c r="G6" s="3">
        <v>1.55665748172E-2</v>
      </c>
      <c r="H6" s="3">
        <v>50</v>
      </c>
      <c r="I6" s="3">
        <v>3.0648513131200001E-4</v>
      </c>
      <c r="J6" s="3">
        <v>3.43131648271E-2</v>
      </c>
      <c r="K6" s="3"/>
      <c r="L6" s="3"/>
      <c r="M6" s="3"/>
      <c r="N6" s="3"/>
      <c r="O6" s="3"/>
    </row>
    <row r="7" spans="1:15" x14ac:dyDescent="0.25">
      <c r="A7" s="3">
        <v>5</v>
      </c>
      <c r="B7" s="3">
        <v>5</v>
      </c>
      <c r="C7" s="3" t="s">
        <v>111</v>
      </c>
      <c r="D7" s="3">
        <v>150</v>
      </c>
      <c r="E7" s="3">
        <v>5</v>
      </c>
      <c r="F7" s="3">
        <v>57770.233868199997</v>
      </c>
      <c r="G7" s="3">
        <v>4.0557961646599999E-2</v>
      </c>
      <c r="H7" s="3">
        <v>141</v>
      </c>
      <c r="I7" s="3">
        <v>2.7597881839500001E-4</v>
      </c>
      <c r="J7" s="3">
        <v>3.2560716035500002E-2</v>
      </c>
      <c r="K7" s="3"/>
      <c r="L7" s="3"/>
      <c r="M7" s="3"/>
      <c r="N7" s="3"/>
      <c r="O7" s="3"/>
    </row>
    <row r="8" spans="1:1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51" spans="1:5" x14ac:dyDescent="0.25">
      <c r="A51" s="3"/>
      <c r="B51" s="3" t="s">
        <v>17</v>
      </c>
      <c r="C51" s="3" t="s">
        <v>17</v>
      </c>
      <c r="D51" s="3" t="s">
        <v>31</v>
      </c>
      <c r="E51" s="3" t="s">
        <v>31</v>
      </c>
    </row>
    <row r="52" spans="1:5" x14ac:dyDescent="0.25">
      <c r="A52" s="3" t="s">
        <v>53</v>
      </c>
      <c r="B52" s="3" t="s">
        <v>58</v>
      </c>
      <c r="C52" s="3" t="s">
        <v>54</v>
      </c>
      <c r="D52" s="3" t="s">
        <v>58</v>
      </c>
      <c r="E52" s="3" t="s">
        <v>54</v>
      </c>
    </row>
    <row r="53" spans="1:5" x14ac:dyDescent="0.25">
      <c r="A53" s="3" t="s">
        <v>105</v>
      </c>
      <c r="B53" s="3"/>
      <c r="C53" s="3"/>
      <c r="D53" s="3"/>
      <c r="E53" s="3"/>
    </row>
    <row r="54" spans="1:5" x14ac:dyDescent="0.25">
      <c r="A54" s="3" t="s">
        <v>108</v>
      </c>
      <c r="B54" s="4"/>
      <c r="C54" s="4">
        <v>3.0253110009700001E-2</v>
      </c>
      <c r="D54" s="4"/>
      <c r="E54" s="4">
        <v>9.3182194934500005E-3</v>
      </c>
    </row>
    <row r="55" spans="1:5" x14ac:dyDescent="0.25">
      <c r="A55" s="3" t="s">
        <v>109</v>
      </c>
      <c r="B55" s="4">
        <v>1.20672025269E-4</v>
      </c>
      <c r="C55" s="4">
        <v>0.14781189158899999</v>
      </c>
      <c r="D55" s="4">
        <v>1.1491576400899999E-3</v>
      </c>
      <c r="E55" s="4">
        <v>1.9308171486499999E-2</v>
      </c>
    </row>
    <row r="56" spans="1:5" x14ac:dyDescent="0.25">
      <c r="A56" s="3" t="s">
        <v>110</v>
      </c>
      <c r="B56" s="4">
        <v>8.0976699895099993E-2</v>
      </c>
      <c r="C56" s="4">
        <v>1.47746964296E-2</v>
      </c>
      <c r="D56" s="4">
        <v>2.85394639152E-2</v>
      </c>
      <c r="E56" s="4">
        <v>6.5636556262499996E-3</v>
      </c>
    </row>
    <row r="57" spans="1:5" x14ac:dyDescent="0.25">
      <c r="A57" s="3" t="s">
        <v>111</v>
      </c>
      <c r="B57" s="4">
        <v>5.60015383081E-2</v>
      </c>
      <c r="C57" s="4">
        <v>4.7238828038499998E-2</v>
      </c>
      <c r="D57" s="4">
        <v>2.4054045870600001E-2</v>
      </c>
      <c r="E57" s="4">
        <v>1.15414482173E-2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C5B5B-7133-4D9D-A92A-A878A97733DD}">
  <dimension ref="A1:T30"/>
  <sheetViews>
    <sheetView workbookViewId="0">
      <selection activeCell="E13" sqref="E13"/>
    </sheetView>
  </sheetViews>
  <sheetFormatPr defaultRowHeight="15" x14ac:dyDescent="0.25"/>
  <sheetData>
    <row r="1" spans="1:20" x14ac:dyDescent="0.25">
      <c r="A1" s="3"/>
      <c r="B1" s="3" t="s">
        <v>27</v>
      </c>
      <c r="C1" s="3" t="s">
        <v>112</v>
      </c>
      <c r="D1" s="3" t="s">
        <v>14</v>
      </c>
      <c r="E1" s="3" t="s">
        <v>28</v>
      </c>
      <c r="F1" s="3" t="s">
        <v>15</v>
      </c>
      <c r="G1" s="3" t="s">
        <v>17</v>
      </c>
      <c r="H1" s="3" t="s">
        <v>29</v>
      </c>
      <c r="I1" s="3" t="s">
        <v>30</v>
      </c>
      <c r="J1" s="3" t="s">
        <v>120</v>
      </c>
      <c r="K1" s="3" t="s">
        <v>31</v>
      </c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3">
        <v>0</v>
      </c>
      <c r="B2" s="3">
        <v>0</v>
      </c>
      <c r="C2" s="3" t="s">
        <v>113</v>
      </c>
      <c r="D2" s="3">
        <v>267</v>
      </c>
      <c r="E2" s="3">
        <v>0</v>
      </c>
      <c r="F2" s="3">
        <v>83157.292088999995</v>
      </c>
      <c r="G2" s="4">
        <v>2.7584462177400002E-2</v>
      </c>
      <c r="H2" s="3">
        <v>244</v>
      </c>
      <c r="I2" s="3">
        <v>1.09932621409E-4</v>
      </c>
      <c r="J2" s="3">
        <v>244</v>
      </c>
      <c r="K2" s="4">
        <v>2.0550356649100002E-2</v>
      </c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3">
        <v>1</v>
      </c>
      <c r="B3" s="3">
        <v>1</v>
      </c>
      <c r="C3" s="3" t="s">
        <v>114</v>
      </c>
      <c r="D3" s="3">
        <v>974</v>
      </c>
      <c r="E3" s="3">
        <v>1</v>
      </c>
      <c r="F3" s="3">
        <v>248060.06814600001</v>
      </c>
      <c r="G3" s="4">
        <v>8.2285069602499997E-2</v>
      </c>
      <c r="H3" s="3">
        <v>773</v>
      </c>
      <c r="I3" s="1">
        <v>9.7689827843500002E-5</v>
      </c>
      <c r="J3" s="3">
        <v>773</v>
      </c>
      <c r="K3" s="4">
        <v>1.9372280264400001E-2</v>
      </c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3">
        <v>2</v>
      </c>
      <c r="B4" s="3">
        <v>2</v>
      </c>
      <c r="C4" s="3" t="s">
        <v>115</v>
      </c>
      <c r="D4" s="3">
        <v>225</v>
      </c>
      <c r="E4" s="3">
        <v>2</v>
      </c>
      <c r="F4" s="3">
        <v>45374.027434199998</v>
      </c>
      <c r="G4" s="4">
        <v>1.5051213335000001E-2</v>
      </c>
      <c r="H4" s="3">
        <v>194</v>
      </c>
      <c r="I4" s="1">
        <v>7.641584697E-5</v>
      </c>
      <c r="J4" s="3">
        <v>194</v>
      </c>
      <c r="K4" s="4">
        <v>1.7133566987600001E-2</v>
      </c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3">
        <v>3</v>
      </c>
      <c r="B5" s="3">
        <v>3</v>
      </c>
      <c r="C5" s="3" t="s">
        <v>116</v>
      </c>
      <c r="D5" s="3">
        <v>31</v>
      </c>
      <c r="E5" s="3">
        <v>3</v>
      </c>
      <c r="F5" s="3">
        <v>6733.7440961800003</v>
      </c>
      <c r="G5" s="4">
        <v>2.23367914788E-3</v>
      </c>
      <c r="H5" s="3">
        <v>29</v>
      </c>
      <c r="I5" s="1">
        <v>7.6851373287800003E-5</v>
      </c>
      <c r="J5" s="3">
        <v>29</v>
      </c>
      <c r="K5" s="4">
        <v>1.71823233476E-2</v>
      </c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3">
        <v>4</v>
      </c>
      <c r="B6" s="3">
        <v>4</v>
      </c>
      <c r="C6" s="3" t="s">
        <v>121</v>
      </c>
      <c r="D6" s="3">
        <v>16</v>
      </c>
      <c r="E6" s="3">
        <v>4</v>
      </c>
      <c r="F6" s="3">
        <v>4176.3577168499996</v>
      </c>
      <c r="G6" s="4">
        <v>1.38535753854E-3</v>
      </c>
      <c r="H6" s="3">
        <v>16</v>
      </c>
      <c r="I6" s="1">
        <v>8.6464895189299998E-5</v>
      </c>
      <c r="J6" s="3">
        <v>16</v>
      </c>
      <c r="K6" s="4">
        <v>1.8225354354800001E-2</v>
      </c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3">
        <v>5</v>
      </c>
      <c r="B7" s="3">
        <v>5</v>
      </c>
      <c r="C7" s="3" t="s">
        <v>117</v>
      </c>
      <c r="D7" s="3">
        <v>977</v>
      </c>
      <c r="E7" s="3">
        <v>5</v>
      </c>
      <c r="F7" s="3">
        <v>335467.40221500001</v>
      </c>
      <c r="G7" s="4">
        <v>0.111279331442</v>
      </c>
      <c r="H7" s="3">
        <v>790</v>
      </c>
      <c r="I7" s="3">
        <v>1.2518511624800001E-4</v>
      </c>
      <c r="J7" s="3">
        <v>790</v>
      </c>
      <c r="K7" s="4">
        <v>2.1929686330999999E-2</v>
      </c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3">
        <v>6</v>
      </c>
      <c r="B8" s="3">
        <v>6</v>
      </c>
      <c r="C8" s="3" t="s">
        <v>122</v>
      </c>
      <c r="D8" s="3">
        <v>2786</v>
      </c>
      <c r="E8" s="3">
        <v>6</v>
      </c>
      <c r="F8" s="3">
        <v>2291673.61081</v>
      </c>
      <c r="G8" s="4">
        <v>0.76018088675700002</v>
      </c>
      <c r="H8" s="3">
        <v>1790</v>
      </c>
      <c r="I8" s="3">
        <v>1.01846874953E-4</v>
      </c>
      <c r="J8" s="3">
        <v>1790</v>
      </c>
      <c r="K8" s="4">
        <v>1.9780165692400001E-2</v>
      </c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3"/>
      <c r="B12" s="3"/>
      <c r="C12" s="3" t="s">
        <v>123</v>
      </c>
      <c r="D12" s="3" t="s">
        <v>124</v>
      </c>
      <c r="E12" s="3" t="s">
        <v>125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3"/>
      <c r="B13" s="3"/>
      <c r="C13" s="3" t="s">
        <v>126</v>
      </c>
      <c r="D13" s="10">
        <f>SUM(G2:G6)</f>
        <v>0.12853978180132</v>
      </c>
      <c r="E13" s="4">
        <f>D19*SQRT((D13*(1-D13)/SUM(J2:J6)))</f>
        <v>1.8509888987757187E-2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3"/>
      <c r="B14" s="3"/>
      <c r="C14" s="3" t="s">
        <v>128</v>
      </c>
      <c r="D14" s="10">
        <f>G7</f>
        <v>0.111279331442</v>
      </c>
      <c r="E14" s="10">
        <f>K7</f>
        <v>2.1929686330999999E-2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3"/>
      <c r="B15" s="3"/>
      <c r="C15" s="3" t="s">
        <v>127</v>
      </c>
      <c r="D15" s="10">
        <f>G8</f>
        <v>0.76018088675700002</v>
      </c>
      <c r="E15" s="10">
        <f>K8</f>
        <v>1.9780165692400001E-2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3"/>
      <c r="B19" s="3"/>
      <c r="C19" s="3" t="s">
        <v>39</v>
      </c>
      <c r="D19" s="3">
        <v>1.96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30" spans="1:20" x14ac:dyDescent="0.25">
      <c r="P30" s="4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8006-2A25-4258-AA1F-D6B0FD4AA2A1}">
  <dimension ref="A1:M12"/>
  <sheetViews>
    <sheetView workbookViewId="0">
      <selection activeCell="H12" sqref="H12"/>
    </sheetView>
  </sheetViews>
  <sheetFormatPr defaultRowHeight="15" x14ac:dyDescent="0.25"/>
  <cols>
    <col min="1" max="1" width="35.28515625" customWidth="1"/>
  </cols>
  <sheetData>
    <row r="1" spans="1:13" x14ac:dyDescent="0.25">
      <c r="A1" s="3"/>
      <c r="B1" s="3" t="s">
        <v>17</v>
      </c>
      <c r="C1" s="3" t="s">
        <v>17</v>
      </c>
      <c r="D1" s="3" t="s">
        <v>17</v>
      </c>
      <c r="E1" s="3" t="s">
        <v>17</v>
      </c>
      <c r="F1" s="3" t="s">
        <v>17</v>
      </c>
      <c r="G1" s="3" t="s">
        <v>17</v>
      </c>
      <c r="H1" s="3" t="s">
        <v>31</v>
      </c>
      <c r="I1" s="3" t="s">
        <v>31</v>
      </c>
      <c r="J1" s="3" t="s">
        <v>31</v>
      </c>
      <c r="K1" s="3" t="s">
        <v>31</v>
      </c>
      <c r="L1" s="3" t="s">
        <v>31</v>
      </c>
      <c r="M1" s="3" t="s">
        <v>31</v>
      </c>
    </row>
    <row r="2" spans="1:13" x14ac:dyDescent="0.25">
      <c r="A2" s="3" t="s">
        <v>53</v>
      </c>
      <c r="B2" s="3" t="s">
        <v>58</v>
      </c>
      <c r="C2" s="3" t="s">
        <v>55</v>
      </c>
      <c r="D2" s="3" t="s">
        <v>56</v>
      </c>
      <c r="E2" s="3" t="s">
        <v>57</v>
      </c>
      <c r="F2" s="3" t="s">
        <v>54</v>
      </c>
      <c r="G2" s="3" t="s">
        <v>52</v>
      </c>
      <c r="H2" s="3" t="s">
        <v>58</v>
      </c>
      <c r="I2" s="3" t="s">
        <v>55</v>
      </c>
      <c r="J2" s="3" t="s">
        <v>56</v>
      </c>
      <c r="K2" s="3" t="s">
        <v>57</v>
      </c>
      <c r="L2" s="3" t="s">
        <v>54</v>
      </c>
      <c r="M2" s="3" t="s">
        <v>52</v>
      </c>
    </row>
    <row r="3" spans="1:13" x14ac:dyDescent="0.25">
      <c r="A3" s="3" t="s">
        <v>112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3" t="s">
        <v>113</v>
      </c>
      <c r="B4" s="4">
        <v>5.6404228121400002E-2</v>
      </c>
      <c r="C4" s="4">
        <v>5.8443835338700002E-3</v>
      </c>
      <c r="D4" s="4">
        <v>2.2690090093799999E-2</v>
      </c>
      <c r="E4" s="4">
        <v>3.5527845622800001E-2</v>
      </c>
      <c r="F4" s="4">
        <v>3.1097372069600001E-2</v>
      </c>
      <c r="G4" s="4">
        <v>1.27809294423E-2</v>
      </c>
      <c r="H4" s="4">
        <v>2.41352241411E-2</v>
      </c>
      <c r="I4" s="4">
        <v>6.6814020906199997E-3</v>
      </c>
      <c r="J4" s="4">
        <v>1.32668449011E-2</v>
      </c>
      <c r="K4" s="4">
        <v>1.77458666508E-2</v>
      </c>
      <c r="L4" s="4">
        <v>9.4432315101300006E-3</v>
      </c>
      <c r="M4" s="4">
        <v>1.4392496397499999E-2</v>
      </c>
    </row>
    <row r="5" spans="1:13" x14ac:dyDescent="0.25">
      <c r="A5" s="3" t="s">
        <v>114</v>
      </c>
      <c r="B5" s="4">
        <v>9.1328707038500004E-2</v>
      </c>
      <c r="C5" s="4">
        <v>5.7571405560800003E-2</v>
      </c>
      <c r="D5" s="4">
        <v>3.15751293807E-2</v>
      </c>
      <c r="E5" s="4">
        <v>3.5334350989099997E-2</v>
      </c>
      <c r="F5" s="4">
        <v>0.11887867982100001</v>
      </c>
      <c r="G5" s="4">
        <v>0.123406766606</v>
      </c>
      <c r="H5" s="4">
        <v>3.0137662960700001E-2</v>
      </c>
      <c r="I5" s="4">
        <v>2.0417318931799999E-2</v>
      </c>
      <c r="J5" s="4">
        <v>1.55789766737E-2</v>
      </c>
      <c r="K5" s="4">
        <v>1.76992513501E-2</v>
      </c>
      <c r="L5" s="4">
        <v>1.7607129837199999E-2</v>
      </c>
      <c r="M5" s="4">
        <v>4.2142149782299999E-2</v>
      </c>
    </row>
    <row r="6" spans="1:13" x14ac:dyDescent="0.25">
      <c r="A6" s="3" t="s">
        <v>115</v>
      </c>
      <c r="B6" s="4">
        <v>8.8914359339099993E-3</v>
      </c>
      <c r="C6" s="4">
        <v>7.8568007107100001E-3</v>
      </c>
      <c r="D6" s="4">
        <v>3.2569115609900001E-2</v>
      </c>
      <c r="E6" s="4">
        <v>1.9820255109600001E-2</v>
      </c>
      <c r="F6" s="4">
        <v>1.23842887461E-2</v>
      </c>
      <c r="G6" s="4">
        <v>5.1286643027199999E-3</v>
      </c>
      <c r="H6" s="4">
        <v>9.8208500338399993E-3</v>
      </c>
      <c r="I6" s="4">
        <v>7.7389335524399999E-3</v>
      </c>
      <c r="J6" s="4">
        <v>1.5814167968499999E-2</v>
      </c>
      <c r="K6" s="4">
        <v>1.3362121374899999E-2</v>
      </c>
      <c r="L6" s="4">
        <v>6.0165600387399997E-3</v>
      </c>
      <c r="M6" s="4">
        <v>9.1523735704499998E-3</v>
      </c>
    </row>
    <row r="7" spans="1:13" x14ac:dyDescent="0.25">
      <c r="A7" s="3" t="s">
        <v>116</v>
      </c>
      <c r="B7" s="4">
        <v>1.3088658771099999E-2</v>
      </c>
      <c r="C7" s="4">
        <v>1.9837194010399999E-3</v>
      </c>
      <c r="D7" s="4">
        <v>9.9544404635600004E-4</v>
      </c>
      <c r="E7" s="4">
        <v>8.0190634112299998E-5</v>
      </c>
      <c r="F7" s="4">
        <v>1.2330497267299999E-3</v>
      </c>
      <c r="G7" s="4">
        <v>1.62137544588E-3</v>
      </c>
      <c r="H7" s="4">
        <v>1.18901998908E-2</v>
      </c>
      <c r="I7" s="4">
        <v>3.9001382557500002E-3</v>
      </c>
      <c r="J7" s="4">
        <v>2.8094774568700001E-3</v>
      </c>
      <c r="K7" s="4">
        <v>8.5844473318400004E-4</v>
      </c>
      <c r="L7" s="4">
        <v>1.9091546175000001E-3</v>
      </c>
      <c r="M7" s="4">
        <v>5.1551057135100003E-3</v>
      </c>
    </row>
    <row r="8" spans="1:13" x14ac:dyDescent="0.25">
      <c r="B8" s="4">
        <v>3.4241462489300001E-4</v>
      </c>
      <c r="C8" s="4">
        <v>5.9593317594700001E-4</v>
      </c>
      <c r="D8" s="4"/>
      <c r="E8" s="4">
        <v>5.9457127416699999E-4</v>
      </c>
      <c r="F8" s="4">
        <v>8.6017146302500003E-4</v>
      </c>
      <c r="G8" s="4">
        <v>9.3317132928699992E-3</v>
      </c>
      <c r="H8" s="4">
        <v>1.9355495725900001E-3</v>
      </c>
      <c r="I8" s="4">
        <v>2.13914590289E-3</v>
      </c>
      <c r="J8" s="4"/>
      <c r="K8" s="4">
        <v>2.3369033120799998E-3</v>
      </c>
      <c r="L8" s="4">
        <v>1.5948666477099999E-3</v>
      </c>
      <c r="M8" s="4">
        <v>1.23194967264E-2</v>
      </c>
    </row>
    <row r="9" spans="1:13" x14ac:dyDescent="0.25">
      <c r="A9" s="3" t="s">
        <v>117</v>
      </c>
      <c r="B9" s="4">
        <v>3.1700531996200002E-2</v>
      </c>
      <c r="C9" s="4">
        <v>8.7602070084300002E-2</v>
      </c>
      <c r="D9" s="4">
        <v>0.110931429355</v>
      </c>
      <c r="E9" s="4">
        <v>0.11218039614899999</v>
      </c>
      <c r="F9" s="4">
        <v>0.12823735189300001</v>
      </c>
      <c r="G9" s="4">
        <v>0.154517545305</v>
      </c>
      <c r="H9" s="4">
        <v>1.83290786609E-2</v>
      </c>
      <c r="I9" s="4">
        <v>2.47810896749E-2</v>
      </c>
      <c r="J9" s="4">
        <v>2.7978751043099999E-2</v>
      </c>
      <c r="K9" s="4">
        <v>3.0254416428900002E-2</v>
      </c>
      <c r="L9" s="4">
        <v>1.8189682741399999E-2</v>
      </c>
      <c r="M9" s="4">
        <v>4.6311552768000003E-2</v>
      </c>
    </row>
    <row r="10" spans="1:13" s="3" customFormat="1" x14ac:dyDescent="0.25">
      <c r="B10" s="3" t="s">
        <v>58</v>
      </c>
      <c r="C10" s="3" t="s">
        <v>55</v>
      </c>
      <c r="D10" s="3" t="s">
        <v>56</v>
      </c>
      <c r="E10" s="3" t="s">
        <v>57</v>
      </c>
      <c r="F10" s="3" t="s">
        <v>54</v>
      </c>
      <c r="G10" s="4"/>
      <c r="H10" s="4"/>
      <c r="I10" s="4"/>
      <c r="J10" s="4"/>
      <c r="K10" s="4"/>
      <c r="L10" s="4"/>
      <c r="M10" s="4"/>
    </row>
    <row r="11" spans="1:13" x14ac:dyDescent="0.25">
      <c r="A11" s="3" t="s">
        <v>118</v>
      </c>
      <c r="B11" s="10">
        <f>SUM(B4:B8)</f>
        <v>0.170055444489803</v>
      </c>
      <c r="C11" s="10">
        <f>SUM(C4:C8)</f>
        <v>7.3852242382367012E-2</v>
      </c>
      <c r="D11" s="10">
        <f>SUM(D4:D8)</f>
        <v>8.7829779130756E-2</v>
      </c>
      <c r="E11" s="10">
        <f>SUM(E4:E8)</f>
        <v>9.1357213629779291E-2</v>
      </c>
      <c r="F11" s="10">
        <f>SUM(F4:F8)</f>
        <v>0.16445356182645501</v>
      </c>
    </row>
    <row r="12" spans="1:13" s="3" customFormat="1" x14ac:dyDescent="0.25">
      <c r="A12" s="3" t="s">
        <v>119</v>
      </c>
      <c r="B12" s="4">
        <v>3.1700531996200002E-2</v>
      </c>
      <c r="C12" s="4">
        <v>8.7602070084300002E-2</v>
      </c>
      <c r="D12" s="4">
        <v>0.110931429355</v>
      </c>
      <c r="E12" s="4">
        <v>0.11218039614899999</v>
      </c>
      <c r="F12" s="4">
        <v>0.12823735189300001</v>
      </c>
      <c r="G12" s="4">
        <v>0.154517545305</v>
      </c>
      <c r="H12" s="4">
        <v>1.83290786609E-2</v>
      </c>
      <c r="I12" s="4">
        <v>2.47810896749E-2</v>
      </c>
      <c r="J12" s="4">
        <v>2.7978751043099999E-2</v>
      </c>
      <c r="K12" s="4">
        <v>3.0254416428900002E-2</v>
      </c>
      <c r="L12" s="4">
        <v>1.8189682741399999E-2</v>
      </c>
      <c r="M12" s="4">
        <v>4.6311552768000003E-2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89741-DD58-489F-B43F-750B6DCB78C6}">
  <dimension ref="A1:S19"/>
  <sheetViews>
    <sheetView workbookViewId="0">
      <selection activeCell="G25" sqref="G25"/>
    </sheetView>
  </sheetViews>
  <sheetFormatPr defaultRowHeight="15" x14ac:dyDescent="0.25"/>
  <cols>
    <col min="1" max="1" width="37.5703125" customWidth="1"/>
  </cols>
  <sheetData>
    <row r="1" spans="1:19" s="3" customFormat="1" x14ac:dyDescent="0.25">
      <c r="A1" s="3" t="s">
        <v>129</v>
      </c>
      <c r="B1" s="3" t="s">
        <v>14</v>
      </c>
      <c r="C1" s="3" t="s">
        <v>14</v>
      </c>
      <c r="D1" s="3" t="s">
        <v>14</v>
      </c>
      <c r="E1" s="3" t="s">
        <v>14</v>
      </c>
      <c r="F1" s="3" t="s">
        <v>15</v>
      </c>
      <c r="G1" s="3" t="s">
        <v>15</v>
      </c>
      <c r="H1" s="3" t="s">
        <v>15</v>
      </c>
      <c r="I1" s="3" t="s">
        <v>15</v>
      </c>
      <c r="J1" s="3" t="s">
        <v>17</v>
      </c>
      <c r="K1" s="3" t="s">
        <v>17</v>
      </c>
      <c r="L1" s="3" t="s">
        <v>17</v>
      </c>
      <c r="M1" s="3" t="s">
        <v>31</v>
      </c>
      <c r="N1" s="3" t="s">
        <v>31</v>
      </c>
      <c r="O1" s="3" t="s">
        <v>31</v>
      </c>
      <c r="P1" s="3" t="s">
        <v>31</v>
      </c>
      <c r="Q1" s="3" t="s">
        <v>120</v>
      </c>
      <c r="R1" s="3" t="s">
        <v>120</v>
      </c>
      <c r="S1" s="3" t="s">
        <v>120</v>
      </c>
    </row>
    <row r="2" spans="1:19" s="3" customFormat="1" x14ac:dyDescent="0.25">
      <c r="A2" s="3" t="s">
        <v>23</v>
      </c>
      <c r="B2" s="3" t="s">
        <v>35</v>
      </c>
      <c r="C2" s="3" t="s">
        <v>24</v>
      </c>
      <c r="D2" s="3" t="s">
        <v>32</v>
      </c>
      <c r="E2" s="3" t="s">
        <v>25</v>
      </c>
      <c r="F2" s="3" t="s">
        <v>35</v>
      </c>
      <c r="G2" s="3" t="s">
        <v>24</v>
      </c>
      <c r="H2" s="3" t="s">
        <v>32</v>
      </c>
      <c r="I2" s="3" t="s">
        <v>25</v>
      </c>
      <c r="J2" s="3" t="s">
        <v>35</v>
      </c>
      <c r="K2" s="3" t="s">
        <v>24</v>
      </c>
      <c r="L2" s="3" t="s">
        <v>25</v>
      </c>
      <c r="M2" s="3" t="s">
        <v>35</v>
      </c>
      <c r="N2" s="3" t="s">
        <v>24</v>
      </c>
      <c r="O2" s="3" t="s">
        <v>32</v>
      </c>
      <c r="P2" s="3" t="s">
        <v>25</v>
      </c>
      <c r="Q2" s="3" t="s">
        <v>35</v>
      </c>
      <c r="R2" s="3" t="s">
        <v>24</v>
      </c>
      <c r="S2" s="3" t="s">
        <v>25</v>
      </c>
    </row>
    <row r="3" spans="1:19" s="3" customFormat="1" x14ac:dyDescent="0.25">
      <c r="A3" s="3" t="s">
        <v>116</v>
      </c>
      <c r="B3" s="3">
        <v>127</v>
      </c>
      <c r="C3" s="3">
        <v>104</v>
      </c>
      <c r="D3" s="3">
        <v>90</v>
      </c>
      <c r="E3" s="3">
        <v>471</v>
      </c>
      <c r="F3" s="3">
        <v>79334.181913499997</v>
      </c>
      <c r="G3" s="3">
        <v>18787.740073199999</v>
      </c>
      <c r="H3" s="3">
        <v>96657.269610599993</v>
      </c>
      <c r="I3" s="3">
        <v>200389.78086</v>
      </c>
      <c r="J3" s="4">
        <v>0.116678379456</v>
      </c>
      <c r="K3" s="4">
        <v>6.7863239314500001E-2</v>
      </c>
      <c r="L3" s="4">
        <v>0.103850484833</v>
      </c>
      <c r="M3" s="4">
        <v>2.4094532742700001E-2</v>
      </c>
      <c r="N3" s="4">
        <v>2.0593770621500002E-2</v>
      </c>
      <c r="O3" s="4">
        <v>2.8330397937900001E-2</v>
      </c>
      <c r="P3" s="4">
        <v>1.22179350966E-2</v>
      </c>
      <c r="Q3" s="3">
        <v>682</v>
      </c>
      <c r="R3" s="3">
        <v>573</v>
      </c>
      <c r="S3" s="3">
        <v>2395</v>
      </c>
    </row>
    <row r="4" spans="1:19" s="3" customFormat="1" x14ac:dyDescent="0.25">
      <c r="A4" s="3" t="s">
        <v>121</v>
      </c>
      <c r="B4" s="3">
        <v>192</v>
      </c>
      <c r="C4" s="3">
        <v>151</v>
      </c>
      <c r="D4" s="3">
        <v>52</v>
      </c>
      <c r="E4" s="3">
        <v>873</v>
      </c>
      <c r="F4" s="3">
        <v>88284.916041699995</v>
      </c>
      <c r="G4" s="3">
        <v>23476.726492400001</v>
      </c>
      <c r="H4" s="3">
        <v>43636.488154300001</v>
      </c>
      <c r="I4" s="3">
        <v>306194.56305499998</v>
      </c>
      <c r="J4" s="4">
        <v>0.12984240444299999</v>
      </c>
      <c r="K4" s="4">
        <v>8.4800337990000002E-2</v>
      </c>
      <c r="L4" s="4">
        <v>0.15868301113</v>
      </c>
      <c r="M4" s="4">
        <v>2.5227320015500002E-2</v>
      </c>
      <c r="N4" s="4">
        <v>2.2810535323000002E-2</v>
      </c>
      <c r="O4" s="4">
        <v>1.9914395662200001E-2</v>
      </c>
      <c r="P4" s="4">
        <v>1.46335049346E-2</v>
      </c>
      <c r="Q4" s="3">
        <v>682</v>
      </c>
      <c r="R4" s="3">
        <v>573</v>
      </c>
      <c r="S4" s="3">
        <v>2395</v>
      </c>
    </row>
    <row r="5" spans="1:19" s="3" customFormat="1" x14ac:dyDescent="0.25">
      <c r="A5" s="3" t="s">
        <v>113</v>
      </c>
      <c r="B5" s="3">
        <v>89</v>
      </c>
      <c r="C5" s="3">
        <v>99</v>
      </c>
      <c r="D5" s="3">
        <v>68</v>
      </c>
      <c r="E5" s="3">
        <v>355</v>
      </c>
      <c r="F5" s="3">
        <v>55367.143125900002</v>
      </c>
      <c r="G5" s="3">
        <v>19865.9623656</v>
      </c>
      <c r="H5" s="3">
        <v>128537.07380300001</v>
      </c>
      <c r="I5" s="3">
        <v>171874.707161</v>
      </c>
      <c r="J5" s="4">
        <v>8.14295727168E-2</v>
      </c>
      <c r="K5" s="4">
        <v>7.1757888547599999E-2</v>
      </c>
      <c r="L5" s="4">
        <v>8.9072764053300002E-2</v>
      </c>
      <c r="M5" s="4">
        <v>2.05263245652E-2</v>
      </c>
      <c r="N5" s="4">
        <v>2.1132176023899999E-2</v>
      </c>
      <c r="O5" s="4">
        <v>3.1728361582E-2</v>
      </c>
      <c r="P5" s="4">
        <v>1.1408212989200001E-2</v>
      </c>
      <c r="Q5" s="3">
        <v>682</v>
      </c>
      <c r="R5" s="3">
        <v>573</v>
      </c>
      <c r="S5" s="3">
        <v>2395</v>
      </c>
    </row>
    <row r="6" spans="1:19" s="3" customFormat="1" x14ac:dyDescent="0.25">
      <c r="A6" s="3" t="s">
        <v>115</v>
      </c>
      <c r="B6" s="3">
        <v>237</v>
      </c>
      <c r="C6" s="3">
        <v>209</v>
      </c>
      <c r="D6" s="3">
        <v>151</v>
      </c>
      <c r="E6" s="3">
        <v>954</v>
      </c>
      <c r="F6" s="3">
        <v>144264.69165600001</v>
      </c>
      <c r="G6" s="3">
        <v>44391.998957900003</v>
      </c>
      <c r="H6" s="3">
        <v>134848.57399400001</v>
      </c>
      <c r="I6" s="3">
        <v>490867.81096199999</v>
      </c>
      <c r="J6" s="4">
        <v>0.21217298810099999</v>
      </c>
      <c r="K6" s="4">
        <v>0.16034844197299999</v>
      </c>
      <c r="L6" s="4">
        <v>0.25438852190299999</v>
      </c>
      <c r="M6" s="4">
        <v>3.0684875391799999E-2</v>
      </c>
      <c r="N6" s="4">
        <v>3.0044202583000001E-2</v>
      </c>
      <c r="O6" s="4">
        <v>3.2303630900500001E-2</v>
      </c>
      <c r="P6" s="4">
        <v>1.7442485111200001E-2</v>
      </c>
      <c r="Q6" s="3">
        <v>682</v>
      </c>
      <c r="R6" s="3">
        <v>573</v>
      </c>
      <c r="S6" s="3">
        <v>2395</v>
      </c>
    </row>
    <row r="7" spans="1:19" s="3" customFormat="1" x14ac:dyDescent="0.25">
      <c r="A7" s="3" t="s">
        <v>117</v>
      </c>
      <c r="B7" s="3">
        <v>51</v>
      </c>
      <c r="C7" s="3">
        <v>43</v>
      </c>
      <c r="D7" s="3">
        <v>36</v>
      </c>
      <c r="E7" s="3">
        <v>174</v>
      </c>
      <c r="F7" s="3">
        <v>47677.986976300002</v>
      </c>
      <c r="G7" s="3">
        <v>21463.192296599998</v>
      </c>
      <c r="H7" s="3">
        <v>30009.764281200001</v>
      </c>
      <c r="I7" s="3">
        <v>144080.37043700001</v>
      </c>
      <c r="J7" s="4">
        <v>7.0120975876399996E-2</v>
      </c>
      <c r="K7" s="4">
        <v>7.7527246470599998E-2</v>
      </c>
      <c r="L7" s="4">
        <v>7.4668559746899996E-2</v>
      </c>
      <c r="M7" s="4">
        <v>1.9164658523600001E-2</v>
      </c>
      <c r="N7" s="4">
        <v>2.1896903975699999E-2</v>
      </c>
      <c r="O7" s="4">
        <v>1.6697026729299999E-2</v>
      </c>
      <c r="P7" s="4">
        <v>1.0527393558399999E-2</v>
      </c>
      <c r="Q7" s="3">
        <v>682</v>
      </c>
      <c r="R7" s="3">
        <v>573</v>
      </c>
      <c r="S7" s="3">
        <v>2395</v>
      </c>
    </row>
    <row r="8" spans="1:19" s="3" customFormat="1" x14ac:dyDescent="0.25">
      <c r="A8" s="3" t="s">
        <v>114</v>
      </c>
      <c r="B8" s="3">
        <v>78</v>
      </c>
      <c r="C8" s="3">
        <v>105</v>
      </c>
      <c r="D8" s="3">
        <v>72</v>
      </c>
      <c r="E8" s="3">
        <v>339</v>
      </c>
      <c r="F8" s="3">
        <v>67789.989624900001</v>
      </c>
      <c r="G8" s="3">
        <v>27664.148943</v>
      </c>
      <c r="H8" s="3">
        <v>83129.365798400002</v>
      </c>
      <c r="I8" s="3">
        <v>259314.34269399999</v>
      </c>
      <c r="J8" s="4">
        <v>9.9700103309999996E-2</v>
      </c>
      <c r="K8" s="4">
        <v>9.9925736296100007E-2</v>
      </c>
      <c r="L8" s="4">
        <v>0.13438769231299999</v>
      </c>
      <c r="M8" s="4">
        <v>2.2485641818000002E-2</v>
      </c>
      <c r="N8" s="4">
        <v>2.4555942672200001E-2</v>
      </c>
      <c r="O8" s="4">
        <v>2.65880131332E-2</v>
      </c>
      <c r="P8" s="4">
        <v>1.36598135687E-2</v>
      </c>
      <c r="Q8" s="3">
        <v>682</v>
      </c>
      <c r="R8" s="3">
        <v>573</v>
      </c>
      <c r="S8" s="3">
        <v>2395</v>
      </c>
    </row>
    <row r="9" spans="1:19" s="3" customFormat="1" x14ac:dyDescent="0.25">
      <c r="A9" s="3" t="s">
        <v>122</v>
      </c>
      <c r="B9" s="3">
        <v>134</v>
      </c>
      <c r="C9" s="3">
        <v>118</v>
      </c>
      <c r="D9" s="3">
        <v>71</v>
      </c>
      <c r="E9" s="3">
        <v>248</v>
      </c>
      <c r="F9" s="3">
        <v>197220.101498</v>
      </c>
      <c r="G9" s="3">
        <v>121197.31720200001</v>
      </c>
      <c r="H9" s="3">
        <v>140936.942779</v>
      </c>
      <c r="I9" s="3">
        <v>356877.32060799998</v>
      </c>
      <c r="J9" s="4">
        <v>0.29005557609600002</v>
      </c>
      <c r="K9" s="4">
        <v>0.43777710940800002</v>
      </c>
      <c r="L9" s="4">
        <v>0.18494896601999999</v>
      </c>
      <c r="M9" s="4">
        <v>3.40578061857E-2</v>
      </c>
      <c r="N9" s="4">
        <v>4.0621835850800002E-2</v>
      </c>
      <c r="O9" s="4">
        <v>3.28320073268E-2</v>
      </c>
      <c r="P9" s="4">
        <v>1.55496875782E-2</v>
      </c>
      <c r="Q9" s="3">
        <v>682</v>
      </c>
      <c r="R9" s="3">
        <v>573</v>
      </c>
      <c r="S9" s="3">
        <v>2395</v>
      </c>
    </row>
    <row r="11" spans="1:19" s="3" customFormat="1" x14ac:dyDescent="0.25">
      <c r="B11" s="3" t="s">
        <v>35</v>
      </c>
      <c r="C11" s="3" t="s">
        <v>24</v>
      </c>
      <c r="D11" s="3" t="s">
        <v>25</v>
      </c>
      <c r="F11" s="3" t="s">
        <v>35</v>
      </c>
      <c r="G11" s="3" t="s">
        <v>24</v>
      </c>
      <c r="H11" s="3" t="s">
        <v>25</v>
      </c>
    </row>
    <row r="12" spans="1:19" x14ac:dyDescent="0.25">
      <c r="A12" t="s">
        <v>132</v>
      </c>
      <c r="B12" s="10">
        <f>SUM(J3:J4)</f>
        <v>0.24652078389900001</v>
      </c>
      <c r="C12" s="10">
        <f>SUM(K3:K4)</f>
        <v>0.1526635773045</v>
      </c>
      <c r="D12" s="10">
        <f>SUM(L3:L4)</f>
        <v>0.26253349596300002</v>
      </c>
      <c r="F12" s="4">
        <f t="shared" ref="F12:H15" si="0">$H$19*SQRT((B12)*(1-B12)/Q3)</f>
        <v>3.2346425316096432E-2</v>
      </c>
      <c r="G12" s="4">
        <f t="shared" si="0"/>
        <v>2.9449261960976053E-2</v>
      </c>
      <c r="H12" s="4">
        <f t="shared" si="0"/>
        <v>1.7622471749351155E-2</v>
      </c>
    </row>
    <row r="13" spans="1:19" x14ac:dyDescent="0.25">
      <c r="A13" s="3" t="s">
        <v>131</v>
      </c>
      <c r="B13" s="10">
        <f>SUM(J5:J6)</f>
        <v>0.29360256081780001</v>
      </c>
      <c r="C13" s="10">
        <f>SUM(K5:K6)</f>
        <v>0.23210633052059998</v>
      </c>
      <c r="D13" s="10">
        <f>SUM(L5:L6)</f>
        <v>0.34346128595629999</v>
      </c>
      <c r="F13" s="4">
        <f t="shared" si="0"/>
        <v>3.4179709064781821E-2</v>
      </c>
      <c r="G13" s="4">
        <f t="shared" si="0"/>
        <v>3.4567884072142042E-2</v>
      </c>
      <c r="H13" s="4">
        <f t="shared" si="0"/>
        <v>1.9018329978896142E-2</v>
      </c>
    </row>
    <row r="14" spans="1:19" x14ac:dyDescent="0.25">
      <c r="A14" s="3" t="s">
        <v>130</v>
      </c>
      <c r="B14" s="10">
        <f>SUM(J7:J8)</f>
        <v>0.16982107918639999</v>
      </c>
      <c r="C14" s="10">
        <f>SUM(K7:K8)</f>
        <v>0.17745298276670002</v>
      </c>
      <c r="D14" s="10">
        <f>SUM(L7:L8)</f>
        <v>0.20905625205989997</v>
      </c>
      <c r="F14" s="4">
        <f t="shared" si="0"/>
        <v>2.8180294876217472E-2</v>
      </c>
      <c r="G14" s="4">
        <f t="shared" si="0"/>
        <v>3.1282451372592869E-2</v>
      </c>
      <c r="H14" s="4">
        <f t="shared" si="0"/>
        <v>1.6285747284213233E-2</v>
      </c>
    </row>
    <row r="15" spans="1:19" x14ac:dyDescent="0.25">
      <c r="A15" t="s">
        <v>127</v>
      </c>
      <c r="B15" s="10">
        <f>J9</f>
        <v>0.29005557609600002</v>
      </c>
      <c r="C15" s="10">
        <f>K9</f>
        <v>0.43777710940800002</v>
      </c>
      <c r="D15" s="10">
        <f>L9</f>
        <v>0.18494896601999999</v>
      </c>
      <c r="F15" s="4">
        <f t="shared" si="0"/>
        <v>3.4057806185712941E-2</v>
      </c>
      <c r="G15" s="4">
        <f t="shared" si="0"/>
        <v>4.0621835850845327E-2</v>
      </c>
      <c r="H15" s="4">
        <f t="shared" si="0"/>
        <v>1.5549687578143661E-2</v>
      </c>
    </row>
    <row r="19" spans="7:8" x14ac:dyDescent="0.25">
      <c r="G19" s="3" t="s">
        <v>39</v>
      </c>
      <c r="H19" s="3">
        <v>1.96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D83F-E65A-4FC8-A75E-4946A199A78A}">
  <dimension ref="A1:S19"/>
  <sheetViews>
    <sheetView tabSelected="1" workbookViewId="0">
      <selection activeCell="L3" sqref="L3"/>
    </sheetView>
  </sheetViews>
  <sheetFormatPr defaultRowHeight="15" x14ac:dyDescent="0.25"/>
  <cols>
    <col min="1" max="1" width="37.5703125" style="3" customWidth="1"/>
    <col min="2" max="16384" width="9.140625" style="3"/>
  </cols>
  <sheetData>
    <row r="1" spans="1:19" x14ac:dyDescent="0.25">
      <c r="A1" s="3" t="s">
        <v>129</v>
      </c>
      <c r="B1" s="3" t="s">
        <v>14</v>
      </c>
      <c r="C1" s="3" t="s">
        <v>14</v>
      </c>
      <c r="D1" s="3" t="s">
        <v>14</v>
      </c>
      <c r="E1" s="3" t="s">
        <v>14</v>
      </c>
      <c r="F1" s="3" t="s">
        <v>15</v>
      </c>
      <c r="G1" s="3" t="s">
        <v>15</v>
      </c>
      <c r="H1" s="3" t="s">
        <v>15</v>
      </c>
      <c r="I1" s="3" t="s">
        <v>15</v>
      </c>
      <c r="J1" s="3" t="s">
        <v>17</v>
      </c>
      <c r="K1" s="3" t="s">
        <v>17</v>
      </c>
      <c r="L1" s="3" t="s">
        <v>17</v>
      </c>
      <c r="M1" s="3" t="s">
        <v>31</v>
      </c>
      <c r="N1" s="3" t="s">
        <v>31</v>
      </c>
      <c r="O1" s="3" t="s">
        <v>31</v>
      </c>
      <c r="P1" s="3" t="s">
        <v>31</v>
      </c>
      <c r="Q1" s="3" t="s">
        <v>120</v>
      </c>
      <c r="R1" s="3" t="s">
        <v>120</v>
      </c>
      <c r="S1" s="3" t="s">
        <v>120</v>
      </c>
    </row>
    <row r="2" spans="1:19" x14ac:dyDescent="0.25">
      <c r="A2" s="3" t="s">
        <v>23</v>
      </c>
      <c r="B2" s="3" t="s">
        <v>35</v>
      </c>
      <c r="C2" s="3" t="s">
        <v>24</v>
      </c>
      <c r="D2" s="3" t="s">
        <v>32</v>
      </c>
      <c r="E2" s="3" t="s">
        <v>25</v>
      </c>
      <c r="F2" s="3" t="s">
        <v>35</v>
      </c>
      <c r="G2" s="3" t="s">
        <v>24</v>
      </c>
      <c r="H2" s="3" t="s">
        <v>32</v>
      </c>
      <c r="I2" s="3" t="s">
        <v>25</v>
      </c>
      <c r="J2" s="3" t="s">
        <v>35</v>
      </c>
      <c r="K2" s="3" t="s">
        <v>24</v>
      </c>
      <c r="L2" s="3" t="s">
        <v>25</v>
      </c>
      <c r="M2" s="3" t="s">
        <v>35</v>
      </c>
      <c r="N2" s="3" t="s">
        <v>24</v>
      </c>
      <c r="O2" s="3" t="s">
        <v>32</v>
      </c>
      <c r="P2" s="3" t="s">
        <v>25</v>
      </c>
      <c r="Q2" s="3" t="s">
        <v>35</v>
      </c>
      <c r="R2" s="3" t="s">
        <v>24</v>
      </c>
      <c r="S2" s="3" t="s">
        <v>25</v>
      </c>
    </row>
    <row r="3" spans="1:19" x14ac:dyDescent="0.25">
      <c r="A3" s="3" t="s">
        <v>116</v>
      </c>
      <c r="B3" s="3">
        <v>18</v>
      </c>
      <c r="C3" s="3">
        <v>15</v>
      </c>
      <c r="D3" s="3">
        <v>25</v>
      </c>
      <c r="E3" s="3">
        <v>81</v>
      </c>
      <c r="F3" s="3">
        <v>6070.1156151699997</v>
      </c>
      <c r="G3" s="3">
        <v>8865.39398239</v>
      </c>
      <c r="H3" s="3">
        <v>36212.7756802</v>
      </c>
      <c r="I3" s="3">
        <v>16862.1853348</v>
      </c>
      <c r="J3" s="4">
        <v>8.92744131228E-3</v>
      </c>
      <c r="K3" s="4">
        <v>3.2022710081200001E-2</v>
      </c>
      <c r="L3" s="4">
        <v>8.7386997223399994E-3</v>
      </c>
      <c r="M3" s="3">
        <v>7.0596002796900004E-3</v>
      </c>
      <c r="N3" s="3">
        <v>1.4415854365500001E-2</v>
      </c>
      <c r="O3" s="3">
        <v>1.82508193065E-2</v>
      </c>
      <c r="P3" s="3">
        <v>3.7275269865500002E-3</v>
      </c>
      <c r="Q3" s="3">
        <v>682</v>
      </c>
      <c r="R3" s="3">
        <v>573</v>
      </c>
      <c r="S3" s="3">
        <v>2395</v>
      </c>
    </row>
    <row r="4" spans="1:19" x14ac:dyDescent="0.25">
      <c r="A4" s="3" t="s">
        <v>121</v>
      </c>
      <c r="B4" s="3">
        <v>16</v>
      </c>
      <c r="C4" s="3">
        <v>10</v>
      </c>
      <c r="D4" s="3">
        <v>12</v>
      </c>
      <c r="E4" s="3">
        <v>63</v>
      </c>
      <c r="F4" s="3">
        <v>3208.4330223000002</v>
      </c>
      <c r="G4" s="3">
        <v>1086.9462276500001</v>
      </c>
      <c r="H4" s="3">
        <v>3104.1581674600002</v>
      </c>
      <c r="I4" s="3">
        <v>29444.528899500001</v>
      </c>
      <c r="J4" s="4">
        <v>4.71870707691E-3</v>
      </c>
      <c r="K4" s="4">
        <v>3.92616097954E-3</v>
      </c>
      <c r="L4" s="4">
        <v>1.52594038916E-2</v>
      </c>
      <c r="M4" s="3">
        <v>5.1433764721299999E-3</v>
      </c>
      <c r="N4" s="3">
        <v>5.1204552919900002E-3</v>
      </c>
      <c r="O4" s="3">
        <v>5.4839428116000002E-3</v>
      </c>
      <c r="P4" s="3">
        <v>4.9094519934300002E-3</v>
      </c>
      <c r="Q4" s="3">
        <v>682</v>
      </c>
      <c r="R4" s="3">
        <v>573</v>
      </c>
      <c r="S4" s="3">
        <v>2395</v>
      </c>
    </row>
    <row r="5" spans="1:19" x14ac:dyDescent="0.25">
      <c r="A5" s="3" t="s">
        <v>113</v>
      </c>
      <c r="B5" s="3">
        <v>28</v>
      </c>
      <c r="C5" s="3">
        <v>16</v>
      </c>
      <c r="D5" s="3">
        <v>60</v>
      </c>
      <c r="E5" s="3">
        <v>115</v>
      </c>
      <c r="F5" s="3">
        <v>14112.9291603</v>
      </c>
      <c r="G5" s="3">
        <v>3322.3701665899998</v>
      </c>
      <c r="H5" s="3">
        <v>128852.827647</v>
      </c>
      <c r="I5" s="3">
        <v>60979.710907799999</v>
      </c>
      <c r="J5" s="4">
        <v>2.07561692084E-2</v>
      </c>
      <c r="K5" s="4">
        <v>1.20007409528E-2</v>
      </c>
      <c r="L5" s="4">
        <v>3.1602272908200002E-2</v>
      </c>
      <c r="M5" s="3">
        <v>1.06999785574E-2</v>
      </c>
      <c r="N5" s="3">
        <v>8.9158160668999994E-3</v>
      </c>
      <c r="O5" s="3">
        <v>3.17578300829E-2</v>
      </c>
      <c r="P5" s="3">
        <v>7.0063100593399999E-3</v>
      </c>
      <c r="Q5" s="3">
        <v>682</v>
      </c>
      <c r="R5" s="3">
        <v>573</v>
      </c>
      <c r="S5" s="3">
        <v>2395</v>
      </c>
    </row>
    <row r="6" spans="1:19" x14ac:dyDescent="0.25">
      <c r="A6" s="3" t="s">
        <v>115</v>
      </c>
      <c r="B6" s="3">
        <v>45</v>
      </c>
      <c r="C6" s="3">
        <v>26</v>
      </c>
      <c r="D6" s="3">
        <v>64</v>
      </c>
      <c r="E6" s="3">
        <v>168</v>
      </c>
      <c r="F6" s="3">
        <v>16794.095470200002</v>
      </c>
      <c r="G6" s="3">
        <v>6076.6298676599999</v>
      </c>
      <c r="H6" s="3">
        <v>31607.041538199999</v>
      </c>
      <c r="I6" s="3">
        <v>85583.767606199995</v>
      </c>
      <c r="J6" s="4">
        <v>2.46994145101E-2</v>
      </c>
      <c r="K6" s="4">
        <v>2.1949408780900001E-2</v>
      </c>
      <c r="L6" s="4">
        <v>4.4353138775899997E-2</v>
      </c>
      <c r="M6" s="3">
        <v>1.1648673048700001E-2</v>
      </c>
      <c r="N6" s="3">
        <v>1.1996949582800001E-2</v>
      </c>
      <c r="O6" s="3">
        <v>1.7113803697299999E-2</v>
      </c>
      <c r="P6" s="3">
        <v>8.2454471240599996E-3</v>
      </c>
      <c r="Q6" s="3">
        <v>682</v>
      </c>
      <c r="R6" s="3">
        <v>573</v>
      </c>
      <c r="S6" s="3">
        <v>2395</v>
      </c>
    </row>
    <row r="7" spans="1:19" x14ac:dyDescent="0.25">
      <c r="A7" s="3" t="s">
        <v>114</v>
      </c>
      <c r="B7" s="3">
        <v>38</v>
      </c>
      <c r="C7" s="3">
        <v>42</v>
      </c>
      <c r="D7" s="3">
        <v>76</v>
      </c>
      <c r="E7" s="3">
        <v>203</v>
      </c>
      <c r="F7" s="3">
        <v>8531.5916417099997</v>
      </c>
      <c r="G7" s="3">
        <v>5447.7488697500003</v>
      </c>
      <c r="H7" s="3">
        <v>67866.778580600003</v>
      </c>
      <c r="I7" s="3">
        <v>95505.608671299997</v>
      </c>
      <c r="J7" s="4">
        <v>1.2547583688700001E-2</v>
      </c>
      <c r="K7" s="4">
        <v>1.96778262757E-2</v>
      </c>
      <c r="L7" s="4">
        <v>4.9495057693199999E-2</v>
      </c>
      <c r="M7" s="3">
        <v>8.3541452705200008E-3</v>
      </c>
      <c r="N7" s="3">
        <v>1.13723897284E-2</v>
      </c>
      <c r="O7" s="3">
        <v>2.4340507446600001E-2</v>
      </c>
      <c r="P7" s="3">
        <v>8.6868319416199997E-3</v>
      </c>
      <c r="Q7" s="3">
        <v>682</v>
      </c>
      <c r="R7" s="3">
        <v>573</v>
      </c>
      <c r="S7" s="3">
        <v>2395</v>
      </c>
    </row>
    <row r="8" spans="1:19" x14ac:dyDescent="0.25">
      <c r="A8" s="3" t="s">
        <v>117</v>
      </c>
      <c r="B8" s="3">
        <v>175</v>
      </c>
      <c r="C8" s="3">
        <v>151</v>
      </c>
      <c r="D8" s="3">
        <v>114</v>
      </c>
      <c r="E8" s="3">
        <v>807</v>
      </c>
      <c r="F8" s="3">
        <v>117739.114783</v>
      </c>
      <c r="G8" s="3">
        <v>34434.667487500003</v>
      </c>
      <c r="H8" s="3">
        <v>131863.92268700001</v>
      </c>
      <c r="I8" s="3">
        <v>417288.67239099997</v>
      </c>
      <c r="J8" s="4">
        <v>0.17316128786000001</v>
      </c>
      <c r="K8" s="4">
        <v>0.124381541969</v>
      </c>
      <c r="L8" s="4">
        <v>0.21625669112099999</v>
      </c>
      <c r="M8" s="3">
        <v>2.8398780340099999E-2</v>
      </c>
      <c r="N8" s="3">
        <v>2.7021794233699999E-2</v>
      </c>
      <c r="O8" s="3">
        <v>3.2035172461099999E-2</v>
      </c>
      <c r="P8" s="3">
        <v>1.6488267033499999E-2</v>
      </c>
      <c r="Q8" s="3">
        <v>682</v>
      </c>
      <c r="R8" s="3">
        <v>573</v>
      </c>
      <c r="S8" s="3">
        <v>2395</v>
      </c>
    </row>
    <row r="9" spans="1:19" x14ac:dyDescent="0.25">
      <c r="A9" s="3" t="s">
        <v>122</v>
      </c>
      <c r="B9" s="3">
        <v>588</v>
      </c>
      <c r="C9" s="3">
        <v>569</v>
      </c>
      <c r="D9" s="3">
        <v>189</v>
      </c>
      <c r="E9" s="3">
        <v>1977</v>
      </c>
      <c r="F9" s="3">
        <v>513482.73114400002</v>
      </c>
      <c r="G9" s="3">
        <v>217613.32972899999</v>
      </c>
      <c r="H9" s="3">
        <v>258247.97412100001</v>
      </c>
      <c r="I9" s="3">
        <v>1223934.42197</v>
      </c>
      <c r="J9" s="4">
        <v>0.75518939634299997</v>
      </c>
      <c r="K9" s="4">
        <v>0.78604161096000003</v>
      </c>
      <c r="L9" s="4">
        <v>0.63429473588800001</v>
      </c>
      <c r="M9" s="3">
        <v>3.22705924129E-2</v>
      </c>
      <c r="N9" s="3">
        <v>3.3578878615099998E-2</v>
      </c>
      <c r="O9" s="3">
        <v>3.9074812662600003E-2</v>
      </c>
      <c r="P9" s="3">
        <v>1.9289211363700001E-2</v>
      </c>
      <c r="Q9" s="3">
        <v>682</v>
      </c>
      <c r="R9" s="3">
        <v>573</v>
      </c>
      <c r="S9" s="3">
        <v>2395</v>
      </c>
    </row>
    <row r="11" spans="1:19" x14ac:dyDescent="0.25">
      <c r="B11" s="3" t="s">
        <v>35</v>
      </c>
      <c r="C11" s="3" t="s">
        <v>24</v>
      </c>
      <c r="D11" s="3" t="s">
        <v>25</v>
      </c>
      <c r="F11" s="3" t="s">
        <v>35</v>
      </c>
      <c r="G11" s="3" t="s">
        <v>24</v>
      </c>
      <c r="H11" s="3" t="s">
        <v>25</v>
      </c>
    </row>
    <row r="12" spans="1:19" x14ac:dyDescent="0.25">
      <c r="A12" s="3" t="s">
        <v>132</v>
      </c>
      <c r="B12" s="10">
        <f>SUM(J3:J4)</f>
        <v>1.364614838919E-2</v>
      </c>
      <c r="C12" s="10">
        <f>SUM(K3:K4)</f>
        <v>3.5948871060740004E-2</v>
      </c>
      <c r="D12" s="10">
        <f>SUM(L3:L4)</f>
        <v>2.3998103613939999E-2</v>
      </c>
      <c r="F12" s="4">
        <f>$H$19*SQRT((B12)*(1-B12)/Q3)</f>
        <v>8.7073359554848562E-3</v>
      </c>
      <c r="G12" s="4">
        <f>$H$19*SQRT((C12)*(1-C12)/R3)</f>
        <v>1.5243034139543348E-2</v>
      </c>
      <c r="H12" s="4">
        <f>$H$19*SQRT((D12)*(1-D12)/S3)</f>
        <v>6.1293878805298669E-3</v>
      </c>
    </row>
    <row r="13" spans="1:19" x14ac:dyDescent="0.25">
      <c r="A13" s="3" t="s">
        <v>131</v>
      </c>
      <c r="B13" s="10">
        <f>SUM(J5:J6)</f>
        <v>4.5455583718500003E-2</v>
      </c>
      <c r="C13" s="10">
        <f>SUM(K5:K6)</f>
        <v>3.3950149733700002E-2</v>
      </c>
      <c r="D13" s="10">
        <f>SUM(L5:L6)</f>
        <v>7.5955411684099999E-2</v>
      </c>
      <c r="F13" s="4">
        <f t="shared" ref="F13:H15" si="0">$H$19*SQRT((B13)*(1-B13)/Q4)</f>
        <v>1.5633476831456931E-2</v>
      </c>
      <c r="G13" s="4">
        <f t="shared" si="0"/>
        <v>1.4828573567904237E-2</v>
      </c>
      <c r="H13" s="4">
        <f t="shared" si="0"/>
        <v>1.0610336010062307E-2</v>
      </c>
    </row>
    <row r="14" spans="1:19" x14ac:dyDescent="0.25">
      <c r="A14" s="3" t="s">
        <v>130</v>
      </c>
      <c r="B14" s="10">
        <f>SUM(J7:J8)</f>
        <v>0.18570887154870003</v>
      </c>
      <c r="C14" s="10">
        <f>SUM(K7:K8)</f>
        <v>0.1440593682447</v>
      </c>
      <c r="D14" s="10">
        <f>SUM(L7:L8)</f>
        <v>0.2657517488142</v>
      </c>
      <c r="F14" s="4">
        <f t="shared" si="0"/>
        <v>2.9185696447344218E-2</v>
      </c>
      <c r="G14" s="4">
        <f t="shared" si="0"/>
        <v>2.8752216820906704E-2</v>
      </c>
      <c r="H14" s="4">
        <f t="shared" si="0"/>
        <v>1.7691425928761186E-2</v>
      </c>
    </row>
    <row r="15" spans="1:19" x14ac:dyDescent="0.25">
      <c r="A15" s="3" t="s">
        <v>127</v>
      </c>
      <c r="B15" s="10">
        <f>J9</f>
        <v>0.75518939634299997</v>
      </c>
      <c r="C15" s="10">
        <f>K9</f>
        <v>0.78604161096000003</v>
      </c>
      <c r="D15" s="10">
        <f>L9</f>
        <v>0.63429473588800001</v>
      </c>
      <c r="F15" s="4">
        <f t="shared" si="0"/>
        <v>3.227059241292464E-2</v>
      </c>
      <c r="G15" s="4">
        <f t="shared" si="0"/>
        <v>3.3578878615108304E-2</v>
      </c>
      <c r="H15" s="4">
        <f t="shared" si="0"/>
        <v>1.9289211363679327E-2</v>
      </c>
    </row>
    <row r="19" spans="7:8" x14ac:dyDescent="0.25">
      <c r="G19" s="3" t="s">
        <v>39</v>
      </c>
      <c r="H19" s="3">
        <v>1.96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4764B-B952-45C6-AA8A-B8D9318CC064}">
  <dimension ref="A1:AK32"/>
  <sheetViews>
    <sheetView topLeftCell="B25" workbookViewId="0">
      <selection activeCell="D37" sqref="D37"/>
    </sheetView>
  </sheetViews>
  <sheetFormatPr defaultRowHeight="15" x14ac:dyDescent="0.25"/>
  <cols>
    <col min="1" max="16384" width="9.140625" style="3"/>
  </cols>
  <sheetData>
    <row r="1" spans="1:37" x14ac:dyDescent="0.25">
      <c r="C1" s="3" t="s">
        <v>27</v>
      </c>
      <c r="D1" s="3" t="s">
        <v>27</v>
      </c>
      <c r="E1" s="3" t="s">
        <v>27</v>
      </c>
      <c r="F1" s="3" t="s">
        <v>27</v>
      </c>
      <c r="G1" s="3" t="s">
        <v>14</v>
      </c>
      <c r="H1" s="3" t="s">
        <v>14</v>
      </c>
      <c r="I1" s="3" t="s">
        <v>14</v>
      </c>
      <c r="J1" s="3" t="s">
        <v>14</v>
      </c>
      <c r="K1" s="3" t="s">
        <v>28</v>
      </c>
      <c r="L1" s="3" t="s">
        <v>28</v>
      </c>
      <c r="M1" s="3" t="s">
        <v>28</v>
      </c>
      <c r="N1" s="3" t="s">
        <v>28</v>
      </c>
      <c r="O1" s="3" t="s">
        <v>15</v>
      </c>
      <c r="P1" s="3" t="s">
        <v>15</v>
      </c>
      <c r="Q1" s="3" t="s">
        <v>15</v>
      </c>
      <c r="R1" s="3" t="s">
        <v>16</v>
      </c>
      <c r="S1" s="3" t="s">
        <v>16</v>
      </c>
      <c r="T1" s="3" t="s">
        <v>16</v>
      </c>
      <c r="U1" s="3" t="s">
        <v>16</v>
      </c>
      <c r="V1" s="3" t="s">
        <v>17</v>
      </c>
      <c r="W1" s="3" t="s">
        <v>17</v>
      </c>
      <c r="X1" s="3" t="s">
        <v>17</v>
      </c>
      <c r="Y1" s="3" t="s">
        <v>17</v>
      </c>
      <c r="Z1" s="3" t="s">
        <v>29</v>
      </c>
      <c r="AA1" s="3" t="s">
        <v>29</v>
      </c>
      <c r="AB1" s="3" t="s">
        <v>29</v>
      </c>
      <c r="AC1" s="3" t="s">
        <v>29</v>
      </c>
      <c r="AD1" s="3" t="s">
        <v>30</v>
      </c>
      <c r="AE1" s="3" t="s">
        <v>30</v>
      </c>
      <c r="AF1" s="3" t="s">
        <v>30</v>
      </c>
      <c r="AG1" s="3" t="s">
        <v>30</v>
      </c>
      <c r="AH1" s="3" t="s">
        <v>31</v>
      </c>
      <c r="AI1" s="3" t="s">
        <v>31</v>
      </c>
      <c r="AJ1" s="3" t="s">
        <v>31</v>
      </c>
      <c r="AK1" s="3" t="s">
        <v>31</v>
      </c>
    </row>
    <row r="2" spans="1:37" x14ac:dyDescent="0.25">
      <c r="B2" s="3" t="s">
        <v>23</v>
      </c>
      <c r="C2" s="3" t="s">
        <v>35</v>
      </c>
      <c r="D2" s="3" t="s">
        <v>24</v>
      </c>
      <c r="E2" s="3" t="s">
        <v>32</v>
      </c>
      <c r="F2" s="3" t="s">
        <v>25</v>
      </c>
      <c r="G2" s="3" t="s">
        <v>35</v>
      </c>
      <c r="H2" s="3" t="s">
        <v>24</v>
      </c>
      <c r="I2" s="3" t="s">
        <v>32</v>
      </c>
      <c r="J2" s="3" t="s">
        <v>25</v>
      </c>
      <c r="K2" s="3" t="s">
        <v>35</v>
      </c>
      <c r="L2" s="3" t="s">
        <v>24</v>
      </c>
      <c r="M2" s="3" t="s">
        <v>32</v>
      </c>
      <c r="N2" s="3" t="s">
        <v>25</v>
      </c>
      <c r="O2" s="3" t="s">
        <v>35</v>
      </c>
      <c r="P2" s="3" t="s">
        <v>24</v>
      </c>
      <c r="Q2" s="3" t="s">
        <v>25</v>
      </c>
      <c r="R2" s="3" t="s">
        <v>35</v>
      </c>
      <c r="S2" s="3" t="s">
        <v>24</v>
      </c>
      <c r="T2" s="3" t="s">
        <v>32</v>
      </c>
      <c r="U2" s="3" t="s">
        <v>25</v>
      </c>
      <c r="V2" s="3" t="s">
        <v>35</v>
      </c>
      <c r="W2" s="3" t="s">
        <v>24</v>
      </c>
      <c r="X2" s="3" t="s">
        <v>32</v>
      </c>
      <c r="Y2" s="3" t="s">
        <v>25</v>
      </c>
      <c r="Z2" s="3" t="s">
        <v>35</v>
      </c>
      <c r="AA2" s="3" t="s">
        <v>24</v>
      </c>
      <c r="AB2" s="3" t="s">
        <v>32</v>
      </c>
      <c r="AC2" s="3" t="s">
        <v>25</v>
      </c>
      <c r="AD2" s="3" t="s">
        <v>35</v>
      </c>
      <c r="AE2" s="3" t="s">
        <v>24</v>
      </c>
      <c r="AF2" s="3" t="s">
        <v>32</v>
      </c>
      <c r="AG2" s="3" t="s">
        <v>25</v>
      </c>
      <c r="AH2" s="3" t="s">
        <v>35</v>
      </c>
      <c r="AI2" s="3" t="s">
        <v>24</v>
      </c>
      <c r="AJ2" s="3" t="s">
        <v>32</v>
      </c>
      <c r="AK2" s="3" t="s">
        <v>25</v>
      </c>
    </row>
    <row r="3" spans="1:37" x14ac:dyDescent="0.25">
      <c r="B3" s="3" t="s">
        <v>6</v>
      </c>
    </row>
    <row r="4" spans="1:37" x14ac:dyDescent="0.25">
      <c r="A4" s="3">
        <v>1</v>
      </c>
      <c r="B4" s="3" t="s">
        <v>3</v>
      </c>
      <c r="C4" s="3">
        <v>3</v>
      </c>
      <c r="D4" s="3">
        <v>9</v>
      </c>
      <c r="E4" s="3">
        <v>15</v>
      </c>
      <c r="F4" s="3">
        <v>21</v>
      </c>
      <c r="G4" s="3">
        <v>2065</v>
      </c>
      <c r="H4" s="3">
        <v>2105</v>
      </c>
      <c r="I4" s="3">
        <v>295</v>
      </c>
      <c r="J4" s="3">
        <v>12386</v>
      </c>
      <c r="K4" s="3">
        <v>3</v>
      </c>
      <c r="L4" s="3">
        <v>9</v>
      </c>
      <c r="M4" s="3">
        <v>15</v>
      </c>
      <c r="N4" s="3">
        <v>21</v>
      </c>
      <c r="O4" s="3">
        <v>625307.83212799998</v>
      </c>
      <c r="P4" s="3">
        <v>483949.306247</v>
      </c>
      <c r="Q4" s="3">
        <v>4293096.5184500003</v>
      </c>
      <c r="R4" s="3">
        <v>1870499.3314400001</v>
      </c>
      <c r="S4" s="3">
        <v>881728.16166300001</v>
      </c>
      <c r="T4" s="3">
        <v>3291665.9424200002</v>
      </c>
      <c r="U4" s="3">
        <v>8823679.2701900005</v>
      </c>
      <c r="V4" s="3">
        <v>0.33429994954699999</v>
      </c>
      <c r="W4" s="3">
        <v>0.548864522297</v>
      </c>
      <c r="X4" s="3">
        <v>4.66894814188E-2</v>
      </c>
      <c r="Y4" s="3">
        <v>0.486542675338</v>
      </c>
      <c r="Z4" s="3">
        <v>618</v>
      </c>
      <c r="AA4" s="3">
        <v>536</v>
      </c>
      <c r="AB4" s="3">
        <v>523</v>
      </c>
      <c r="AC4" s="3">
        <v>2310</v>
      </c>
      <c r="AD4" s="3">
        <v>3.6010273993499999E-4</v>
      </c>
      <c r="AE4" s="3">
        <v>4.6196316877E-4</v>
      </c>
      <c r="AF4" s="1">
        <v>8.5104347502100002E-5</v>
      </c>
      <c r="AG4" s="3">
        <v>1.08146710135E-4</v>
      </c>
      <c r="AH4" s="3">
        <v>3.7193691477699999E-2</v>
      </c>
      <c r="AI4" s="3">
        <v>4.2126923803499999E-2</v>
      </c>
      <c r="AJ4" s="3">
        <v>1.8081395448500001E-2</v>
      </c>
      <c r="AK4" s="3">
        <v>2.0382747647400001E-2</v>
      </c>
    </row>
    <row r="5" spans="1:37" x14ac:dyDescent="0.25">
      <c r="A5" s="3">
        <v>2</v>
      </c>
      <c r="B5" s="3" t="s">
        <v>1</v>
      </c>
      <c r="C5" s="3">
        <v>1</v>
      </c>
      <c r="D5" s="3">
        <v>7</v>
      </c>
      <c r="E5" s="3">
        <v>13</v>
      </c>
      <c r="F5" s="3">
        <v>19</v>
      </c>
      <c r="G5" s="3">
        <v>1895</v>
      </c>
      <c r="H5" s="3">
        <v>1981</v>
      </c>
      <c r="I5" s="3">
        <v>3931</v>
      </c>
      <c r="J5" s="3">
        <v>8705</v>
      </c>
      <c r="K5" s="3">
        <v>1</v>
      </c>
      <c r="L5" s="3">
        <v>7</v>
      </c>
      <c r="M5" s="3">
        <v>13</v>
      </c>
      <c r="N5" s="3">
        <v>19</v>
      </c>
      <c r="O5" s="3">
        <v>727368.84293299995</v>
      </c>
      <c r="P5" s="3">
        <v>219461.69930499999</v>
      </c>
      <c r="Q5" s="3">
        <v>2886672.5388600002</v>
      </c>
      <c r="R5" s="3">
        <v>1870499.3314400001</v>
      </c>
      <c r="S5" s="3">
        <v>881728.16166300001</v>
      </c>
      <c r="T5" s="3">
        <v>3291665.9424200002</v>
      </c>
      <c r="U5" s="3">
        <v>8823679.2701900005</v>
      </c>
      <c r="V5" s="3">
        <v>0.38886346052499998</v>
      </c>
      <c r="W5" s="3">
        <v>0.248899500829</v>
      </c>
      <c r="X5" s="3">
        <v>0.77155524934899999</v>
      </c>
      <c r="Y5" s="3">
        <v>0.32715066475900001</v>
      </c>
      <c r="Z5" s="3">
        <v>618</v>
      </c>
      <c r="AA5" s="3">
        <v>536</v>
      </c>
      <c r="AB5" s="3">
        <v>523</v>
      </c>
      <c r="AC5" s="3">
        <v>2310</v>
      </c>
      <c r="AD5" s="3">
        <v>3.8454477280500002E-4</v>
      </c>
      <c r="AE5" s="3">
        <v>3.48784588276E-4</v>
      </c>
      <c r="AF5" s="3">
        <v>3.3701289971599998E-4</v>
      </c>
      <c r="AG5" s="1">
        <v>9.5291388444500001E-5</v>
      </c>
      <c r="AH5" s="3">
        <v>3.8435233825300001E-2</v>
      </c>
      <c r="AI5" s="3">
        <v>3.6604519861899998E-2</v>
      </c>
      <c r="AJ5" s="3">
        <v>3.5981505743199999E-2</v>
      </c>
      <c r="AK5" s="3">
        <v>1.9132992391400001E-2</v>
      </c>
    </row>
    <row r="6" spans="1:37" x14ac:dyDescent="0.25">
      <c r="A6" s="3">
        <v>3</v>
      </c>
      <c r="B6" s="3" t="s">
        <v>5</v>
      </c>
      <c r="C6" s="3">
        <v>5</v>
      </c>
      <c r="D6" s="3">
        <v>11</v>
      </c>
      <c r="E6" s="3">
        <v>17</v>
      </c>
      <c r="F6" s="3">
        <v>23</v>
      </c>
      <c r="G6" s="3">
        <v>1356</v>
      </c>
      <c r="H6" s="3">
        <v>1405</v>
      </c>
      <c r="I6" s="3">
        <v>840</v>
      </c>
      <c r="J6" s="3">
        <v>7235</v>
      </c>
      <c r="K6" s="3">
        <v>5</v>
      </c>
      <c r="L6" s="3">
        <v>11</v>
      </c>
      <c r="M6" s="3">
        <v>17</v>
      </c>
      <c r="N6" s="3">
        <v>23</v>
      </c>
      <c r="O6" s="3">
        <v>179033.498838</v>
      </c>
      <c r="P6" s="3">
        <v>81975.228206200001</v>
      </c>
      <c r="Q6" s="3">
        <v>976630.32155400002</v>
      </c>
      <c r="R6" s="3">
        <v>1870499.3314400001</v>
      </c>
      <c r="S6" s="3">
        <v>881728.16166300001</v>
      </c>
      <c r="T6" s="3">
        <v>3291665.9424200002</v>
      </c>
      <c r="U6" s="3">
        <v>8823679.2701900005</v>
      </c>
      <c r="V6" s="3">
        <v>9.5714281117000005E-2</v>
      </c>
      <c r="W6" s="3">
        <v>9.2971089923699998E-2</v>
      </c>
      <c r="X6" s="3">
        <v>8.4993005938700003E-2</v>
      </c>
      <c r="Y6" s="3">
        <v>0.110682889943</v>
      </c>
      <c r="Z6" s="3">
        <v>618</v>
      </c>
      <c r="AA6" s="3">
        <v>536</v>
      </c>
      <c r="AB6" s="3">
        <v>523</v>
      </c>
      <c r="AC6" s="3">
        <v>2310</v>
      </c>
      <c r="AD6" s="3">
        <v>1.4005349111200001E-4</v>
      </c>
      <c r="AE6" s="3">
        <v>1.5732736261599999E-4</v>
      </c>
      <c r="AF6" s="3">
        <v>1.4869826936900001E-4</v>
      </c>
      <c r="AG6" s="1">
        <v>4.2611336717200003E-5</v>
      </c>
      <c r="AH6" s="3">
        <v>2.3195462734299999E-2</v>
      </c>
      <c r="AI6" s="3">
        <v>2.4584320129400001E-2</v>
      </c>
      <c r="AJ6" s="3">
        <v>2.3900612368899999E-2</v>
      </c>
      <c r="AK6" s="3">
        <v>1.27943624747E-2</v>
      </c>
    </row>
    <row r="7" spans="1:37" x14ac:dyDescent="0.25">
      <c r="A7" s="3">
        <v>4</v>
      </c>
      <c r="B7" s="3" t="s">
        <v>4</v>
      </c>
      <c r="C7" s="3">
        <v>4</v>
      </c>
      <c r="D7" s="3">
        <v>10</v>
      </c>
      <c r="E7" s="3">
        <v>16</v>
      </c>
      <c r="F7" s="3">
        <v>22</v>
      </c>
      <c r="G7" s="3">
        <v>969</v>
      </c>
      <c r="H7" s="3">
        <v>746</v>
      </c>
      <c r="I7" s="3">
        <v>545</v>
      </c>
      <c r="J7" s="3">
        <v>3205</v>
      </c>
      <c r="K7" s="3">
        <v>4</v>
      </c>
      <c r="L7" s="3">
        <v>10</v>
      </c>
      <c r="M7" s="3">
        <v>16</v>
      </c>
      <c r="N7" s="3">
        <v>22</v>
      </c>
      <c r="O7" s="3">
        <v>321263.73131</v>
      </c>
      <c r="P7" s="3">
        <v>68319.144738500006</v>
      </c>
      <c r="Q7" s="3">
        <v>513585.70709699998</v>
      </c>
      <c r="R7" s="3">
        <v>1870499.3314400001</v>
      </c>
      <c r="S7" s="3">
        <v>881728.16166300001</v>
      </c>
      <c r="T7" s="3">
        <v>3291665.9424200002</v>
      </c>
      <c r="U7" s="3">
        <v>8823679.2701900005</v>
      </c>
      <c r="V7" s="3">
        <v>0.17175292496</v>
      </c>
      <c r="W7" s="3">
        <v>7.7483228628600007E-2</v>
      </c>
      <c r="X7" s="3">
        <v>8.4058603566400006E-2</v>
      </c>
      <c r="Y7" s="3">
        <v>5.8205391579899998E-2</v>
      </c>
      <c r="Z7" s="3">
        <v>618</v>
      </c>
      <c r="AA7" s="3">
        <v>536</v>
      </c>
      <c r="AB7" s="3">
        <v>523</v>
      </c>
      <c r="AC7" s="3">
        <v>2310</v>
      </c>
      <c r="AD7" s="3">
        <v>2.3018423580499999E-4</v>
      </c>
      <c r="AE7" s="3">
        <v>1.3335742147400001E-4</v>
      </c>
      <c r="AF7" s="3">
        <v>1.4721368017800001E-4</v>
      </c>
      <c r="AG7" s="1">
        <v>2.37305298576E-5</v>
      </c>
      <c r="AH7" s="3">
        <v>2.9736774543799999E-2</v>
      </c>
      <c r="AI7" s="3">
        <v>2.26341748322E-2</v>
      </c>
      <c r="AJ7" s="3">
        <v>2.3781002371000001E-2</v>
      </c>
      <c r="AK7" s="3">
        <v>9.5479423699999996E-3</v>
      </c>
    </row>
    <row r="8" spans="1:37" x14ac:dyDescent="0.25">
      <c r="A8" s="3">
        <v>5</v>
      </c>
      <c r="B8" s="3" t="s">
        <v>0</v>
      </c>
      <c r="C8" s="3">
        <v>0</v>
      </c>
      <c r="D8" s="3">
        <v>6</v>
      </c>
      <c r="E8" s="3">
        <v>12</v>
      </c>
      <c r="F8" s="3">
        <v>18</v>
      </c>
      <c r="G8" s="3">
        <v>123</v>
      </c>
      <c r="H8" s="3">
        <v>85</v>
      </c>
      <c r="I8" s="3">
        <v>113</v>
      </c>
      <c r="J8" s="3">
        <v>878</v>
      </c>
      <c r="K8" s="3">
        <v>0</v>
      </c>
      <c r="L8" s="3">
        <v>6</v>
      </c>
      <c r="M8" s="3">
        <v>12</v>
      </c>
      <c r="N8" s="3">
        <v>18</v>
      </c>
      <c r="O8" s="3">
        <v>7577.8030823600002</v>
      </c>
      <c r="P8" s="3">
        <v>23687.393924</v>
      </c>
      <c r="Q8" s="3">
        <v>113683.186812</v>
      </c>
      <c r="R8" s="3">
        <v>1870499.3314400001</v>
      </c>
      <c r="S8" s="3">
        <v>881728.16166300001</v>
      </c>
      <c r="T8" s="3">
        <v>3291665.9424200002</v>
      </c>
      <c r="U8" s="3">
        <v>8823679.2701900005</v>
      </c>
      <c r="V8" s="3">
        <v>4.0512193482300004E-3</v>
      </c>
      <c r="W8" s="3">
        <v>2.6864735588499999E-2</v>
      </c>
      <c r="X8" s="3">
        <v>4.6871170484900004E-3</v>
      </c>
      <c r="Y8" s="3">
        <v>1.2883875686200001E-2</v>
      </c>
      <c r="Z8" s="3">
        <v>618</v>
      </c>
      <c r="AA8" s="3">
        <v>536</v>
      </c>
      <c r="AB8" s="3">
        <v>523</v>
      </c>
      <c r="AC8" s="3">
        <v>2310</v>
      </c>
      <c r="AD8" s="1">
        <v>6.5288138673400004E-6</v>
      </c>
      <c r="AE8" s="1">
        <v>4.8774293974299999E-5</v>
      </c>
      <c r="AF8" s="1">
        <v>8.9199770215300001E-6</v>
      </c>
      <c r="AG8" s="1">
        <v>5.5055763781400001E-6</v>
      </c>
      <c r="AH8" s="3">
        <v>5.0081025701100004E-3</v>
      </c>
      <c r="AI8" s="3">
        <v>1.36883646844E-2</v>
      </c>
      <c r="AJ8" s="3">
        <v>5.8538007931499998E-3</v>
      </c>
      <c r="AK8" s="3">
        <v>4.5989370744E-3</v>
      </c>
    </row>
    <row r="9" spans="1:37" x14ac:dyDescent="0.25">
      <c r="A9" s="3">
        <v>5</v>
      </c>
      <c r="B9" s="3" t="s">
        <v>2</v>
      </c>
      <c r="C9" s="3">
        <v>2</v>
      </c>
      <c r="D9" s="3">
        <v>8</v>
      </c>
      <c r="E9" s="3">
        <v>14</v>
      </c>
      <c r="F9" s="3">
        <v>20</v>
      </c>
      <c r="G9" s="3">
        <v>187</v>
      </c>
      <c r="H9" s="3">
        <v>113</v>
      </c>
      <c r="I9" s="3">
        <v>49</v>
      </c>
      <c r="J9" s="3">
        <v>560</v>
      </c>
      <c r="K9" s="3">
        <v>2</v>
      </c>
      <c r="L9" s="3">
        <v>8</v>
      </c>
      <c r="M9" s="3">
        <v>14</v>
      </c>
      <c r="N9" s="3">
        <v>20</v>
      </c>
      <c r="O9" s="3">
        <v>9947.6231454999997</v>
      </c>
      <c r="P9" s="3">
        <v>4335.38924279</v>
      </c>
      <c r="Q9" s="3">
        <v>40010.997416999999</v>
      </c>
      <c r="R9" s="3">
        <v>1870499.3314400001</v>
      </c>
      <c r="S9" s="3">
        <v>881728.16166300001</v>
      </c>
      <c r="T9" s="3">
        <v>3291665.9424200002</v>
      </c>
      <c r="U9" s="3">
        <v>8823679.2701900005</v>
      </c>
      <c r="V9" s="3">
        <v>5.3181645020199996E-3</v>
      </c>
      <c r="W9" s="3">
        <v>4.9169227334299997E-3</v>
      </c>
      <c r="X9" s="3">
        <v>8.0165426790699996E-3</v>
      </c>
      <c r="Y9" s="3">
        <v>4.5345026934700003E-3</v>
      </c>
      <c r="Z9" s="3">
        <v>618</v>
      </c>
      <c r="AA9" s="3">
        <v>536</v>
      </c>
      <c r="AB9" s="3">
        <v>523</v>
      </c>
      <c r="AC9" s="3">
        <v>2310</v>
      </c>
      <c r="AD9" s="1">
        <v>8.5596790102699997E-6</v>
      </c>
      <c r="AE9" s="1">
        <v>9.1282585900400005E-6</v>
      </c>
      <c r="AF9" s="1">
        <v>1.5205119928399999E-5</v>
      </c>
      <c r="AG9" s="1">
        <v>1.9540870038099999E-6</v>
      </c>
      <c r="AH9" s="3">
        <v>5.7343581058300003E-3</v>
      </c>
      <c r="AI9" s="3">
        <v>5.9217495893899999E-3</v>
      </c>
      <c r="AJ9" s="3">
        <v>7.6427736272200002E-3</v>
      </c>
      <c r="AK9" s="3">
        <v>2.7398577762000002E-3</v>
      </c>
    </row>
    <row r="11" spans="1:37" x14ac:dyDescent="0.25">
      <c r="D11" s="11" t="s">
        <v>33</v>
      </c>
      <c r="E11" s="11"/>
      <c r="F11" s="11"/>
      <c r="G11" s="11"/>
      <c r="H11" s="11"/>
      <c r="J11" s="11" t="s">
        <v>31</v>
      </c>
      <c r="K11" s="11"/>
      <c r="L11" s="11"/>
      <c r="M11" s="11"/>
      <c r="N11" s="11"/>
    </row>
    <row r="12" spans="1:37" x14ac:dyDescent="0.25">
      <c r="C12" s="3" t="s">
        <v>34</v>
      </c>
      <c r="D12" s="3" t="s">
        <v>35</v>
      </c>
      <c r="E12" s="3" t="s">
        <v>36</v>
      </c>
      <c r="F12" s="3" t="s">
        <v>37</v>
      </c>
      <c r="G12" s="3" t="s">
        <v>38</v>
      </c>
      <c r="I12" s="5"/>
      <c r="J12" s="3" t="s">
        <v>35</v>
      </c>
      <c r="K12" s="3" t="s">
        <v>36</v>
      </c>
      <c r="L12" s="3" t="s">
        <v>37</v>
      </c>
      <c r="M12" s="3" t="s">
        <v>38</v>
      </c>
    </row>
    <row r="13" spans="1:37" x14ac:dyDescent="0.25">
      <c r="B13" s="3">
        <v>1</v>
      </c>
      <c r="C13" s="3" t="s">
        <v>3</v>
      </c>
      <c r="D13" s="4">
        <v>0.33429994954699999</v>
      </c>
      <c r="E13" s="4">
        <v>0.548864522297</v>
      </c>
      <c r="F13" s="4">
        <v>0.486542675338</v>
      </c>
      <c r="G13" s="4">
        <f t="shared" ref="G13:G18" si="0">SUM(O4:Q4)/SUM($O$4:$Q$9)</f>
        <v>0.46668945831155156</v>
      </c>
      <c r="H13" s="4"/>
      <c r="J13" s="4">
        <v>3.7193691477699999E-2</v>
      </c>
      <c r="K13" s="4">
        <v>4.2126923803499999E-2</v>
      </c>
      <c r="L13" s="4">
        <v>2.0382747647400001E-2</v>
      </c>
      <c r="M13" s="2">
        <f>$G$20*SQRT((G13*(1-G13))/SUM($G$4:$H$9,J4:$J$9))</f>
        <v>4.5591717800007045E-3</v>
      </c>
    </row>
    <row r="14" spans="1:37" x14ac:dyDescent="0.25">
      <c r="B14" s="3">
        <v>2</v>
      </c>
      <c r="C14" s="3" t="s">
        <v>1</v>
      </c>
      <c r="D14" s="4">
        <v>0.38886346052499998</v>
      </c>
      <c r="E14" s="4">
        <v>0.248899500829</v>
      </c>
      <c r="F14" s="4">
        <v>0.32715066475900001</v>
      </c>
      <c r="G14" s="4">
        <f t="shared" si="0"/>
        <v>0.33116222853961202</v>
      </c>
      <c r="H14" s="4"/>
      <c r="J14" s="4">
        <v>3.8435233825300001E-2</v>
      </c>
      <c r="K14" s="4">
        <v>3.6604519861899998E-2</v>
      </c>
      <c r="L14" s="4">
        <v>1.9132992391400001E-2</v>
      </c>
      <c r="M14" s="2">
        <f>$G$20*SQRT((G14*(1-G14))/SUM($G$4:$H$9,J5:$J$9))</f>
        <v>5.0313349146706259E-3</v>
      </c>
    </row>
    <row r="15" spans="1:37" x14ac:dyDescent="0.25">
      <c r="B15" s="3">
        <v>3</v>
      </c>
      <c r="C15" s="3" t="s">
        <v>5</v>
      </c>
      <c r="D15" s="4">
        <v>9.5714281117000005E-2</v>
      </c>
      <c r="E15" s="4">
        <v>9.2971089923699998E-2</v>
      </c>
      <c r="F15" s="4">
        <v>0.110682889943</v>
      </c>
      <c r="G15" s="4">
        <f t="shared" si="0"/>
        <v>0.10691508439952327</v>
      </c>
      <c r="H15" s="4"/>
      <c r="J15" s="4">
        <v>2.3195462734299999E-2</v>
      </c>
      <c r="K15" s="4">
        <v>2.4584320129400001E-2</v>
      </c>
      <c r="L15" s="4">
        <v>1.27943624747E-2</v>
      </c>
      <c r="M15" s="2">
        <f>$G$20*SQRT((G15*(1-G15))/SUM($G$4:$H$9,J6:$J$9))</f>
        <v>3.8375364313422877E-3</v>
      </c>
    </row>
    <row r="16" spans="1:37" x14ac:dyDescent="0.25">
      <c r="B16" s="3">
        <v>4</v>
      </c>
      <c r="C16" s="3" t="s">
        <v>4</v>
      </c>
      <c r="D16" s="4">
        <v>0.17175292496</v>
      </c>
      <c r="E16" s="4">
        <v>7.7483228628600007E-2</v>
      </c>
      <c r="F16" s="4">
        <v>5.8205391579899998E-2</v>
      </c>
      <c r="G16" s="4">
        <f t="shared" si="0"/>
        <v>7.8021411334241092E-2</v>
      </c>
      <c r="H16" s="4"/>
      <c r="J16" s="4">
        <v>2.9736774543799999E-2</v>
      </c>
      <c r="K16" s="4">
        <v>2.26341748322E-2</v>
      </c>
      <c r="L16" s="4">
        <v>9.5479423699999996E-3</v>
      </c>
      <c r="M16" s="2">
        <f>$G$20*SQRT((G16*(1-G16))/SUM($G$4:$H$9,J7:$J$9))</f>
        <v>3.9542875862326804E-3</v>
      </c>
    </row>
    <row r="17" spans="2:20" x14ac:dyDescent="0.25">
      <c r="B17" s="3">
        <v>5</v>
      </c>
      <c r="C17" s="3" t="s">
        <v>0</v>
      </c>
      <c r="D17" s="4">
        <v>4.0512193482300004E-3</v>
      </c>
      <c r="E17" s="4">
        <v>2.6864735588499999E-2</v>
      </c>
      <c r="F17" s="4">
        <v>1.2883875686200001E-2</v>
      </c>
      <c r="G17" s="4">
        <f t="shared" si="0"/>
        <v>1.252155764402163E-2</v>
      </c>
      <c r="H17" s="4"/>
      <c r="J17" s="4">
        <v>5.0081025701100004E-3</v>
      </c>
      <c r="K17" s="4">
        <v>1.36883646844E-2</v>
      </c>
      <c r="L17" s="4">
        <v>4.5989370744E-3</v>
      </c>
      <c r="M17" s="2">
        <f>$G$20*SQRT((G17*(1-G17))/SUM($G$4:$H$9,J8:$J$9))</f>
        <v>1.8119441682276911E-3</v>
      </c>
    </row>
    <row r="18" spans="2:20" x14ac:dyDescent="0.25">
      <c r="B18" s="3">
        <v>6</v>
      </c>
      <c r="C18" s="3" t="s">
        <v>2</v>
      </c>
      <c r="D18" s="4">
        <v>5.3181645020199996E-3</v>
      </c>
      <c r="E18" s="4">
        <v>4.9169227334299997E-3</v>
      </c>
      <c r="F18" s="4">
        <v>4.5345026934700003E-3</v>
      </c>
      <c r="G18" s="4">
        <f t="shared" si="0"/>
        <v>4.6902597710503152E-3</v>
      </c>
      <c r="H18" s="4"/>
      <c r="J18" s="4">
        <v>5.7343581058300003E-3</v>
      </c>
      <c r="K18" s="4">
        <v>5.9217495893899999E-3</v>
      </c>
      <c r="L18" s="4">
        <v>2.7398577762000002E-3</v>
      </c>
      <c r="M18" s="2">
        <f>$G$20*SQRT((G18*(1-G18))/SUM($G$4:$H$9,J9:$J$9))</f>
        <v>1.1487457522752326E-3</v>
      </c>
    </row>
    <row r="19" spans="2:20" x14ac:dyDescent="0.25">
      <c r="C19" s="2"/>
    </row>
    <row r="20" spans="2:20" x14ac:dyDescent="0.25">
      <c r="C20" s="2"/>
      <c r="F20" s="3" t="s">
        <v>39</v>
      </c>
      <c r="G20" s="3">
        <v>1.96</v>
      </c>
    </row>
    <row r="21" spans="2:20" x14ac:dyDescent="0.25">
      <c r="O21" s="4"/>
      <c r="P21" s="4"/>
      <c r="Q21" s="4"/>
      <c r="R21" s="4"/>
      <c r="S21" s="4"/>
      <c r="T21" s="4"/>
    </row>
    <row r="22" spans="2:20" x14ac:dyDescent="0.25">
      <c r="O22" s="4"/>
      <c r="P22" s="4"/>
      <c r="Q22" s="4"/>
      <c r="R22" s="4"/>
      <c r="S22" s="4"/>
      <c r="T22" s="4"/>
    </row>
    <row r="23" spans="2:20" x14ac:dyDescent="0.25">
      <c r="O23" s="4"/>
      <c r="P23" s="4"/>
      <c r="Q23" s="4"/>
      <c r="R23" s="4"/>
      <c r="S23" s="4"/>
      <c r="T23" s="4"/>
    </row>
    <row r="24" spans="2:20" x14ac:dyDescent="0.25">
      <c r="O24" s="4"/>
      <c r="P24" s="4"/>
      <c r="Q24" s="4"/>
      <c r="R24" s="4"/>
      <c r="S24" s="4"/>
      <c r="T24" s="4"/>
    </row>
    <row r="25" spans="2:20" x14ac:dyDescent="0.25">
      <c r="O25" s="4"/>
      <c r="P25" s="4"/>
      <c r="Q25" s="4"/>
      <c r="R25" s="4"/>
      <c r="S25" s="4"/>
      <c r="T25" s="4"/>
    </row>
    <row r="26" spans="2:20" x14ac:dyDescent="0.25">
      <c r="O26" s="4"/>
      <c r="P26" s="4"/>
      <c r="Q26" s="4"/>
      <c r="R26" s="4"/>
      <c r="S26" s="4"/>
      <c r="T26" s="4"/>
    </row>
    <row r="32" spans="2:20" x14ac:dyDescent="0.25">
      <c r="B32" s="6" t="s">
        <v>26</v>
      </c>
    </row>
  </sheetData>
  <sortState xmlns:xlrd2="http://schemas.microsoft.com/office/spreadsheetml/2017/richdata2" ref="A4:BC9">
    <sortCondition ref="A4"/>
  </sortState>
  <mergeCells count="2">
    <mergeCell ref="D11:H11"/>
    <mergeCell ref="J11:N11"/>
  </mergeCells>
  <hyperlinks>
    <hyperlink ref="B32" r:id="rId1" xr:uid="{770BA08F-7F18-4AE8-86C8-75F25598DE5D}"/>
  </hyperlinks>
  <pageMargins left="0.7" right="0.7" top="0.75" bottom="0.75" header="0.3" footer="0.3"/>
  <pageSetup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1EBF-2284-4299-9378-843C5DC0082A}">
  <dimension ref="A1:HB31"/>
  <sheetViews>
    <sheetView topLeftCell="F19" workbookViewId="0">
      <selection activeCell="R12" sqref="R12:R17"/>
    </sheetView>
  </sheetViews>
  <sheetFormatPr defaultRowHeight="15" x14ac:dyDescent="0.25"/>
  <cols>
    <col min="1" max="16384" width="9.140625" style="3"/>
  </cols>
  <sheetData>
    <row r="1" spans="1:210" x14ac:dyDescent="0.25">
      <c r="C1" s="3" t="s">
        <v>14</v>
      </c>
      <c r="D1" s="3" t="s">
        <v>14</v>
      </c>
      <c r="E1" s="3" t="s">
        <v>14</v>
      </c>
      <c r="F1" s="3" t="s">
        <v>14</v>
      </c>
      <c r="G1" s="3" t="s">
        <v>14</v>
      </c>
      <c r="H1" s="3" t="s">
        <v>14</v>
      </c>
      <c r="I1" s="3" t="s">
        <v>14</v>
      </c>
      <c r="J1" s="3" t="s">
        <v>14</v>
      </c>
      <c r="K1" s="3" t="s">
        <v>14</v>
      </c>
      <c r="L1" s="3" t="s">
        <v>14</v>
      </c>
      <c r="M1" s="3" t="s">
        <v>14</v>
      </c>
      <c r="N1" s="3" t="s">
        <v>14</v>
      </c>
      <c r="O1" s="3" t="s">
        <v>14</v>
      </c>
      <c r="P1" s="3" t="s">
        <v>14</v>
      </c>
      <c r="Q1" s="3" t="s">
        <v>14</v>
      </c>
      <c r="R1" s="3" t="s">
        <v>14</v>
      </c>
      <c r="S1" s="3" t="s">
        <v>14</v>
      </c>
      <c r="T1" s="3" t="s">
        <v>14</v>
      </c>
      <c r="U1" s="3" t="s">
        <v>14</v>
      </c>
      <c r="V1" s="3" t="s">
        <v>14</v>
      </c>
      <c r="W1" s="3" t="s">
        <v>14</v>
      </c>
      <c r="X1" s="3" t="s">
        <v>14</v>
      </c>
      <c r="Y1" s="3" t="s">
        <v>14</v>
      </c>
      <c r="Z1" s="3" t="s">
        <v>14</v>
      </c>
      <c r="AA1" s="3" t="s">
        <v>14</v>
      </c>
      <c r="AB1" s="3" t="s">
        <v>14</v>
      </c>
      <c r="AC1" s="3" t="s">
        <v>28</v>
      </c>
      <c r="AD1" s="3" t="s">
        <v>28</v>
      </c>
      <c r="AE1" s="3" t="s">
        <v>28</v>
      </c>
      <c r="AF1" s="3" t="s">
        <v>28</v>
      </c>
      <c r="AG1" s="3" t="s">
        <v>28</v>
      </c>
      <c r="AH1" s="3" t="s">
        <v>28</v>
      </c>
      <c r="AI1" s="3" t="s">
        <v>28</v>
      </c>
      <c r="AJ1" s="3" t="s">
        <v>28</v>
      </c>
      <c r="AK1" s="3" t="s">
        <v>28</v>
      </c>
      <c r="AL1" s="3" t="s">
        <v>28</v>
      </c>
      <c r="AM1" s="3" t="s">
        <v>28</v>
      </c>
      <c r="AN1" s="3" t="s">
        <v>28</v>
      </c>
      <c r="AO1" s="3" t="s">
        <v>28</v>
      </c>
      <c r="AP1" s="3" t="s">
        <v>28</v>
      </c>
      <c r="AQ1" s="3" t="s">
        <v>28</v>
      </c>
      <c r="AR1" s="3" t="s">
        <v>28</v>
      </c>
      <c r="AS1" s="3" t="s">
        <v>28</v>
      </c>
      <c r="AT1" s="3" t="s">
        <v>28</v>
      </c>
      <c r="AU1" s="3" t="s">
        <v>28</v>
      </c>
      <c r="AV1" s="3" t="s">
        <v>28</v>
      </c>
      <c r="AW1" s="3" t="s">
        <v>28</v>
      </c>
      <c r="AX1" s="3" t="s">
        <v>28</v>
      </c>
      <c r="AY1" s="3" t="s">
        <v>28</v>
      </c>
      <c r="AZ1" s="3" t="s">
        <v>28</v>
      </c>
      <c r="BA1" s="3" t="s">
        <v>28</v>
      </c>
      <c r="BB1" s="3" t="s">
        <v>28</v>
      </c>
      <c r="BC1" s="3" t="s">
        <v>15</v>
      </c>
      <c r="BD1" s="3" t="s">
        <v>15</v>
      </c>
      <c r="BE1" s="3" t="s">
        <v>15</v>
      </c>
      <c r="BF1" s="3" t="s">
        <v>15</v>
      </c>
      <c r="BG1" s="3" t="s">
        <v>15</v>
      </c>
      <c r="BH1" s="3" t="s">
        <v>15</v>
      </c>
      <c r="BI1" s="3" t="s">
        <v>15</v>
      </c>
      <c r="BJ1" s="3" t="s">
        <v>15</v>
      </c>
      <c r="BK1" s="3" t="s">
        <v>15</v>
      </c>
      <c r="BL1" s="3" t="s">
        <v>15</v>
      </c>
      <c r="BM1" s="3" t="s">
        <v>15</v>
      </c>
      <c r="BN1" s="3" t="s">
        <v>15</v>
      </c>
      <c r="BO1" s="3" t="s">
        <v>15</v>
      </c>
      <c r="BP1" s="3" t="s">
        <v>15</v>
      </c>
      <c r="BQ1" s="3" t="s">
        <v>15</v>
      </c>
      <c r="BR1" s="3" t="s">
        <v>15</v>
      </c>
      <c r="BS1" s="3" t="s">
        <v>15</v>
      </c>
      <c r="BT1" s="3" t="s">
        <v>15</v>
      </c>
      <c r="BU1" s="3" t="s">
        <v>15</v>
      </c>
      <c r="BV1" s="3" t="s">
        <v>15</v>
      </c>
      <c r="BW1" s="3" t="s">
        <v>15</v>
      </c>
      <c r="BX1" s="3" t="s">
        <v>15</v>
      </c>
      <c r="BY1" s="3" t="s">
        <v>15</v>
      </c>
      <c r="BZ1" s="3" t="s">
        <v>15</v>
      </c>
      <c r="CA1" s="3" t="s">
        <v>15</v>
      </c>
      <c r="CB1" s="3" t="s">
        <v>15</v>
      </c>
      <c r="CC1" s="3" t="s">
        <v>16</v>
      </c>
      <c r="CD1" s="3" t="s">
        <v>16</v>
      </c>
      <c r="CE1" s="3" t="s">
        <v>16</v>
      </c>
      <c r="CF1" s="3" t="s">
        <v>16</v>
      </c>
      <c r="CG1" s="3" t="s">
        <v>16</v>
      </c>
      <c r="CH1" s="3" t="s">
        <v>16</v>
      </c>
      <c r="CI1" s="3" t="s">
        <v>16</v>
      </c>
      <c r="CJ1" s="3" t="s">
        <v>16</v>
      </c>
      <c r="CK1" s="3" t="s">
        <v>16</v>
      </c>
      <c r="CL1" s="3" t="s">
        <v>16</v>
      </c>
      <c r="CM1" s="3" t="s">
        <v>16</v>
      </c>
      <c r="CN1" s="3" t="s">
        <v>16</v>
      </c>
      <c r="CO1" s="3" t="s">
        <v>16</v>
      </c>
      <c r="CP1" s="3" t="s">
        <v>16</v>
      </c>
      <c r="CQ1" s="3" t="s">
        <v>16</v>
      </c>
      <c r="CR1" s="3" t="s">
        <v>16</v>
      </c>
      <c r="CS1" s="3" t="s">
        <v>16</v>
      </c>
      <c r="CT1" s="3" t="s">
        <v>16</v>
      </c>
      <c r="CU1" s="3" t="s">
        <v>16</v>
      </c>
      <c r="CV1" s="3" t="s">
        <v>16</v>
      </c>
      <c r="CW1" s="3" t="s">
        <v>16</v>
      </c>
      <c r="CX1" s="3" t="s">
        <v>16</v>
      </c>
      <c r="CY1" s="3" t="s">
        <v>16</v>
      </c>
      <c r="CZ1" s="3" t="s">
        <v>16</v>
      </c>
      <c r="DA1" s="3" t="s">
        <v>16</v>
      </c>
      <c r="DB1" s="3" t="s">
        <v>16</v>
      </c>
      <c r="DC1" s="3" t="s">
        <v>17</v>
      </c>
      <c r="DD1" s="3" t="s">
        <v>17</v>
      </c>
      <c r="DE1" s="3" t="s">
        <v>17</v>
      </c>
      <c r="DF1" s="3" t="s">
        <v>17</v>
      </c>
      <c r="DG1" s="3" t="s">
        <v>17</v>
      </c>
      <c r="DH1" s="3" t="s">
        <v>17</v>
      </c>
      <c r="DI1" s="3" t="s">
        <v>17</v>
      </c>
      <c r="DJ1" s="3" t="s">
        <v>17</v>
      </c>
      <c r="DK1" s="3" t="s">
        <v>17</v>
      </c>
      <c r="DL1" s="3" t="s">
        <v>17</v>
      </c>
      <c r="DM1" s="3" t="s">
        <v>17</v>
      </c>
      <c r="DN1" s="3" t="s">
        <v>17</v>
      </c>
      <c r="DO1" s="3" t="s">
        <v>17</v>
      </c>
      <c r="DP1" s="3" t="s">
        <v>17</v>
      </c>
      <c r="DQ1" s="3" t="s">
        <v>17</v>
      </c>
      <c r="DR1" s="3" t="s">
        <v>17</v>
      </c>
      <c r="DS1" s="3" t="s">
        <v>17</v>
      </c>
      <c r="DT1" s="3" t="s">
        <v>17</v>
      </c>
      <c r="DU1" s="3" t="s">
        <v>17</v>
      </c>
      <c r="DV1" s="3" t="s">
        <v>17</v>
      </c>
      <c r="DW1" s="3" t="s">
        <v>17</v>
      </c>
      <c r="DX1" s="3" t="s">
        <v>17</v>
      </c>
      <c r="DY1" s="3" t="s">
        <v>17</v>
      </c>
      <c r="DZ1" s="3" t="s">
        <v>17</v>
      </c>
      <c r="EA1" s="3" t="s">
        <v>17</v>
      </c>
      <c r="EB1" s="3" t="s">
        <v>17</v>
      </c>
      <c r="EC1" s="3" t="s">
        <v>29</v>
      </c>
      <c r="ED1" s="3" t="s">
        <v>29</v>
      </c>
      <c r="EE1" s="3" t="s">
        <v>29</v>
      </c>
      <c r="EF1" s="3" t="s">
        <v>29</v>
      </c>
      <c r="EG1" s="3" t="s">
        <v>29</v>
      </c>
      <c r="EH1" s="3" t="s">
        <v>29</v>
      </c>
      <c r="EI1" s="3" t="s">
        <v>29</v>
      </c>
      <c r="EJ1" s="3" t="s">
        <v>29</v>
      </c>
      <c r="EK1" s="3" t="s">
        <v>29</v>
      </c>
      <c r="EL1" s="3" t="s">
        <v>29</v>
      </c>
      <c r="EM1" s="3" t="s">
        <v>29</v>
      </c>
      <c r="EN1" s="3" t="s">
        <v>29</v>
      </c>
      <c r="EO1" s="3" t="s">
        <v>29</v>
      </c>
      <c r="EP1" s="3" t="s">
        <v>29</v>
      </c>
      <c r="EQ1" s="3" t="s">
        <v>29</v>
      </c>
      <c r="ER1" s="3" t="s">
        <v>29</v>
      </c>
      <c r="ES1" s="3" t="s">
        <v>29</v>
      </c>
      <c r="ET1" s="3" t="s">
        <v>29</v>
      </c>
      <c r="EU1" s="3" t="s">
        <v>29</v>
      </c>
      <c r="EV1" s="3" t="s">
        <v>29</v>
      </c>
      <c r="EW1" s="3" t="s">
        <v>29</v>
      </c>
      <c r="EX1" s="3" t="s">
        <v>29</v>
      </c>
      <c r="EY1" s="3" t="s">
        <v>29</v>
      </c>
      <c r="EZ1" s="3" t="s">
        <v>29</v>
      </c>
      <c r="FA1" s="3" t="s">
        <v>29</v>
      </c>
      <c r="FB1" s="3" t="s">
        <v>29</v>
      </c>
      <c r="FC1" s="3" t="s">
        <v>30</v>
      </c>
      <c r="FD1" s="3" t="s">
        <v>30</v>
      </c>
      <c r="FE1" s="3" t="s">
        <v>30</v>
      </c>
      <c r="FF1" s="3" t="s">
        <v>30</v>
      </c>
      <c r="FG1" s="3" t="s">
        <v>30</v>
      </c>
      <c r="FH1" s="3" t="s">
        <v>30</v>
      </c>
      <c r="FI1" s="3" t="s">
        <v>30</v>
      </c>
      <c r="FJ1" s="3" t="s">
        <v>30</v>
      </c>
      <c r="FK1" s="3" t="s">
        <v>30</v>
      </c>
      <c r="FL1" s="3" t="s">
        <v>30</v>
      </c>
      <c r="FM1" s="3" t="s">
        <v>30</v>
      </c>
      <c r="FN1" s="3" t="s">
        <v>30</v>
      </c>
      <c r="FO1" s="3" t="s">
        <v>30</v>
      </c>
      <c r="FP1" s="3" t="s">
        <v>30</v>
      </c>
      <c r="FQ1" s="3" t="s">
        <v>30</v>
      </c>
      <c r="FR1" s="3" t="s">
        <v>30</v>
      </c>
      <c r="FS1" s="3" t="s">
        <v>30</v>
      </c>
      <c r="FT1" s="3" t="s">
        <v>30</v>
      </c>
      <c r="FU1" s="3" t="s">
        <v>30</v>
      </c>
      <c r="FV1" s="3" t="s">
        <v>30</v>
      </c>
      <c r="FW1" s="3" t="s">
        <v>30</v>
      </c>
      <c r="FX1" s="3" t="s">
        <v>30</v>
      </c>
      <c r="FY1" s="3" t="s">
        <v>30</v>
      </c>
      <c r="FZ1" s="3" t="s">
        <v>30</v>
      </c>
      <c r="GA1" s="3" t="s">
        <v>30</v>
      </c>
      <c r="GB1" s="3" t="s">
        <v>30</v>
      </c>
      <c r="GC1" s="3" t="s">
        <v>31</v>
      </c>
      <c r="GD1" s="3" t="s">
        <v>31</v>
      </c>
      <c r="GE1" s="3" t="s">
        <v>31</v>
      </c>
      <c r="GF1" s="3" t="s">
        <v>31</v>
      </c>
      <c r="GG1" s="3" t="s">
        <v>31</v>
      </c>
      <c r="GH1" s="3" t="s">
        <v>31</v>
      </c>
      <c r="GI1" s="3" t="s">
        <v>31</v>
      </c>
      <c r="GJ1" s="3" t="s">
        <v>31</v>
      </c>
      <c r="GK1" s="3" t="s">
        <v>31</v>
      </c>
      <c r="GL1" s="3" t="s">
        <v>31</v>
      </c>
      <c r="GM1" s="3" t="s">
        <v>31</v>
      </c>
      <c r="GN1" s="3" t="s">
        <v>31</v>
      </c>
      <c r="GO1" s="3" t="s">
        <v>31</v>
      </c>
      <c r="GP1" s="3" t="s">
        <v>31</v>
      </c>
      <c r="GQ1" s="3" t="s">
        <v>31</v>
      </c>
      <c r="GR1" s="3" t="s">
        <v>31</v>
      </c>
      <c r="GS1" s="3" t="s">
        <v>31</v>
      </c>
      <c r="GT1" s="3" t="s">
        <v>31</v>
      </c>
      <c r="GU1" s="3" t="s">
        <v>31</v>
      </c>
      <c r="GV1" s="3" t="s">
        <v>31</v>
      </c>
      <c r="GW1" s="3" t="s">
        <v>31</v>
      </c>
      <c r="GX1" s="3" t="s">
        <v>31</v>
      </c>
      <c r="GY1" s="3" t="s">
        <v>31</v>
      </c>
      <c r="GZ1" s="3" t="s">
        <v>31</v>
      </c>
      <c r="HA1" s="3" t="s">
        <v>31</v>
      </c>
      <c r="HB1" s="3" t="s">
        <v>31</v>
      </c>
    </row>
    <row r="2" spans="1:210" x14ac:dyDescent="0.25">
      <c r="A2" s="3" t="s">
        <v>82</v>
      </c>
      <c r="B2" s="3" t="s">
        <v>61</v>
      </c>
      <c r="C2" s="3" t="s">
        <v>62</v>
      </c>
      <c r="D2" s="3" t="s">
        <v>63</v>
      </c>
      <c r="E2" s="3" t="s">
        <v>64</v>
      </c>
      <c r="F2" s="3" t="s">
        <v>65</v>
      </c>
      <c r="G2" s="3" t="s">
        <v>66</v>
      </c>
      <c r="H2" s="3" t="s">
        <v>67</v>
      </c>
      <c r="I2" s="3" t="s">
        <v>68</v>
      </c>
      <c r="J2" s="3" t="s">
        <v>69</v>
      </c>
      <c r="K2" s="3" t="s">
        <v>70</v>
      </c>
      <c r="L2" s="3" t="s">
        <v>71</v>
      </c>
      <c r="M2" s="3" t="s">
        <v>72</v>
      </c>
      <c r="N2" s="3" t="s">
        <v>73</v>
      </c>
      <c r="O2" s="3" t="s">
        <v>74</v>
      </c>
      <c r="P2" s="3" t="s">
        <v>75</v>
      </c>
      <c r="Q2" s="3" t="s">
        <v>76</v>
      </c>
      <c r="R2" s="3" t="s">
        <v>77</v>
      </c>
      <c r="S2" s="3" t="s">
        <v>78</v>
      </c>
      <c r="T2" s="3" t="s">
        <v>7</v>
      </c>
      <c r="U2" s="3" t="s">
        <v>8</v>
      </c>
      <c r="V2" s="3" t="s">
        <v>9</v>
      </c>
      <c r="W2" s="3" t="s">
        <v>10</v>
      </c>
      <c r="X2" s="3" t="s">
        <v>11</v>
      </c>
      <c r="Y2" s="3" t="s">
        <v>12</v>
      </c>
      <c r="Z2" s="3" t="s">
        <v>79</v>
      </c>
      <c r="AA2" s="3" t="s">
        <v>80</v>
      </c>
      <c r="AB2" s="3" t="s">
        <v>81</v>
      </c>
      <c r="AC2" s="3" t="s">
        <v>62</v>
      </c>
      <c r="AD2" s="3" t="s">
        <v>63</v>
      </c>
      <c r="AE2" s="3" t="s">
        <v>64</v>
      </c>
      <c r="AF2" s="3" t="s">
        <v>65</v>
      </c>
      <c r="AG2" s="3" t="s">
        <v>66</v>
      </c>
      <c r="AH2" s="3" t="s">
        <v>67</v>
      </c>
      <c r="AI2" s="3" t="s">
        <v>68</v>
      </c>
      <c r="AJ2" s="3" t="s">
        <v>69</v>
      </c>
      <c r="AK2" s="3" t="s">
        <v>70</v>
      </c>
      <c r="AL2" s="3" t="s">
        <v>71</v>
      </c>
      <c r="AM2" s="3" t="s">
        <v>72</v>
      </c>
      <c r="AN2" s="3" t="s">
        <v>73</v>
      </c>
      <c r="AO2" s="3" t="s">
        <v>74</v>
      </c>
      <c r="AP2" s="3" t="s">
        <v>75</v>
      </c>
      <c r="AQ2" s="3" t="s">
        <v>76</v>
      </c>
      <c r="AR2" s="3" t="s">
        <v>77</v>
      </c>
      <c r="AS2" s="3" t="s">
        <v>78</v>
      </c>
      <c r="AT2" s="3" t="s">
        <v>7</v>
      </c>
      <c r="AU2" s="3" t="s">
        <v>8</v>
      </c>
      <c r="AV2" s="3" t="s">
        <v>9</v>
      </c>
      <c r="AW2" s="3" t="s">
        <v>10</v>
      </c>
      <c r="AX2" s="3" t="s">
        <v>11</v>
      </c>
      <c r="AY2" s="3" t="s">
        <v>12</v>
      </c>
      <c r="AZ2" s="3" t="s">
        <v>79</v>
      </c>
      <c r="BA2" s="3" t="s">
        <v>80</v>
      </c>
      <c r="BB2" s="3" t="s">
        <v>81</v>
      </c>
      <c r="BC2" s="3" t="s">
        <v>62</v>
      </c>
      <c r="BD2" s="3" t="s">
        <v>63</v>
      </c>
      <c r="BE2" s="3" t="s">
        <v>64</v>
      </c>
      <c r="BF2" s="3" t="s">
        <v>65</v>
      </c>
      <c r="BG2" s="3" t="s">
        <v>66</v>
      </c>
      <c r="BH2" s="3" t="s">
        <v>67</v>
      </c>
      <c r="BI2" s="3" t="s">
        <v>68</v>
      </c>
      <c r="BJ2" s="3" t="s">
        <v>69</v>
      </c>
      <c r="BK2" s="3" t="s">
        <v>70</v>
      </c>
      <c r="BL2" s="3" t="s">
        <v>71</v>
      </c>
      <c r="BM2" s="3" t="s">
        <v>72</v>
      </c>
      <c r="BN2" s="3" t="s">
        <v>73</v>
      </c>
      <c r="BO2" s="3" t="s">
        <v>74</v>
      </c>
      <c r="BP2" s="3" t="s">
        <v>75</v>
      </c>
      <c r="BQ2" s="3" t="s">
        <v>76</v>
      </c>
      <c r="BR2" s="3" t="s">
        <v>77</v>
      </c>
      <c r="BS2" s="3" t="s">
        <v>78</v>
      </c>
      <c r="BT2" s="3" t="s">
        <v>7</v>
      </c>
      <c r="BU2" s="3" t="s">
        <v>8</v>
      </c>
      <c r="BV2" s="3" t="s">
        <v>9</v>
      </c>
      <c r="BW2" s="3" t="s">
        <v>10</v>
      </c>
      <c r="BX2" s="3" t="s">
        <v>11</v>
      </c>
      <c r="BY2" s="3" t="s">
        <v>12</v>
      </c>
      <c r="BZ2" s="3" t="s">
        <v>79</v>
      </c>
      <c r="CA2" s="3" t="s">
        <v>80</v>
      </c>
      <c r="CB2" s="3" t="s">
        <v>81</v>
      </c>
      <c r="CC2" s="3" t="s">
        <v>62</v>
      </c>
      <c r="CD2" s="3" t="s">
        <v>63</v>
      </c>
      <c r="CE2" s="3" t="s">
        <v>64</v>
      </c>
      <c r="CF2" s="3" t="s">
        <v>65</v>
      </c>
      <c r="CG2" s="3" t="s">
        <v>66</v>
      </c>
      <c r="CH2" s="3" t="s">
        <v>67</v>
      </c>
      <c r="CI2" s="3" t="s">
        <v>68</v>
      </c>
      <c r="CJ2" s="3" t="s">
        <v>69</v>
      </c>
      <c r="CK2" s="3" t="s">
        <v>70</v>
      </c>
      <c r="CL2" s="3" t="s">
        <v>71</v>
      </c>
      <c r="CM2" s="3" t="s">
        <v>72</v>
      </c>
      <c r="CN2" s="3" t="s">
        <v>73</v>
      </c>
      <c r="CO2" s="3" t="s">
        <v>74</v>
      </c>
      <c r="CP2" s="3" t="s">
        <v>75</v>
      </c>
      <c r="CQ2" s="3" t="s">
        <v>76</v>
      </c>
      <c r="CR2" s="3" t="s">
        <v>77</v>
      </c>
      <c r="CS2" s="3" t="s">
        <v>78</v>
      </c>
      <c r="CT2" s="3" t="s">
        <v>7</v>
      </c>
      <c r="CU2" s="3" t="s">
        <v>8</v>
      </c>
      <c r="CV2" s="3" t="s">
        <v>9</v>
      </c>
      <c r="CW2" s="3" t="s">
        <v>10</v>
      </c>
      <c r="CX2" s="3" t="s">
        <v>11</v>
      </c>
      <c r="CY2" s="3" t="s">
        <v>12</v>
      </c>
      <c r="CZ2" s="3" t="s">
        <v>79</v>
      </c>
      <c r="DA2" s="3" t="s">
        <v>80</v>
      </c>
      <c r="DB2" s="3" t="s">
        <v>81</v>
      </c>
      <c r="DC2" s="3" t="s">
        <v>62</v>
      </c>
      <c r="DD2" s="3" t="s">
        <v>63</v>
      </c>
      <c r="DE2" s="3" t="s">
        <v>64</v>
      </c>
      <c r="DF2" s="3" t="s">
        <v>65</v>
      </c>
      <c r="DG2" s="3" t="s">
        <v>66</v>
      </c>
      <c r="DH2" s="3" t="s">
        <v>67</v>
      </c>
      <c r="DI2" s="3" t="s">
        <v>68</v>
      </c>
      <c r="DJ2" s="3" t="s">
        <v>69</v>
      </c>
      <c r="DK2" s="3" t="s">
        <v>70</v>
      </c>
      <c r="DL2" s="3" t="s">
        <v>71</v>
      </c>
      <c r="DM2" s="3" t="s">
        <v>72</v>
      </c>
      <c r="DN2" s="3" t="s">
        <v>73</v>
      </c>
      <c r="DO2" s="3" t="s">
        <v>74</v>
      </c>
      <c r="DP2" s="3" t="s">
        <v>75</v>
      </c>
      <c r="DQ2" s="3" t="s">
        <v>76</v>
      </c>
      <c r="DR2" s="3" t="s">
        <v>77</v>
      </c>
      <c r="DS2" s="3" t="s">
        <v>78</v>
      </c>
      <c r="DT2" s="3" t="s">
        <v>7</v>
      </c>
      <c r="DU2" s="3" t="s">
        <v>8</v>
      </c>
      <c r="DV2" s="3" t="s">
        <v>9</v>
      </c>
      <c r="DW2" s="3" t="s">
        <v>10</v>
      </c>
      <c r="DX2" s="3" t="s">
        <v>11</v>
      </c>
      <c r="DY2" s="3" t="s">
        <v>12</v>
      </c>
      <c r="DZ2" s="3" t="s">
        <v>79</v>
      </c>
      <c r="EA2" s="3" t="s">
        <v>80</v>
      </c>
      <c r="EB2" s="3" t="s">
        <v>81</v>
      </c>
      <c r="EC2" s="3" t="s">
        <v>62</v>
      </c>
      <c r="ED2" s="3" t="s">
        <v>63</v>
      </c>
      <c r="EE2" s="3" t="s">
        <v>64</v>
      </c>
      <c r="EF2" s="3" t="s">
        <v>65</v>
      </c>
      <c r="EG2" s="3" t="s">
        <v>66</v>
      </c>
      <c r="EH2" s="3" t="s">
        <v>67</v>
      </c>
      <c r="EI2" s="3" t="s">
        <v>68</v>
      </c>
      <c r="EJ2" s="3" t="s">
        <v>69</v>
      </c>
      <c r="EK2" s="3" t="s">
        <v>70</v>
      </c>
      <c r="EL2" s="3" t="s">
        <v>71</v>
      </c>
      <c r="EM2" s="3" t="s">
        <v>72</v>
      </c>
      <c r="EN2" s="3" t="s">
        <v>73</v>
      </c>
      <c r="EO2" s="3" t="s">
        <v>74</v>
      </c>
      <c r="EP2" s="3" t="s">
        <v>75</v>
      </c>
      <c r="EQ2" s="3" t="s">
        <v>76</v>
      </c>
      <c r="ER2" s="3" t="s">
        <v>77</v>
      </c>
      <c r="ES2" s="3" t="s">
        <v>78</v>
      </c>
      <c r="ET2" s="3" t="s">
        <v>7</v>
      </c>
      <c r="EU2" s="3" t="s">
        <v>8</v>
      </c>
      <c r="EV2" s="3" t="s">
        <v>9</v>
      </c>
      <c r="EW2" s="3" t="s">
        <v>10</v>
      </c>
      <c r="EX2" s="3" t="s">
        <v>11</v>
      </c>
      <c r="EY2" s="3" t="s">
        <v>12</v>
      </c>
      <c r="EZ2" s="3" t="s">
        <v>79</v>
      </c>
      <c r="FA2" s="3" t="s">
        <v>80</v>
      </c>
      <c r="FB2" s="3" t="s">
        <v>81</v>
      </c>
      <c r="FC2" s="3" t="s">
        <v>62</v>
      </c>
      <c r="FD2" s="3" t="s">
        <v>63</v>
      </c>
      <c r="FE2" s="3" t="s">
        <v>64</v>
      </c>
      <c r="FF2" s="3" t="s">
        <v>65</v>
      </c>
      <c r="FG2" s="3" t="s">
        <v>66</v>
      </c>
      <c r="FH2" s="3" t="s">
        <v>67</v>
      </c>
      <c r="FI2" s="3" t="s">
        <v>68</v>
      </c>
      <c r="FJ2" s="3" t="s">
        <v>69</v>
      </c>
      <c r="FK2" s="3" t="s">
        <v>70</v>
      </c>
      <c r="FL2" s="3" t="s">
        <v>71</v>
      </c>
      <c r="FM2" s="3" t="s">
        <v>72</v>
      </c>
      <c r="FN2" s="3" t="s">
        <v>73</v>
      </c>
      <c r="FO2" s="3" t="s">
        <v>74</v>
      </c>
      <c r="FP2" s="3" t="s">
        <v>75</v>
      </c>
      <c r="FQ2" s="3" t="s">
        <v>76</v>
      </c>
      <c r="FR2" s="3" t="s">
        <v>77</v>
      </c>
      <c r="FS2" s="3" t="s">
        <v>78</v>
      </c>
      <c r="FT2" s="3" t="s">
        <v>7</v>
      </c>
      <c r="FU2" s="3" t="s">
        <v>8</v>
      </c>
      <c r="FV2" s="3" t="s">
        <v>9</v>
      </c>
      <c r="FW2" s="3" t="s">
        <v>10</v>
      </c>
      <c r="FX2" s="3" t="s">
        <v>11</v>
      </c>
      <c r="FY2" s="3" t="s">
        <v>12</v>
      </c>
      <c r="FZ2" s="3" t="s">
        <v>79</v>
      </c>
      <c r="GA2" s="3" t="s">
        <v>80</v>
      </c>
      <c r="GB2" s="3" t="s">
        <v>81</v>
      </c>
      <c r="GC2" s="3" t="s">
        <v>62</v>
      </c>
      <c r="GD2" s="3" t="s">
        <v>63</v>
      </c>
      <c r="GE2" s="3" t="s">
        <v>64</v>
      </c>
      <c r="GF2" s="3" t="s">
        <v>65</v>
      </c>
      <c r="GG2" s="3" t="s">
        <v>66</v>
      </c>
      <c r="GH2" s="3" t="s">
        <v>67</v>
      </c>
      <c r="GI2" s="3" t="s">
        <v>68</v>
      </c>
      <c r="GJ2" s="3" t="s">
        <v>69</v>
      </c>
      <c r="GK2" s="3" t="s">
        <v>70</v>
      </c>
      <c r="GL2" s="3" t="s">
        <v>71</v>
      </c>
      <c r="GM2" s="3" t="s">
        <v>72</v>
      </c>
      <c r="GN2" s="3" t="s">
        <v>73</v>
      </c>
      <c r="GO2" s="3" t="s">
        <v>74</v>
      </c>
      <c r="GP2" s="3" t="s">
        <v>75</v>
      </c>
      <c r="GQ2" s="3" t="s">
        <v>76</v>
      </c>
      <c r="GR2" s="3" t="s">
        <v>77</v>
      </c>
      <c r="GS2" s="3" t="s">
        <v>78</v>
      </c>
      <c r="GT2" s="3" t="s">
        <v>7</v>
      </c>
      <c r="GU2" s="3" t="s">
        <v>8</v>
      </c>
      <c r="GV2" s="3" t="s">
        <v>9</v>
      </c>
      <c r="GW2" s="3" t="s">
        <v>10</v>
      </c>
      <c r="GX2" s="3" t="s">
        <v>11</v>
      </c>
      <c r="GY2" s="3" t="s">
        <v>12</v>
      </c>
      <c r="GZ2" s="3" t="s">
        <v>79</v>
      </c>
      <c r="HA2" s="3" t="s">
        <v>80</v>
      </c>
      <c r="HB2" s="3" t="s">
        <v>81</v>
      </c>
    </row>
    <row r="3" spans="1:210" x14ac:dyDescent="0.25">
      <c r="A3" s="3">
        <v>1</v>
      </c>
      <c r="B3" s="3" t="s">
        <v>3</v>
      </c>
      <c r="C3" s="3">
        <v>5</v>
      </c>
      <c r="D3" s="3">
        <v>32</v>
      </c>
      <c r="E3" s="3">
        <v>4</v>
      </c>
      <c r="F3" s="3">
        <v>4</v>
      </c>
      <c r="G3" s="3">
        <v>7</v>
      </c>
      <c r="H3" s="3">
        <v>34</v>
      </c>
      <c r="I3" s="3">
        <v>2</v>
      </c>
      <c r="J3" s="3">
        <v>23</v>
      </c>
      <c r="K3" s="3">
        <v>34</v>
      </c>
      <c r="L3" s="3">
        <v>8</v>
      </c>
      <c r="M3" s="3">
        <v>13241</v>
      </c>
      <c r="N3" s="3">
        <v>2</v>
      </c>
      <c r="O3" s="3">
        <v>9</v>
      </c>
      <c r="P3" s="3">
        <v>898</v>
      </c>
      <c r="Q3" s="3">
        <v>58</v>
      </c>
      <c r="R3" s="3">
        <v>33</v>
      </c>
      <c r="S3" s="3">
        <v>139</v>
      </c>
      <c r="T3" s="3">
        <v>406</v>
      </c>
      <c r="U3" s="3">
        <v>622</v>
      </c>
      <c r="V3" s="3">
        <v>257</v>
      </c>
      <c r="W3" s="3">
        <v>124</v>
      </c>
      <c r="X3" s="3">
        <v>425</v>
      </c>
      <c r="Y3" s="3">
        <v>267</v>
      </c>
      <c r="Z3" s="3">
        <v>157</v>
      </c>
      <c r="AA3" s="3">
        <v>3</v>
      </c>
      <c r="AB3" s="3">
        <v>57</v>
      </c>
      <c r="AC3" s="3">
        <v>0</v>
      </c>
      <c r="AD3" s="3">
        <v>3</v>
      </c>
      <c r="AE3" s="3">
        <v>6</v>
      </c>
      <c r="AF3" s="3">
        <v>8</v>
      </c>
      <c r="AG3" s="3">
        <v>10</v>
      </c>
      <c r="AH3" s="3">
        <v>14</v>
      </c>
      <c r="AI3" s="3">
        <v>17</v>
      </c>
      <c r="AJ3" s="3">
        <v>20</v>
      </c>
      <c r="AK3" s="3">
        <v>24</v>
      </c>
      <c r="AL3" s="3">
        <v>27</v>
      </c>
      <c r="AM3" s="3">
        <v>31</v>
      </c>
      <c r="AN3" s="3">
        <v>35</v>
      </c>
      <c r="AO3" s="3">
        <v>38</v>
      </c>
      <c r="AP3" s="3">
        <v>44</v>
      </c>
      <c r="AQ3" s="3">
        <v>50</v>
      </c>
      <c r="AR3" s="3">
        <v>54</v>
      </c>
      <c r="AS3" s="3">
        <v>58</v>
      </c>
      <c r="AT3" s="3">
        <v>64</v>
      </c>
      <c r="AU3" s="3">
        <v>70</v>
      </c>
      <c r="AV3" s="3">
        <v>76</v>
      </c>
      <c r="AW3" s="3">
        <v>82</v>
      </c>
      <c r="AX3" s="3">
        <v>88</v>
      </c>
      <c r="AY3" s="3">
        <v>94</v>
      </c>
      <c r="AZ3" s="3">
        <v>98</v>
      </c>
      <c r="BA3" s="3">
        <v>101</v>
      </c>
      <c r="BB3" s="3">
        <v>104</v>
      </c>
      <c r="BC3" s="3">
        <v>19380.481515700001</v>
      </c>
      <c r="BD3" s="3">
        <v>10832.715013200001</v>
      </c>
      <c r="BE3" s="3">
        <v>12701.984367200001</v>
      </c>
      <c r="BF3" s="3">
        <v>3237.0226713400002</v>
      </c>
      <c r="BG3" s="3">
        <v>2494.3308781000001</v>
      </c>
      <c r="BH3" s="3">
        <v>41882.777380300002</v>
      </c>
      <c r="BI3" s="3">
        <v>631.62648006100005</v>
      </c>
      <c r="BJ3" s="3">
        <v>24764.303555499999</v>
      </c>
      <c r="BK3" s="3">
        <v>49685.363511299998</v>
      </c>
      <c r="BL3" s="3">
        <v>2366.6919054800001</v>
      </c>
      <c r="BM3" s="3">
        <v>5120334.0392500004</v>
      </c>
      <c r="BN3" s="3">
        <v>411.454399948</v>
      </c>
      <c r="BO3" s="3">
        <v>401.137607285</v>
      </c>
      <c r="BP3" s="3">
        <v>15756.343576699999</v>
      </c>
      <c r="BQ3" s="3">
        <v>1758.9082832199999</v>
      </c>
      <c r="BR3" s="3">
        <v>6557.5741912800004</v>
      </c>
      <c r="BS3" s="3">
        <v>56348.487043599998</v>
      </c>
      <c r="BT3" s="3">
        <v>16942.378759899999</v>
      </c>
      <c r="BU3" s="3">
        <v>35908.623777200002</v>
      </c>
      <c r="BV3" s="3">
        <v>34894.871421000003</v>
      </c>
      <c r="BW3" s="3">
        <v>10833.4187941</v>
      </c>
      <c r="BX3" s="3">
        <v>11973.2495401</v>
      </c>
      <c r="BY3" s="3">
        <v>14702.199468000001</v>
      </c>
      <c r="BZ3" s="3">
        <v>38351.3062985</v>
      </c>
      <c r="CA3" s="3">
        <v>1054.75721099</v>
      </c>
      <c r="CB3" s="3">
        <v>21833.785774299999</v>
      </c>
      <c r="CC3" s="3">
        <v>24577.294527400001</v>
      </c>
      <c r="CD3" s="3">
        <v>61288.780074299997</v>
      </c>
      <c r="CE3" s="3">
        <v>12701.984367200001</v>
      </c>
      <c r="CF3" s="3">
        <v>9092.7603127399998</v>
      </c>
      <c r="CG3" s="3">
        <v>34389.151303999999</v>
      </c>
      <c r="CH3" s="3">
        <v>182651.62436300001</v>
      </c>
      <c r="CI3" s="3">
        <v>1180.86689746</v>
      </c>
      <c r="CJ3" s="3">
        <v>53704.904261900003</v>
      </c>
      <c r="CK3" s="3">
        <v>93673.563110200004</v>
      </c>
      <c r="CL3" s="3">
        <v>2366.6919054800001</v>
      </c>
      <c r="CM3" s="3">
        <v>13627497.897299999</v>
      </c>
      <c r="CN3" s="3">
        <v>1014.2829394300001</v>
      </c>
      <c r="CO3" s="3">
        <v>1270.26908974</v>
      </c>
      <c r="CP3" s="3">
        <v>41147.788325599999</v>
      </c>
      <c r="CQ3" s="3">
        <v>7185.49622929</v>
      </c>
      <c r="CR3" s="3">
        <v>10774.531940499999</v>
      </c>
      <c r="CS3" s="3">
        <v>82006.7901385</v>
      </c>
      <c r="CT3" s="3">
        <v>84794.967799999999</v>
      </c>
      <c r="CU3" s="3">
        <v>165342.16154500001</v>
      </c>
      <c r="CV3" s="3">
        <v>72357.298340499998</v>
      </c>
      <c r="CW3" s="3">
        <v>52600.174846299997</v>
      </c>
      <c r="CX3" s="3">
        <v>90257.805980999998</v>
      </c>
      <c r="CY3" s="3">
        <v>51712.286026100002</v>
      </c>
      <c r="CZ3" s="3">
        <v>78451.226791900001</v>
      </c>
      <c r="DA3" s="3">
        <v>1054.75721099</v>
      </c>
      <c r="DB3" s="3">
        <v>24477.3500938</v>
      </c>
      <c r="DC3" s="3">
        <v>0.78855227511199999</v>
      </c>
      <c r="DD3" s="3">
        <v>0.17674874585700001</v>
      </c>
      <c r="DE3" s="3">
        <v>1</v>
      </c>
      <c r="DF3" s="3">
        <v>0.35600000000100002</v>
      </c>
      <c r="DG3" s="3">
        <v>7.2532493054500005E-2</v>
      </c>
      <c r="DH3" s="3">
        <v>0.22930416045499999</v>
      </c>
      <c r="DI3" s="3">
        <v>0.53488372094900005</v>
      </c>
      <c r="DJ3" s="3">
        <v>0.461118102636</v>
      </c>
      <c r="DK3" s="3">
        <v>0.53040966801699996</v>
      </c>
      <c r="DL3" s="3">
        <v>1</v>
      </c>
      <c r="DM3" s="3">
        <v>0.37573544885799998</v>
      </c>
      <c r="DN3" s="3">
        <v>0.40566037734900001</v>
      </c>
      <c r="DO3" s="3">
        <v>0.31578947368400001</v>
      </c>
      <c r="DP3" s="3">
        <v>0.38292078913200001</v>
      </c>
      <c r="DQ3" s="3">
        <v>0.244785916948</v>
      </c>
      <c r="DR3" s="3">
        <v>0.60861801027499995</v>
      </c>
      <c r="DS3" s="3">
        <v>0.68711977323399998</v>
      </c>
      <c r="DT3" s="3">
        <v>0.19980405912599999</v>
      </c>
      <c r="DU3" s="3">
        <v>0.217177660203</v>
      </c>
      <c r="DV3" s="3">
        <v>0.48225779874800001</v>
      </c>
      <c r="DW3" s="3">
        <v>0.20595784758800001</v>
      </c>
      <c r="DX3" s="3">
        <v>0.132656111124</v>
      </c>
      <c r="DY3" s="3">
        <v>0.28430766840600002</v>
      </c>
      <c r="DZ3" s="3">
        <v>0.48885540566800001</v>
      </c>
      <c r="EA3" s="3">
        <v>1</v>
      </c>
      <c r="EB3" s="3">
        <v>0.89199957064900004</v>
      </c>
      <c r="EC3" s="3">
        <v>2</v>
      </c>
      <c r="ED3" s="3">
        <v>6</v>
      </c>
      <c r="EE3" s="3">
        <v>1</v>
      </c>
      <c r="EF3" s="3">
        <v>1</v>
      </c>
      <c r="EG3" s="3">
        <v>4</v>
      </c>
      <c r="EH3" s="3">
        <v>5</v>
      </c>
      <c r="EI3" s="3">
        <v>1</v>
      </c>
      <c r="EJ3" s="3">
        <v>7</v>
      </c>
      <c r="EK3" s="3">
        <v>3</v>
      </c>
      <c r="EL3" s="3">
        <v>2</v>
      </c>
      <c r="EM3" s="3">
        <v>2130</v>
      </c>
      <c r="EN3" s="3">
        <v>1</v>
      </c>
      <c r="EO3" s="3">
        <v>1</v>
      </c>
      <c r="EP3" s="3">
        <v>174</v>
      </c>
      <c r="EQ3" s="3">
        <v>17</v>
      </c>
      <c r="ER3" s="3">
        <v>7</v>
      </c>
      <c r="ES3" s="3">
        <v>3</v>
      </c>
      <c r="ET3" s="3">
        <v>223</v>
      </c>
      <c r="EU3" s="3">
        <v>244</v>
      </c>
      <c r="EV3" s="3">
        <v>56</v>
      </c>
      <c r="EW3" s="3">
        <v>43</v>
      </c>
      <c r="EX3" s="3">
        <v>176</v>
      </c>
      <c r="EY3" s="3">
        <v>52</v>
      </c>
      <c r="EZ3" s="3">
        <v>12</v>
      </c>
      <c r="FA3" s="3">
        <v>1</v>
      </c>
      <c r="FB3" s="3">
        <v>3</v>
      </c>
      <c r="FC3" s="3">
        <v>8.3368792263700003E-2</v>
      </c>
      <c r="FD3" s="3">
        <v>2.42514377825E-2</v>
      </c>
      <c r="FE3" s="3">
        <v>0</v>
      </c>
      <c r="FF3" s="3">
        <v>0.229264</v>
      </c>
      <c r="FG3" s="3">
        <v>1.6817882626400001E-2</v>
      </c>
      <c r="FH3" s="3">
        <v>3.5344752490599998E-2</v>
      </c>
      <c r="FI3" s="3">
        <v>0.24878312601300001</v>
      </c>
      <c r="FJ3" s="3">
        <v>3.5498314008199999E-2</v>
      </c>
      <c r="FK3" s="3">
        <v>8.3025084030400001E-2</v>
      </c>
      <c r="FL3" s="3">
        <v>0</v>
      </c>
      <c r="FM3" s="3">
        <v>1.10121277619E-4</v>
      </c>
      <c r="FN3" s="3">
        <v>0.241100035598</v>
      </c>
      <c r="FO3" s="3">
        <v>0.216066481994</v>
      </c>
      <c r="FP3" s="3">
        <v>1.35800263438E-3</v>
      </c>
      <c r="FQ3" s="3">
        <v>1.08744571654E-2</v>
      </c>
      <c r="FR3" s="3">
        <v>3.4028875406300001E-2</v>
      </c>
      <c r="FS3" s="3">
        <v>7.1662063488299996E-2</v>
      </c>
      <c r="FT3" s="3">
        <v>7.1696142189699998E-4</v>
      </c>
      <c r="FU3" s="3">
        <v>6.9676854144099995E-4</v>
      </c>
      <c r="FV3" s="3">
        <v>4.4586645409799997E-3</v>
      </c>
      <c r="FW3" s="3">
        <v>3.8032375024399999E-3</v>
      </c>
      <c r="FX3" s="3">
        <v>6.5374129150999995E-4</v>
      </c>
      <c r="FY3" s="3">
        <v>3.9130157325299999E-3</v>
      </c>
      <c r="FZ3" s="3">
        <v>2.0822983168099999E-2</v>
      </c>
      <c r="GA3" s="3">
        <v>0</v>
      </c>
      <c r="GB3" s="3">
        <v>3.2112112203600003E-2</v>
      </c>
      <c r="GC3" s="3">
        <v>0.56592362767500004</v>
      </c>
      <c r="GD3" s="3">
        <v>0.30522831353800001</v>
      </c>
      <c r="GE3" s="3">
        <v>0</v>
      </c>
      <c r="GF3" s="3">
        <v>0.93847780069700004</v>
      </c>
      <c r="GG3" s="3">
        <v>0.25418020752600001</v>
      </c>
      <c r="GH3" s="3">
        <v>0.36848392253599999</v>
      </c>
      <c r="GI3" s="3">
        <v>0.977612017567</v>
      </c>
      <c r="GJ3" s="3">
        <v>0.36928352670300002</v>
      </c>
      <c r="GK3" s="3">
        <v>0.56475584353899999</v>
      </c>
      <c r="GL3" s="3">
        <v>0</v>
      </c>
      <c r="GM3" s="3">
        <v>2.0567982402300001E-2</v>
      </c>
      <c r="GN3" s="3">
        <v>0.96239799290799999</v>
      </c>
      <c r="GO3" s="3">
        <v>0.91106585779000004</v>
      </c>
      <c r="GP3" s="3">
        <v>7.2228131086500003E-2</v>
      </c>
      <c r="GQ3" s="3">
        <v>0.20439010408200001</v>
      </c>
      <c r="GR3" s="3">
        <v>0.361559577056</v>
      </c>
      <c r="GS3" s="3">
        <v>0.52468750994900004</v>
      </c>
      <c r="GT3" s="3">
        <v>5.24812251987E-2</v>
      </c>
      <c r="GU3" s="3">
        <v>5.1736892338099999E-2</v>
      </c>
      <c r="GV3" s="3">
        <v>0.13087553514899999</v>
      </c>
      <c r="GW3" s="3">
        <v>0.120873972341</v>
      </c>
      <c r="GX3" s="3">
        <v>5.0113995504899998E-2</v>
      </c>
      <c r="GY3" s="3">
        <v>0.12260604079</v>
      </c>
      <c r="GZ3" s="3">
        <v>0.28283134928499998</v>
      </c>
      <c r="HA3" s="3">
        <v>0</v>
      </c>
      <c r="HB3" s="3">
        <v>0.35122911360199999</v>
      </c>
    </row>
    <row r="4" spans="1:210" x14ac:dyDescent="0.25">
      <c r="A4" s="3">
        <v>2</v>
      </c>
      <c r="B4" s="3" t="s">
        <v>1</v>
      </c>
      <c r="D4" s="3">
        <v>52</v>
      </c>
      <c r="F4" s="3">
        <v>7</v>
      </c>
      <c r="G4" s="3">
        <v>14</v>
      </c>
      <c r="H4" s="3">
        <v>31</v>
      </c>
      <c r="J4" s="3">
        <v>50</v>
      </c>
      <c r="K4" s="3">
        <v>22</v>
      </c>
      <c r="M4" s="3">
        <v>12877</v>
      </c>
      <c r="N4" s="3">
        <v>2</v>
      </c>
      <c r="O4" s="3">
        <v>18</v>
      </c>
      <c r="P4" s="3">
        <v>856</v>
      </c>
      <c r="Q4" s="3">
        <v>96</v>
      </c>
      <c r="R4" s="3">
        <v>7</v>
      </c>
      <c r="S4" s="3">
        <v>57</v>
      </c>
      <c r="T4" s="3">
        <v>596</v>
      </c>
      <c r="U4" s="3">
        <v>523</v>
      </c>
      <c r="V4" s="3">
        <v>333</v>
      </c>
      <c r="W4" s="3">
        <v>166</v>
      </c>
      <c r="X4" s="3">
        <v>479</v>
      </c>
      <c r="Y4" s="3">
        <v>177</v>
      </c>
      <c r="Z4" s="3">
        <v>112</v>
      </c>
      <c r="AB4" s="3">
        <v>37</v>
      </c>
      <c r="AD4" s="3">
        <v>2</v>
      </c>
      <c r="AF4" s="3">
        <v>7</v>
      </c>
      <c r="AG4" s="3">
        <v>9</v>
      </c>
      <c r="AH4" s="3">
        <v>13</v>
      </c>
      <c r="AJ4" s="3">
        <v>19</v>
      </c>
      <c r="AK4" s="3">
        <v>23</v>
      </c>
      <c r="AM4" s="3">
        <v>29</v>
      </c>
      <c r="AN4" s="3">
        <v>34</v>
      </c>
      <c r="AO4" s="3">
        <v>37</v>
      </c>
      <c r="AP4" s="3">
        <v>42</v>
      </c>
      <c r="AQ4" s="3">
        <v>48</v>
      </c>
      <c r="AR4" s="3">
        <v>53</v>
      </c>
      <c r="AS4" s="3">
        <v>57</v>
      </c>
      <c r="AT4" s="3">
        <v>62</v>
      </c>
      <c r="AU4" s="3">
        <v>68</v>
      </c>
      <c r="AV4" s="3">
        <v>74</v>
      </c>
      <c r="AW4" s="3">
        <v>80</v>
      </c>
      <c r="AX4" s="3">
        <v>86</v>
      </c>
      <c r="AY4" s="3">
        <v>92</v>
      </c>
      <c r="AZ4" s="3">
        <v>97</v>
      </c>
      <c r="BB4" s="3">
        <v>103</v>
      </c>
      <c r="BD4" s="3">
        <v>7527.3143813200004</v>
      </c>
      <c r="BF4" s="3">
        <v>5855.7376413900001</v>
      </c>
      <c r="BG4" s="3">
        <v>5217.3630519400003</v>
      </c>
      <c r="BH4" s="3">
        <v>109593.454556</v>
      </c>
      <c r="BJ4" s="3">
        <v>3551.3651503199999</v>
      </c>
      <c r="BK4" s="3">
        <v>16606.8865396</v>
      </c>
      <c r="BM4" s="3">
        <v>6075136.3488600003</v>
      </c>
      <c r="BN4" s="3">
        <v>411.454399948</v>
      </c>
      <c r="BO4" s="3">
        <v>869.131482452</v>
      </c>
      <c r="BP4" s="3">
        <v>15426.9113268</v>
      </c>
      <c r="BQ4" s="3">
        <v>1885.62103022</v>
      </c>
      <c r="BR4" s="3">
        <v>1524.9006892</v>
      </c>
      <c r="BS4" s="3">
        <v>22531.993767299999</v>
      </c>
      <c r="BT4" s="3">
        <v>15381.3923584</v>
      </c>
      <c r="BU4" s="3">
        <v>20531.304573599999</v>
      </c>
      <c r="BV4" s="3">
        <v>6229.1950610499998</v>
      </c>
      <c r="BW4" s="3">
        <v>13503.1602544</v>
      </c>
      <c r="BX4" s="3">
        <v>25553.155720899998</v>
      </c>
      <c r="BY4" s="3">
        <v>7403.1250861099998</v>
      </c>
      <c r="BZ4" s="3">
        <v>18139.650609200002</v>
      </c>
      <c r="CB4" s="3">
        <v>325.75154183500001</v>
      </c>
      <c r="CD4" s="3">
        <v>61288.780074299997</v>
      </c>
      <c r="CF4" s="3">
        <v>9092.7603127399998</v>
      </c>
      <c r="CG4" s="3">
        <v>34389.151303999999</v>
      </c>
      <c r="CH4" s="3">
        <v>182651.62436300001</v>
      </c>
      <c r="CJ4" s="3">
        <v>53704.904261900003</v>
      </c>
      <c r="CK4" s="3">
        <v>93673.563110200004</v>
      </c>
      <c r="CM4" s="3">
        <v>13627497.897299999</v>
      </c>
      <c r="CN4" s="3">
        <v>1014.2829394300001</v>
      </c>
      <c r="CO4" s="3">
        <v>1270.26908974</v>
      </c>
      <c r="CP4" s="3">
        <v>41147.788325599999</v>
      </c>
      <c r="CQ4" s="3">
        <v>7185.49622929</v>
      </c>
      <c r="CR4" s="3">
        <v>10774.531940499999</v>
      </c>
      <c r="CS4" s="3">
        <v>82006.7901385</v>
      </c>
      <c r="CT4" s="3">
        <v>84794.967799999999</v>
      </c>
      <c r="CU4" s="3">
        <v>165342.16154500001</v>
      </c>
      <c r="CV4" s="3">
        <v>72357.298340499998</v>
      </c>
      <c r="CW4" s="3">
        <v>52600.174846299997</v>
      </c>
      <c r="CX4" s="3">
        <v>90257.805980999998</v>
      </c>
      <c r="CY4" s="3">
        <v>51712.286026100002</v>
      </c>
      <c r="CZ4" s="3">
        <v>78451.226791900001</v>
      </c>
      <c r="DB4" s="3">
        <v>24477.3500938</v>
      </c>
      <c r="DD4" s="3">
        <v>0.122817167713</v>
      </c>
      <c r="DF4" s="3">
        <v>0.64399999999900004</v>
      </c>
      <c r="DG4" s="3">
        <v>0.15171537691699999</v>
      </c>
      <c r="DH4" s="3">
        <v>0.60001357742399997</v>
      </c>
      <c r="DJ4" s="3">
        <v>6.6127390023900001E-2</v>
      </c>
      <c r="DK4" s="3">
        <v>0.177284668034</v>
      </c>
      <c r="DM4" s="3">
        <v>0.44579983755199998</v>
      </c>
      <c r="DN4" s="3">
        <v>0.40566037734900001</v>
      </c>
      <c r="DO4" s="3">
        <v>0.68421052631599999</v>
      </c>
      <c r="DP4" s="3">
        <v>0.37491471485</v>
      </c>
      <c r="DQ4" s="3">
        <v>0.26242043277900001</v>
      </c>
      <c r="DR4" s="3">
        <v>0.14152825362800001</v>
      </c>
      <c r="DS4" s="3">
        <v>0.27475766005800001</v>
      </c>
      <c r="DT4" s="3">
        <v>0.18139510819400001</v>
      </c>
      <c r="DU4" s="3">
        <v>0.12417464717899999</v>
      </c>
      <c r="DV4" s="3">
        <v>8.6089381498600001E-2</v>
      </c>
      <c r="DW4" s="3">
        <v>0.25671321994399998</v>
      </c>
      <c r="DX4" s="3">
        <v>0.28311297225900001</v>
      </c>
      <c r="DY4" s="3">
        <v>0.14315988820100001</v>
      </c>
      <c r="DZ4" s="3">
        <v>0.23122201335799999</v>
      </c>
      <c r="EB4" s="3">
        <v>1.33082846218E-2</v>
      </c>
      <c r="ED4" s="3">
        <v>6</v>
      </c>
      <c r="EF4" s="3">
        <v>1</v>
      </c>
      <c r="EG4" s="3">
        <v>4</v>
      </c>
      <c r="EH4" s="3">
        <v>5</v>
      </c>
      <c r="EJ4" s="3">
        <v>7</v>
      </c>
      <c r="EK4" s="3">
        <v>3</v>
      </c>
      <c r="EM4" s="3">
        <v>2130</v>
      </c>
      <c r="EN4" s="3">
        <v>1</v>
      </c>
      <c r="EO4" s="3">
        <v>1</v>
      </c>
      <c r="EP4" s="3">
        <v>174</v>
      </c>
      <c r="EQ4" s="3">
        <v>17</v>
      </c>
      <c r="ER4" s="3">
        <v>7</v>
      </c>
      <c r="ES4" s="3">
        <v>3</v>
      </c>
      <c r="ET4" s="3">
        <v>223</v>
      </c>
      <c r="EU4" s="3">
        <v>244</v>
      </c>
      <c r="EV4" s="3">
        <v>56</v>
      </c>
      <c r="EW4" s="3">
        <v>43</v>
      </c>
      <c r="EX4" s="3">
        <v>176</v>
      </c>
      <c r="EY4" s="3">
        <v>52</v>
      </c>
      <c r="EZ4" s="3">
        <v>12</v>
      </c>
      <c r="FB4" s="3">
        <v>3</v>
      </c>
      <c r="FD4" s="3">
        <v>1.7955518504700001E-2</v>
      </c>
      <c r="FF4" s="3">
        <v>0.229264</v>
      </c>
      <c r="FG4" s="3">
        <v>3.2174455331000003E-2</v>
      </c>
      <c r="FH4" s="3">
        <v>4.7999456866200003E-2</v>
      </c>
      <c r="FJ4" s="3">
        <v>8.8220797589300005E-3</v>
      </c>
      <c r="FK4" s="3">
        <v>4.8618271504799998E-2</v>
      </c>
      <c r="FM4" s="3">
        <v>1.15991710043E-4</v>
      </c>
      <c r="FN4" s="3">
        <v>0.241100035598</v>
      </c>
      <c r="FO4" s="3">
        <v>0.216066481994</v>
      </c>
      <c r="FP4" s="3">
        <v>1.3468601806799999E-3</v>
      </c>
      <c r="FQ4" s="3">
        <v>1.1385644072900001E-2</v>
      </c>
      <c r="FR4" s="3">
        <v>1.7356858150400001E-2</v>
      </c>
      <c r="FS4" s="3">
        <v>6.6421962765799994E-2</v>
      </c>
      <c r="FT4" s="3">
        <v>6.6587857810500002E-4</v>
      </c>
      <c r="FU4" s="3">
        <v>4.4571845974200001E-4</v>
      </c>
      <c r="FV4" s="3">
        <v>1.40496428378E-3</v>
      </c>
      <c r="FW4" s="3">
        <v>4.43747773605E-3</v>
      </c>
      <c r="FX4" s="3">
        <v>1.1531819159E-3</v>
      </c>
      <c r="FY4" s="3">
        <v>2.3589448963699999E-3</v>
      </c>
      <c r="FZ4" s="3">
        <v>1.48131994914E-2</v>
      </c>
      <c r="GB4" s="3">
        <v>4.3770580607400003E-3</v>
      </c>
      <c r="GD4" s="3">
        <v>0.26263647859299999</v>
      </c>
      <c r="GF4" s="3">
        <v>0.93847780069700004</v>
      </c>
      <c r="GG4" s="3">
        <v>0.35156989006400002</v>
      </c>
      <c r="GH4" s="3">
        <v>0.429412055603</v>
      </c>
      <c r="GJ4" s="3">
        <v>0.18409481688000001</v>
      </c>
      <c r="GK4" s="3">
        <v>0.43217120659800001</v>
      </c>
      <c r="GM4" s="3">
        <v>2.1109091721299999E-2</v>
      </c>
      <c r="GN4" s="3">
        <v>0.96239799290799999</v>
      </c>
      <c r="GO4" s="3">
        <v>0.91106585779000004</v>
      </c>
      <c r="GP4" s="3">
        <v>7.1931203730500007E-2</v>
      </c>
      <c r="GQ4" s="3">
        <v>0.20913892576599999</v>
      </c>
      <c r="GR4" s="3">
        <v>0.25822104149500003</v>
      </c>
      <c r="GS4" s="3">
        <v>0.50514019060199999</v>
      </c>
      <c r="GT4" s="3">
        <v>5.05770614572E-2</v>
      </c>
      <c r="GU4" s="3">
        <v>4.1379608926899999E-2</v>
      </c>
      <c r="GV4" s="3">
        <v>7.3466392266000005E-2</v>
      </c>
      <c r="GW4" s="3">
        <v>0.130564215889</v>
      </c>
      <c r="GX4" s="3">
        <v>6.65587233059E-2</v>
      </c>
      <c r="GY4" s="3">
        <v>9.5195182198899997E-2</v>
      </c>
      <c r="GZ4" s="3">
        <v>0.23855059665799999</v>
      </c>
      <c r="HB4" s="3">
        <v>0.129672303312</v>
      </c>
    </row>
    <row r="5" spans="1:210" x14ac:dyDescent="0.25">
      <c r="A5" s="3">
        <v>3</v>
      </c>
      <c r="B5" s="3" t="s">
        <v>5</v>
      </c>
      <c r="D5" s="3">
        <v>21</v>
      </c>
      <c r="G5" s="3">
        <v>2</v>
      </c>
      <c r="H5" s="3">
        <v>18</v>
      </c>
      <c r="I5" s="3">
        <v>2</v>
      </c>
      <c r="J5" s="3">
        <v>13</v>
      </c>
      <c r="K5" s="3">
        <v>13</v>
      </c>
      <c r="M5" s="3">
        <v>5686</v>
      </c>
      <c r="O5" s="3">
        <v>1</v>
      </c>
      <c r="P5" s="3">
        <v>717</v>
      </c>
      <c r="Q5" s="3">
        <v>39</v>
      </c>
      <c r="R5" s="3">
        <v>19</v>
      </c>
      <c r="S5" s="3">
        <v>2</v>
      </c>
      <c r="T5" s="3">
        <v>1167</v>
      </c>
      <c r="U5" s="3">
        <v>1461</v>
      </c>
      <c r="V5" s="3">
        <v>163</v>
      </c>
      <c r="W5" s="3">
        <v>305</v>
      </c>
      <c r="X5" s="3">
        <v>861</v>
      </c>
      <c r="Y5" s="3">
        <v>293</v>
      </c>
      <c r="Z5" s="3">
        <v>49</v>
      </c>
      <c r="AB5" s="3">
        <v>4</v>
      </c>
      <c r="AD5" s="3">
        <v>5</v>
      </c>
      <c r="AG5" s="3">
        <v>12</v>
      </c>
      <c r="AH5" s="3">
        <v>16</v>
      </c>
      <c r="AI5" s="3">
        <v>18</v>
      </c>
      <c r="AJ5" s="3">
        <v>22</v>
      </c>
      <c r="AK5" s="3">
        <v>26</v>
      </c>
      <c r="AM5" s="3">
        <v>33</v>
      </c>
      <c r="AO5" s="3">
        <v>40</v>
      </c>
      <c r="AP5" s="3">
        <v>46</v>
      </c>
      <c r="AQ5" s="3">
        <v>52</v>
      </c>
      <c r="AR5" s="3">
        <v>56</v>
      </c>
      <c r="AS5" s="3">
        <v>60</v>
      </c>
      <c r="AT5" s="3">
        <v>66</v>
      </c>
      <c r="AU5" s="3">
        <v>72</v>
      </c>
      <c r="AV5" s="3">
        <v>78</v>
      </c>
      <c r="AW5" s="3">
        <v>84</v>
      </c>
      <c r="AX5" s="3">
        <v>90</v>
      </c>
      <c r="AY5" s="3">
        <v>96</v>
      </c>
      <c r="AZ5" s="3">
        <v>100</v>
      </c>
      <c r="BB5" s="3">
        <v>105</v>
      </c>
      <c r="BD5" s="3">
        <v>17306.371876000001</v>
      </c>
      <c r="BG5" s="3">
        <v>12159.352043700001</v>
      </c>
      <c r="BH5" s="3">
        <v>19541.024055000002</v>
      </c>
      <c r="BI5" s="3">
        <v>549.24041740200005</v>
      </c>
      <c r="BJ5" s="3">
        <v>8751.2742095699996</v>
      </c>
      <c r="BK5" s="3">
        <v>14093.228846100001</v>
      </c>
      <c r="BM5" s="3">
        <v>1234959.91582</v>
      </c>
      <c r="BO5" s="3">
        <v>0</v>
      </c>
      <c r="BP5" s="3">
        <v>4571.0881589999999</v>
      </c>
      <c r="BQ5" s="3">
        <v>1418.0999999400001</v>
      </c>
      <c r="BR5" s="3">
        <v>1621.1032085899999</v>
      </c>
      <c r="BS5" s="3">
        <v>67.519794169199997</v>
      </c>
      <c r="BT5" s="3">
        <v>28809.399610500001</v>
      </c>
      <c r="BU5" s="3">
        <v>65968.143522800005</v>
      </c>
      <c r="BV5" s="3">
        <v>18932.454072600001</v>
      </c>
      <c r="BW5" s="3">
        <v>21568.590377600001</v>
      </c>
      <c r="BX5" s="3">
        <v>30245.197302299999</v>
      </c>
      <c r="BY5" s="3">
        <v>16034.544546900001</v>
      </c>
      <c r="BZ5" s="3">
        <v>20811.083728599999</v>
      </c>
      <c r="CB5" s="3">
        <v>0</v>
      </c>
      <c r="CD5" s="3">
        <v>61288.780074299997</v>
      </c>
      <c r="CG5" s="3">
        <v>34389.151303999999</v>
      </c>
      <c r="CH5" s="3">
        <v>182651.62436300001</v>
      </c>
      <c r="CI5" s="3">
        <v>1180.86689746</v>
      </c>
      <c r="CJ5" s="3">
        <v>53704.904261900003</v>
      </c>
      <c r="CK5" s="3">
        <v>93673.563110200004</v>
      </c>
      <c r="CM5" s="3">
        <v>13627497.897299999</v>
      </c>
      <c r="CO5" s="3">
        <v>1270.26908974</v>
      </c>
      <c r="CP5" s="3">
        <v>41147.788325599999</v>
      </c>
      <c r="CQ5" s="3">
        <v>7185.49622929</v>
      </c>
      <c r="CR5" s="3">
        <v>10774.531940499999</v>
      </c>
      <c r="CS5" s="3">
        <v>82006.7901385</v>
      </c>
      <c r="CT5" s="3">
        <v>84794.967799999999</v>
      </c>
      <c r="CU5" s="3">
        <v>165342.16154500001</v>
      </c>
      <c r="CV5" s="3">
        <v>72357.298340499998</v>
      </c>
      <c r="CW5" s="3">
        <v>52600.174846299997</v>
      </c>
      <c r="CX5" s="3">
        <v>90257.805980999998</v>
      </c>
      <c r="CY5" s="3">
        <v>51712.286026100002</v>
      </c>
      <c r="CZ5" s="3">
        <v>78451.226791900001</v>
      </c>
      <c r="DB5" s="3">
        <v>24477.3500938</v>
      </c>
      <c r="DD5" s="3">
        <v>0.28237422665299999</v>
      </c>
      <c r="DG5" s="3">
        <v>0.35358104468000001</v>
      </c>
      <c r="DH5" s="3">
        <v>0.10698521912</v>
      </c>
      <c r="DI5" s="3">
        <v>0.465116279051</v>
      </c>
      <c r="DJ5" s="3">
        <v>0.16295111833500001</v>
      </c>
      <c r="DK5" s="3">
        <v>0.15045044063900001</v>
      </c>
      <c r="DM5" s="3">
        <v>9.0622645853899994E-2</v>
      </c>
      <c r="DO5" s="3">
        <v>0</v>
      </c>
      <c r="DP5" s="3">
        <v>0.111089522548</v>
      </c>
      <c r="DQ5" s="3">
        <v>0.19735588951499999</v>
      </c>
      <c r="DR5" s="3">
        <v>0.15045694954899999</v>
      </c>
      <c r="DS5" s="3">
        <v>8.2334394572900003E-4</v>
      </c>
      <c r="DT5" s="3">
        <v>0.33975364762799998</v>
      </c>
      <c r="DU5" s="3">
        <v>0.398979563993</v>
      </c>
      <c r="DV5" s="3">
        <v>0.261652307463</v>
      </c>
      <c r="DW5" s="3">
        <v>0.41004788369200001</v>
      </c>
      <c r="DX5" s="3">
        <v>0.33509785634099998</v>
      </c>
      <c r="DY5" s="3">
        <v>0.310072243543</v>
      </c>
      <c r="DZ5" s="3">
        <v>0.26527416561400002</v>
      </c>
      <c r="EB5" s="3">
        <v>0</v>
      </c>
      <c r="ED5" s="3">
        <v>6</v>
      </c>
      <c r="EG5" s="3">
        <v>4</v>
      </c>
      <c r="EH5" s="3">
        <v>5</v>
      </c>
      <c r="EI5" s="3">
        <v>1</v>
      </c>
      <c r="EJ5" s="3">
        <v>7</v>
      </c>
      <c r="EK5" s="3">
        <v>3</v>
      </c>
      <c r="EM5" s="3">
        <v>2130</v>
      </c>
      <c r="EO5" s="3">
        <v>1</v>
      </c>
      <c r="EP5" s="3">
        <v>174</v>
      </c>
      <c r="EQ5" s="3">
        <v>17</v>
      </c>
      <c r="ER5" s="3">
        <v>7</v>
      </c>
      <c r="ES5" s="3">
        <v>3</v>
      </c>
      <c r="ET5" s="3">
        <v>223</v>
      </c>
      <c r="EU5" s="3">
        <v>244</v>
      </c>
      <c r="EV5" s="3">
        <v>56</v>
      </c>
      <c r="EW5" s="3">
        <v>43</v>
      </c>
      <c r="EX5" s="3">
        <v>176</v>
      </c>
      <c r="EY5" s="3">
        <v>52</v>
      </c>
      <c r="EZ5" s="3">
        <v>12</v>
      </c>
      <c r="FB5" s="3">
        <v>3</v>
      </c>
      <c r="FD5" s="3">
        <v>3.3773170462500002E-2</v>
      </c>
      <c r="FG5" s="3">
        <v>5.7140372380700001E-2</v>
      </c>
      <c r="FH5" s="3">
        <v>1.9107876401899999E-2</v>
      </c>
      <c r="FI5" s="3">
        <v>0.24878312601300001</v>
      </c>
      <c r="FJ5" s="3">
        <v>1.9485435909800002E-2</v>
      </c>
      <c r="FK5" s="3">
        <v>4.2605035183499999E-2</v>
      </c>
      <c r="FM5" s="1">
        <v>3.8690226249899997E-5</v>
      </c>
      <c r="FO5" s="3">
        <v>0</v>
      </c>
      <c r="FP5" s="3">
        <v>5.6752092257600004E-4</v>
      </c>
      <c r="FQ5" s="3">
        <v>9.3180319052200006E-3</v>
      </c>
      <c r="FR5" s="3">
        <v>1.82599508402E-2</v>
      </c>
      <c r="FS5" s="3">
        <v>2.7422201682500002E-4</v>
      </c>
      <c r="FT5" s="3">
        <v>1.0059242446200001E-3</v>
      </c>
      <c r="FU5" s="3">
        <v>9.8276586683999998E-4</v>
      </c>
      <c r="FV5" s="3">
        <v>3.4498281689700002E-3</v>
      </c>
      <c r="FW5" s="3">
        <v>5.6257817853900003E-3</v>
      </c>
      <c r="FX5" s="3">
        <v>1.2659504716900001E-3</v>
      </c>
      <c r="FY5" s="3">
        <v>4.1139893716800003E-3</v>
      </c>
      <c r="FZ5" s="3">
        <v>1.6241981889300001E-2</v>
      </c>
      <c r="GB5" s="3">
        <v>0</v>
      </c>
      <c r="GD5" s="3">
        <v>0.36019857252499998</v>
      </c>
      <c r="GG5" s="3">
        <v>0.46851942813300002</v>
      </c>
      <c r="GH5" s="3">
        <v>0.270933235291</v>
      </c>
      <c r="GI5" s="3">
        <v>0.977612017567</v>
      </c>
      <c r="GJ5" s="3">
        <v>0.27359687606200001</v>
      </c>
      <c r="GK5" s="3">
        <v>0.40456334876099997</v>
      </c>
      <c r="GM5" s="3">
        <v>1.2191487733699999E-2</v>
      </c>
      <c r="GO5" s="3">
        <v>0</v>
      </c>
      <c r="GP5" s="3">
        <v>4.6692487363299999E-2</v>
      </c>
      <c r="GQ5" s="3">
        <v>0.18919870868200001</v>
      </c>
      <c r="GR5" s="3">
        <v>0.26485359568599998</v>
      </c>
      <c r="GS5" s="3">
        <v>3.2456914514999997E-2</v>
      </c>
      <c r="GT5" s="3">
        <v>6.2163965270499999E-2</v>
      </c>
      <c r="GU5" s="3">
        <v>6.1444229623699997E-2</v>
      </c>
      <c r="GV5" s="3">
        <v>0.115121066247</v>
      </c>
      <c r="GW5" s="3">
        <v>0.14701021497399999</v>
      </c>
      <c r="GX5" s="3">
        <v>6.9737187583299998E-2</v>
      </c>
      <c r="GY5" s="3">
        <v>0.12571516046299999</v>
      </c>
      <c r="GZ5" s="3">
        <v>0.24979030730999999</v>
      </c>
      <c r="HB5" s="3">
        <v>0</v>
      </c>
    </row>
    <row r="6" spans="1:210" x14ac:dyDescent="0.25">
      <c r="A6" s="3">
        <v>4</v>
      </c>
      <c r="B6" s="3" t="s">
        <v>4</v>
      </c>
      <c r="C6" s="3">
        <v>2</v>
      </c>
      <c r="D6" s="3">
        <v>27</v>
      </c>
      <c r="G6" s="3">
        <v>4</v>
      </c>
      <c r="H6" s="3">
        <v>11</v>
      </c>
      <c r="J6" s="3">
        <v>11</v>
      </c>
      <c r="K6" s="3">
        <v>3</v>
      </c>
      <c r="M6" s="3">
        <v>3204</v>
      </c>
      <c r="N6" s="3">
        <v>1</v>
      </c>
      <c r="O6" s="3">
        <v>5</v>
      </c>
      <c r="P6" s="3">
        <v>263</v>
      </c>
      <c r="Q6" s="3">
        <v>16</v>
      </c>
      <c r="R6" s="3">
        <v>4</v>
      </c>
      <c r="S6" s="3">
        <v>5</v>
      </c>
      <c r="T6" s="3">
        <v>520</v>
      </c>
      <c r="U6" s="3">
        <v>578</v>
      </c>
      <c r="V6" s="3">
        <v>120</v>
      </c>
      <c r="W6" s="3">
        <v>87</v>
      </c>
      <c r="X6" s="3">
        <v>470</v>
      </c>
      <c r="Y6" s="3">
        <v>120</v>
      </c>
      <c r="Z6" s="3">
        <v>14</v>
      </c>
      <c r="AC6" s="3">
        <v>1</v>
      </c>
      <c r="AD6" s="3">
        <v>4</v>
      </c>
      <c r="AG6" s="3">
        <v>11</v>
      </c>
      <c r="AH6" s="3">
        <v>15</v>
      </c>
      <c r="AJ6" s="3">
        <v>21</v>
      </c>
      <c r="AK6" s="3">
        <v>25</v>
      </c>
      <c r="AM6" s="3">
        <v>32</v>
      </c>
      <c r="AN6" s="3">
        <v>36</v>
      </c>
      <c r="AO6" s="3">
        <v>39</v>
      </c>
      <c r="AP6" s="3">
        <v>45</v>
      </c>
      <c r="AQ6" s="3">
        <v>51</v>
      </c>
      <c r="AR6" s="3">
        <v>55</v>
      </c>
      <c r="AS6" s="3">
        <v>59</v>
      </c>
      <c r="AT6" s="3">
        <v>65</v>
      </c>
      <c r="AU6" s="3">
        <v>71</v>
      </c>
      <c r="AV6" s="3">
        <v>77</v>
      </c>
      <c r="AW6" s="3">
        <v>83</v>
      </c>
      <c r="AX6" s="3">
        <v>89</v>
      </c>
      <c r="AY6" s="3">
        <v>95</v>
      </c>
      <c r="AZ6" s="3">
        <v>99</v>
      </c>
      <c r="BC6" s="3">
        <v>5196.81301171</v>
      </c>
      <c r="BD6" s="3">
        <v>25622.378803799998</v>
      </c>
      <c r="BG6" s="3">
        <v>14518.1053302</v>
      </c>
      <c r="BH6" s="3">
        <v>11634.368371500001</v>
      </c>
      <c r="BJ6" s="3">
        <v>16637.9613465</v>
      </c>
      <c r="BK6" s="3">
        <v>13288.0842132</v>
      </c>
      <c r="BM6" s="3">
        <v>988051.87790800002</v>
      </c>
      <c r="BN6" s="3">
        <v>191.374139533</v>
      </c>
      <c r="BO6" s="3">
        <v>0</v>
      </c>
      <c r="BP6" s="3">
        <v>4610.64458973</v>
      </c>
      <c r="BQ6" s="3">
        <v>1761.0069159499999</v>
      </c>
      <c r="BR6" s="3">
        <v>1070.9538514400001</v>
      </c>
      <c r="BS6" s="3">
        <v>3058.7895334300001</v>
      </c>
      <c r="BT6" s="3">
        <v>21212.4355502</v>
      </c>
      <c r="BU6" s="3">
        <v>35081.941593000003</v>
      </c>
      <c r="BV6" s="3">
        <v>3602.63490258</v>
      </c>
      <c r="BW6" s="3">
        <v>3119.79936026</v>
      </c>
      <c r="BX6" s="3">
        <v>17172.1303544</v>
      </c>
      <c r="BY6" s="3">
        <v>12880.9397419</v>
      </c>
      <c r="BZ6" s="3">
        <v>1149.1861555600001</v>
      </c>
      <c r="CC6" s="3">
        <v>24577.294527400001</v>
      </c>
      <c r="CD6" s="3">
        <v>61288.780074299997</v>
      </c>
      <c r="CG6" s="3">
        <v>34389.151303999999</v>
      </c>
      <c r="CH6" s="3">
        <v>182651.62436300001</v>
      </c>
      <c r="CJ6" s="3">
        <v>53704.904261900003</v>
      </c>
      <c r="CK6" s="3">
        <v>93673.563110200004</v>
      </c>
      <c r="CM6" s="3">
        <v>13627497.897299999</v>
      </c>
      <c r="CN6" s="3">
        <v>1014.2829394300001</v>
      </c>
      <c r="CO6" s="3">
        <v>1270.26908974</v>
      </c>
      <c r="CP6" s="3">
        <v>41147.788325599999</v>
      </c>
      <c r="CQ6" s="3">
        <v>7185.49622929</v>
      </c>
      <c r="CR6" s="3">
        <v>10774.531940499999</v>
      </c>
      <c r="CS6" s="3">
        <v>82006.7901385</v>
      </c>
      <c r="CT6" s="3">
        <v>84794.967799999999</v>
      </c>
      <c r="CU6" s="3">
        <v>165342.16154500001</v>
      </c>
      <c r="CV6" s="3">
        <v>72357.298340499998</v>
      </c>
      <c r="CW6" s="3">
        <v>52600.174846299997</v>
      </c>
      <c r="CX6" s="3">
        <v>90257.805980999998</v>
      </c>
      <c r="CY6" s="3">
        <v>51712.286026100002</v>
      </c>
      <c r="CZ6" s="3">
        <v>78451.226791900001</v>
      </c>
      <c r="DC6" s="3">
        <v>0.21144772488800001</v>
      </c>
      <c r="DD6" s="3">
        <v>0.418059859777</v>
      </c>
      <c r="DG6" s="3">
        <v>0.422171085349</v>
      </c>
      <c r="DH6" s="3">
        <v>6.3697043002099996E-2</v>
      </c>
      <c r="DJ6" s="3">
        <v>0.30980338900400001</v>
      </c>
      <c r="DK6" s="3">
        <v>0.14185522330899999</v>
      </c>
      <c r="DM6" s="3">
        <v>7.2504276673200002E-2</v>
      </c>
      <c r="DN6" s="3">
        <v>0.188679245301</v>
      </c>
      <c r="DO6" s="3">
        <v>0</v>
      </c>
      <c r="DP6" s="3">
        <v>0.112050848353</v>
      </c>
      <c r="DQ6" s="3">
        <v>0.24507798205699999</v>
      </c>
      <c r="DR6" s="3">
        <v>9.9396786547699997E-2</v>
      </c>
      <c r="DS6" s="3">
        <v>3.72992227627E-2</v>
      </c>
      <c r="DT6" s="3">
        <v>0.25016149071799998</v>
      </c>
      <c r="DU6" s="3">
        <v>0.21217783332000001</v>
      </c>
      <c r="DV6" s="3">
        <v>4.9789516540899997E-2</v>
      </c>
      <c r="DW6" s="3">
        <v>5.9311577753799999E-2</v>
      </c>
      <c r="DX6" s="3">
        <v>0.19025645668800001</v>
      </c>
      <c r="DY6" s="3">
        <v>0.249088577043</v>
      </c>
      <c r="DZ6" s="3">
        <v>1.46484153601E-2</v>
      </c>
      <c r="EC6" s="3">
        <v>2</v>
      </c>
      <c r="ED6" s="3">
        <v>6</v>
      </c>
      <c r="EG6" s="3">
        <v>4</v>
      </c>
      <c r="EH6" s="3">
        <v>5</v>
      </c>
      <c r="EJ6" s="3">
        <v>7</v>
      </c>
      <c r="EK6" s="3">
        <v>3</v>
      </c>
      <c r="EM6" s="3">
        <v>2130</v>
      </c>
      <c r="EN6" s="3">
        <v>1</v>
      </c>
      <c r="EO6" s="3">
        <v>1</v>
      </c>
      <c r="EP6" s="3">
        <v>174</v>
      </c>
      <c r="EQ6" s="3">
        <v>17</v>
      </c>
      <c r="ER6" s="3">
        <v>7</v>
      </c>
      <c r="ES6" s="3">
        <v>3</v>
      </c>
      <c r="ET6" s="3">
        <v>223</v>
      </c>
      <c r="EU6" s="3">
        <v>244</v>
      </c>
      <c r="EV6" s="3">
        <v>56</v>
      </c>
      <c r="EW6" s="3">
        <v>43</v>
      </c>
      <c r="EX6" s="3">
        <v>176</v>
      </c>
      <c r="EY6" s="3">
        <v>52</v>
      </c>
      <c r="EZ6" s="3">
        <v>12</v>
      </c>
      <c r="FC6" s="3">
        <v>8.3368792263700003E-2</v>
      </c>
      <c r="FD6" s="3">
        <v>4.0547635569999997E-2</v>
      </c>
      <c r="FG6" s="3">
        <v>6.0985665011099997E-2</v>
      </c>
      <c r="FH6" s="3">
        <v>1.1927945943E-2</v>
      </c>
      <c r="FJ6" s="3">
        <v>3.05464641665E-2</v>
      </c>
      <c r="FK6" s="3">
        <v>4.0577439643E-2</v>
      </c>
      <c r="FM6" s="1">
        <v>3.1571552364900001E-5</v>
      </c>
      <c r="FN6" s="3">
        <v>0.15307938769400001</v>
      </c>
      <c r="FO6" s="3">
        <v>0</v>
      </c>
      <c r="FP6" s="3">
        <v>5.7181296400199996E-4</v>
      </c>
      <c r="FQ6" s="3">
        <v>1.0883221456900001E-2</v>
      </c>
      <c r="FR6" s="3">
        <v>1.2788152196E-2</v>
      </c>
      <c r="FS6" s="3">
        <v>1.1969330247999999E-2</v>
      </c>
      <c r="FT6" s="3">
        <v>8.41169144752E-4</v>
      </c>
      <c r="FU6" s="3">
        <v>6.8507541134200001E-4</v>
      </c>
      <c r="FV6" s="3">
        <v>8.4483072470600004E-4</v>
      </c>
      <c r="FW6" s="3">
        <v>1.2975282441399999E-3</v>
      </c>
      <c r="FX6" s="3">
        <v>8.7533487145699995E-4</v>
      </c>
      <c r="FY6" s="3">
        <v>3.59698957365E-3</v>
      </c>
      <c r="FZ6" s="3">
        <v>1.20281994063E-3</v>
      </c>
      <c r="GC6" s="3">
        <v>0.56592362767500004</v>
      </c>
      <c r="GD6" s="3">
        <v>0.39467429205100002</v>
      </c>
      <c r="GG6" s="3">
        <v>0.48402740697899999</v>
      </c>
      <c r="GH6" s="3">
        <v>0.214061666663</v>
      </c>
      <c r="GJ6" s="3">
        <v>0.34255991700999999</v>
      </c>
      <c r="GK6" s="3">
        <v>0.39481931580500002</v>
      </c>
      <c r="GM6" s="3">
        <v>1.1012959437199999E-2</v>
      </c>
      <c r="GN6" s="3">
        <v>0.76685707649099999</v>
      </c>
      <c r="GO6" s="3">
        <v>0</v>
      </c>
      <c r="GP6" s="3">
        <v>4.6868717525799998E-2</v>
      </c>
      <c r="GQ6" s="3">
        <v>0.20447245180900001</v>
      </c>
      <c r="GR6" s="3">
        <v>0.22164603645399999</v>
      </c>
      <c r="GS6" s="3">
        <v>0.214432691259</v>
      </c>
      <c r="GT6" s="3">
        <v>5.6845715638700001E-2</v>
      </c>
      <c r="GU6" s="3">
        <v>5.13009327421E-2</v>
      </c>
      <c r="GV6" s="3">
        <v>5.6969304998700003E-2</v>
      </c>
      <c r="GW6" s="3">
        <v>7.0601589944600002E-2</v>
      </c>
      <c r="GX6" s="3">
        <v>5.7988675120199999E-2</v>
      </c>
      <c r="GY6" s="3">
        <v>0.117550819419</v>
      </c>
      <c r="GZ6" s="3">
        <v>6.7976121424500005E-2</v>
      </c>
    </row>
    <row r="7" spans="1:210" x14ac:dyDescent="0.25">
      <c r="A7" s="3">
        <v>5</v>
      </c>
      <c r="B7" s="3" t="s">
        <v>0</v>
      </c>
      <c r="M7" s="3">
        <v>825</v>
      </c>
      <c r="P7" s="3">
        <v>75</v>
      </c>
      <c r="Q7" s="3">
        <v>2</v>
      </c>
      <c r="T7" s="3">
        <v>44</v>
      </c>
      <c r="U7" s="3">
        <v>65</v>
      </c>
      <c r="V7" s="3">
        <v>14</v>
      </c>
      <c r="W7" s="3">
        <v>62</v>
      </c>
      <c r="X7" s="3">
        <v>91</v>
      </c>
      <c r="Y7" s="3">
        <v>19</v>
      </c>
      <c r="AB7" s="3">
        <v>2</v>
      </c>
      <c r="AM7" s="3">
        <v>28</v>
      </c>
      <c r="AP7" s="3">
        <v>41</v>
      </c>
      <c r="AQ7" s="3">
        <v>47</v>
      </c>
      <c r="AT7" s="3">
        <v>61</v>
      </c>
      <c r="AU7" s="3">
        <v>67</v>
      </c>
      <c r="AV7" s="3">
        <v>73</v>
      </c>
      <c r="AW7" s="3">
        <v>79</v>
      </c>
      <c r="AX7" s="3">
        <v>85</v>
      </c>
      <c r="AY7" s="3">
        <v>91</v>
      </c>
      <c r="BB7" s="3">
        <v>102</v>
      </c>
      <c r="BM7" s="3">
        <v>137891.09064499999</v>
      </c>
      <c r="BP7" s="3">
        <v>432.23929961200002</v>
      </c>
      <c r="BQ7" s="3">
        <v>24.450000001199999</v>
      </c>
      <c r="BT7" s="3">
        <v>1542.53013263</v>
      </c>
      <c r="BU7" s="3">
        <v>3531.52249416</v>
      </c>
      <c r="BV7" s="3">
        <v>6921.7735376000001</v>
      </c>
      <c r="BW7" s="3">
        <v>2551.5325314900001</v>
      </c>
      <c r="BX7" s="3">
        <v>4983.9462884300001</v>
      </c>
      <c r="BY7" s="3">
        <v>179.90966828099999</v>
      </c>
      <c r="CB7" s="3">
        <v>2317.8127776599999</v>
      </c>
      <c r="CM7" s="3">
        <v>13627497.897299999</v>
      </c>
      <c r="CP7" s="3">
        <v>41147.788325599999</v>
      </c>
      <c r="CQ7" s="3">
        <v>7185.49622929</v>
      </c>
      <c r="CT7" s="3">
        <v>84794.967799999999</v>
      </c>
      <c r="CU7" s="3">
        <v>165342.16154500001</v>
      </c>
      <c r="CV7" s="3">
        <v>72357.298340499998</v>
      </c>
      <c r="CW7" s="3">
        <v>52600.174846299997</v>
      </c>
      <c r="CX7" s="3">
        <v>90257.805980999998</v>
      </c>
      <c r="CY7" s="3">
        <v>51712.286026100002</v>
      </c>
      <c r="DB7" s="3">
        <v>24477.3500938</v>
      </c>
      <c r="DM7" s="3">
        <v>1.0118591959000001E-2</v>
      </c>
      <c r="DP7" s="3">
        <v>1.0504557284900001E-2</v>
      </c>
      <c r="DQ7" s="3">
        <v>3.4026877505799998E-3</v>
      </c>
      <c r="DT7" s="3">
        <v>1.81912933356E-2</v>
      </c>
      <c r="DU7" s="3">
        <v>2.13588745978E-2</v>
      </c>
      <c r="DV7" s="3">
        <v>9.5661027931499998E-2</v>
      </c>
      <c r="DW7" s="3">
        <v>4.8508061787799997E-2</v>
      </c>
      <c r="DX7" s="3">
        <v>5.5219005539300002E-2</v>
      </c>
      <c r="DY7" s="3">
        <v>3.47905076542E-3</v>
      </c>
      <c r="EB7" s="3">
        <v>9.4692144729000005E-2</v>
      </c>
      <c r="EM7" s="3">
        <v>2130</v>
      </c>
      <c r="EP7" s="3">
        <v>174</v>
      </c>
      <c r="EQ7" s="3">
        <v>17</v>
      </c>
      <c r="ET7" s="3">
        <v>223</v>
      </c>
      <c r="EU7" s="3">
        <v>244</v>
      </c>
      <c r="EV7" s="3">
        <v>56</v>
      </c>
      <c r="EW7" s="3">
        <v>43</v>
      </c>
      <c r="EX7" s="3">
        <v>176</v>
      </c>
      <c r="EY7" s="3">
        <v>52</v>
      </c>
      <c r="FB7" s="3">
        <v>3</v>
      </c>
      <c r="FM7" s="1">
        <v>4.7024441576499996E-6</v>
      </c>
      <c r="FP7" s="1">
        <v>5.9736848052500002E-5</v>
      </c>
      <c r="FQ7" s="3">
        <v>1.9947702745E-4</v>
      </c>
      <c r="FT7" s="1">
        <v>8.00913461094E-5</v>
      </c>
      <c r="FU7" s="1">
        <v>8.5666692924899997E-5</v>
      </c>
      <c r="FV7" s="3">
        <v>1.5448213511900001E-3</v>
      </c>
      <c r="FW7" s="3">
        <v>1.0733727844E-3</v>
      </c>
      <c r="FX7" s="3">
        <v>2.9641969867400003E-4</v>
      </c>
      <c r="FY7" s="1">
        <v>6.6672057138300006E-5</v>
      </c>
      <c r="GB7" s="3">
        <v>2.8575180818499999E-2</v>
      </c>
      <c r="GM7" s="3">
        <v>4.2502834583099999E-3</v>
      </c>
      <c r="GP7" s="3">
        <v>1.5148764816899999E-2</v>
      </c>
      <c r="GQ7" s="3">
        <v>2.7682321951999999E-2</v>
      </c>
      <c r="GT7" s="3">
        <v>1.7540778637600001E-2</v>
      </c>
      <c r="GU7" s="3">
        <v>1.81410354594E-2</v>
      </c>
      <c r="GV7" s="3">
        <v>7.7036262258300001E-2</v>
      </c>
      <c r="GW7" s="3">
        <v>6.4214242100699995E-2</v>
      </c>
      <c r="GX7" s="3">
        <v>3.37450131786E-2</v>
      </c>
      <c r="GY7" s="3">
        <v>1.6003979964499999E-2</v>
      </c>
      <c r="HB7" s="3">
        <v>0.33132222176100001</v>
      </c>
    </row>
    <row r="8" spans="1:210" x14ac:dyDescent="0.25">
      <c r="A8" s="3">
        <v>6</v>
      </c>
      <c r="B8" s="3" t="s">
        <v>2</v>
      </c>
      <c r="M8" s="3">
        <v>601</v>
      </c>
      <c r="P8" s="3">
        <v>35</v>
      </c>
      <c r="Q8" s="3">
        <v>1</v>
      </c>
      <c r="T8" s="3">
        <v>71</v>
      </c>
      <c r="U8" s="3">
        <v>101</v>
      </c>
      <c r="V8" s="3">
        <v>13</v>
      </c>
      <c r="W8" s="3">
        <v>24</v>
      </c>
      <c r="X8" s="3">
        <v>29</v>
      </c>
      <c r="Y8" s="3">
        <v>34</v>
      </c>
      <c r="AM8" s="3">
        <v>30</v>
      </c>
      <c r="AP8" s="3">
        <v>43</v>
      </c>
      <c r="AQ8" s="3">
        <v>49</v>
      </c>
      <c r="AT8" s="3">
        <v>63</v>
      </c>
      <c r="AU8" s="3">
        <v>69</v>
      </c>
      <c r="AV8" s="3">
        <v>75</v>
      </c>
      <c r="AW8" s="3">
        <v>81</v>
      </c>
      <c r="AX8" s="3">
        <v>87</v>
      </c>
      <c r="AY8" s="3">
        <v>93</v>
      </c>
      <c r="BM8" s="3">
        <v>71124.624807800006</v>
      </c>
      <c r="BP8" s="3">
        <v>350.56137376800001</v>
      </c>
      <c r="BQ8" s="3">
        <v>337.40999995999999</v>
      </c>
      <c r="BT8" s="3">
        <v>906.83138830600001</v>
      </c>
      <c r="BU8" s="3">
        <v>4320.6255841299999</v>
      </c>
      <c r="BV8" s="3">
        <v>1776.3693456599999</v>
      </c>
      <c r="BW8" s="3">
        <v>1023.67352844</v>
      </c>
      <c r="BX8" s="3">
        <v>330.12677493799998</v>
      </c>
      <c r="BY8" s="3">
        <v>511.56751491799997</v>
      </c>
      <c r="CM8" s="3">
        <v>13627497.897299999</v>
      </c>
      <c r="CP8" s="3">
        <v>41147.788325599999</v>
      </c>
      <c r="CQ8" s="3">
        <v>7185.49622929</v>
      </c>
      <c r="CT8" s="3">
        <v>84794.967799999999</v>
      </c>
      <c r="CU8" s="3">
        <v>165342.16154500001</v>
      </c>
      <c r="CV8" s="3">
        <v>72357.298340499998</v>
      </c>
      <c r="CW8" s="3">
        <v>52600.174846299997</v>
      </c>
      <c r="CX8" s="3">
        <v>90257.805980999998</v>
      </c>
      <c r="CY8" s="3">
        <v>51712.286026100002</v>
      </c>
      <c r="DM8" s="3">
        <v>5.2191991034500002E-3</v>
      </c>
      <c r="DP8" s="3">
        <v>8.5195678317900002E-3</v>
      </c>
      <c r="DQ8" s="3">
        <v>4.6957090950000002E-2</v>
      </c>
      <c r="DT8" s="3">
        <v>1.0694400998499999E-2</v>
      </c>
      <c r="DU8" s="3">
        <v>2.6131420708200001E-2</v>
      </c>
      <c r="DV8" s="3">
        <v>2.45499678181E-2</v>
      </c>
      <c r="DW8" s="3">
        <v>1.9461409233599999E-2</v>
      </c>
      <c r="DX8" s="3">
        <v>3.6575980476200001E-3</v>
      </c>
      <c r="DY8" s="3">
        <v>9.8925720409900001E-3</v>
      </c>
      <c r="EM8" s="3">
        <v>2130</v>
      </c>
      <c r="EP8" s="3">
        <v>174</v>
      </c>
      <c r="EQ8" s="3">
        <v>17</v>
      </c>
      <c r="ET8" s="3">
        <v>223</v>
      </c>
      <c r="EU8" s="3">
        <v>244</v>
      </c>
      <c r="EV8" s="3">
        <v>56</v>
      </c>
      <c r="EW8" s="3">
        <v>43</v>
      </c>
      <c r="EX8" s="3">
        <v>176</v>
      </c>
      <c r="EY8" s="3">
        <v>52</v>
      </c>
      <c r="FM8" s="1">
        <v>2.43753946675E-6</v>
      </c>
      <c r="FP8" s="1">
        <v>4.8545889630700003E-5</v>
      </c>
      <c r="FQ8" s="3">
        <v>2.6324777976199998E-3</v>
      </c>
      <c r="FT8" s="1">
        <v>4.7444084241099998E-5</v>
      </c>
      <c r="FU8" s="3">
        <v>1.04297416229E-4</v>
      </c>
      <c r="FV8" s="3">
        <v>4.2762976603899998E-4</v>
      </c>
      <c r="FW8" s="3">
        <v>4.4378285544700001E-4</v>
      </c>
      <c r="FX8" s="1">
        <v>2.0705795591699999E-5</v>
      </c>
      <c r="FY8" s="3">
        <v>1.88359789604E-4</v>
      </c>
      <c r="GM8" s="3">
        <v>3.06007379248E-3</v>
      </c>
      <c r="GP8" s="3">
        <v>1.3656276564500001E-2</v>
      </c>
      <c r="GQ8" s="3">
        <v>0.100563048419</v>
      </c>
      <c r="GT8" s="3">
        <v>1.3500414586999999E-2</v>
      </c>
      <c r="GU8" s="3">
        <v>2.0016716868300002E-2</v>
      </c>
      <c r="GV8" s="3">
        <v>4.0531253486900003E-2</v>
      </c>
      <c r="GW8" s="3">
        <v>4.1289662356100001E-2</v>
      </c>
      <c r="GX8" s="3">
        <v>8.9187097914999996E-3</v>
      </c>
      <c r="GY8" s="3">
        <v>2.6899869288600001E-2</v>
      </c>
    </row>
    <row r="10" spans="1:210" x14ac:dyDescent="0.25">
      <c r="E10" s="11" t="s">
        <v>33</v>
      </c>
      <c r="F10" s="11"/>
      <c r="G10" s="11"/>
      <c r="H10" s="11"/>
      <c r="I10" s="11"/>
      <c r="Q10" s="11" t="s">
        <v>31</v>
      </c>
      <c r="R10" s="11"/>
      <c r="S10" s="11"/>
      <c r="T10" s="11"/>
      <c r="U10" s="11"/>
    </row>
    <row r="11" spans="1:210" x14ac:dyDescent="0.25">
      <c r="D11" s="3" t="s">
        <v>34</v>
      </c>
      <c r="E11" s="3" t="s">
        <v>13</v>
      </c>
      <c r="F11" s="3" t="s">
        <v>83</v>
      </c>
      <c r="G11" s="3" t="s">
        <v>84</v>
      </c>
      <c r="Q11" s="3" t="s">
        <v>13</v>
      </c>
      <c r="R11" s="3" t="s">
        <v>83</v>
      </c>
      <c r="S11" s="3" t="s">
        <v>84</v>
      </c>
    </row>
    <row r="12" spans="1:210" x14ac:dyDescent="0.25">
      <c r="C12" s="3">
        <v>1</v>
      </c>
      <c r="D12" s="3" t="s">
        <v>3</v>
      </c>
      <c r="E12" s="4">
        <f t="shared" ref="E12:E17" si="0">DM3</f>
        <v>0.37573544885799998</v>
      </c>
      <c r="F12" s="4">
        <f t="shared" ref="F12:F17" si="1">SUM(BC3:BL3,BN3:BO3,BP3:BS3,BZ3:CB3)/SUM($BZ$3:$CB$8,$BN$3:$BS$8,$BC$3:$BL$8)</f>
        <v>0.42938687260767128</v>
      </c>
      <c r="G12" s="4">
        <f t="shared" ref="G12:G17" si="2">DT3</f>
        <v>0.19980405912599999</v>
      </c>
      <c r="H12" s="4"/>
      <c r="I12" s="4"/>
      <c r="J12" s="4"/>
      <c r="K12" s="4"/>
      <c r="L12" s="4"/>
      <c r="Q12" s="4">
        <f t="shared" ref="Q12:Q17" si="3">GM3</f>
        <v>2.0567982402300001E-2</v>
      </c>
      <c r="R12" s="4">
        <f t="shared" ref="R12:R17" si="4">$H$19*SQRT((G12*(1-G12))/SUM($EC$3:$EL$3,$EN$3:$ES$3,$EZ$3:$FB$3))</f>
        <v>4.9467451435531128E-2</v>
      </c>
      <c r="S12" s="7">
        <f t="shared" ref="S12:S17" si="5">$H$19*SQRT((G12*(1-G12))/SUM($ET$3:$EY$3))</f>
        <v>2.7812891757254148E-2</v>
      </c>
      <c r="T12" s="4"/>
      <c r="U12" s="4"/>
      <c r="V12" s="4"/>
      <c r="W12" s="4"/>
      <c r="X12" s="4"/>
    </row>
    <row r="13" spans="1:210" x14ac:dyDescent="0.25">
      <c r="C13" s="3">
        <v>2</v>
      </c>
      <c r="D13" s="3" t="s">
        <v>1</v>
      </c>
      <c r="E13" s="4">
        <f t="shared" si="0"/>
        <v>0.44579983755199998</v>
      </c>
      <c r="F13" s="4">
        <f t="shared" si="1"/>
        <v>0.28971591426641791</v>
      </c>
      <c r="G13" s="4">
        <f t="shared" si="2"/>
        <v>0.18139510819400001</v>
      </c>
      <c r="H13" s="4"/>
      <c r="I13" s="4"/>
      <c r="J13" s="4"/>
      <c r="K13" s="4"/>
      <c r="L13" s="4"/>
      <c r="Q13" s="4">
        <f t="shared" si="3"/>
        <v>2.1109091721299999E-2</v>
      </c>
      <c r="R13" s="4">
        <f t="shared" si="4"/>
        <v>4.7672635726669119E-2</v>
      </c>
      <c r="S13" s="7">
        <f t="shared" si="5"/>
        <v>2.6803763257884101E-2</v>
      </c>
      <c r="T13" s="4"/>
      <c r="U13" s="4"/>
      <c r="V13" s="4"/>
      <c r="W13" s="4"/>
      <c r="X13" s="4"/>
    </row>
    <row r="14" spans="1:210" x14ac:dyDescent="0.25">
      <c r="C14" s="3">
        <v>3</v>
      </c>
      <c r="D14" s="3" t="s">
        <v>5</v>
      </c>
      <c r="E14" s="4">
        <f t="shared" si="0"/>
        <v>9.0622645853899994E-2</v>
      </c>
      <c r="F14" s="4">
        <f t="shared" si="1"/>
        <v>0.13954076768886789</v>
      </c>
      <c r="G14" s="4">
        <f t="shared" si="2"/>
        <v>0.33975364762799998</v>
      </c>
      <c r="H14" s="4"/>
      <c r="I14" s="4"/>
      <c r="J14" s="4"/>
      <c r="K14" s="4"/>
      <c r="L14" s="4"/>
      <c r="Q14" s="4">
        <f t="shared" si="3"/>
        <v>1.2191487733699999E-2</v>
      </c>
      <c r="R14" s="4">
        <f t="shared" si="4"/>
        <v>5.8594152888335908E-2</v>
      </c>
      <c r="S14" s="7">
        <f t="shared" si="5"/>
        <v>3.2944345920370932E-2</v>
      </c>
      <c r="T14" s="4"/>
      <c r="U14" s="4"/>
      <c r="V14" s="4"/>
      <c r="W14" s="4"/>
      <c r="X14" s="4"/>
    </row>
    <row r="15" spans="1:210" x14ac:dyDescent="0.25">
      <c r="C15" s="3">
        <v>4</v>
      </c>
      <c r="D15" s="3" t="s">
        <v>4</v>
      </c>
      <c r="E15" s="4">
        <f t="shared" si="0"/>
        <v>7.2504276673200002E-2</v>
      </c>
      <c r="F15" s="4">
        <f t="shared" si="1"/>
        <v>0.1365674758437892</v>
      </c>
      <c r="G15" s="4">
        <f t="shared" si="2"/>
        <v>0.25016149071799998</v>
      </c>
      <c r="H15" s="4"/>
      <c r="I15" s="4"/>
      <c r="J15" s="4"/>
      <c r="K15" s="4"/>
      <c r="L15" s="4"/>
      <c r="Q15" s="4">
        <f t="shared" si="3"/>
        <v>1.1012959437199999E-2</v>
      </c>
      <c r="R15" s="4">
        <f t="shared" si="4"/>
        <v>5.3581307734936592E-2</v>
      </c>
      <c r="S15" s="7">
        <f t="shared" si="5"/>
        <v>3.0125892258389301E-2</v>
      </c>
      <c r="T15" s="4"/>
      <c r="U15" s="4"/>
      <c r="V15" s="4"/>
      <c r="W15" s="4"/>
      <c r="X15" s="4"/>
    </row>
    <row r="16" spans="1:210" x14ac:dyDescent="0.25">
      <c r="C16" s="3">
        <v>5</v>
      </c>
      <c r="D16" s="3" t="s">
        <v>0</v>
      </c>
      <c r="E16" s="4">
        <f t="shared" si="0"/>
        <v>1.0118591959000001E-2</v>
      </c>
      <c r="F16" s="4">
        <f t="shared" si="1"/>
        <v>3.8374319030917269E-3</v>
      </c>
      <c r="G16" s="4">
        <f t="shared" si="2"/>
        <v>1.81912933356E-2</v>
      </c>
      <c r="H16" s="4"/>
      <c r="I16" s="4"/>
      <c r="J16" s="4"/>
      <c r="K16" s="4"/>
      <c r="L16" s="4"/>
      <c r="Q16" s="4">
        <f t="shared" si="3"/>
        <v>4.2502834583099999E-3</v>
      </c>
      <c r="R16" s="4">
        <f t="shared" si="4"/>
        <v>1.6533486253651915E-2</v>
      </c>
      <c r="S16" s="7">
        <f t="shared" si="5"/>
        <v>9.295891544810345E-3</v>
      </c>
      <c r="T16" s="4"/>
      <c r="U16" s="4"/>
      <c r="V16" s="4"/>
      <c r="W16" s="4"/>
      <c r="X16" s="4"/>
    </row>
    <row r="17" spans="3:24" x14ac:dyDescent="0.25">
      <c r="C17" s="3">
        <v>6</v>
      </c>
      <c r="D17" s="3" t="s">
        <v>2</v>
      </c>
      <c r="E17" s="4">
        <f t="shared" si="0"/>
        <v>5.2191991034500002E-3</v>
      </c>
      <c r="F17" s="4">
        <f t="shared" si="1"/>
        <v>9.5153769016180435E-4</v>
      </c>
      <c r="G17" s="4">
        <f t="shared" si="2"/>
        <v>1.0694400998499999E-2</v>
      </c>
      <c r="H17" s="4"/>
      <c r="I17" s="4"/>
      <c r="J17" s="4"/>
      <c r="K17" s="4"/>
      <c r="L17" s="4"/>
      <c r="Q17" s="4">
        <f t="shared" si="3"/>
        <v>3.06007379248E-3</v>
      </c>
      <c r="R17" s="4">
        <f t="shared" si="4"/>
        <v>1.272514314240439E-2</v>
      </c>
      <c r="S17" s="7">
        <f t="shared" si="5"/>
        <v>7.1546647046596169E-3</v>
      </c>
      <c r="T17" s="4"/>
      <c r="U17" s="4"/>
      <c r="V17" s="4"/>
      <c r="W17" s="4"/>
      <c r="X17" s="4"/>
    </row>
    <row r="18" spans="3:24" x14ac:dyDescent="0.25">
      <c r="D18" s="2"/>
    </row>
    <row r="19" spans="3:24" x14ac:dyDescent="0.25">
      <c r="D19" s="2"/>
      <c r="G19" s="3" t="s">
        <v>39</v>
      </c>
      <c r="H19" s="3">
        <v>1.96</v>
      </c>
    </row>
    <row r="20" spans="3:24" x14ac:dyDescent="0.25">
      <c r="P20" s="4"/>
      <c r="Q20" s="4"/>
      <c r="R20" s="4"/>
      <c r="S20" s="4"/>
      <c r="T20" s="4"/>
      <c r="U20" s="4"/>
    </row>
    <row r="21" spans="3:24" x14ac:dyDescent="0.25">
      <c r="P21" s="4"/>
      <c r="Q21" s="4"/>
      <c r="R21" s="4"/>
      <c r="S21" s="4"/>
      <c r="T21" s="4"/>
      <c r="U21" s="4"/>
    </row>
    <row r="22" spans="3:24" x14ac:dyDescent="0.25">
      <c r="P22" s="4"/>
      <c r="Q22" s="4"/>
      <c r="R22" s="4"/>
      <c r="S22" s="4"/>
      <c r="T22" s="4"/>
      <c r="U22" s="4"/>
    </row>
    <row r="23" spans="3:24" x14ac:dyDescent="0.25">
      <c r="P23" s="4"/>
      <c r="Q23" s="4"/>
      <c r="R23" s="4"/>
      <c r="S23" s="4"/>
      <c r="T23" s="4"/>
      <c r="U23" s="4"/>
    </row>
    <row r="24" spans="3:24" x14ac:dyDescent="0.25">
      <c r="P24" s="4"/>
      <c r="Q24" s="4"/>
      <c r="R24" s="4"/>
      <c r="S24" s="4"/>
      <c r="T24" s="4"/>
      <c r="U24" s="4"/>
    </row>
    <row r="25" spans="3:24" x14ac:dyDescent="0.25">
      <c r="P25" s="4"/>
      <c r="Q25" s="4"/>
      <c r="R25" s="4"/>
      <c r="S25" s="4"/>
      <c r="T25" s="4"/>
      <c r="U25" s="4"/>
    </row>
    <row r="31" spans="3:24" x14ac:dyDescent="0.25">
      <c r="C31" s="6" t="s">
        <v>26</v>
      </c>
    </row>
  </sheetData>
  <mergeCells count="2">
    <mergeCell ref="E10:I10"/>
    <mergeCell ref="Q10:U10"/>
  </mergeCells>
  <hyperlinks>
    <hyperlink ref="C31" r:id="rId1" xr:uid="{C6A62E5F-52D7-4D92-887B-4E6C95F6F5B8}"/>
  </hyperlinks>
  <pageMargins left="0.7" right="0.7" top="0.75" bottom="0.75" header="0.3" footer="0.3"/>
  <pageSetup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1AFB-3F5B-4AB8-8FEA-17957A673201}">
  <dimension ref="A1:BD31"/>
  <sheetViews>
    <sheetView topLeftCell="A19" workbookViewId="0">
      <selection activeCell="Z10" sqref="Z10"/>
    </sheetView>
  </sheetViews>
  <sheetFormatPr defaultRowHeight="15" x14ac:dyDescent="0.25"/>
  <cols>
    <col min="1" max="16384" width="9.140625" style="3"/>
  </cols>
  <sheetData>
    <row r="1" spans="1:56" x14ac:dyDescent="0.25">
      <c r="C1" s="3" t="s">
        <v>27</v>
      </c>
      <c r="D1" s="3" t="s">
        <v>27</v>
      </c>
      <c r="E1" s="3" t="s">
        <v>27</v>
      </c>
      <c r="F1" s="3" t="s">
        <v>27</v>
      </c>
      <c r="G1" s="3" t="s">
        <v>27</v>
      </c>
      <c r="H1" s="3" t="s">
        <v>14</v>
      </c>
      <c r="I1" s="3" t="s">
        <v>14</v>
      </c>
      <c r="J1" s="3" t="s">
        <v>14</v>
      </c>
      <c r="K1" s="3" t="s">
        <v>14</v>
      </c>
      <c r="L1" s="3" t="s">
        <v>14</v>
      </c>
      <c r="M1" s="3" t="s">
        <v>28</v>
      </c>
      <c r="N1" s="3" t="s">
        <v>28</v>
      </c>
      <c r="O1" s="3" t="s">
        <v>28</v>
      </c>
      <c r="P1" s="3" t="s">
        <v>28</v>
      </c>
      <c r="Q1" s="3" t="s">
        <v>28</v>
      </c>
      <c r="R1" s="3" t="s">
        <v>15</v>
      </c>
      <c r="S1" s="3" t="s">
        <v>15</v>
      </c>
      <c r="T1" s="3" t="s">
        <v>15</v>
      </c>
      <c r="U1" s="3" t="s">
        <v>15</v>
      </c>
      <c r="V1" s="3" t="s">
        <v>15</v>
      </c>
      <c r="W1" s="3" t="s">
        <v>16</v>
      </c>
      <c r="X1" s="3" t="s">
        <v>16</v>
      </c>
      <c r="Y1" s="3" t="s">
        <v>16</v>
      </c>
      <c r="Z1" s="3" t="s">
        <v>16</v>
      </c>
      <c r="AA1" s="3" t="s">
        <v>16</v>
      </c>
      <c r="AB1" s="3" t="s">
        <v>17</v>
      </c>
      <c r="AC1" s="3" t="s">
        <v>17</v>
      </c>
      <c r="AD1" s="3" t="s">
        <v>17</v>
      </c>
      <c r="AE1" s="3" t="s">
        <v>17</v>
      </c>
      <c r="AF1" s="3" t="s">
        <v>17</v>
      </c>
      <c r="AG1" s="3" t="s">
        <v>29</v>
      </c>
      <c r="AH1" s="3" t="s">
        <v>29</v>
      </c>
      <c r="AI1" s="3" t="s">
        <v>29</v>
      </c>
      <c r="AJ1" s="3" t="s">
        <v>29</v>
      </c>
      <c r="AK1" s="3" t="s">
        <v>29</v>
      </c>
      <c r="AL1" s="3" t="s">
        <v>30</v>
      </c>
      <c r="AM1" s="3" t="s">
        <v>30</v>
      </c>
      <c r="AN1" s="3" t="s">
        <v>30</v>
      </c>
      <c r="AO1" s="3" t="s">
        <v>30</v>
      </c>
      <c r="AP1" s="3" t="s">
        <v>30</v>
      </c>
      <c r="AQ1" s="3" t="s">
        <v>31</v>
      </c>
      <c r="AR1" s="3" t="s">
        <v>31</v>
      </c>
      <c r="AS1" s="3" t="s">
        <v>31</v>
      </c>
      <c r="AT1" s="3" t="s">
        <v>31</v>
      </c>
      <c r="AU1" s="3" t="s">
        <v>31</v>
      </c>
      <c r="AV1" s="3" t="s">
        <v>30</v>
      </c>
      <c r="AW1" s="3" t="s">
        <v>30</v>
      </c>
      <c r="AX1" s="3" t="s">
        <v>30</v>
      </c>
      <c r="AY1" s="3" t="s">
        <v>31</v>
      </c>
      <c r="AZ1" s="3" t="s">
        <v>31</v>
      </c>
      <c r="BA1" s="3" t="s">
        <v>31</v>
      </c>
      <c r="BB1" s="3" t="s">
        <v>31</v>
      </c>
      <c r="BC1" s="3" t="s">
        <v>31</v>
      </c>
      <c r="BD1" s="3" t="s">
        <v>31</v>
      </c>
    </row>
    <row r="2" spans="1:56" x14ac:dyDescent="0.25">
      <c r="B2" s="3" t="s">
        <v>18</v>
      </c>
      <c r="C2" s="3" t="s">
        <v>46</v>
      </c>
      <c r="D2" s="3" t="s">
        <v>19</v>
      </c>
      <c r="E2" s="3" t="s">
        <v>45</v>
      </c>
      <c r="F2" s="3" t="s">
        <v>20</v>
      </c>
      <c r="G2" s="3" t="s">
        <v>22</v>
      </c>
      <c r="H2" s="3" t="s">
        <v>46</v>
      </c>
      <c r="I2" s="3" t="s">
        <v>19</v>
      </c>
      <c r="J2" s="3" t="s">
        <v>45</v>
      </c>
      <c r="K2" s="3" t="s">
        <v>20</v>
      </c>
      <c r="L2" s="3" t="s">
        <v>22</v>
      </c>
      <c r="M2" s="3" t="s">
        <v>46</v>
      </c>
      <c r="N2" s="3" t="s">
        <v>19</v>
      </c>
      <c r="O2" s="3" t="s">
        <v>45</v>
      </c>
      <c r="P2" s="3" t="s">
        <v>20</v>
      </c>
      <c r="Q2" s="3" t="s">
        <v>22</v>
      </c>
      <c r="R2" s="3" t="s">
        <v>46</v>
      </c>
      <c r="S2" s="3" t="s">
        <v>19</v>
      </c>
      <c r="T2" s="3" t="s">
        <v>45</v>
      </c>
      <c r="U2" s="3" t="s">
        <v>20</v>
      </c>
      <c r="V2" s="3" t="s">
        <v>22</v>
      </c>
      <c r="W2" s="3" t="s">
        <v>46</v>
      </c>
      <c r="X2" s="3" t="s">
        <v>19</v>
      </c>
      <c r="Y2" s="3" t="s">
        <v>45</v>
      </c>
      <c r="Z2" s="3" t="s">
        <v>20</v>
      </c>
      <c r="AA2" s="3" t="s">
        <v>22</v>
      </c>
      <c r="AB2" s="3" t="s">
        <v>46</v>
      </c>
      <c r="AC2" s="3" t="s">
        <v>19</v>
      </c>
      <c r="AD2" s="3" t="s">
        <v>45</v>
      </c>
      <c r="AE2" s="3" t="s">
        <v>20</v>
      </c>
      <c r="AF2" s="3" t="s">
        <v>22</v>
      </c>
      <c r="AG2" s="3" t="s">
        <v>46</v>
      </c>
      <c r="AH2" s="3" t="s">
        <v>19</v>
      </c>
      <c r="AI2" s="3" t="s">
        <v>45</v>
      </c>
      <c r="AJ2" s="3" t="s">
        <v>20</v>
      </c>
      <c r="AK2" s="3" t="s">
        <v>22</v>
      </c>
      <c r="AL2" s="3" t="s">
        <v>46</v>
      </c>
      <c r="AM2" s="3" t="s">
        <v>19</v>
      </c>
      <c r="AN2" s="3" t="s">
        <v>45</v>
      </c>
      <c r="AO2" s="3" t="s">
        <v>20</v>
      </c>
      <c r="AP2" s="3" t="s">
        <v>22</v>
      </c>
      <c r="AQ2" s="3" t="s">
        <v>46</v>
      </c>
      <c r="AR2" s="3" t="s">
        <v>19</v>
      </c>
      <c r="AS2" s="3" t="s">
        <v>45</v>
      </c>
      <c r="AT2" s="3" t="s">
        <v>20</v>
      </c>
      <c r="AU2" s="3" t="s">
        <v>22</v>
      </c>
      <c r="AV2" s="3" t="s">
        <v>20</v>
      </c>
      <c r="AW2" s="3" t="s">
        <v>21</v>
      </c>
      <c r="AX2" s="3" t="s">
        <v>22</v>
      </c>
      <c r="AY2" s="3" t="s">
        <v>44</v>
      </c>
      <c r="AZ2" s="3" t="s">
        <v>19</v>
      </c>
      <c r="BA2" s="3" t="s">
        <v>45</v>
      </c>
      <c r="BB2" s="3" t="s">
        <v>20</v>
      </c>
      <c r="BC2" s="3" t="s">
        <v>21</v>
      </c>
      <c r="BD2" s="3" t="s">
        <v>22</v>
      </c>
    </row>
    <row r="3" spans="1:56" x14ac:dyDescent="0.25">
      <c r="A3" s="3">
        <v>1</v>
      </c>
      <c r="B3" s="3" t="s">
        <v>3</v>
      </c>
      <c r="C3" s="3">
        <v>3</v>
      </c>
      <c r="D3" s="3">
        <v>9</v>
      </c>
      <c r="E3" s="3">
        <v>15</v>
      </c>
      <c r="F3" s="3">
        <v>21</v>
      </c>
      <c r="G3" s="3">
        <v>27</v>
      </c>
      <c r="H3" s="3">
        <v>4148</v>
      </c>
      <c r="I3" s="3">
        <v>5662</v>
      </c>
      <c r="J3" s="3">
        <v>2744</v>
      </c>
      <c r="K3" s="3">
        <v>139</v>
      </c>
      <c r="L3" s="3">
        <v>4123</v>
      </c>
      <c r="M3" s="3">
        <v>3</v>
      </c>
      <c r="N3" s="3">
        <v>9</v>
      </c>
      <c r="O3" s="3">
        <v>15</v>
      </c>
      <c r="P3" s="3">
        <v>21</v>
      </c>
      <c r="Q3" s="3">
        <v>27</v>
      </c>
      <c r="R3" s="3">
        <v>1442066.0009600001</v>
      </c>
      <c r="S3" s="3">
        <v>1974392.61118</v>
      </c>
      <c r="T3" s="3">
        <v>632520.64841599995</v>
      </c>
      <c r="U3" s="3">
        <v>64813.450775199999</v>
      </c>
      <c r="V3" s="3">
        <v>1436567.7559199999</v>
      </c>
      <c r="W3" s="3">
        <v>4000176.7076699999</v>
      </c>
      <c r="X3" s="3">
        <v>5144264.8197499998</v>
      </c>
      <c r="Y3" s="3">
        <v>2753095.9512999998</v>
      </c>
      <c r="Z3" s="3">
        <v>623040.40520200005</v>
      </c>
      <c r="AA3" s="3">
        <v>2291044.4225599999</v>
      </c>
      <c r="AB3" s="3">
        <v>0.36050057443599998</v>
      </c>
      <c r="AC3" s="3">
        <v>0.383804621332</v>
      </c>
      <c r="AD3" s="3">
        <v>0.229748857142</v>
      </c>
      <c r="AE3" s="3">
        <v>0.104027684616</v>
      </c>
      <c r="AF3" s="3">
        <v>0.62703618567200003</v>
      </c>
      <c r="AG3" s="3">
        <v>2198</v>
      </c>
      <c r="AH3" s="3">
        <v>3146</v>
      </c>
      <c r="AI3" s="3">
        <v>2178</v>
      </c>
      <c r="AJ3" s="3">
        <v>540</v>
      </c>
      <c r="AK3" s="3">
        <v>2388</v>
      </c>
      <c r="AL3" s="3">
        <v>1.04886219412E-4</v>
      </c>
      <c r="AM3" s="1">
        <v>7.5174390965099998E-5</v>
      </c>
      <c r="AN3" s="1">
        <v>8.1250835529899997E-5</v>
      </c>
      <c r="AO3" s="3">
        <v>1.7260356564700001E-4</v>
      </c>
      <c r="AP3" s="1">
        <v>9.7932080205199995E-5</v>
      </c>
      <c r="AQ3" s="3">
        <v>2.0073138780299999E-2</v>
      </c>
      <c r="AR3" s="3">
        <v>1.69938206514E-2</v>
      </c>
      <c r="AS3" s="3">
        <v>1.7667292089399999E-2</v>
      </c>
      <c r="AT3" s="3">
        <v>2.5750220538599999E-2</v>
      </c>
      <c r="AU3" s="3">
        <v>1.93962851937E-2</v>
      </c>
      <c r="AV3" s="1">
        <v>7.3008931163599999E-6</v>
      </c>
      <c r="AW3" s="1">
        <v>5.6357889876600005E-7</v>
      </c>
      <c r="AX3" s="1">
        <v>8.5700321039200008E-6</v>
      </c>
      <c r="AY3" s="3">
        <v>3.1468985904099999E-3</v>
      </c>
      <c r="AZ3" s="3">
        <v>4.0367799345899999E-3</v>
      </c>
      <c r="BA3" s="3">
        <v>4.3373401966799998E-3</v>
      </c>
      <c r="BB3" s="3">
        <v>5.2959523219000002E-3</v>
      </c>
      <c r="BC3" s="3">
        <v>1.47140908571E-3</v>
      </c>
      <c r="BD3" s="3">
        <v>5.7378249651300001E-3</v>
      </c>
    </row>
    <row r="4" spans="1:56" x14ac:dyDescent="0.25">
      <c r="A4" s="3">
        <v>2</v>
      </c>
      <c r="B4" s="3" t="s">
        <v>1</v>
      </c>
      <c r="C4" s="3">
        <v>1</v>
      </c>
      <c r="D4" s="3">
        <v>7</v>
      </c>
      <c r="E4" s="3">
        <v>13</v>
      </c>
      <c r="F4" s="3">
        <v>19</v>
      </c>
      <c r="G4" s="3">
        <v>25</v>
      </c>
      <c r="H4" s="3">
        <v>5481</v>
      </c>
      <c r="I4" s="3">
        <v>5165</v>
      </c>
      <c r="J4" s="3">
        <v>4340</v>
      </c>
      <c r="K4" s="3">
        <v>424</v>
      </c>
      <c r="L4" s="3">
        <v>1038</v>
      </c>
      <c r="M4" s="3">
        <v>1</v>
      </c>
      <c r="N4" s="3">
        <v>7</v>
      </c>
      <c r="O4" s="3">
        <v>13</v>
      </c>
      <c r="P4" s="3">
        <v>19</v>
      </c>
      <c r="Q4" s="3">
        <v>25</v>
      </c>
      <c r="R4" s="3">
        <v>2170298.4832000001</v>
      </c>
      <c r="S4" s="3">
        <v>2200851.0685399999</v>
      </c>
      <c r="T4" s="3">
        <v>1320034.69056</v>
      </c>
      <c r="U4" s="3">
        <v>337493.15140500001</v>
      </c>
      <c r="V4" s="3">
        <v>336655.93063999998</v>
      </c>
      <c r="W4" s="3">
        <v>4000176.7076699999</v>
      </c>
      <c r="X4" s="3">
        <v>5144264.8197499998</v>
      </c>
      <c r="Y4" s="3">
        <v>2753095.9512999998</v>
      </c>
      <c r="Z4" s="3">
        <v>623040.40520200005</v>
      </c>
      <c r="AA4" s="3">
        <v>2291044.4225599999</v>
      </c>
      <c r="AB4" s="3">
        <v>0.54255065258500002</v>
      </c>
      <c r="AC4" s="3">
        <v>0.42782616090999998</v>
      </c>
      <c r="AD4" s="3">
        <v>0.479472824016</v>
      </c>
      <c r="AE4" s="3">
        <v>0.54168742281799998</v>
      </c>
      <c r="AF4" s="3">
        <v>0.14694430510600001</v>
      </c>
      <c r="AG4" s="3">
        <v>2198</v>
      </c>
      <c r="AH4" s="3">
        <v>3146</v>
      </c>
      <c r="AI4" s="3">
        <v>2178</v>
      </c>
      <c r="AJ4" s="3">
        <v>540</v>
      </c>
      <c r="AK4" s="3">
        <v>2388</v>
      </c>
      <c r="AL4" s="3">
        <v>1.12916033651E-4</v>
      </c>
      <c r="AM4" s="1">
        <v>7.7810215178299999E-5</v>
      </c>
      <c r="AN4" s="3">
        <v>1.14590741527E-4</v>
      </c>
      <c r="AO4" s="3">
        <v>4.5974473847900001E-4</v>
      </c>
      <c r="AP4" s="1">
        <v>5.2492326759999997E-5</v>
      </c>
      <c r="AQ4" s="3">
        <v>2.08273434425E-2</v>
      </c>
      <c r="AR4" s="3">
        <v>1.7289179350899998E-2</v>
      </c>
      <c r="AS4" s="3">
        <v>2.09812247653E-2</v>
      </c>
      <c r="AT4" s="3">
        <v>4.2025651539800001E-2</v>
      </c>
      <c r="AU4" s="3">
        <v>1.42005113458E-2</v>
      </c>
      <c r="AV4" s="3">
        <v>1.3117380867500001E-4</v>
      </c>
      <c r="AW4" s="1">
        <v>2.67271731948E-5</v>
      </c>
      <c r="AX4" s="1">
        <v>2.27548198015E-5</v>
      </c>
      <c r="AY4" s="3">
        <v>1.20252024085E-2</v>
      </c>
      <c r="AZ4" s="3">
        <v>9.8147496148199998E-3</v>
      </c>
      <c r="BA4" s="3">
        <v>1.80098568757E-2</v>
      </c>
      <c r="BB4" s="3">
        <v>2.2448102445599999E-2</v>
      </c>
      <c r="BC4" s="3">
        <v>1.0132872669899999E-2</v>
      </c>
      <c r="BD4" s="3">
        <v>9.3495944163200003E-3</v>
      </c>
    </row>
    <row r="5" spans="1:56" x14ac:dyDescent="0.25">
      <c r="A5" s="3">
        <v>3</v>
      </c>
      <c r="B5" s="3" t="s">
        <v>5</v>
      </c>
      <c r="C5" s="3">
        <v>5</v>
      </c>
      <c r="D5" s="3">
        <v>11</v>
      </c>
      <c r="E5" s="3">
        <v>17</v>
      </c>
      <c r="F5" s="3">
        <v>23</v>
      </c>
      <c r="G5" s="3">
        <v>29</v>
      </c>
      <c r="H5" s="3">
        <v>1839</v>
      </c>
      <c r="I5" s="3">
        <v>3343</v>
      </c>
      <c r="J5" s="3">
        <v>3896</v>
      </c>
      <c r="K5" s="3">
        <v>230</v>
      </c>
      <c r="L5" s="3">
        <v>1442</v>
      </c>
      <c r="M5" s="3">
        <v>5</v>
      </c>
      <c r="N5" s="3">
        <v>11</v>
      </c>
      <c r="O5" s="3">
        <v>17</v>
      </c>
      <c r="P5" s="3">
        <v>23</v>
      </c>
      <c r="Q5" s="3">
        <v>29</v>
      </c>
      <c r="R5" s="3">
        <v>222388.731868</v>
      </c>
      <c r="S5" s="3">
        <v>444165.27669199998</v>
      </c>
      <c r="T5" s="3">
        <v>668694.121805</v>
      </c>
      <c r="U5" s="3">
        <v>47799.523795399997</v>
      </c>
      <c r="V5" s="3">
        <v>132109.870333</v>
      </c>
      <c r="W5" s="3">
        <v>4000176.7076699999</v>
      </c>
      <c r="X5" s="3">
        <v>5144264.8197499998</v>
      </c>
      <c r="Y5" s="3">
        <v>2753095.9512999998</v>
      </c>
      <c r="Z5" s="3">
        <v>623040.40520200005</v>
      </c>
      <c r="AA5" s="3">
        <v>2291044.4225599999</v>
      </c>
      <c r="AB5" s="3">
        <v>5.5594726963499999E-2</v>
      </c>
      <c r="AC5" s="3">
        <v>8.6341837416000003E-2</v>
      </c>
      <c r="AD5" s="3">
        <v>0.24288805534999999</v>
      </c>
      <c r="AE5" s="3">
        <v>7.6719781568499998E-2</v>
      </c>
      <c r="AF5" s="3">
        <v>5.7663600509800003E-2</v>
      </c>
      <c r="AG5" s="3">
        <v>2198</v>
      </c>
      <c r="AH5" s="3">
        <v>3146</v>
      </c>
      <c r="AI5" s="3">
        <v>2178</v>
      </c>
      <c r="AJ5" s="3">
        <v>540</v>
      </c>
      <c r="AK5" s="3">
        <v>2388</v>
      </c>
      <c r="AL5" s="1">
        <v>2.3887148906900001E-5</v>
      </c>
      <c r="AM5" s="1">
        <v>2.5075309767199999E-5</v>
      </c>
      <c r="AN5" s="1">
        <v>8.4432253406099998E-5</v>
      </c>
      <c r="AO5" s="3">
        <v>1.3117380867500001E-4</v>
      </c>
      <c r="AP5" s="1">
        <v>2.27548198015E-5</v>
      </c>
      <c r="AQ5" s="3">
        <v>9.5793982713299995E-3</v>
      </c>
      <c r="AR5" s="3">
        <v>9.8147496148199998E-3</v>
      </c>
      <c r="AS5" s="3">
        <v>1.80098568757E-2</v>
      </c>
      <c r="AT5" s="3">
        <v>2.2448102445599999E-2</v>
      </c>
      <c r="AU5" s="3">
        <v>9.3495944163200003E-3</v>
      </c>
    </row>
    <row r="6" spans="1:56" x14ac:dyDescent="0.25">
      <c r="A6" s="3">
        <v>4</v>
      </c>
      <c r="B6" s="3" t="s">
        <v>4</v>
      </c>
      <c r="C6" s="3">
        <v>4</v>
      </c>
      <c r="D6" s="3">
        <v>10</v>
      </c>
      <c r="E6" s="3">
        <v>16</v>
      </c>
      <c r="F6" s="3">
        <v>22</v>
      </c>
      <c r="G6" s="3">
        <v>28</v>
      </c>
      <c r="H6" s="3">
        <v>588</v>
      </c>
      <c r="I6" s="3">
        <v>1958</v>
      </c>
      <c r="J6" s="3">
        <v>744</v>
      </c>
      <c r="K6" s="3">
        <v>335</v>
      </c>
      <c r="L6" s="3">
        <v>1756</v>
      </c>
      <c r="M6" s="3">
        <v>4</v>
      </c>
      <c r="N6" s="3">
        <v>10</v>
      </c>
      <c r="O6" s="3">
        <v>16</v>
      </c>
      <c r="P6" s="3">
        <v>22</v>
      </c>
      <c r="Q6" s="3">
        <v>28</v>
      </c>
      <c r="R6" s="3">
        <v>145981.52906500001</v>
      </c>
      <c r="S6" s="3">
        <v>442705.24020100001</v>
      </c>
      <c r="T6" s="3">
        <v>87552.100338200005</v>
      </c>
      <c r="U6" s="3">
        <v>144688.00487599999</v>
      </c>
      <c r="V6" s="3">
        <v>325845.93137900002</v>
      </c>
      <c r="W6" s="3">
        <v>4000176.7076699999</v>
      </c>
      <c r="X6" s="3">
        <v>5144264.8197499998</v>
      </c>
      <c r="Y6" s="3">
        <v>2753095.9512999998</v>
      </c>
      <c r="Z6" s="3">
        <v>623040.40520200005</v>
      </c>
      <c r="AA6" s="3">
        <v>2291044.4225599999</v>
      </c>
      <c r="AB6" s="3">
        <v>3.6493770084000003E-2</v>
      </c>
      <c r="AC6" s="3">
        <v>8.6058019116900003E-2</v>
      </c>
      <c r="AD6" s="3">
        <v>3.1801325448400003E-2</v>
      </c>
      <c r="AE6" s="3">
        <v>0.232228927158</v>
      </c>
      <c r="AF6" s="3">
        <v>0.142225933365</v>
      </c>
      <c r="AG6" s="3">
        <v>2198</v>
      </c>
      <c r="AH6" s="3">
        <v>3146</v>
      </c>
      <c r="AI6" s="3">
        <v>2178</v>
      </c>
      <c r="AJ6" s="3">
        <v>540</v>
      </c>
      <c r="AK6" s="3">
        <v>2388</v>
      </c>
      <c r="AL6" s="1">
        <v>1.5997258793899999E-5</v>
      </c>
      <c r="AM6" s="1">
        <v>2.5000647318000002E-5</v>
      </c>
      <c r="AN6" s="1">
        <v>1.41368233003E-5</v>
      </c>
      <c r="AO6" s="3">
        <v>3.30182689906E-4</v>
      </c>
      <c r="AP6" s="1">
        <v>5.10878212912E-5</v>
      </c>
      <c r="AQ6" s="3">
        <v>7.8393283757500001E-3</v>
      </c>
      <c r="AR6" s="3">
        <v>9.8001268735200004E-3</v>
      </c>
      <c r="AS6" s="3">
        <v>7.36939755954E-3</v>
      </c>
      <c r="AT6" s="3">
        <v>3.5615022413900001E-2</v>
      </c>
      <c r="AU6" s="3">
        <v>1.4009246027999999E-2</v>
      </c>
      <c r="AV6" s="1">
        <v>7.3455357154800005E-5</v>
      </c>
      <c r="AW6" s="1">
        <v>1.7210822766800001E-7</v>
      </c>
      <c r="AX6" s="1">
        <v>2.17776762597E-6</v>
      </c>
      <c r="AY6" s="3">
        <v>4.0777734602799997E-3</v>
      </c>
      <c r="AZ6" s="3">
        <v>1.7245132125299999E-3</v>
      </c>
      <c r="BA6" s="3">
        <v>3.05135184407E-3</v>
      </c>
      <c r="BB6" s="3">
        <v>1.67983957581E-2</v>
      </c>
      <c r="BC6" s="3">
        <v>8.1312420171100004E-4</v>
      </c>
      <c r="BD6" s="3">
        <v>2.8924232249E-3</v>
      </c>
    </row>
    <row r="7" spans="1:56" x14ac:dyDescent="0.25">
      <c r="A7" s="3">
        <v>5</v>
      </c>
      <c r="B7" s="3" t="s">
        <v>0</v>
      </c>
      <c r="C7" s="3">
        <v>0</v>
      </c>
      <c r="D7" s="3">
        <v>6</v>
      </c>
      <c r="E7" s="3">
        <v>12</v>
      </c>
      <c r="F7" s="3">
        <v>18</v>
      </c>
      <c r="G7" s="3">
        <v>24</v>
      </c>
      <c r="H7" s="3">
        <v>119</v>
      </c>
      <c r="I7" s="3">
        <v>430</v>
      </c>
      <c r="J7" s="3">
        <v>315</v>
      </c>
      <c r="K7" s="3">
        <v>37</v>
      </c>
      <c r="L7" s="3">
        <v>290</v>
      </c>
      <c r="M7" s="3">
        <v>0</v>
      </c>
      <c r="N7" s="3">
        <v>6</v>
      </c>
      <c r="O7" s="3">
        <v>12</v>
      </c>
      <c r="P7" s="3">
        <v>18</v>
      </c>
      <c r="Q7" s="3">
        <v>24</v>
      </c>
      <c r="R7" s="3">
        <v>10121.5428512</v>
      </c>
      <c r="S7" s="3">
        <v>69591.349192599999</v>
      </c>
      <c r="T7" s="3">
        <v>29683.975160800001</v>
      </c>
      <c r="U7" s="3">
        <v>2466.08689895</v>
      </c>
      <c r="V7" s="3">
        <v>47887.7219912</v>
      </c>
      <c r="W7" s="3">
        <v>4000176.7076699999</v>
      </c>
      <c r="X7" s="3">
        <v>5144264.8197499998</v>
      </c>
      <c r="Y7" s="3">
        <v>2753095.9512999998</v>
      </c>
      <c r="Z7" s="3">
        <v>623040.40520200005</v>
      </c>
      <c r="AA7" s="3">
        <v>2291044.4225599999</v>
      </c>
      <c r="AB7" s="3">
        <v>2.5302739330900002E-3</v>
      </c>
      <c r="AC7" s="3">
        <v>1.35279484301E-2</v>
      </c>
      <c r="AD7" s="3">
        <v>1.07820343663E-2</v>
      </c>
      <c r="AE7" s="3">
        <v>3.95814922815E-3</v>
      </c>
      <c r="AF7" s="3">
        <v>2.0902135951499999E-2</v>
      </c>
      <c r="AG7" s="3">
        <v>2198</v>
      </c>
      <c r="AH7" s="3">
        <v>3146</v>
      </c>
      <c r="AI7" s="3">
        <v>2178</v>
      </c>
      <c r="AJ7" s="3">
        <v>540</v>
      </c>
      <c r="AK7" s="3">
        <v>2388</v>
      </c>
      <c r="AL7" s="1">
        <v>1.1482582560999999E-6</v>
      </c>
      <c r="AM7" s="1">
        <v>4.24187636409E-6</v>
      </c>
      <c r="AN7" s="1">
        <v>4.89705330637E-6</v>
      </c>
      <c r="AO7" s="1">
        <v>7.3008931163599999E-6</v>
      </c>
      <c r="AP7" s="1">
        <v>8.5700321039200008E-6</v>
      </c>
      <c r="AQ7" s="3">
        <v>2.1002735337700001E-3</v>
      </c>
      <c r="AR7" s="3">
        <v>4.0367799345899999E-3</v>
      </c>
      <c r="AS7" s="3">
        <v>4.3373401966799998E-3</v>
      </c>
      <c r="AT7" s="3">
        <v>5.2959523219000002E-3</v>
      </c>
      <c r="AU7" s="3">
        <v>5.7378249651300001E-3</v>
      </c>
      <c r="AV7" s="3">
        <v>4.5974473847900001E-4</v>
      </c>
      <c r="AW7" s="3">
        <v>1.4086297344099999E-4</v>
      </c>
      <c r="AX7" s="1">
        <v>5.2492326759999997E-5</v>
      </c>
      <c r="AY7" s="3">
        <v>2.45892260097E-2</v>
      </c>
      <c r="AZ7" s="3">
        <v>1.7289179350899998E-2</v>
      </c>
      <c r="BA7" s="3">
        <v>2.09812247653E-2</v>
      </c>
      <c r="BB7" s="3">
        <v>4.2025651539800001E-2</v>
      </c>
      <c r="BC7" s="3">
        <v>2.3262398818100001E-2</v>
      </c>
      <c r="BD7" s="3">
        <v>1.42005113458E-2</v>
      </c>
    </row>
    <row r="8" spans="1:56" x14ac:dyDescent="0.25">
      <c r="A8" s="3">
        <v>6</v>
      </c>
      <c r="B8" s="3" t="s">
        <v>2</v>
      </c>
      <c r="C8" s="3">
        <v>2</v>
      </c>
      <c r="D8" s="3">
        <v>8</v>
      </c>
      <c r="E8" s="3">
        <v>14</v>
      </c>
      <c r="F8" s="3">
        <v>20</v>
      </c>
      <c r="G8" s="3">
        <v>26</v>
      </c>
      <c r="H8" s="3">
        <v>107</v>
      </c>
      <c r="I8" s="3">
        <v>259</v>
      </c>
      <c r="J8" s="3">
        <v>276</v>
      </c>
      <c r="K8" s="3">
        <v>23</v>
      </c>
      <c r="L8" s="3">
        <v>166</v>
      </c>
      <c r="M8" s="3">
        <v>2</v>
      </c>
      <c r="N8" s="3">
        <v>8</v>
      </c>
      <c r="O8" s="3">
        <v>14</v>
      </c>
      <c r="P8" s="3">
        <v>20</v>
      </c>
      <c r="Q8" s="3">
        <v>26</v>
      </c>
      <c r="R8" s="3">
        <v>9320.4197218200006</v>
      </c>
      <c r="S8" s="3">
        <v>12559.2739521</v>
      </c>
      <c r="T8" s="3">
        <v>14610.4150243</v>
      </c>
      <c r="U8" s="3">
        <v>25780.187451099999</v>
      </c>
      <c r="V8" s="3">
        <v>11977.212289200001</v>
      </c>
      <c r="W8" s="3">
        <v>4000176.7076699999</v>
      </c>
      <c r="X8" s="3">
        <v>5144264.8197499998</v>
      </c>
      <c r="Y8" s="3">
        <v>2753095.9512999998</v>
      </c>
      <c r="Z8" s="3">
        <v>623040.40520200005</v>
      </c>
      <c r="AA8" s="3">
        <v>2291044.4225599999</v>
      </c>
      <c r="AB8" s="3">
        <v>2.3300019981500001E-3</v>
      </c>
      <c r="AC8" s="3">
        <v>2.4414127950499998E-3</v>
      </c>
      <c r="AD8" s="3">
        <v>5.3069036759800002E-3</v>
      </c>
      <c r="AE8" s="3">
        <v>4.1378034612E-2</v>
      </c>
      <c r="AF8" s="3">
        <v>5.2278393955600003E-3</v>
      </c>
      <c r="AG8" s="3">
        <v>2198</v>
      </c>
      <c r="AH8" s="3">
        <v>3146</v>
      </c>
      <c r="AI8" s="3">
        <v>2178</v>
      </c>
      <c r="AJ8" s="3">
        <v>540</v>
      </c>
      <c r="AK8" s="3">
        <v>2388</v>
      </c>
      <c r="AL8" s="1">
        <v>1.05758557272E-6</v>
      </c>
      <c r="AM8" s="1">
        <v>7.7414249797000003E-7</v>
      </c>
      <c r="AN8" s="1">
        <v>2.4236641181600001E-6</v>
      </c>
      <c r="AO8" s="1">
        <v>7.3455357154800005E-5</v>
      </c>
      <c r="AP8" s="1">
        <v>2.17776762597E-6</v>
      </c>
      <c r="AQ8" s="3">
        <v>2.01564400035E-3</v>
      </c>
      <c r="AR8" s="3">
        <v>1.7245132125299999E-3</v>
      </c>
      <c r="AS8" s="3">
        <v>3.05135184407E-3</v>
      </c>
      <c r="AT8" s="3">
        <v>1.67983957581E-2</v>
      </c>
      <c r="AU8" s="3">
        <v>2.8924232249E-3</v>
      </c>
      <c r="AV8" s="3">
        <v>3.30182689906E-4</v>
      </c>
      <c r="AW8" s="1">
        <v>2.5821270023999998E-5</v>
      </c>
      <c r="AX8" s="1">
        <v>5.10878212912E-5</v>
      </c>
      <c r="AY8" s="3">
        <v>1.01308178706E-2</v>
      </c>
      <c r="AZ8" s="3">
        <v>9.8001268735200004E-3</v>
      </c>
      <c r="BA8" s="3">
        <v>7.36939755954E-3</v>
      </c>
      <c r="BB8" s="3">
        <v>3.5615022413900001E-2</v>
      </c>
      <c r="BC8" s="3">
        <v>9.9596682135500002E-3</v>
      </c>
      <c r="BD8" s="3">
        <v>1.4009246027999999E-2</v>
      </c>
    </row>
    <row r="10" spans="1:56" x14ac:dyDescent="0.25">
      <c r="E10" s="11" t="s">
        <v>33</v>
      </c>
      <c r="F10" s="11"/>
      <c r="G10" s="11"/>
      <c r="H10" s="11"/>
      <c r="I10" s="11"/>
      <c r="K10" s="11" t="s">
        <v>31</v>
      </c>
      <c r="L10" s="11"/>
      <c r="M10" s="11"/>
      <c r="N10" s="11"/>
      <c r="O10" s="11"/>
    </row>
    <row r="11" spans="1:56" x14ac:dyDescent="0.25">
      <c r="D11" s="3" t="s">
        <v>34</v>
      </c>
      <c r="E11" s="3" t="s">
        <v>22</v>
      </c>
      <c r="F11" s="3" t="s">
        <v>20</v>
      </c>
      <c r="G11" s="3" t="s">
        <v>46</v>
      </c>
      <c r="H11" s="3" t="s">
        <v>47</v>
      </c>
      <c r="J11" s="5"/>
      <c r="K11" s="3" t="s">
        <v>22</v>
      </c>
      <c r="L11" s="3" t="s">
        <v>20</v>
      </c>
      <c r="M11" s="3" t="s">
        <v>46</v>
      </c>
      <c r="N11" s="3" t="s">
        <v>47</v>
      </c>
    </row>
    <row r="12" spans="1:56" x14ac:dyDescent="0.25">
      <c r="C12" s="3">
        <v>1</v>
      </c>
      <c r="D12" s="3" t="s">
        <v>3</v>
      </c>
      <c r="E12" s="4">
        <f t="shared" ref="E12:E17" si="0">AF3</f>
        <v>0.62703618567200003</v>
      </c>
      <c r="F12" s="4">
        <f t="shared" ref="F12:F17" si="1">AE3</f>
        <v>0.104027684616</v>
      </c>
      <c r="G12" s="4">
        <f t="shared" ref="G12:G17" si="2">AB3</f>
        <v>0.36050057443599998</v>
      </c>
      <c r="H12" s="4">
        <f t="shared" ref="H12:H17" si="3">AD3</f>
        <v>0.229748857142</v>
      </c>
      <c r="I12" s="4"/>
      <c r="K12" s="4">
        <f t="shared" ref="K12:K17" si="4">AU3</f>
        <v>1.93962851937E-2</v>
      </c>
      <c r="L12" s="4">
        <f t="shared" ref="L12:L17" si="5">BB3</f>
        <v>5.2959523219000002E-3</v>
      </c>
      <c r="M12" s="4">
        <f t="shared" ref="M12:M17" si="6">AY3</f>
        <v>3.1468985904099999E-3</v>
      </c>
      <c r="N12" s="2">
        <f t="shared" ref="N12:N17" si="7">BA3</f>
        <v>4.3373401966799998E-3</v>
      </c>
    </row>
    <row r="13" spans="1:56" x14ac:dyDescent="0.25">
      <c r="C13" s="3">
        <v>2</v>
      </c>
      <c r="D13" s="3" t="s">
        <v>1</v>
      </c>
      <c r="E13" s="4">
        <f t="shared" si="0"/>
        <v>0.14694430510600001</v>
      </c>
      <c r="F13" s="4">
        <f t="shared" si="1"/>
        <v>0.54168742281799998</v>
      </c>
      <c r="G13" s="4">
        <f t="shared" si="2"/>
        <v>0.54255065258500002</v>
      </c>
      <c r="H13" s="4">
        <f t="shared" si="3"/>
        <v>0.479472824016</v>
      </c>
      <c r="I13" s="4"/>
      <c r="K13" s="4">
        <f t="shared" si="4"/>
        <v>1.42005113458E-2</v>
      </c>
      <c r="L13" s="4">
        <f t="shared" si="5"/>
        <v>2.2448102445599999E-2</v>
      </c>
      <c r="M13" s="4">
        <f t="shared" si="6"/>
        <v>1.20252024085E-2</v>
      </c>
      <c r="N13" s="2">
        <f t="shared" si="7"/>
        <v>1.80098568757E-2</v>
      </c>
    </row>
    <row r="14" spans="1:56" x14ac:dyDescent="0.25">
      <c r="C14" s="3">
        <v>3</v>
      </c>
      <c r="D14" s="3" t="s">
        <v>5</v>
      </c>
      <c r="E14" s="4">
        <f t="shared" si="0"/>
        <v>5.7663600509800003E-2</v>
      </c>
      <c r="F14" s="4">
        <f t="shared" si="1"/>
        <v>7.6719781568499998E-2</v>
      </c>
      <c r="G14" s="4">
        <f t="shared" si="2"/>
        <v>5.5594726963499999E-2</v>
      </c>
      <c r="H14" s="4">
        <f t="shared" si="3"/>
        <v>0.24288805534999999</v>
      </c>
      <c r="I14" s="4"/>
      <c r="K14" s="4">
        <f t="shared" si="4"/>
        <v>9.3495944163200003E-3</v>
      </c>
      <c r="L14" s="4">
        <f t="shared" si="5"/>
        <v>0</v>
      </c>
      <c r="M14" s="4">
        <f t="shared" si="6"/>
        <v>0</v>
      </c>
      <c r="N14" s="2">
        <f t="shared" si="7"/>
        <v>0</v>
      </c>
    </row>
    <row r="15" spans="1:56" x14ac:dyDescent="0.25">
      <c r="C15" s="3">
        <v>4</v>
      </c>
      <c r="D15" s="3" t="s">
        <v>4</v>
      </c>
      <c r="E15" s="4">
        <f t="shared" si="0"/>
        <v>0.142225933365</v>
      </c>
      <c r="F15" s="4">
        <f t="shared" si="1"/>
        <v>0.232228927158</v>
      </c>
      <c r="G15" s="4">
        <f t="shared" si="2"/>
        <v>3.6493770084000003E-2</v>
      </c>
      <c r="H15" s="4">
        <f t="shared" si="3"/>
        <v>3.1801325448400003E-2</v>
      </c>
      <c r="I15" s="4"/>
      <c r="K15" s="4">
        <f t="shared" si="4"/>
        <v>1.4009246027999999E-2</v>
      </c>
      <c r="L15" s="4">
        <f t="shared" si="5"/>
        <v>1.67983957581E-2</v>
      </c>
      <c r="M15" s="4">
        <f t="shared" si="6"/>
        <v>4.0777734602799997E-3</v>
      </c>
      <c r="N15" s="2">
        <f t="shared" si="7"/>
        <v>3.05135184407E-3</v>
      </c>
    </row>
    <row r="16" spans="1:56" x14ac:dyDescent="0.25">
      <c r="C16" s="3">
        <v>5</v>
      </c>
      <c r="D16" s="3" t="s">
        <v>0</v>
      </c>
      <c r="E16" s="4">
        <f t="shared" si="0"/>
        <v>2.0902135951499999E-2</v>
      </c>
      <c r="F16" s="4">
        <f t="shared" si="1"/>
        <v>3.95814922815E-3</v>
      </c>
      <c r="G16" s="4">
        <f t="shared" si="2"/>
        <v>2.5302739330900002E-3</v>
      </c>
      <c r="H16" s="4">
        <f t="shared" si="3"/>
        <v>1.07820343663E-2</v>
      </c>
      <c r="I16" s="4"/>
      <c r="K16" s="4">
        <f t="shared" si="4"/>
        <v>5.7378249651300001E-3</v>
      </c>
      <c r="L16" s="4">
        <f t="shared" si="5"/>
        <v>4.2025651539800001E-2</v>
      </c>
      <c r="M16" s="4">
        <f t="shared" si="6"/>
        <v>2.45892260097E-2</v>
      </c>
      <c r="N16" s="2">
        <f t="shared" si="7"/>
        <v>2.09812247653E-2</v>
      </c>
    </row>
    <row r="17" spans="3:21" x14ac:dyDescent="0.25">
      <c r="C17" s="3">
        <v>6</v>
      </c>
      <c r="D17" s="3" t="s">
        <v>2</v>
      </c>
      <c r="E17" s="4">
        <f t="shared" si="0"/>
        <v>5.2278393955600003E-3</v>
      </c>
      <c r="F17" s="4">
        <f t="shared" si="1"/>
        <v>4.1378034612E-2</v>
      </c>
      <c r="G17" s="4">
        <f t="shared" si="2"/>
        <v>2.3300019981500001E-3</v>
      </c>
      <c r="H17" s="4">
        <f t="shared" si="3"/>
        <v>5.3069036759800002E-3</v>
      </c>
      <c r="I17" s="4"/>
      <c r="K17" s="4">
        <f t="shared" si="4"/>
        <v>2.8924232249E-3</v>
      </c>
      <c r="L17" s="4">
        <f t="shared" si="5"/>
        <v>3.5615022413900001E-2</v>
      </c>
      <c r="M17" s="4">
        <f t="shared" si="6"/>
        <v>1.01308178706E-2</v>
      </c>
      <c r="N17" s="2">
        <f t="shared" si="7"/>
        <v>7.36939755954E-3</v>
      </c>
    </row>
    <row r="18" spans="3:21" x14ac:dyDescent="0.25">
      <c r="D18" s="2"/>
    </row>
    <row r="19" spans="3:21" x14ac:dyDescent="0.25">
      <c r="D19" s="2"/>
      <c r="G19" s="3" t="s">
        <v>39</v>
      </c>
      <c r="H19" s="3">
        <v>1.96</v>
      </c>
    </row>
    <row r="20" spans="3:21" x14ac:dyDescent="0.25">
      <c r="P20" s="4"/>
      <c r="Q20" s="4"/>
      <c r="R20" s="4"/>
      <c r="S20" s="4"/>
      <c r="T20" s="4"/>
      <c r="U20" s="4"/>
    </row>
    <row r="21" spans="3:21" x14ac:dyDescent="0.25">
      <c r="P21" s="4"/>
      <c r="Q21" s="4"/>
      <c r="R21" s="4"/>
      <c r="S21" s="4"/>
      <c r="T21" s="4"/>
      <c r="U21" s="4"/>
    </row>
    <row r="22" spans="3:21" x14ac:dyDescent="0.25">
      <c r="P22" s="4"/>
      <c r="Q22" s="4"/>
      <c r="R22" s="4"/>
      <c r="S22" s="4"/>
      <c r="T22" s="4"/>
      <c r="U22" s="4"/>
    </row>
    <row r="23" spans="3:21" x14ac:dyDescent="0.25">
      <c r="P23" s="4"/>
      <c r="Q23" s="4"/>
      <c r="R23" s="4"/>
      <c r="S23" s="4"/>
      <c r="T23" s="4"/>
      <c r="U23" s="4"/>
    </row>
    <row r="24" spans="3:21" x14ac:dyDescent="0.25">
      <c r="P24" s="4"/>
      <c r="Q24" s="4"/>
      <c r="R24" s="4"/>
      <c r="S24" s="4"/>
      <c r="T24" s="4"/>
      <c r="U24" s="4"/>
    </row>
    <row r="25" spans="3:21" x14ac:dyDescent="0.25">
      <c r="P25" s="4"/>
      <c r="Q25" s="4"/>
      <c r="R25" s="4"/>
      <c r="S25" s="4"/>
      <c r="T25" s="4"/>
      <c r="U25" s="4"/>
    </row>
    <row r="31" spans="3:21" x14ac:dyDescent="0.25">
      <c r="C31" s="6" t="s">
        <v>26</v>
      </c>
    </row>
  </sheetData>
  <sortState xmlns:xlrd2="http://schemas.microsoft.com/office/spreadsheetml/2017/richdata2" ref="A3:BE8">
    <sortCondition ref="A3:A8"/>
  </sortState>
  <mergeCells count="2">
    <mergeCell ref="E10:I10"/>
    <mergeCell ref="K10:O10"/>
  </mergeCells>
  <hyperlinks>
    <hyperlink ref="C31" r:id="rId1" xr:uid="{E7D2DA3E-1B35-43AE-B0EE-5ABF07E317ED}"/>
  </hyperlinks>
  <pageMargins left="0.7" right="0.7" top="0.75" bottom="0.75" header="0.3" footer="0.3"/>
  <pageSetup orientation="portrait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347D-612A-4257-87A4-5F0A75EFC4C1}">
  <dimension ref="A1:AL31"/>
  <sheetViews>
    <sheetView topLeftCell="A14" workbookViewId="0">
      <selection activeCell="R14" sqref="R14"/>
    </sheetView>
  </sheetViews>
  <sheetFormatPr defaultRowHeight="15" x14ac:dyDescent="0.25"/>
  <cols>
    <col min="1" max="16384" width="9.140625" style="3"/>
  </cols>
  <sheetData>
    <row r="1" spans="1:38" x14ac:dyDescent="0.25">
      <c r="C1" s="3" t="s">
        <v>27</v>
      </c>
      <c r="D1" s="3" t="s">
        <v>27</v>
      </c>
      <c r="E1" s="3" t="s">
        <v>27</v>
      </c>
      <c r="F1" s="3" t="s">
        <v>27</v>
      </c>
      <c r="G1" s="3" t="s">
        <v>14</v>
      </c>
      <c r="H1" s="3" t="s">
        <v>14</v>
      </c>
      <c r="I1" s="3" t="s">
        <v>14</v>
      </c>
      <c r="J1" s="3" t="s">
        <v>14</v>
      </c>
      <c r="K1" s="3" t="s">
        <v>28</v>
      </c>
      <c r="L1" s="3" t="s">
        <v>28</v>
      </c>
      <c r="M1" s="3" t="s">
        <v>28</v>
      </c>
      <c r="N1" s="3" t="s">
        <v>28</v>
      </c>
      <c r="O1" s="3" t="s">
        <v>15</v>
      </c>
      <c r="P1" s="3" t="s">
        <v>15</v>
      </c>
      <c r="Q1" s="3" t="s">
        <v>15</v>
      </c>
      <c r="R1" s="3" t="s">
        <v>15</v>
      </c>
      <c r="S1" s="3" t="s">
        <v>16</v>
      </c>
      <c r="T1" s="3" t="s">
        <v>16</v>
      </c>
      <c r="U1" s="3" t="s">
        <v>16</v>
      </c>
      <c r="V1" s="3" t="s">
        <v>16</v>
      </c>
      <c r="W1" s="3" t="s">
        <v>17</v>
      </c>
      <c r="X1" s="3" t="s">
        <v>17</v>
      </c>
      <c r="Y1" s="3" t="s">
        <v>17</v>
      </c>
      <c r="Z1" s="3" t="s">
        <v>17</v>
      </c>
      <c r="AA1" s="3" t="s">
        <v>29</v>
      </c>
      <c r="AB1" s="3" t="s">
        <v>29</v>
      </c>
      <c r="AC1" s="3" t="s">
        <v>29</v>
      </c>
      <c r="AD1" s="3" t="s">
        <v>29</v>
      </c>
      <c r="AE1" s="3" t="s">
        <v>30</v>
      </c>
      <c r="AF1" s="3" t="s">
        <v>30</v>
      </c>
      <c r="AG1" s="3" t="s">
        <v>30</v>
      </c>
      <c r="AH1" s="3" t="s">
        <v>30</v>
      </c>
      <c r="AI1" s="3" t="s">
        <v>31</v>
      </c>
      <c r="AJ1" s="3" t="s">
        <v>31</v>
      </c>
      <c r="AK1" s="3" t="s">
        <v>31</v>
      </c>
      <c r="AL1" s="3" t="s">
        <v>31</v>
      </c>
    </row>
    <row r="2" spans="1:38" x14ac:dyDescent="0.25">
      <c r="B2" s="3" t="s">
        <v>48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49</v>
      </c>
      <c r="H2" s="3" t="s">
        <v>50</v>
      </c>
      <c r="I2" s="3" t="s">
        <v>51</v>
      </c>
      <c r="J2" s="3" t="s">
        <v>52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49</v>
      </c>
      <c r="P2" s="3" t="s">
        <v>50</v>
      </c>
      <c r="Q2" s="3" t="s">
        <v>51</v>
      </c>
      <c r="R2" s="3" t="s">
        <v>52</v>
      </c>
      <c r="S2" s="3" t="s">
        <v>49</v>
      </c>
      <c r="T2" s="3" t="s">
        <v>50</v>
      </c>
      <c r="U2" s="3" t="s">
        <v>51</v>
      </c>
      <c r="V2" s="3" t="s">
        <v>52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49</v>
      </c>
      <c r="AB2" s="3" t="s">
        <v>50</v>
      </c>
      <c r="AC2" s="3" t="s">
        <v>51</v>
      </c>
      <c r="AD2" s="3" t="s">
        <v>52</v>
      </c>
      <c r="AE2" s="3" t="s">
        <v>49</v>
      </c>
      <c r="AF2" s="3" t="s">
        <v>50</v>
      </c>
      <c r="AG2" s="3" t="s">
        <v>51</v>
      </c>
      <c r="AH2" s="3" t="s">
        <v>52</v>
      </c>
      <c r="AI2" s="3" t="s">
        <v>49</v>
      </c>
      <c r="AJ2" s="3" t="s">
        <v>50</v>
      </c>
      <c r="AK2" s="3" t="s">
        <v>51</v>
      </c>
      <c r="AL2" s="3" t="s">
        <v>52</v>
      </c>
    </row>
    <row r="3" spans="1:38" x14ac:dyDescent="0.25">
      <c r="B3" s="3" t="s">
        <v>6</v>
      </c>
    </row>
    <row r="4" spans="1:38" x14ac:dyDescent="0.25">
      <c r="A4" s="3">
        <v>1</v>
      </c>
      <c r="B4" s="3" t="s">
        <v>3</v>
      </c>
      <c r="C4" s="3">
        <v>2</v>
      </c>
      <c r="D4" s="3">
        <v>8</v>
      </c>
      <c r="E4" s="3">
        <v>14</v>
      </c>
      <c r="F4" s="3">
        <v>20</v>
      </c>
      <c r="G4" s="3">
        <v>27</v>
      </c>
      <c r="H4" s="3">
        <v>8617</v>
      </c>
      <c r="I4" s="3">
        <v>8099</v>
      </c>
      <c r="J4" s="3">
        <v>108</v>
      </c>
      <c r="K4" s="3">
        <v>2</v>
      </c>
      <c r="L4" s="3">
        <v>8</v>
      </c>
      <c r="M4" s="3">
        <v>14</v>
      </c>
      <c r="N4" s="3">
        <v>20</v>
      </c>
      <c r="O4" s="3">
        <v>730.69915785299997</v>
      </c>
      <c r="P4" s="3">
        <v>2915017.82755</v>
      </c>
      <c r="Q4" s="3">
        <v>2538828.8305100002</v>
      </c>
      <c r="R4" s="3">
        <v>101462.47546099999</v>
      </c>
      <c r="S4" s="3">
        <v>6595.1637061800002</v>
      </c>
      <c r="T4" s="3">
        <v>7712851.3234099997</v>
      </c>
      <c r="U4" s="3">
        <v>6588196.4916399997</v>
      </c>
      <c r="V4" s="3">
        <v>559929.72695000004</v>
      </c>
      <c r="W4" s="3">
        <v>0.110793179731</v>
      </c>
      <c r="X4" s="3">
        <v>0.37794295589499999</v>
      </c>
      <c r="Y4" s="3">
        <v>0.38536021713000002</v>
      </c>
      <c r="Z4" s="3">
        <v>0.181205730964</v>
      </c>
      <c r="AA4" s="3">
        <v>16</v>
      </c>
      <c r="AB4" s="3">
        <v>2273</v>
      </c>
      <c r="AC4" s="3">
        <v>2249</v>
      </c>
      <c r="AD4" s="3">
        <v>62</v>
      </c>
      <c r="AE4" s="3">
        <v>6.1573781909899997E-3</v>
      </c>
      <c r="AF4" s="3">
        <v>1.0343250241300001E-4</v>
      </c>
      <c r="AG4" s="3">
        <v>1.0531690537300001E-4</v>
      </c>
      <c r="AH4" s="3">
        <v>2.3930679682300001E-3</v>
      </c>
      <c r="AI4" s="3">
        <v>0.153799167938</v>
      </c>
      <c r="AJ4" s="3">
        <v>1.99335471321E-2</v>
      </c>
      <c r="AK4" s="3">
        <v>2.01143089287E-2</v>
      </c>
      <c r="AL4" s="3">
        <v>9.5881228124900006E-2</v>
      </c>
    </row>
    <row r="5" spans="1:38" x14ac:dyDescent="0.25">
      <c r="A5" s="3">
        <v>2</v>
      </c>
      <c r="B5" s="3" t="s">
        <v>1</v>
      </c>
      <c r="C5" s="3">
        <v>1</v>
      </c>
      <c r="D5" s="3">
        <v>6</v>
      </c>
      <c r="E5" s="3">
        <v>12</v>
      </c>
      <c r="F5" s="3">
        <v>18</v>
      </c>
      <c r="G5" s="3">
        <v>39</v>
      </c>
      <c r="H5" s="3">
        <v>8717</v>
      </c>
      <c r="I5" s="3">
        <v>7594</v>
      </c>
      <c r="J5" s="3">
        <v>162</v>
      </c>
      <c r="K5" s="3">
        <v>1</v>
      </c>
      <c r="L5" s="3">
        <v>6</v>
      </c>
      <c r="M5" s="3">
        <v>12</v>
      </c>
      <c r="N5" s="3">
        <v>18</v>
      </c>
      <c r="O5" s="3">
        <v>1551.5247227</v>
      </c>
      <c r="P5" s="3">
        <v>3444344.3930500001</v>
      </c>
      <c r="Q5" s="3">
        <v>2598195.7152800001</v>
      </c>
      <c r="R5" s="3">
        <v>329113.58502599999</v>
      </c>
      <c r="S5" s="3">
        <v>6595.1637061800002</v>
      </c>
      <c r="T5" s="3">
        <v>7712851.3234099997</v>
      </c>
      <c r="U5" s="3">
        <v>6588196.4916399997</v>
      </c>
      <c r="V5" s="3">
        <v>559929.72695000004</v>
      </c>
      <c r="W5" s="3">
        <v>0.23525188938800001</v>
      </c>
      <c r="X5" s="3">
        <v>0.44657212341000002</v>
      </c>
      <c r="Y5" s="3">
        <v>0.39437131521199997</v>
      </c>
      <c r="Z5" s="3">
        <v>0.58777658906999997</v>
      </c>
      <c r="AA5" s="3">
        <v>16</v>
      </c>
      <c r="AB5" s="3">
        <v>2273</v>
      </c>
      <c r="AC5" s="3">
        <v>2249</v>
      </c>
      <c r="AD5" s="3">
        <v>62</v>
      </c>
      <c r="AE5" s="3">
        <v>1.1244277370499999E-2</v>
      </c>
      <c r="AF5" s="3">
        <v>1.08730955567E-4</v>
      </c>
      <c r="AG5" s="3">
        <v>1.06199457959E-4</v>
      </c>
      <c r="AH5" s="3">
        <v>3.9079882324399998E-3</v>
      </c>
      <c r="AI5" s="3">
        <v>0.20783651254400001</v>
      </c>
      <c r="AJ5" s="3">
        <v>2.0437730766999999E-2</v>
      </c>
      <c r="AK5" s="3">
        <v>2.0198411761700001E-2</v>
      </c>
      <c r="AL5" s="3">
        <v>0.122527252453</v>
      </c>
    </row>
    <row r="6" spans="1:38" x14ac:dyDescent="0.25">
      <c r="A6" s="3">
        <v>3</v>
      </c>
      <c r="B6" s="3" t="s">
        <v>5</v>
      </c>
      <c r="C6" s="3">
        <v>4</v>
      </c>
      <c r="D6" s="3">
        <v>10</v>
      </c>
      <c r="E6" s="3">
        <v>16</v>
      </c>
      <c r="F6" s="3">
        <v>22</v>
      </c>
      <c r="G6" s="3">
        <v>31</v>
      </c>
      <c r="H6" s="3">
        <v>5048</v>
      </c>
      <c r="I6" s="3">
        <v>5629</v>
      </c>
      <c r="J6" s="3">
        <v>128</v>
      </c>
      <c r="K6" s="3">
        <v>4</v>
      </c>
      <c r="L6" s="3">
        <v>10</v>
      </c>
      <c r="M6" s="3">
        <v>16</v>
      </c>
      <c r="N6" s="3">
        <v>22</v>
      </c>
      <c r="O6" s="3">
        <v>2919.89992076</v>
      </c>
      <c r="P6" s="3">
        <v>733222.60955299996</v>
      </c>
      <c r="Q6" s="3">
        <v>760617.52355299995</v>
      </c>
      <c r="R6" s="3">
        <v>20647.598564200001</v>
      </c>
      <c r="S6" s="3">
        <v>6595.1637061800002</v>
      </c>
      <c r="T6" s="3">
        <v>7712851.3234099997</v>
      </c>
      <c r="U6" s="3">
        <v>6588196.4916399997</v>
      </c>
      <c r="V6" s="3">
        <v>559929.72695000004</v>
      </c>
      <c r="W6" s="3">
        <v>0.44273350152399998</v>
      </c>
      <c r="X6" s="3">
        <v>9.5065051666100006E-2</v>
      </c>
      <c r="Y6" s="3">
        <v>0.115451554081</v>
      </c>
      <c r="Z6" s="3">
        <v>3.6875339119100001E-2</v>
      </c>
      <c r="AA6" s="3">
        <v>16</v>
      </c>
      <c r="AB6" s="3">
        <v>2273</v>
      </c>
      <c r="AC6" s="3">
        <v>2249</v>
      </c>
      <c r="AD6" s="3">
        <v>62</v>
      </c>
      <c r="AE6" s="3">
        <v>1.54200342595E-2</v>
      </c>
      <c r="AF6" s="1">
        <v>3.7847640834900003E-5</v>
      </c>
      <c r="AG6" s="1">
        <v>4.54079558655E-5</v>
      </c>
      <c r="AH6" s="3">
        <v>5.7283142716100003E-4</v>
      </c>
      <c r="AI6" s="3">
        <v>0.24338776389</v>
      </c>
      <c r="AJ6" s="3">
        <v>1.2058005516299999E-2</v>
      </c>
      <c r="AK6" s="3">
        <v>1.3207543422299999E-2</v>
      </c>
      <c r="AL6" s="3">
        <v>4.6910438183600002E-2</v>
      </c>
    </row>
    <row r="7" spans="1:38" x14ac:dyDescent="0.25">
      <c r="A7" s="3">
        <v>4</v>
      </c>
      <c r="B7" s="3" t="s">
        <v>4</v>
      </c>
      <c r="C7" s="3">
        <v>3</v>
      </c>
      <c r="D7" s="3">
        <v>9</v>
      </c>
      <c r="E7" s="3">
        <v>15</v>
      </c>
      <c r="F7" s="3">
        <v>21</v>
      </c>
      <c r="G7" s="3">
        <v>34</v>
      </c>
      <c r="H7" s="3">
        <v>2485</v>
      </c>
      <c r="I7" s="3">
        <v>2856</v>
      </c>
      <c r="J7" s="3">
        <v>90</v>
      </c>
      <c r="K7" s="3">
        <v>3</v>
      </c>
      <c r="L7" s="3">
        <v>9</v>
      </c>
      <c r="M7" s="3">
        <v>15</v>
      </c>
      <c r="N7" s="3">
        <v>21</v>
      </c>
      <c r="O7" s="3">
        <v>1340.5899430699999</v>
      </c>
      <c r="P7" s="3">
        <v>521755.674053</v>
      </c>
      <c r="Q7" s="3">
        <v>548722.68585300003</v>
      </c>
      <c r="R7" s="3">
        <v>108042.47582399999</v>
      </c>
      <c r="S7" s="3">
        <v>6595.1637061800002</v>
      </c>
      <c r="T7" s="3">
        <v>7712851.3234099997</v>
      </c>
      <c r="U7" s="3">
        <v>6588196.4916399997</v>
      </c>
      <c r="V7" s="3">
        <v>559929.72695000004</v>
      </c>
      <c r="W7" s="3">
        <v>0.203268637867</v>
      </c>
      <c r="X7" s="3">
        <v>6.7647573144399994E-2</v>
      </c>
      <c r="Y7" s="3">
        <v>8.3288755359500005E-2</v>
      </c>
      <c r="Z7" s="3">
        <v>0.192957206278</v>
      </c>
      <c r="AA7" s="3">
        <v>16</v>
      </c>
      <c r="AB7" s="3">
        <v>2273</v>
      </c>
      <c r="AC7" s="3">
        <v>2249</v>
      </c>
      <c r="AD7" s="3">
        <v>62</v>
      </c>
      <c r="AE7" s="3">
        <v>1.01219061704E-2</v>
      </c>
      <c r="AF7" s="1">
        <v>2.7748076987300001E-5</v>
      </c>
      <c r="AG7" s="1">
        <v>3.3949194571000001E-5</v>
      </c>
      <c r="AH7" s="3">
        <v>2.5116890778000001E-3</v>
      </c>
      <c r="AI7" s="3">
        <v>0.197191061522</v>
      </c>
      <c r="AJ7" s="3">
        <v>1.0324582924E-2</v>
      </c>
      <c r="AK7" s="3">
        <v>1.14201237237E-2</v>
      </c>
      <c r="AL7" s="3">
        <v>9.8228838745400004E-2</v>
      </c>
    </row>
    <row r="8" spans="1:38" x14ac:dyDescent="0.25">
      <c r="A8" s="3">
        <v>5</v>
      </c>
      <c r="B8" s="3" t="s">
        <v>0</v>
      </c>
      <c r="C8" s="3">
        <v>0</v>
      </c>
      <c r="D8" s="3">
        <v>5</v>
      </c>
      <c r="E8" s="3">
        <v>11</v>
      </c>
      <c r="F8" s="3">
        <v>17</v>
      </c>
      <c r="G8" s="3">
        <v>2</v>
      </c>
      <c r="H8" s="3">
        <v>404</v>
      </c>
      <c r="I8" s="3">
        <v>772</v>
      </c>
      <c r="J8" s="3">
        <v>21</v>
      </c>
      <c r="K8" s="3">
        <v>0</v>
      </c>
      <c r="L8" s="3">
        <v>5</v>
      </c>
      <c r="M8" s="3">
        <v>11</v>
      </c>
      <c r="N8" s="3">
        <v>17</v>
      </c>
      <c r="O8" s="3">
        <v>52.449961794899998</v>
      </c>
      <c r="P8" s="3">
        <v>53090.159421700002</v>
      </c>
      <c r="Q8" s="3">
        <v>106883.837654</v>
      </c>
      <c r="R8" s="3">
        <v>350.36033726599999</v>
      </c>
      <c r="S8" s="3">
        <v>6595.1637061800002</v>
      </c>
      <c r="T8" s="3">
        <v>7712851.3234099997</v>
      </c>
      <c r="U8" s="3">
        <v>6588196.4916399997</v>
      </c>
      <c r="V8" s="3">
        <v>559929.72695000004</v>
      </c>
      <c r="W8" s="3">
        <v>7.9527914895800005E-3</v>
      </c>
      <c r="X8" s="3">
        <v>6.8833375875599996E-3</v>
      </c>
      <c r="Y8" s="3">
        <v>1.6223535195099999E-2</v>
      </c>
      <c r="Z8" s="3">
        <v>6.2572197974600002E-4</v>
      </c>
      <c r="AA8" s="3">
        <v>16</v>
      </c>
      <c r="AB8" s="3">
        <v>2273</v>
      </c>
      <c r="AC8" s="3">
        <v>2249</v>
      </c>
      <c r="AD8" s="3">
        <v>62</v>
      </c>
      <c r="AE8" s="3">
        <v>4.93096537319E-4</v>
      </c>
      <c r="AF8" s="1">
        <v>3.0074602953000001E-6</v>
      </c>
      <c r="AG8" s="1">
        <v>7.0966349937100001E-6</v>
      </c>
      <c r="AH8" s="1">
        <v>1.00859750282E-5</v>
      </c>
      <c r="AI8" s="3">
        <v>4.3523323147100001E-2</v>
      </c>
      <c r="AJ8" s="3">
        <v>3.3990380213299999E-3</v>
      </c>
      <c r="AK8" s="3">
        <v>5.2213439832899996E-3</v>
      </c>
      <c r="AL8" s="3">
        <v>6.2246511282500003E-3</v>
      </c>
    </row>
    <row r="9" spans="1:38" x14ac:dyDescent="0.25">
      <c r="A9" s="3">
        <v>6</v>
      </c>
      <c r="B9" s="3" t="s">
        <v>2</v>
      </c>
      <c r="D9" s="3">
        <v>7</v>
      </c>
      <c r="E9" s="3">
        <v>13</v>
      </c>
      <c r="F9" s="3">
        <v>19</v>
      </c>
      <c r="H9" s="3">
        <v>474</v>
      </c>
      <c r="I9" s="3">
        <v>427</v>
      </c>
      <c r="J9" s="3">
        <v>8</v>
      </c>
      <c r="L9" s="3">
        <v>7</v>
      </c>
      <c r="M9" s="3">
        <v>13</v>
      </c>
      <c r="N9" s="3">
        <v>19</v>
      </c>
      <c r="P9" s="3">
        <v>45420.659794500003</v>
      </c>
      <c r="Q9" s="3">
        <v>34947.898785500001</v>
      </c>
      <c r="R9" s="3">
        <v>313.23173792799997</v>
      </c>
      <c r="T9" s="3">
        <v>7712851.3234099997</v>
      </c>
      <c r="U9" s="3">
        <v>6588196.4916399997</v>
      </c>
      <c r="V9" s="3">
        <v>559929.72695000004</v>
      </c>
      <c r="X9" s="3">
        <v>5.88895829699E-3</v>
      </c>
      <c r="Y9" s="3">
        <v>5.3046230223800003E-3</v>
      </c>
      <c r="Z9" s="3">
        <v>5.5941258849300001E-4</v>
      </c>
      <c r="AB9" s="3">
        <v>2273</v>
      </c>
      <c r="AC9" s="3">
        <v>2249</v>
      </c>
      <c r="AD9" s="3">
        <v>62</v>
      </c>
      <c r="AF9" s="1">
        <v>2.57557345674E-6</v>
      </c>
      <c r="AG9" s="1">
        <v>2.3461467305300001E-6</v>
      </c>
      <c r="AH9" s="1">
        <v>9.0177362265999992E-6</v>
      </c>
      <c r="AJ9" s="3">
        <v>3.1455242792599999E-3</v>
      </c>
      <c r="AK9" s="3">
        <v>3.00215876995E-3</v>
      </c>
      <c r="AL9" s="3">
        <v>5.8857909823699997E-3</v>
      </c>
    </row>
    <row r="10" spans="1:38" x14ac:dyDescent="0.25">
      <c r="F10" s="11" t="s">
        <v>33</v>
      </c>
      <c r="G10" s="11"/>
      <c r="H10" s="11"/>
      <c r="I10" s="11"/>
      <c r="J10" s="11"/>
      <c r="L10" s="11" t="s">
        <v>31</v>
      </c>
      <c r="M10" s="11"/>
      <c r="N10" s="11"/>
      <c r="O10" s="11"/>
      <c r="P10" s="11"/>
    </row>
    <row r="11" spans="1:38" x14ac:dyDescent="0.25">
      <c r="E11" s="3" t="s">
        <v>34</v>
      </c>
      <c r="F11" s="3" t="s">
        <v>50</v>
      </c>
      <c r="G11" s="3" t="s">
        <v>51</v>
      </c>
      <c r="K11" s="5"/>
      <c r="L11" s="3" t="s">
        <v>50</v>
      </c>
      <c r="M11" s="3" t="s">
        <v>51</v>
      </c>
    </row>
    <row r="12" spans="1:38" x14ac:dyDescent="0.25">
      <c r="D12" s="3">
        <v>1</v>
      </c>
      <c r="E12" s="3" t="s">
        <v>3</v>
      </c>
      <c r="F12" s="4">
        <v>0.37794295589499999</v>
      </c>
      <c r="G12" s="4">
        <v>0.38536021713000002</v>
      </c>
      <c r="H12" s="4"/>
      <c r="I12" s="4"/>
      <c r="J12" s="4"/>
      <c r="L12" s="4">
        <v>1.99335471321E-2</v>
      </c>
      <c r="M12" s="4">
        <v>2.01143089287E-2</v>
      </c>
      <c r="N12" s="4"/>
      <c r="O12" s="2"/>
    </row>
    <row r="13" spans="1:38" x14ac:dyDescent="0.25">
      <c r="D13" s="3">
        <v>2</v>
      </c>
      <c r="E13" s="3" t="s">
        <v>1</v>
      </c>
      <c r="F13" s="4">
        <v>0.44657212341000002</v>
      </c>
      <c r="G13" s="4">
        <v>0.39437131521199997</v>
      </c>
      <c r="H13" s="4"/>
      <c r="I13" s="4"/>
      <c r="J13" s="4"/>
      <c r="L13" s="4">
        <v>2.0437730766999999E-2</v>
      </c>
      <c r="M13" s="4">
        <v>2.0198411761700001E-2</v>
      </c>
      <c r="N13" s="4"/>
      <c r="O13" s="2"/>
    </row>
    <row r="14" spans="1:38" x14ac:dyDescent="0.25">
      <c r="D14" s="3">
        <v>3</v>
      </c>
      <c r="E14" s="3" t="s">
        <v>5</v>
      </c>
      <c r="F14" s="4">
        <v>9.5065051666100006E-2</v>
      </c>
      <c r="G14" s="4">
        <v>0.115451554081</v>
      </c>
      <c r="H14" s="4"/>
      <c r="I14" s="4"/>
      <c r="J14" s="4"/>
      <c r="L14" s="4">
        <v>1.2058005516299999E-2</v>
      </c>
      <c r="M14" s="4">
        <v>1.3207543422299999E-2</v>
      </c>
      <c r="N14" s="4"/>
      <c r="O14" s="2"/>
    </row>
    <row r="15" spans="1:38" x14ac:dyDescent="0.25">
      <c r="D15" s="3">
        <v>4</v>
      </c>
      <c r="E15" s="3" t="s">
        <v>4</v>
      </c>
      <c r="F15" s="4">
        <v>6.7647573144399994E-2</v>
      </c>
      <c r="G15" s="4">
        <v>8.3288755359500005E-2</v>
      </c>
      <c r="H15" s="4"/>
      <c r="I15" s="4"/>
      <c r="J15" s="4"/>
      <c r="L15" s="4">
        <v>1.0324582924E-2</v>
      </c>
      <c r="M15" s="4">
        <v>1.14201237237E-2</v>
      </c>
      <c r="N15" s="4"/>
      <c r="O15" s="2"/>
    </row>
    <row r="16" spans="1:38" x14ac:dyDescent="0.25">
      <c r="D16" s="3">
        <v>5</v>
      </c>
      <c r="E16" s="3" t="s">
        <v>0</v>
      </c>
      <c r="F16" s="4">
        <v>6.8833375875599996E-3</v>
      </c>
      <c r="G16" s="4">
        <v>1.6223535195099999E-2</v>
      </c>
      <c r="H16" s="4"/>
      <c r="I16" s="4"/>
      <c r="J16" s="4"/>
      <c r="L16" s="4">
        <v>3.3990380213299999E-3</v>
      </c>
      <c r="M16" s="4">
        <v>5.2213439832899996E-3</v>
      </c>
      <c r="N16" s="4"/>
      <c r="O16" s="2"/>
    </row>
    <row r="17" spans="4:22" x14ac:dyDescent="0.25">
      <c r="D17" s="3">
        <v>6</v>
      </c>
      <c r="E17" s="3" t="s">
        <v>2</v>
      </c>
      <c r="F17" s="4">
        <v>5.88895829699E-3</v>
      </c>
      <c r="G17" s="4">
        <v>5.3046230223800003E-3</v>
      </c>
      <c r="H17" s="4"/>
      <c r="I17" s="4"/>
      <c r="J17" s="4"/>
      <c r="L17" s="4">
        <v>3.1455242792599999E-3</v>
      </c>
      <c r="M17" s="4">
        <v>3.00215876995E-3</v>
      </c>
      <c r="N17" s="4"/>
      <c r="O17" s="2"/>
    </row>
    <row r="18" spans="4:22" x14ac:dyDescent="0.25">
      <c r="E18" s="2"/>
    </row>
    <row r="19" spans="4:22" x14ac:dyDescent="0.25">
      <c r="E19" s="2"/>
      <c r="H19" s="3" t="s">
        <v>39</v>
      </c>
      <c r="I19" s="3">
        <v>1.96</v>
      </c>
    </row>
    <row r="20" spans="4:22" x14ac:dyDescent="0.25">
      <c r="Q20" s="4"/>
      <c r="R20" s="4"/>
      <c r="S20" s="4"/>
      <c r="T20" s="4"/>
      <c r="U20" s="4"/>
      <c r="V20" s="4"/>
    </row>
    <row r="21" spans="4:22" x14ac:dyDescent="0.25">
      <c r="Q21" s="4"/>
      <c r="R21" s="4"/>
      <c r="S21" s="4"/>
      <c r="T21" s="4"/>
      <c r="U21" s="4"/>
      <c r="V21" s="4"/>
    </row>
    <row r="22" spans="4:22" x14ac:dyDescent="0.25">
      <c r="Q22" s="4"/>
      <c r="R22" s="4"/>
      <c r="S22" s="4"/>
      <c r="T22" s="4"/>
      <c r="U22" s="4"/>
      <c r="V22" s="4"/>
    </row>
    <row r="23" spans="4:22" x14ac:dyDescent="0.25">
      <c r="Q23" s="4"/>
      <c r="R23" s="4"/>
      <c r="S23" s="4"/>
      <c r="T23" s="4"/>
      <c r="U23" s="4"/>
      <c r="V23" s="4"/>
    </row>
    <row r="24" spans="4:22" x14ac:dyDescent="0.25">
      <c r="Q24" s="4"/>
      <c r="R24" s="4"/>
      <c r="S24" s="4"/>
      <c r="T24" s="4"/>
      <c r="U24" s="4"/>
      <c r="V24" s="4"/>
    </row>
    <row r="25" spans="4:22" x14ac:dyDescent="0.25">
      <c r="Q25" s="4"/>
      <c r="R25" s="4"/>
      <c r="S25" s="4"/>
      <c r="T25" s="4"/>
      <c r="U25" s="4"/>
      <c r="V25" s="4"/>
    </row>
    <row r="31" spans="4:22" x14ac:dyDescent="0.25">
      <c r="D31" s="6" t="s">
        <v>26</v>
      </c>
    </row>
  </sheetData>
  <sortState xmlns:xlrd2="http://schemas.microsoft.com/office/spreadsheetml/2017/richdata2" ref="A4:BE9">
    <sortCondition ref="A4:A9"/>
  </sortState>
  <mergeCells count="2">
    <mergeCell ref="F10:J10"/>
    <mergeCell ref="L10:P10"/>
  </mergeCells>
  <hyperlinks>
    <hyperlink ref="D31" r:id="rId1" xr:uid="{ED06D270-7F21-4ABF-8E16-975D6CF79CCE}"/>
  </hyperlinks>
  <pageMargins left="0.7" right="0.7" top="0.75" bottom="0.75" header="0.3" footer="0.3"/>
  <pageSetup orientation="portrait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1D77-E149-438C-BC0D-F7FF5B3292F2}">
  <dimension ref="A1:AP33"/>
  <sheetViews>
    <sheetView topLeftCell="A16" workbookViewId="0">
      <selection activeCell="C15" sqref="C15"/>
    </sheetView>
  </sheetViews>
  <sheetFormatPr defaultRowHeight="15" x14ac:dyDescent="0.25"/>
  <cols>
    <col min="1" max="16384" width="9.140625" style="3"/>
  </cols>
  <sheetData>
    <row r="1" spans="1:42" x14ac:dyDescent="0.25">
      <c r="B1" s="3" t="s">
        <v>40</v>
      </c>
      <c r="C1" s="3" t="s">
        <v>41</v>
      </c>
      <c r="D1" s="3" t="s">
        <v>42</v>
      </c>
      <c r="E1" s="3" t="s">
        <v>43</v>
      </c>
      <c r="F1" s="3" t="s">
        <v>41</v>
      </c>
      <c r="G1" s="3" t="s">
        <v>42</v>
      </c>
      <c r="H1" s="3" t="s">
        <v>43</v>
      </c>
      <c r="I1" s="3" t="s">
        <v>41</v>
      </c>
      <c r="J1" s="3" t="s">
        <v>42</v>
      </c>
      <c r="K1" s="3" t="s">
        <v>43</v>
      </c>
      <c r="L1" s="3" t="s">
        <v>41</v>
      </c>
      <c r="M1" s="3" t="s">
        <v>42</v>
      </c>
      <c r="N1" s="3" t="s">
        <v>43</v>
      </c>
      <c r="O1" s="3" t="s">
        <v>41</v>
      </c>
      <c r="P1" s="3" t="s">
        <v>42</v>
      </c>
      <c r="Q1" s="3" t="s">
        <v>43</v>
      </c>
      <c r="R1" s="3" t="s">
        <v>41</v>
      </c>
      <c r="S1" s="3" t="s">
        <v>42</v>
      </c>
      <c r="T1" s="3" t="s">
        <v>43</v>
      </c>
      <c r="U1" s="3" t="s">
        <v>41</v>
      </c>
      <c r="V1" s="3" t="s">
        <v>42</v>
      </c>
      <c r="W1" s="3" t="s">
        <v>43</v>
      </c>
      <c r="X1" s="3" t="s">
        <v>41</v>
      </c>
      <c r="Y1" s="3" t="s">
        <v>42</v>
      </c>
      <c r="Z1" s="3" t="s">
        <v>43</v>
      </c>
      <c r="AA1" s="3" t="s">
        <v>41</v>
      </c>
      <c r="AB1" s="3" t="s">
        <v>42</v>
      </c>
      <c r="AC1" s="3" t="s">
        <v>43</v>
      </c>
    </row>
    <row r="2" spans="1:42" x14ac:dyDescent="0.25">
      <c r="A2" s="3">
        <v>1</v>
      </c>
      <c r="B2" s="3" t="s">
        <v>3</v>
      </c>
      <c r="C2" s="3">
        <v>3</v>
      </c>
      <c r="D2" s="3">
        <v>9</v>
      </c>
      <c r="E2" s="3">
        <v>15</v>
      </c>
      <c r="F2" s="3">
        <v>14912</v>
      </c>
      <c r="G2" s="3">
        <v>1844</v>
      </c>
      <c r="H2" s="3">
        <v>95</v>
      </c>
      <c r="I2" s="3">
        <v>3</v>
      </c>
      <c r="J2" s="3">
        <v>9</v>
      </c>
      <c r="K2" s="3">
        <v>15</v>
      </c>
      <c r="L2" s="3">
        <v>4442151.8641900001</v>
      </c>
      <c r="M2" s="3">
        <v>1050408.48236</v>
      </c>
      <c r="N2" s="3">
        <v>63479.4861227</v>
      </c>
      <c r="O2" s="3">
        <v>9663388.7133600004</v>
      </c>
      <c r="P2" s="3">
        <v>2132601.0591000002</v>
      </c>
      <c r="Q2" s="3">
        <v>3071582.9332499998</v>
      </c>
      <c r="R2" s="3">
        <v>0.45968883131499999</v>
      </c>
      <c r="S2" s="3">
        <v>0.49254804497100002</v>
      </c>
      <c r="T2" s="3">
        <v>2.0666701014500001E-2</v>
      </c>
      <c r="U2" s="3">
        <v>2777</v>
      </c>
      <c r="V2" s="3">
        <v>515</v>
      </c>
      <c r="W2" s="3">
        <v>481</v>
      </c>
      <c r="X2" s="1">
        <v>8.9440046697599994E-5</v>
      </c>
      <c r="Y2" s="3">
        <v>4.8532906478900001E-4</v>
      </c>
      <c r="Z2" s="1">
        <v>4.2078146535700003E-5</v>
      </c>
      <c r="AA2" s="4">
        <v>1.85362586137E-2</v>
      </c>
      <c r="AB2" s="4">
        <v>4.31791632074E-2</v>
      </c>
      <c r="AC2" s="4">
        <v>1.2714063384E-2</v>
      </c>
    </row>
    <row r="3" spans="1:42" x14ac:dyDescent="0.25">
      <c r="A3" s="3">
        <v>2</v>
      </c>
      <c r="B3" s="3" t="s">
        <v>1</v>
      </c>
      <c r="C3" s="3">
        <v>1</v>
      </c>
      <c r="D3" s="3">
        <v>7</v>
      </c>
      <c r="E3" s="3">
        <v>13</v>
      </c>
      <c r="F3" s="3">
        <v>11634</v>
      </c>
      <c r="G3" s="3">
        <v>1104</v>
      </c>
      <c r="H3" s="3">
        <v>3774</v>
      </c>
      <c r="I3" s="3">
        <v>1</v>
      </c>
      <c r="J3" s="3">
        <v>7</v>
      </c>
      <c r="K3" s="3">
        <v>13</v>
      </c>
      <c r="L3" s="3">
        <v>3213167.65105</v>
      </c>
      <c r="M3" s="3">
        <v>725302.14483100001</v>
      </c>
      <c r="N3" s="3">
        <v>2434735.4221999999</v>
      </c>
      <c r="O3" s="3">
        <v>9663388.7133600004</v>
      </c>
      <c r="P3" s="3">
        <v>2132601.0591000002</v>
      </c>
      <c r="Q3" s="3">
        <v>3071582.9332499998</v>
      </c>
      <c r="R3" s="3">
        <v>0.33250940703699999</v>
      </c>
      <c r="S3" s="3">
        <v>0.34010212164999998</v>
      </c>
      <c r="T3" s="3">
        <v>0.792664718845</v>
      </c>
      <c r="U3" s="3">
        <v>2777</v>
      </c>
      <c r="V3" s="3">
        <v>515</v>
      </c>
      <c r="W3" s="3">
        <v>481</v>
      </c>
      <c r="X3" s="1">
        <v>7.9923262970500004E-5</v>
      </c>
      <c r="Y3" s="3">
        <v>4.35791589319E-4</v>
      </c>
      <c r="Z3" s="3">
        <v>3.41678507991E-4</v>
      </c>
      <c r="AA3" s="4">
        <v>1.75223630549E-2</v>
      </c>
      <c r="AB3" s="4">
        <v>4.0916218905499999E-2</v>
      </c>
      <c r="AC3" s="4">
        <v>3.6229713720900003E-2</v>
      </c>
    </row>
    <row r="4" spans="1:42" x14ac:dyDescent="0.25">
      <c r="A4" s="3">
        <v>2</v>
      </c>
      <c r="B4" s="3" t="s">
        <v>5</v>
      </c>
      <c r="C4" s="3">
        <v>5</v>
      </c>
      <c r="D4" s="3">
        <v>11</v>
      </c>
      <c r="E4" s="3">
        <v>17</v>
      </c>
      <c r="F4" s="3">
        <v>9333</v>
      </c>
      <c r="G4" s="3">
        <v>775</v>
      </c>
      <c r="H4" s="3">
        <v>728</v>
      </c>
      <c r="I4" s="3">
        <v>5</v>
      </c>
      <c r="J4" s="3">
        <v>11</v>
      </c>
      <c r="K4" s="3">
        <v>17</v>
      </c>
      <c r="L4" s="3">
        <v>985456.261039</v>
      </c>
      <c r="M4" s="3">
        <v>269287.80556900002</v>
      </c>
      <c r="N4" s="3">
        <v>262663.56498299999</v>
      </c>
      <c r="O4" s="3">
        <v>9663388.7133600004</v>
      </c>
      <c r="P4" s="3">
        <v>2132601.0591000002</v>
      </c>
      <c r="Q4" s="3">
        <v>3071582.9332499998</v>
      </c>
      <c r="R4" s="3">
        <v>0.101978331853</v>
      </c>
      <c r="S4" s="3">
        <v>0.126272002173</v>
      </c>
      <c r="T4" s="3">
        <v>8.5514072284600007E-2</v>
      </c>
      <c r="U4" s="3">
        <v>2777</v>
      </c>
      <c r="V4" s="3">
        <v>515</v>
      </c>
      <c r="W4" s="3">
        <v>481</v>
      </c>
      <c r="X4" s="1">
        <v>3.2977584330500002E-5</v>
      </c>
      <c r="Y4" s="3">
        <v>2.14227929399E-4</v>
      </c>
      <c r="Z4" s="3">
        <v>1.6258090587499999E-4</v>
      </c>
      <c r="AA4" s="4">
        <v>1.1255518111800001E-2</v>
      </c>
      <c r="AB4" s="4">
        <v>2.8687593373799999E-2</v>
      </c>
      <c r="AC4" s="4">
        <v>2.4991414686E-2</v>
      </c>
    </row>
    <row r="5" spans="1:42" x14ac:dyDescent="0.25">
      <c r="A5" s="3">
        <v>3</v>
      </c>
      <c r="B5" s="3" t="s">
        <v>4</v>
      </c>
      <c r="C5" s="3">
        <v>4</v>
      </c>
      <c r="D5" s="3">
        <v>10</v>
      </c>
      <c r="E5" s="3">
        <v>16</v>
      </c>
      <c r="F5" s="3">
        <v>4707</v>
      </c>
      <c r="G5" s="3">
        <v>287</v>
      </c>
      <c r="H5" s="3">
        <v>471</v>
      </c>
      <c r="I5" s="3">
        <v>4</v>
      </c>
      <c r="J5" s="3">
        <v>10</v>
      </c>
      <c r="K5" s="3">
        <v>16</v>
      </c>
      <c r="L5" s="3">
        <v>832490.58740399999</v>
      </c>
      <c r="M5" s="3">
        <v>77044.207027299999</v>
      </c>
      <c r="N5" s="3">
        <v>270326.63124199997</v>
      </c>
      <c r="O5" s="3">
        <v>9663388.7133600004</v>
      </c>
      <c r="P5" s="3">
        <v>2132601.0591000002</v>
      </c>
      <c r="Q5" s="3">
        <v>3071582.9332499998</v>
      </c>
      <c r="R5" s="3">
        <v>8.6148928920999998E-2</v>
      </c>
      <c r="S5" s="3">
        <v>3.6126872721300003E-2</v>
      </c>
      <c r="T5" s="3">
        <v>8.8008898706700006E-2</v>
      </c>
      <c r="U5" s="3">
        <v>2777</v>
      </c>
      <c r="V5" s="3">
        <v>515</v>
      </c>
      <c r="W5" s="3">
        <v>481</v>
      </c>
      <c r="X5" s="1">
        <v>2.83497626816E-5</v>
      </c>
      <c r="Y5" s="1">
        <v>6.7614993764400001E-5</v>
      </c>
      <c r="Z5" s="3">
        <v>1.6686763504200001E-4</v>
      </c>
      <c r="AA5" s="4">
        <v>1.04359210575E-2</v>
      </c>
      <c r="AB5" s="4">
        <v>1.6116754016999999E-2</v>
      </c>
      <c r="AC5" s="4">
        <v>2.53187422037E-2</v>
      </c>
    </row>
    <row r="6" spans="1:42" x14ac:dyDescent="0.25">
      <c r="A6" s="3">
        <v>5</v>
      </c>
      <c r="B6" s="3" t="s">
        <v>0</v>
      </c>
      <c r="C6" s="3">
        <v>0</v>
      </c>
      <c r="D6" s="3">
        <v>6</v>
      </c>
      <c r="E6" s="3">
        <v>12</v>
      </c>
      <c r="F6" s="3">
        <v>1071</v>
      </c>
      <c r="G6" s="3">
        <v>19</v>
      </c>
      <c r="H6" s="3">
        <v>109</v>
      </c>
      <c r="I6" s="3">
        <v>0</v>
      </c>
      <c r="J6" s="3">
        <v>6</v>
      </c>
      <c r="K6" s="3">
        <v>12</v>
      </c>
      <c r="L6" s="3">
        <v>144403.02797600001</v>
      </c>
      <c r="M6" s="3">
        <v>644.09319293800002</v>
      </c>
      <c r="N6" s="3">
        <v>15329.6862064</v>
      </c>
      <c r="O6" s="3">
        <v>9663388.7133600004</v>
      </c>
      <c r="P6" s="3">
        <v>2132601.0591000002</v>
      </c>
      <c r="Q6" s="3">
        <v>3071582.9332499998</v>
      </c>
      <c r="R6" s="3">
        <v>1.49433115296E-2</v>
      </c>
      <c r="S6" s="3">
        <v>3.0202235443399999E-4</v>
      </c>
      <c r="T6" s="3">
        <v>4.99080980051E-3</v>
      </c>
      <c r="U6" s="3">
        <v>2777</v>
      </c>
      <c r="V6" s="3">
        <v>515</v>
      </c>
      <c r="W6" s="3">
        <v>481</v>
      </c>
      <c r="X6" s="1">
        <v>5.3006874217400001E-6</v>
      </c>
      <c r="Y6" s="1">
        <v>5.8627405229399995E-7</v>
      </c>
      <c r="Z6" s="1">
        <v>1.0324119787999999E-5</v>
      </c>
      <c r="AA6" s="4">
        <v>4.5125514733199996E-3</v>
      </c>
      <c r="AB6" s="4">
        <v>1.5007432822800001E-3</v>
      </c>
      <c r="AC6" s="4">
        <v>6.2977089943599997E-3</v>
      </c>
    </row>
    <row r="7" spans="1:42" x14ac:dyDescent="0.25">
      <c r="A7" s="3">
        <v>6</v>
      </c>
      <c r="B7" s="3" t="s">
        <v>2</v>
      </c>
      <c r="C7" s="3">
        <v>2</v>
      </c>
      <c r="D7" s="3">
        <v>8</v>
      </c>
      <c r="E7" s="3">
        <v>14</v>
      </c>
      <c r="F7" s="3">
        <v>830</v>
      </c>
      <c r="G7" s="3">
        <v>42</v>
      </c>
      <c r="H7" s="3">
        <v>37</v>
      </c>
      <c r="I7" s="3">
        <v>2</v>
      </c>
      <c r="J7" s="3">
        <v>8</v>
      </c>
      <c r="K7" s="3">
        <v>14</v>
      </c>
      <c r="L7" s="3">
        <v>45719.321698599997</v>
      </c>
      <c r="M7" s="3">
        <v>9914.3261147600006</v>
      </c>
      <c r="N7" s="3">
        <v>25048.1425046</v>
      </c>
      <c r="O7" s="3">
        <v>9663388.7133600004</v>
      </c>
      <c r="P7" s="3">
        <v>2132601.0591000002</v>
      </c>
      <c r="Q7" s="3">
        <v>3071582.9332499998</v>
      </c>
      <c r="R7" s="3">
        <v>4.7311893430699997E-3</v>
      </c>
      <c r="S7" s="3">
        <v>4.6489361301200001E-3</v>
      </c>
      <c r="T7" s="3">
        <v>8.1547993490199994E-3</v>
      </c>
      <c r="U7" s="3">
        <v>2777</v>
      </c>
      <c r="V7" s="3">
        <v>515</v>
      </c>
      <c r="W7" s="3">
        <v>481</v>
      </c>
      <c r="X7" s="1">
        <v>1.6956446490700001E-6</v>
      </c>
      <c r="Y7" s="1">
        <v>8.9850942193700001E-6</v>
      </c>
      <c r="Z7" s="1">
        <v>1.68155895979E-5</v>
      </c>
      <c r="AA7" s="4">
        <v>2.5522516497900002E-3</v>
      </c>
      <c r="AB7" s="4">
        <v>5.8751287605599998E-3</v>
      </c>
      <c r="AC7" s="4">
        <v>8.0373359391899997E-3</v>
      </c>
    </row>
    <row r="8" spans="1:42" x14ac:dyDescent="0.25">
      <c r="AE8" s="1"/>
      <c r="AL8" s="1"/>
      <c r="AM8" s="1"/>
      <c r="AN8" s="1"/>
      <c r="AO8" s="1"/>
      <c r="AP8" s="1"/>
    </row>
    <row r="9" spans="1:42" x14ac:dyDescent="0.25">
      <c r="AL9" s="1"/>
      <c r="AM9" s="1"/>
      <c r="AN9" s="1"/>
      <c r="AO9" s="1"/>
      <c r="AP9" s="1"/>
    </row>
    <row r="13" spans="1:42" x14ac:dyDescent="0.25">
      <c r="C13" s="3" t="s">
        <v>17</v>
      </c>
      <c r="D13" s="3" t="s">
        <v>17</v>
      </c>
      <c r="E13" s="3" t="s">
        <v>17</v>
      </c>
      <c r="I13" s="3" t="s">
        <v>31</v>
      </c>
      <c r="J13" s="3" t="s">
        <v>31</v>
      </c>
      <c r="K13" s="3" t="s">
        <v>31</v>
      </c>
    </row>
    <row r="14" spans="1:42" x14ac:dyDescent="0.25">
      <c r="C14" s="3" t="s">
        <v>43</v>
      </c>
      <c r="D14" s="3" t="s">
        <v>41</v>
      </c>
      <c r="E14" s="3" t="s">
        <v>42</v>
      </c>
      <c r="I14" s="3" t="s">
        <v>43</v>
      </c>
      <c r="J14" s="3" t="s">
        <v>41</v>
      </c>
      <c r="K14" s="3" t="s">
        <v>42</v>
      </c>
    </row>
    <row r="15" spans="1:42" x14ac:dyDescent="0.25">
      <c r="A15" s="3">
        <v>1</v>
      </c>
      <c r="B15" s="3" t="s">
        <v>3</v>
      </c>
      <c r="C15" s="4">
        <v>2.0666701014500001E-2</v>
      </c>
      <c r="D15" s="4">
        <v>0.45968883131499999</v>
      </c>
      <c r="E15" s="4">
        <v>0.49254804497100002</v>
      </c>
      <c r="F15" s="4"/>
      <c r="G15" s="4"/>
      <c r="I15" s="4">
        <v>1.2714063384E-2</v>
      </c>
      <c r="J15" s="4">
        <v>1.85362586137E-2</v>
      </c>
      <c r="K15" s="4">
        <v>4.31791632074E-2</v>
      </c>
      <c r="L15" s="4"/>
      <c r="M15" s="4"/>
    </row>
    <row r="16" spans="1:42" x14ac:dyDescent="0.25">
      <c r="A16" s="3">
        <v>2</v>
      </c>
      <c r="B16" s="3" t="s">
        <v>1</v>
      </c>
      <c r="C16" s="4">
        <v>0.792664718845</v>
      </c>
      <c r="D16" s="4">
        <v>0.33250940703699999</v>
      </c>
      <c r="E16" s="4">
        <v>0.34010212164999998</v>
      </c>
      <c r="F16" s="4"/>
      <c r="G16" s="4"/>
      <c r="I16" s="4">
        <v>3.6229713720900003E-2</v>
      </c>
      <c r="J16" s="4">
        <v>1.75223630549E-2</v>
      </c>
      <c r="K16" s="4">
        <v>4.0916218905499999E-2</v>
      </c>
      <c r="L16" s="4"/>
      <c r="M16" s="4"/>
    </row>
    <row r="17" spans="1:20" x14ac:dyDescent="0.25">
      <c r="A17" s="3">
        <v>3</v>
      </c>
      <c r="B17" s="3" t="s">
        <v>5</v>
      </c>
      <c r="C17" s="4">
        <v>8.5514072284600007E-2</v>
      </c>
      <c r="D17" s="4">
        <v>0.101978331853</v>
      </c>
      <c r="E17" s="4">
        <v>0.126272002173</v>
      </c>
      <c r="F17" s="4"/>
      <c r="G17" s="4"/>
      <c r="I17" s="4">
        <v>2.4991414686E-2</v>
      </c>
      <c r="J17" s="4">
        <v>1.1255518111800001E-2</v>
      </c>
      <c r="K17" s="4">
        <v>2.8687593373799999E-2</v>
      </c>
      <c r="L17" s="4"/>
      <c r="M17" s="4"/>
    </row>
    <row r="18" spans="1:20" x14ac:dyDescent="0.25">
      <c r="A18" s="3">
        <v>4</v>
      </c>
      <c r="B18" s="3" t="s">
        <v>4</v>
      </c>
      <c r="C18" s="4">
        <v>8.8008898706700006E-2</v>
      </c>
      <c r="D18" s="4">
        <v>8.6148928920999998E-2</v>
      </c>
      <c r="E18" s="4">
        <v>3.6126872721300003E-2</v>
      </c>
      <c r="F18" s="4"/>
      <c r="G18" s="4"/>
      <c r="I18" s="4">
        <v>2.53187422037E-2</v>
      </c>
      <c r="J18" s="4">
        <v>1.04359210575E-2</v>
      </c>
      <c r="K18" s="4">
        <v>1.6116754016999999E-2</v>
      </c>
      <c r="L18" s="4"/>
      <c r="M18" s="4"/>
    </row>
    <row r="19" spans="1:20" x14ac:dyDescent="0.25">
      <c r="A19" s="3">
        <v>5</v>
      </c>
      <c r="B19" s="3" t="s">
        <v>0</v>
      </c>
      <c r="C19" s="4">
        <v>4.99080980051E-3</v>
      </c>
      <c r="D19" s="4">
        <v>1.49433115296E-2</v>
      </c>
      <c r="E19" s="4">
        <v>3.0202235443399999E-4</v>
      </c>
      <c r="F19" s="4"/>
      <c r="G19" s="4"/>
      <c r="I19" s="4">
        <v>6.2977089943599997E-3</v>
      </c>
      <c r="J19" s="4">
        <v>4.5125514733199996E-3</v>
      </c>
      <c r="K19" s="4">
        <v>1.5007432822800001E-3</v>
      </c>
      <c r="L19" s="4"/>
      <c r="M19" s="4"/>
    </row>
    <row r="20" spans="1:20" x14ac:dyDescent="0.25">
      <c r="A20" s="3">
        <v>6</v>
      </c>
      <c r="B20" s="3" t="s">
        <v>2</v>
      </c>
      <c r="C20" s="4">
        <v>8.1547993490199994E-3</v>
      </c>
      <c r="D20" s="4">
        <v>4.7311893430699997E-3</v>
      </c>
      <c r="E20" s="4">
        <v>4.6489361301200001E-3</v>
      </c>
      <c r="F20" s="4"/>
      <c r="G20" s="4"/>
      <c r="I20" s="4">
        <v>8.0373359391899997E-3</v>
      </c>
      <c r="J20" s="4">
        <v>2.5522516497900002E-3</v>
      </c>
      <c r="K20" s="4">
        <v>5.8751287605599998E-3</v>
      </c>
      <c r="L20" s="4"/>
      <c r="M20" s="4"/>
    </row>
    <row r="21" spans="1:20" x14ac:dyDescent="0.25">
      <c r="C21" s="2"/>
      <c r="F21" s="3" t="s">
        <v>39</v>
      </c>
      <c r="G21" s="3">
        <v>1.96</v>
      </c>
    </row>
    <row r="22" spans="1:20" x14ac:dyDescent="0.25">
      <c r="O22" s="4"/>
      <c r="P22" s="4"/>
      <c r="Q22" s="4"/>
      <c r="R22" s="4"/>
      <c r="S22" s="4"/>
      <c r="T22" s="4"/>
    </row>
    <row r="23" spans="1:20" x14ac:dyDescent="0.25">
      <c r="O23" s="4"/>
      <c r="P23" s="4"/>
      <c r="Q23" s="4"/>
      <c r="R23" s="4"/>
      <c r="S23" s="4"/>
      <c r="T23" s="4"/>
    </row>
    <row r="24" spans="1:20" x14ac:dyDescent="0.25">
      <c r="O24" s="4"/>
      <c r="P24" s="4"/>
      <c r="Q24" s="4"/>
      <c r="R24" s="4"/>
      <c r="S24" s="4"/>
      <c r="T24" s="4"/>
    </row>
    <row r="25" spans="1:20" x14ac:dyDescent="0.25">
      <c r="O25" s="4"/>
      <c r="P25" s="4"/>
      <c r="Q25" s="4"/>
      <c r="R25" s="4"/>
      <c r="S25" s="4"/>
      <c r="T25" s="4"/>
    </row>
    <row r="26" spans="1:20" x14ac:dyDescent="0.25">
      <c r="O26" s="4"/>
      <c r="P26" s="4"/>
      <c r="Q26" s="4"/>
      <c r="R26" s="4"/>
      <c r="S26" s="4"/>
      <c r="T26" s="4"/>
    </row>
    <row r="27" spans="1:20" x14ac:dyDescent="0.25">
      <c r="O27" s="4"/>
      <c r="P27" s="4"/>
      <c r="Q27" s="4"/>
      <c r="R27" s="4"/>
      <c r="S27" s="4"/>
      <c r="T27" s="4"/>
    </row>
    <row r="33" spans="2:2" x14ac:dyDescent="0.25">
      <c r="B33" s="6" t="s">
        <v>26</v>
      </c>
    </row>
  </sheetData>
  <sortState xmlns:xlrd2="http://schemas.microsoft.com/office/spreadsheetml/2017/richdata2" ref="A4:AU9">
    <sortCondition ref="A4"/>
  </sortState>
  <hyperlinks>
    <hyperlink ref="B33" r:id="rId1" xr:uid="{F5CAD715-0E33-4D4A-8D59-3CA0C012C1E7}"/>
  </hyperlinks>
  <pageMargins left="0.7" right="0.7" top="0.75" bottom="0.75" header="0.3" footer="0.3"/>
  <pageSetup orientation="portrait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8BA37-8106-4AE2-9846-935688523BC1}">
  <dimension ref="A1:AP32"/>
  <sheetViews>
    <sheetView workbookViewId="0">
      <selection activeCell="W5" sqref="W5"/>
    </sheetView>
  </sheetViews>
  <sheetFormatPr defaultRowHeight="15" x14ac:dyDescent="0.25"/>
  <cols>
    <col min="1" max="16384" width="9.140625" style="3"/>
  </cols>
  <sheetData>
    <row r="1" spans="1:42" x14ac:dyDescent="0.25">
      <c r="C1" s="3" t="s">
        <v>17</v>
      </c>
      <c r="D1" s="3" t="s">
        <v>17</v>
      </c>
      <c r="E1" s="3" t="s">
        <v>17</v>
      </c>
      <c r="F1" s="3" t="s">
        <v>31</v>
      </c>
      <c r="G1" s="3" t="s">
        <v>31</v>
      </c>
      <c r="H1" s="3" t="s">
        <v>31</v>
      </c>
    </row>
    <row r="2" spans="1:42" x14ac:dyDescent="0.25">
      <c r="A2" s="3">
        <v>1</v>
      </c>
      <c r="B2" s="3" t="s">
        <v>40</v>
      </c>
      <c r="C2" s="3" t="s">
        <v>43</v>
      </c>
      <c r="D2" s="3" t="s">
        <v>41</v>
      </c>
      <c r="E2" s="3" t="s">
        <v>42</v>
      </c>
      <c r="F2" s="3" t="s">
        <v>43</v>
      </c>
      <c r="G2" s="3" t="s">
        <v>41</v>
      </c>
      <c r="H2" s="3" t="s">
        <v>42</v>
      </c>
      <c r="X2" s="1"/>
      <c r="Z2" s="1"/>
      <c r="AA2" s="4"/>
      <c r="AB2" s="4"/>
      <c r="AC2" s="4"/>
    </row>
    <row r="3" spans="1:42" x14ac:dyDescent="0.25">
      <c r="A3" s="3">
        <v>2</v>
      </c>
      <c r="B3" s="3" t="s">
        <v>86</v>
      </c>
      <c r="X3" s="1"/>
      <c r="AA3" s="4"/>
      <c r="AB3" s="4"/>
      <c r="AC3" s="4"/>
    </row>
    <row r="4" spans="1:42" ht="89.25" x14ac:dyDescent="0.25">
      <c r="A4" s="3">
        <v>2</v>
      </c>
      <c r="B4" s="8" t="s">
        <v>87</v>
      </c>
      <c r="C4" s="4">
        <v>0.57490577169400003</v>
      </c>
      <c r="D4" s="4">
        <v>0.92584657450399999</v>
      </c>
      <c r="E4" s="4">
        <v>0.95777268890900003</v>
      </c>
      <c r="F4" s="4">
        <v>4.10922209028E-2</v>
      </c>
      <c r="G4" s="4">
        <v>9.6080680906800008E-3</v>
      </c>
      <c r="H4" s="4">
        <v>1.6255313384299998E-2</v>
      </c>
      <c r="X4" s="1"/>
      <c r="AA4" s="4"/>
      <c r="AB4" s="4"/>
      <c r="AC4" s="4"/>
    </row>
    <row r="5" spans="1:42" ht="51" x14ac:dyDescent="0.25">
      <c r="A5" s="3">
        <v>3</v>
      </c>
      <c r="B5" s="8" t="s">
        <v>88</v>
      </c>
      <c r="C5" s="4">
        <v>0.27237563581399998</v>
      </c>
      <c r="D5" s="4">
        <v>1.00649262064E-2</v>
      </c>
      <c r="E5" s="4">
        <v>4.8565398141000001E-3</v>
      </c>
      <c r="F5" s="4">
        <v>3.7004660190200003E-2</v>
      </c>
      <c r="G5" s="4">
        <v>3.6602403522999999E-3</v>
      </c>
      <c r="H5" s="4">
        <v>5.6191901898400001E-3</v>
      </c>
      <c r="X5" s="1"/>
      <c r="Y5" s="1"/>
      <c r="AA5" s="4"/>
      <c r="AB5" s="4"/>
      <c r="AC5" s="4"/>
    </row>
    <row r="6" spans="1:42" ht="51" x14ac:dyDescent="0.25">
      <c r="A6" s="3">
        <v>5</v>
      </c>
      <c r="B6" s="9" t="s">
        <v>89</v>
      </c>
      <c r="C6" s="4">
        <v>0.15271859249200001</v>
      </c>
      <c r="D6" s="4">
        <v>6.4088499289399997E-2</v>
      </c>
      <c r="E6" s="4">
        <v>3.73707712767E-2</v>
      </c>
      <c r="F6" s="4">
        <v>2.9900501341900001E-2</v>
      </c>
      <c r="G6" s="4">
        <v>8.9806628862099998E-3</v>
      </c>
      <c r="H6" s="4">
        <v>1.53307344456E-2</v>
      </c>
      <c r="X6" s="1"/>
      <c r="Y6" s="1"/>
      <c r="Z6" s="1"/>
      <c r="AA6" s="4"/>
      <c r="AB6" s="4"/>
      <c r="AC6" s="4"/>
    </row>
    <row r="7" spans="1:42" x14ac:dyDescent="0.25">
      <c r="AE7" s="1"/>
      <c r="AL7" s="1"/>
      <c r="AM7" s="1"/>
      <c r="AN7" s="1"/>
      <c r="AO7" s="1"/>
      <c r="AP7" s="1"/>
    </row>
    <row r="8" spans="1:42" x14ac:dyDescent="0.25">
      <c r="AL8" s="1"/>
      <c r="AM8" s="1"/>
      <c r="AN8" s="1"/>
      <c r="AO8" s="1"/>
      <c r="AP8" s="1"/>
    </row>
    <row r="12" spans="1:42" x14ac:dyDescent="0.25">
      <c r="C12" s="3" t="s">
        <v>17</v>
      </c>
      <c r="D12" s="3" t="s">
        <v>17</v>
      </c>
      <c r="E12" s="3" t="s">
        <v>17</v>
      </c>
      <c r="I12" s="3" t="s">
        <v>31</v>
      </c>
      <c r="J12" s="3" t="s">
        <v>31</v>
      </c>
      <c r="K12" s="3" t="s">
        <v>31</v>
      </c>
    </row>
    <row r="13" spans="1:42" x14ac:dyDescent="0.25">
      <c r="C13" s="3" t="s">
        <v>43</v>
      </c>
      <c r="D13" s="3" t="s">
        <v>41</v>
      </c>
      <c r="E13" s="3" t="s">
        <v>42</v>
      </c>
      <c r="I13" s="3" t="s">
        <v>43</v>
      </c>
      <c r="J13" s="3" t="s">
        <v>41</v>
      </c>
      <c r="K13" s="3" t="s">
        <v>42</v>
      </c>
    </row>
    <row r="14" spans="1:42" x14ac:dyDescent="0.25">
      <c r="A14" s="3">
        <v>1</v>
      </c>
      <c r="B14" s="3" t="s">
        <v>90</v>
      </c>
      <c r="C14" s="4">
        <f t="shared" ref="C14:E16" si="0">C4</f>
        <v>0.57490577169400003</v>
      </c>
      <c r="D14" s="4">
        <f t="shared" si="0"/>
        <v>0.92584657450399999</v>
      </c>
      <c r="E14" s="4">
        <f t="shared" si="0"/>
        <v>0.95777268890900003</v>
      </c>
      <c r="F14" s="4"/>
      <c r="G14" s="4"/>
      <c r="I14" s="4">
        <f t="shared" ref="I14:K16" si="1">F4</f>
        <v>4.10922209028E-2</v>
      </c>
      <c r="J14" s="4">
        <f t="shared" si="1"/>
        <v>9.6080680906800008E-3</v>
      </c>
      <c r="K14" s="4">
        <f t="shared" si="1"/>
        <v>1.6255313384299998E-2</v>
      </c>
      <c r="L14" s="4"/>
      <c r="M14" s="4"/>
    </row>
    <row r="15" spans="1:42" x14ac:dyDescent="0.25">
      <c r="A15" s="3">
        <v>2</v>
      </c>
      <c r="B15" s="3" t="s">
        <v>91</v>
      </c>
      <c r="C15" s="4">
        <f t="shared" si="0"/>
        <v>0.27237563581399998</v>
      </c>
      <c r="D15" s="4">
        <f t="shared" si="0"/>
        <v>1.00649262064E-2</v>
      </c>
      <c r="E15" s="4">
        <f t="shared" si="0"/>
        <v>4.8565398141000001E-3</v>
      </c>
      <c r="F15" s="4"/>
      <c r="G15" s="4"/>
      <c r="I15" s="4">
        <f t="shared" si="1"/>
        <v>3.7004660190200003E-2</v>
      </c>
      <c r="J15" s="4">
        <f t="shared" si="1"/>
        <v>3.6602403522999999E-3</v>
      </c>
      <c r="K15" s="4">
        <f t="shared" si="1"/>
        <v>5.6191901898400001E-3</v>
      </c>
      <c r="L15" s="4"/>
      <c r="M15" s="4"/>
    </row>
    <row r="16" spans="1:42" x14ac:dyDescent="0.25">
      <c r="A16" s="3">
        <v>3</v>
      </c>
      <c r="B16" s="3" t="s">
        <v>92</v>
      </c>
      <c r="C16" s="4">
        <f t="shared" si="0"/>
        <v>0.15271859249200001</v>
      </c>
      <c r="D16" s="4">
        <f t="shared" si="0"/>
        <v>6.4088499289399997E-2</v>
      </c>
      <c r="E16" s="4">
        <f t="shared" si="0"/>
        <v>3.73707712767E-2</v>
      </c>
      <c r="F16" s="4"/>
      <c r="G16" s="4"/>
      <c r="I16" s="4">
        <f t="shared" si="1"/>
        <v>2.9900501341900001E-2</v>
      </c>
      <c r="J16" s="4">
        <f t="shared" si="1"/>
        <v>8.9806628862099998E-3</v>
      </c>
      <c r="K16" s="4">
        <f t="shared" si="1"/>
        <v>1.53307344456E-2</v>
      </c>
      <c r="L16" s="4"/>
      <c r="M16" s="4"/>
    </row>
    <row r="17" spans="1:20" x14ac:dyDescent="0.25">
      <c r="C17" s="4"/>
      <c r="D17" s="4"/>
      <c r="E17" s="4"/>
      <c r="F17" s="4"/>
      <c r="G17" s="4"/>
      <c r="I17" s="4"/>
      <c r="J17" s="4"/>
      <c r="K17" s="4"/>
      <c r="L17" s="4"/>
      <c r="M17" s="4"/>
    </row>
    <row r="18" spans="1:20" x14ac:dyDescent="0.25">
      <c r="A18" s="3">
        <v>5</v>
      </c>
      <c r="C18" s="4"/>
      <c r="D18" s="4"/>
      <c r="E18" s="4"/>
      <c r="F18" s="4"/>
      <c r="G18" s="4"/>
      <c r="I18" s="4"/>
      <c r="J18" s="4"/>
      <c r="K18" s="4"/>
      <c r="L18" s="4"/>
      <c r="M18" s="4"/>
    </row>
    <row r="19" spans="1:20" x14ac:dyDescent="0.25">
      <c r="A19" s="3">
        <v>6</v>
      </c>
      <c r="C19" s="4"/>
      <c r="D19" s="4"/>
      <c r="E19" s="4"/>
      <c r="F19" s="4"/>
      <c r="G19" s="4"/>
      <c r="I19" s="4"/>
      <c r="J19" s="4"/>
      <c r="K19" s="4"/>
      <c r="L19" s="4"/>
      <c r="M19" s="4"/>
    </row>
    <row r="20" spans="1:20" x14ac:dyDescent="0.25">
      <c r="C20" s="2"/>
      <c r="F20" s="3" t="s">
        <v>39</v>
      </c>
      <c r="G20" s="3">
        <v>1.96</v>
      </c>
    </row>
    <row r="21" spans="1:20" x14ac:dyDescent="0.25">
      <c r="O21" s="4"/>
      <c r="P21" s="4"/>
      <c r="Q21" s="4"/>
      <c r="R21" s="4"/>
      <c r="S21" s="4"/>
      <c r="T21" s="4"/>
    </row>
    <row r="22" spans="1:20" x14ac:dyDescent="0.25">
      <c r="O22" s="4"/>
      <c r="P22" s="4"/>
      <c r="Q22" s="4"/>
      <c r="R22" s="4"/>
      <c r="S22" s="4"/>
      <c r="T22" s="4"/>
    </row>
    <row r="23" spans="1:20" x14ac:dyDescent="0.25">
      <c r="O23" s="4"/>
      <c r="P23" s="4"/>
      <c r="Q23" s="4"/>
      <c r="R23" s="4"/>
      <c r="S23" s="4"/>
      <c r="T23" s="4"/>
    </row>
    <row r="24" spans="1:20" x14ac:dyDescent="0.25">
      <c r="O24" s="4"/>
      <c r="P24" s="4"/>
      <c r="Q24" s="4"/>
      <c r="R24" s="4"/>
      <c r="S24" s="4"/>
      <c r="T24" s="4"/>
    </row>
    <row r="25" spans="1:20" x14ac:dyDescent="0.25">
      <c r="O25" s="4"/>
      <c r="P25" s="4"/>
      <c r="Q25" s="4"/>
      <c r="R25" s="4"/>
      <c r="S25" s="4"/>
      <c r="T25" s="4"/>
    </row>
    <row r="26" spans="1:20" x14ac:dyDescent="0.25">
      <c r="O26" s="4"/>
      <c r="P26" s="4"/>
      <c r="Q26" s="4"/>
      <c r="R26" s="4"/>
      <c r="S26" s="4"/>
      <c r="T26" s="4"/>
    </row>
    <row r="32" spans="1:20" x14ac:dyDescent="0.25">
      <c r="B32" s="6" t="s">
        <v>26</v>
      </c>
    </row>
  </sheetData>
  <hyperlinks>
    <hyperlink ref="B32" r:id="rId1" xr:uid="{BB695D7E-E008-4C33-9B6E-3BBADC3BC177}"/>
  </hyperlinks>
  <pageMargins left="0.7" right="0.7" top="0.75" bottom="0.75" header="0.3" footer="0.3"/>
  <pageSetup orientation="portrait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97D2E-BA52-40DA-A5B3-5B1B25758182}">
  <dimension ref="A1:BE30"/>
  <sheetViews>
    <sheetView workbookViewId="0">
      <selection activeCell="L13" sqref="L13"/>
    </sheetView>
  </sheetViews>
  <sheetFormatPr defaultRowHeight="15" x14ac:dyDescent="0.25"/>
  <cols>
    <col min="1" max="16384" width="9.140625" style="3"/>
  </cols>
  <sheetData>
    <row r="1" spans="1:57" x14ac:dyDescent="0.25">
      <c r="D1" s="3" t="s">
        <v>27</v>
      </c>
      <c r="E1" s="3" t="s">
        <v>27</v>
      </c>
      <c r="F1" s="3" t="s">
        <v>27</v>
      </c>
      <c r="G1" s="3" t="s">
        <v>27</v>
      </c>
      <c r="H1" s="3" t="s">
        <v>27</v>
      </c>
      <c r="I1" s="3" t="s">
        <v>27</v>
      </c>
      <c r="J1" s="3" t="s">
        <v>14</v>
      </c>
      <c r="K1" s="3" t="s">
        <v>14</v>
      </c>
      <c r="L1" s="3" t="s">
        <v>14</v>
      </c>
      <c r="M1" s="3" t="s">
        <v>14</v>
      </c>
      <c r="N1" s="3" t="s">
        <v>14</v>
      </c>
      <c r="O1" s="3" t="s">
        <v>14</v>
      </c>
      <c r="P1" s="3" t="s">
        <v>28</v>
      </c>
      <c r="Q1" s="3" t="s">
        <v>28</v>
      </c>
      <c r="R1" s="3" t="s">
        <v>28</v>
      </c>
      <c r="S1" s="3" t="s">
        <v>28</v>
      </c>
      <c r="T1" s="3" t="s">
        <v>28</v>
      </c>
      <c r="U1" s="3" t="s">
        <v>28</v>
      </c>
      <c r="V1" s="3" t="s">
        <v>15</v>
      </c>
      <c r="W1" s="3" t="s">
        <v>15</v>
      </c>
      <c r="X1" s="3" t="s">
        <v>15</v>
      </c>
      <c r="Y1" s="3" t="s">
        <v>15</v>
      </c>
      <c r="Z1" s="3" t="s">
        <v>15</v>
      </c>
      <c r="AA1" s="3" t="s">
        <v>15</v>
      </c>
      <c r="AB1" s="3" t="s">
        <v>16</v>
      </c>
      <c r="AC1" s="3" t="s">
        <v>16</v>
      </c>
      <c r="AD1" s="3" t="s">
        <v>16</v>
      </c>
      <c r="AE1" s="3" t="s">
        <v>16</v>
      </c>
      <c r="AF1" s="3" t="s">
        <v>16</v>
      </c>
      <c r="AG1" s="3" t="s">
        <v>16</v>
      </c>
      <c r="AH1" s="3" t="s">
        <v>17</v>
      </c>
      <c r="AI1" s="3" t="s">
        <v>17</v>
      </c>
      <c r="AJ1" s="3" t="s">
        <v>17</v>
      </c>
      <c r="AK1" s="3" t="s">
        <v>17</v>
      </c>
      <c r="AL1" s="3" t="s">
        <v>17</v>
      </c>
      <c r="AM1" s="3" t="s">
        <v>17</v>
      </c>
      <c r="AN1" s="3" t="s">
        <v>29</v>
      </c>
      <c r="AO1" s="3" t="s">
        <v>29</v>
      </c>
      <c r="AP1" s="3" t="s">
        <v>29</v>
      </c>
      <c r="AQ1" s="3" t="s">
        <v>29</v>
      </c>
      <c r="AR1" s="3" t="s">
        <v>29</v>
      </c>
      <c r="AS1" s="3" t="s">
        <v>29</v>
      </c>
      <c r="AT1" s="3" t="s">
        <v>30</v>
      </c>
      <c r="AU1" s="3" t="s">
        <v>30</v>
      </c>
      <c r="AV1" s="3" t="s">
        <v>30</v>
      </c>
      <c r="AW1" s="3" t="s">
        <v>30</v>
      </c>
      <c r="AX1" s="3" t="s">
        <v>30</v>
      </c>
      <c r="AY1" s="3" t="s">
        <v>30</v>
      </c>
      <c r="AZ1" s="3" t="s">
        <v>31</v>
      </c>
      <c r="BA1" s="3" t="s">
        <v>31</v>
      </c>
      <c r="BB1" s="3" t="s">
        <v>31</v>
      </c>
      <c r="BC1" s="3" t="s">
        <v>31</v>
      </c>
      <c r="BD1" s="3" t="s">
        <v>31</v>
      </c>
      <c r="BE1" s="3" t="s">
        <v>31</v>
      </c>
    </row>
    <row r="2" spans="1:57" x14ac:dyDescent="0.25">
      <c r="C2" s="3" t="s">
        <v>53</v>
      </c>
      <c r="D2" s="3" t="s">
        <v>54</v>
      </c>
      <c r="E2" s="3" t="s">
        <v>55</v>
      </c>
      <c r="F2" s="3" t="s">
        <v>56</v>
      </c>
      <c r="G2" s="3" t="s">
        <v>57</v>
      </c>
      <c r="H2" s="3" t="s">
        <v>52</v>
      </c>
      <c r="I2" s="3" t="s">
        <v>58</v>
      </c>
      <c r="J2" s="3" t="s">
        <v>54</v>
      </c>
      <c r="K2" s="3" t="s">
        <v>55</v>
      </c>
      <c r="L2" s="3" t="s">
        <v>56</v>
      </c>
      <c r="M2" s="3" t="s">
        <v>57</v>
      </c>
      <c r="N2" s="3" t="s">
        <v>52</v>
      </c>
      <c r="O2" s="3" t="s">
        <v>58</v>
      </c>
      <c r="P2" s="3" t="s">
        <v>54</v>
      </c>
      <c r="Q2" s="3" t="s">
        <v>55</v>
      </c>
      <c r="R2" s="3" t="s">
        <v>56</v>
      </c>
      <c r="S2" s="3" t="s">
        <v>57</v>
      </c>
      <c r="T2" s="3" t="s">
        <v>52</v>
      </c>
      <c r="U2" s="3" t="s">
        <v>58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52</v>
      </c>
      <c r="AA2" s="3" t="s">
        <v>58</v>
      </c>
      <c r="AB2" s="3" t="s">
        <v>54</v>
      </c>
      <c r="AC2" s="3" t="s">
        <v>55</v>
      </c>
      <c r="AD2" s="3" t="s">
        <v>56</v>
      </c>
      <c r="AE2" s="3" t="s">
        <v>57</v>
      </c>
      <c r="AF2" s="3" t="s">
        <v>52</v>
      </c>
      <c r="AG2" s="3" t="s">
        <v>58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52</v>
      </c>
      <c r="AM2" s="3" t="s">
        <v>58</v>
      </c>
      <c r="AN2" s="3" t="s">
        <v>54</v>
      </c>
      <c r="AO2" s="3" t="s">
        <v>55</v>
      </c>
      <c r="AP2" s="3" t="s">
        <v>56</v>
      </c>
      <c r="AQ2" s="3" t="s">
        <v>57</v>
      </c>
      <c r="AR2" s="3" t="s">
        <v>52</v>
      </c>
      <c r="AS2" s="3" t="s">
        <v>58</v>
      </c>
      <c r="AT2" s="3" t="s">
        <v>54</v>
      </c>
      <c r="AU2" s="3" t="s">
        <v>55</v>
      </c>
      <c r="AV2" s="3" t="s">
        <v>56</v>
      </c>
      <c r="AW2" s="3" t="s">
        <v>57</v>
      </c>
      <c r="AX2" s="3" t="s">
        <v>52</v>
      </c>
      <c r="AY2" s="3" t="s">
        <v>58</v>
      </c>
      <c r="AZ2" s="3" t="s">
        <v>54</v>
      </c>
      <c r="BA2" s="3" t="s">
        <v>55</v>
      </c>
      <c r="BB2" s="3" t="s">
        <v>56</v>
      </c>
      <c r="BC2" s="3" t="s">
        <v>57</v>
      </c>
      <c r="BD2" s="3" t="s">
        <v>52</v>
      </c>
      <c r="BE2" s="3" t="s">
        <v>58</v>
      </c>
    </row>
    <row r="3" spans="1:57" x14ac:dyDescent="0.25">
      <c r="C3" s="3" t="s">
        <v>6</v>
      </c>
    </row>
    <row r="4" spans="1:57" x14ac:dyDescent="0.25">
      <c r="A4" s="3">
        <v>4</v>
      </c>
      <c r="B4" s="3">
        <v>1</v>
      </c>
      <c r="C4" s="3" t="s">
        <v>96</v>
      </c>
      <c r="D4" s="3">
        <v>3</v>
      </c>
      <c r="E4" s="3">
        <v>8</v>
      </c>
      <c r="F4" s="3">
        <v>13</v>
      </c>
      <c r="G4" s="3">
        <v>18</v>
      </c>
      <c r="H4" s="3">
        <v>23</v>
      </c>
      <c r="I4" s="3">
        <v>28</v>
      </c>
      <c r="J4" s="3">
        <v>1465</v>
      </c>
      <c r="K4" s="3">
        <v>352</v>
      </c>
      <c r="L4" s="3">
        <v>396</v>
      </c>
      <c r="M4" s="3">
        <v>411</v>
      </c>
      <c r="N4" s="3">
        <v>202</v>
      </c>
      <c r="O4" s="3">
        <v>208</v>
      </c>
      <c r="P4" s="3">
        <v>3</v>
      </c>
      <c r="Q4" s="3">
        <v>8</v>
      </c>
      <c r="R4" s="3">
        <v>13</v>
      </c>
      <c r="S4" s="3">
        <v>18</v>
      </c>
      <c r="T4" s="3">
        <v>23</v>
      </c>
      <c r="U4" s="3">
        <v>28</v>
      </c>
      <c r="V4" s="3">
        <v>624669.58640499995</v>
      </c>
      <c r="W4" s="3">
        <v>184887.755271</v>
      </c>
      <c r="X4" s="3">
        <v>217574.72253299999</v>
      </c>
      <c r="Y4" s="3">
        <v>342580.32147800003</v>
      </c>
      <c r="Z4" s="3">
        <v>143920.90914800001</v>
      </c>
      <c r="AA4" s="3">
        <v>113622.96466300001</v>
      </c>
      <c r="AB4" s="3">
        <v>1524847.4869299999</v>
      </c>
      <c r="AC4" s="3">
        <v>485404.83989399998</v>
      </c>
      <c r="AD4" s="3">
        <v>573676.77882699994</v>
      </c>
      <c r="AE4" s="3">
        <v>583085.67512399994</v>
      </c>
      <c r="AF4" s="3">
        <v>368327.07106799999</v>
      </c>
      <c r="AG4" s="3">
        <v>312734.00442100002</v>
      </c>
      <c r="AH4" s="3">
        <v>0.40966037046999998</v>
      </c>
      <c r="AI4" s="3">
        <v>0.38089392621500001</v>
      </c>
      <c r="AJ4" s="3">
        <v>0.379263603763</v>
      </c>
      <c r="AK4" s="3">
        <v>0.58752999103400005</v>
      </c>
      <c r="AL4" s="3">
        <v>0.39074214320200001</v>
      </c>
      <c r="AM4" s="3">
        <v>0.36332142669799999</v>
      </c>
      <c r="AN4" s="3">
        <v>1298</v>
      </c>
      <c r="AO4" s="3">
        <v>500</v>
      </c>
      <c r="AP4" s="3">
        <v>484</v>
      </c>
      <c r="AQ4" s="3">
        <v>418</v>
      </c>
      <c r="AR4" s="3">
        <v>234</v>
      </c>
      <c r="AS4" s="3">
        <v>351</v>
      </c>
      <c r="AT4" s="3">
        <v>1.86316449412E-4</v>
      </c>
      <c r="AU4" s="3">
        <v>4.7162748637500002E-4</v>
      </c>
      <c r="AV4" s="3">
        <v>4.8641058393299999E-4</v>
      </c>
      <c r="AW4" s="3">
        <v>5.7975717863499999E-4</v>
      </c>
      <c r="AX4" s="3">
        <v>1.0173620543900001E-3</v>
      </c>
      <c r="AY4" s="3">
        <v>6.5902839772099999E-4</v>
      </c>
      <c r="AZ4" s="3">
        <v>2.67535655953E-2</v>
      </c>
      <c r="BA4" s="3">
        <v>4.2565292806E-2</v>
      </c>
      <c r="BB4" s="3">
        <v>4.3227247185500001E-2</v>
      </c>
      <c r="BC4" s="3">
        <v>4.71931687583E-2</v>
      </c>
      <c r="BD4" s="3">
        <v>6.2516382398199996E-2</v>
      </c>
      <c r="BE4" s="3">
        <v>5.0316234881800002E-2</v>
      </c>
    </row>
    <row r="5" spans="1:57" x14ac:dyDescent="0.25">
      <c r="A5" s="3">
        <v>2</v>
      </c>
      <c r="B5" s="3">
        <v>2</v>
      </c>
      <c r="C5" s="3" t="s">
        <v>94</v>
      </c>
      <c r="D5" s="3">
        <v>1</v>
      </c>
      <c r="E5" s="3">
        <v>6</v>
      </c>
      <c r="F5" s="3">
        <v>11</v>
      </c>
      <c r="G5" s="3">
        <v>16</v>
      </c>
      <c r="H5" s="3">
        <v>21</v>
      </c>
      <c r="I5" s="3">
        <v>26</v>
      </c>
      <c r="J5" s="3">
        <v>670</v>
      </c>
      <c r="K5" s="3">
        <v>176</v>
      </c>
      <c r="L5" s="3">
        <v>208</v>
      </c>
      <c r="M5" s="3">
        <v>199</v>
      </c>
      <c r="N5" s="3">
        <v>115</v>
      </c>
      <c r="O5" s="3">
        <v>91</v>
      </c>
      <c r="P5" s="3">
        <v>1</v>
      </c>
      <c r="Q5" s="3">
        <v>6</v>
      </c>
      <c r="R5" s="3">
        <v>11</v>
      </c>
      <c r="S5" s="3">
        <v>16</v>
      </c>
      <c r="T5" s="3">
        <v>21</v>
      </c>
      <c r="U5" s="3">
        <v>26</v>
      </c>
      <c r="V5" s="3">
        <v>409763.82672999997</v>
      </c>
      <c r="W5" s="3">
        <v>66573.143809700006</v>
      </c>
      <c r="X5" s="3">
        <v>139798.23682300001</v>
      </c>
      <c r="Y5" s="3">
        <v>91118.601840500007</v>
      </c>
      <c r="Z5" s="3">
        <v>64936.1243435</v>
      </c>
      <c r="AA5" s="3">
        <v>95234.9583002</v>
      </c>
      <c r="AB5" s="3">
        <v>1524847.4869299999</v>
      </c>
      <c r="AC5" s="3">
        <v>485404.83989399998</v>
      </c>
      <c r="AD5" s="3">
        <v>573676.77882699994</v>
      </c>
      <c r="AE5" s="3">
        <v>583085.67512399994</v>
      </c>
      <c r="AF5" s="3">
        <v>368327.07106799999</v>
      </c>
      <c r="AG5" s="3">
        <v>312734.00442100002</v>
      </c>
      <c r="AH5" s="3">
        <v>0.26872446604900002</v>
      </c>
      <c r="AI5" s="3">
        <v>0.13714973221999999</v>
      </c>
      <c r="AJ5" s="3">
        <v>0.243688156785</v>
      </c>
      <c r="AK5" s="3">
        <v>0.15626966280900001</v>
      </c>
      <c r="AL5" s="3">
        <v>0.17630016755299999</v>
      </c>
      <c r="AM5" s="3">
        <v>0.304523834805</v>
      </c>
      <c r="AN5" s="3">
        <v>1298</v>
      </c>
      <c r="AO5" s="3">
        <v>500</v>
      </c>
      <c r="AP5" s="3">
        <v>484</v>
      </c>
      <c r="AQ5" s="3">
        <v>418</v>
      </c>
      <c r="AR5" s="3">
        <v>234</v>
      </c>
      <c r="AS5" s="3">
        <v>351</v>
      </c>
      <c r="AT5" s="3">
        <v>1.51395706776E-4</v>
      </c>
      <c r="AU5" s="3">
        <v>2.3667936634400001E-4</v>
      </c>
      <c r="AV5" s="3">
        <v>3.8079388228899998E-4</v>
      </c>
      <c r="AW5" s="3">
        <v>3.1542931888700002E-4</v>
      </c>
      <c r="AX5" s="3">
        <v>6.2059153193899999E-4</v>
      </c>
      <c r="AY5" s="3">
        <v>6.0338766051500005E-4</v>
      </c>
      <c r="AZ5" s="3">
        <v>2.4116420695300001E-2</v>
      </c>
      <c r="BA5" s="3">
        <v>3.0153398709700002E-2</v>
      </c>
      <c r="BB5" s="3">
        <v>3.8247323804399998E-2</v>
      </c>
      <c r="BC5" s="3">
        <v>3.4810246644299998E-2</v>
      </c>
      <c r="BD5" s="3">
        <v>4.88268822381E-2</v>
      </c>
      <c r="BE5" s="3">
        <v>4.8145342834299998E-2</v>
      </c>
    </row>
    <row r="6" spans="1:57" x14ac:dyDescent="0.25">
      <c r="A6" s="3">
        <v>5</v>
      </c>
      <c r="B6" s="3">
        <v>3</v>
      </c>
      <c r="C6" s="3" t="s">
        <v>95</v>
      </c>
      <c r="D6" s="3">
        <v>2</v>
      </c>
      <c r="E6" s="3">
        <v>7</v>
      </c>
      <c r="F6" s="3">
        <v>12</v>
      </c>
      <c r="G6" s="3">
        <v>17</v>
      </c>
      <c r="H6" s="3">
        <v>22</v>
      </c>
      <c r="I6" s="3">
        <v>27</v>
      </c>
      <c r="J6" s="3">
        <v>192</v>
      </c>
      <c r="K6" s="3">
        <v>37</v>
      </c>
      <c r="L6" s="3">
        <v>68</v>
      </c>
      <c r="M6" s="3">
        <v>37</v>
      </c>
      <c r="N6" s="3">
        <v>31</v>
      </c>
      <c r="O6" s="3">
        <v>22</v>
      </c>
      <c r="P6" s="3">
        <v>2</v>
      </c>
      <c r="Q6" s="3">
        <v>7</v>
      </c>
      <c r="R6" s="3">
        <v>12</v>
      </c>
      <c r="S6" s="3">
        <v>17</v>
      </c>
      <c r="T6" s="3">
        <v>22</v>
      </c>
      <c r="U6" s="3">
        <v>27</v>
      </c>
      <c r="V6" s="3">
        <v>205685.478963</v>
      </c>
      <c r="W6" s="3">
        <v>27430.673690799998</v>
      </c>
      <c r="X6" s="3">
        <v>78468.033984299997</v>
      </c>
      <c r="Y6" s="3">
        <v>66983.487120000005</v>
      </c>
      <c r="Z6" s="3">
        <v>66272.083845100002</v>
      </c>
      <c r="AA6" s="3">
        <v>5307.9811111999998</v>
      </c>
      <c r="AB6" s="3">
        <v>1524847.4869299999</v>
      </c>
      <c r="AC6" s="3">
        <v>485404.83989399998</v>
      </c>
      <c r="AD6" s="3">
        <v>573676.77882699994</v>
      </c>
      <c r="AE6" s="3">
        <v>583085.67512399994</v>
      </c>
      <c r="AF6" s="3">
        <v>368327.07106799999</v>
      </c>
      <c r="AG6" s="3">
        <v>312734.00442100002</v>
      </c>
      <c r="AH6" s="3">
        <v>0.134889213988</v>
      </c>
      <c r="AI6" s="3">
        <v>5.6510919208799998E-2</v>
      </c>
      <c r="AJ6" s="3">
        <v>0.136780913714</v>
      </c>
      <c r="AK6" s="3">
        <v>0.114877607147</v>
      </c>
      <c r="AL6" s="3">
        <v>0.17992726858999999</v>
      </c>
      <c r="AM6" s="3">
        <v>1.6972830060599998E-2</v>
      </c>
      <c r="AN6" s="3">
        <v>1298</v>
      </c>
      <c r="AO6" s="3">
        <v>500</v>
      </c>
      <c r="AP6" s="3">
        <v>484</v>
      </c>
      <c r="AQ6" s="3">
        <v>418</v>
      </c>
      <c r="AR6" s="3">
        <v>234</v>
      </c>
      <c r="AS6" s="3">
        <v>351</v>
      </c>
      <c r="AT6" s="1">
        <v>8.9903015360500005E-5</v>
      </c>
      <c r="AU6" s="3">
        <v>1.0663487043799999E-4</v>
      </c>
      <c r="AV6" s="3">
        <v>2.4395019701900001E-4</v>
      </c>
      <c r="AW6" s="3">
        <v>2.43255364888E-4</v>
      </c>
      <c r="AX6" s="3">
        <v>6.3057028464900001E-4</v>
      </c>
      <c r="AY6" s="1">
        <v>4.7534909117700001E-5</v>
      </c>
      <c r="AZ6" s="3">
        <v>1.85841713242E-2</v>
      </c>
      <c r="BA6" s="3">
        <v>2.0239775647799999E-2</v>
      </c>
      <c r="BB6" s="3">
        <v>3.06130540271E-2</v>
      </c>
      <c r="BC6" s="3">
        <v>3.0569426061899999E-2</v>
      </c>
      <c r="BD6" s="3">
        <v>4.9217870794099998E-2</v>
      </c>
      <c r="BE6" s="3">
        <v>1.3513330709600001E-2</v>
      </c>
    </row>
    <row r="7" spans="1:57" x14ac:dyDescent="0.25">
      <c r="A7" s="3">
        <v>5</v>
      </c>
      <c r="B7" s="3">
        <v>4</v>
      </c>
      <c r="C7" s="3" t="s">
        <v>97</v>
      </c>
      <c r="D7" s="3">
        <v>4</v>
      </c>
      <c r="E7" s="3">
        <v>9</v>
      </c>
      <c r="F7" s="3">
        <v>14</v>
      </c>
      <c r="G7" s="3">
        <v>19</v>
      </c>
      <c r="H7" s="3">
        <v>24</v>
      </c>
      <c r="I7" s="3">
        <v>29</v>
      </c>
      <c r="J7" s="3">
        <v>193</v>
      </c>
      <c r="K7" s="3">
        <v>69</v>
      </c>
      <c r="L7" s="3">
        <v>66</v>
      </c>
      <c r="M7" s="3">
        <v>77</v>
      </c>
      <c r="N7" s="3">
        <v>41</v>
      </c>
      <c r="O7" s="3">
        <v>81</v>
      </c>
      <c r="P7" s="3">
        <v>4</v>
      </c>
      <c r="Q7" s="3">
        <v>9</v>
      </c>
      <c r="R7" s="3">
        <v>14</v>
      </c>
      <c r="S7" s="3">
        <v>19</v>
      </c>
      <c r="T7" s="3">
        <v>24</v>
      </c>
      <c r="U7" s="3">
        <v>29</v>
      </c>
      <c r="V7" s="3">
        <v>77907.020874900001</v>
      </c>
      <c r="W7" s="3">
        <v>80737.087934800002</v>
      </c>
      <c r="X7" s="3">
        <v>50509.661550299999</v>
      </c>
      <c r="Y7" s="3">
        <v>31912.5854707</v>
      </c>
      <c r="Z7" s="3">
        <v>48746.549380099998</v>
      </c>
      <c r="AA7" s="3">
        <v>57253.381360400002</v>
      </c>
      <c r="AB7" s="3">
        <v>1524847.4869299999</v>
      </c>
      <c r="AC7" s="3">
        <v>485404.83989399998</v>
      </c>
      <c r="AD7" s="3">
        <v>573676.77882699994</v>
      </c>
      <c r="AE7" s="3">
        <v>583085.67512399994</v>
      </c>
      <c r="AF7" s="3">
        <v>368327.07106799999</v>
      </c>
      <c r="AG7" s="3">
        <v>312734.00442100002</v>
      </c>
      <c r="AH7" s="3">
        <v>5.1091680671599998E-2</v>
      </c>
      <c r="AI7" s="3">
        <v>0.16632938384500001</v>
      </c>
      <c r="AJ7" s="3">
        <v>8.80455047416E-2</v>
      </c>
      <c r="AK7" s="3">
        <v>5.4730525602299997E-2</v>
      </c>
      <c r="AL7" s="3">
        <v>0.13234582307199999</v>
      </c>
      <c r="AM7" s="3">
        <v>0.18307373215299999</v>
      </c>
      <c r="AN7" s="3">
        <v>1298</v>
      </c>
      <c r="AO7" s="3">
        <v>500</v>
      </c>
      <c r="AP7" s="3">
        <v>484</v>
      </c>
      <c r="AQ7" s="3">
        <v>418</v>
      </c>
      <c r="AR7" s="3">
        <v>234</v>
      </c>
      <c r="AS7" s="3">
        <v>351</v>
      </c>
      <c r="AT7" s="1">
        <v>3.7350786469799997E-5</v>
      </c>
      <c r="AU7" s="3">
        <v>2.7732783982900003E-4</v>
      </c>
      <c r="AV7" s="3">
        <v>1.6589564842200001E-4</v>
      </c>
      <c r="AW7" s="3">
        <v>1.2376817026200001E-4</v>
      </c>
      <c r="AX7" s="3">
        <v>4.9072823157E-4</v>
      </c>
      <c r="AY7" s="3">
        <v>4.2609042948300001E-4</v>
      </c>
      <c r="AZ7" s="3">
        <v>1.1978596800199999E-2</v>
      </c>
      <c r="BA7" s="3">
        <v>3.2640199593300001E-2</v>
      </c>
      <c r="BB7" s="3">
        <v>2.5244894988500001E-2</v>
      </c>
      <c r="BC7" s="3">
        <v>2.1805224210700001E-2</v>
      </c>
      <c r="BD7" s="3">
        <v>4.3418677713600001E-2</v>
      </c>
      <c r="BE7" s="3">
        <v>4.04582376519E-2</v>
      </c>
    </row>
    <row r="8" spans="1:57" x14ac:dyDescent="0.25">
      <c r="A8" s="3">
        <v>1</v>
      </c>
      <c r="B8" s="3">
        <v>5</v>
      </c>
      <c r="C8" s="3" t="s">
        <v>93</v>
      </c>
      <c r="D8" s="3">
        <v>0</v>
      </c>
      <c r="E8" s="3">
        <v>5</v>
      </c>
      <c r="F8" s="3">
        <v>10</v>
      </c>
      <c r="G8" s="3">
        <v>15</v>
      </c>
      <c r="H8" s="3">
        <v>20</v>
      </c>
      <c r="I8" s="3">
        <v>25</v>
      </c>
      <c r="J8" s="3">
        <v>345</v>
      </c>
      <c r="K8" s="3">
        <v>120</v>
      </c>
      <c r="L8" s="3">
        <v>105</v>
      </c>
      <c r="M8" s="3">
        <v>94</v>
      </c>
      <c r="N8" s="3">
        <v>88</v>
      </c>
      <c r="O8" s="3">
        <v>95</v>
      </c>
      <c r="P8" s="3">
        <v>0</v>
      </c>
      <c r="Q8" s="3">
        <v>5</v>
      </c>
      <c r="R8" s="3">
        <v>10</v>
      </c>
      <c r="S8" s="3">
        <v>15</v>
      </c>
      <c r="T8" s="3">
        <v>20</v>
      </c>
      <c r="U8" s="3">
        <v>25</v>
      </c>
      <c r="V8" s="3">
        <v>206821.57395200001</v>
      </c>
      <c r="W8" s="3">
        <v>125776.17918799999</v>
      </c>
      <c r="X8" s="3">
        <v>87326.123936300006</v>
      </c>
      <c r="Y8" s="3">
        <v>50490.679214999996</v>
      </c>
      <c r="Z8" s="3">
        <v>44451.404350899997</v>
      </c>
      <c r="AA8" s="3">
        <v>41314.718986</v>
      </c>
      <c r="AB8" s="3">
        <v>1524847.4869299999</v>
      </c>
      <c r="AC8" s="3">
        <v>485404.83989399998</v>
      </c>
      <c r="AD8" s="3">
        <v>573676.77882699994</v>
      </c>
      <c r="AE8" s="3">
        <v>583085.67512399994</v>
      </c>
      <c r="AF8" s="3">
        <v>368327.07106799999</v>
      </c>
      <c r="AG8" s="3">
        <v>312734.00442100002</v>
      </c>
      <c r="AH8" s="3">
        <v>0.13563426882099999</v>
      </c>
      <c r="AI8" s="3">
        <v>0.25911603851199999</v>
      </c>
      <c r="AJ8" s="3">
        <v>0.15222182099600001</v>
      </c>
      <c r="AK8" s="3">
        <v>8.6592213407099994E-2</v>
      </c>
      <c r="AL8" s="3">
        <v>0.120684597583</v>
      </c>
      <c r="AM8" s="3">
        <v>0.13210817628400001</v>
      </c>
      <c r="AN8" s="3">
        <v>1298</v>
      </c>
      <c r="AO8" s="3">
        <v>500</v>
      </c>
      <c r="AP8" s="3">
        <v>484</v>
      </c>
      <c r="AQ8" s="3">
        <v>418</v>
      </c>
      <c r="AR8" s="3">
        <v>234</v>
      </c>
      <c r="AS8" s="3">
        <v>351</v>
      </c>
      <c r="AT8" s="1">
        <v>9.0321736473200002E-5</v>
      </c>
      <c r="AU8" s="3">
        <v>3.83949834196E-4</v>
      </c>
      <c r="AV8" s="3">
        <v>2.6663293018300001E-4</v>
      </c>
      <c r="AW8" s="3">
        <v>1.8922010044100001E-4</v>
      </c>
      <c r="AX8" s="3">
        <v>4.53503527733E-4</v>
      </c>
      <c r="AY8" s="3">
        <v>3.2665414827000002E-4</v>
      </c>
      <c r="AZ8" s="3">
        <v>1.8627398713599998E-2</v>
      </c>
      <c r="BA8" s="3">
        <v>3.8405490272199999E-2</v>
      </c>
      <c r="BB8" s="3">
        <v>3.2004641297699997E-2</v>
      </c>
      <c r="BC8" s="3">
        <v>2.69612302734E-2</v>
      </c>
      <c r="BD8" s="3">
        <v>4.1739419643099997E-2</v>
      </c>
      <c r="BE8" s="3">
        <v>3.54242088972E-2</v>
      </c>
    </row>
    <row r="10" spans="1:57" x14ac:dyDescent="0.25">
      <c r="E10" s="11" t="s">
        <v>33</v>
      </c>
      <c r="F10" s="11"/>
      <c r="G10" s="11"/>
      <c r="H10" s="11"/>
      <c r="I10" s="11"/>
      <c r="K10" s="11" t="s">
        <v>31</v>
      </c>
      <c r="L10" s="11"/>
      <c r="M10" s="11"/>
      <c r="N10" s="11"/>
      <c r="O10" s="11"/>
    </row>
    <row r="11" spans="1:57" x14ac:dyDescent="0.25">
      <c r="D11" s="3" t="s">
        <v>34</v>
      </c>
      <c r="E11" s="3" t="s">
        <v>58</v>
      </c>
      <c r="F11" s="3" t="s">
        <v>60</v>
      </c>
      <c r="G11" s="3" t="s">
        <v>54</v>
      </c>
      <c r="J11" s="5"/>
      <c r="K11" s="3" t="s">
        <v>58</v>
      </c>
      <c r="L11" s="3" t="s">
        <v>59</v>
      </c>
      <c r="M11" s="3" t="s">
        <v>54</v>
      </c>
    </row>
    <row r="12" spans="1:57" x14ac:dyDescent="0.25">
      <c r="C12" s="3">
        <v>1</v>
      </c>
      <c r="D12" s="3" t="s">
        <v>96</v>
      </c>
      <c r="E12" s="4">
        <f>AM4</f>
        <v>0.36332142669799999</v>
      </c>
      <c r="F12" s="4">
        <f>SUM(W4:Y4)/SUM($W$4:$Y$8)</f>
        <v>0.45369482273475437</v>
      </c>
      <c r="G12" s="4">
        <f>AH4</f>
        <v>0.40966037046999998</v>
      </c>
      <c r="H12" s="4"/>
      <c r="K12" s="4">
        <f>BE4</f>
        <v>5.0316234881800002E-2</v>
      </c>
      <c r="L12" s="4">
        <f>$H$18*SQRT((F12*(1-F12))/SUM(AO4:AQ4))</f>
        <v>2.6060433423279579E-2</v>
      </c>
      <c r="M12" s="4">
        <f>AZ4</f>
        <v>2.67535655953E-2</v>
      </c>
      <c r="N12" s="4"/>
    </row>
    <row r="13" spans="1:57" x14ac:dyDescent="0.25">
      <c r="C13" s="3">
        <v>2</v>
      </c>
      <c r="D13" s="3" t="s">
        <v>94</v>
      </c>
      <c r="E13" s="4">
        <f>AM5</f>
        <v>0.304523834805</v>
      </c>
      <c r="F13" s="4">
        <f>SUM(W5:Y5)/SUM($W$4:$Y$8)</f>
        <v>0.18115692815716672</v>
      </c>
      <c r="G13" s="4">
        <f>AH5</f>
        <v>0.26872446604900002</v>
      </c>
      <c r="H13" s="4"/>
      <c r="K13" s="4">
        <f>BE5</f>
        <v>4.8145342834299998E-2</v>
      </c>
      <c r="L13" s="4">
        <f>$H$18*SQRT((F13*(1-F13))/SUM(AO5:AQ5))</f>
        <v>2.0160898254175108E-2</v>
      </c>
      <c r="M13" s="4">
        <f>AZ5</f>
        <v>2.4116420695300001E-2</v>
      </c>
      <c r="N13" s="4"/>
    </row>
    <row r="14" spans="1:57" x14ac:dyDescent="0.25">
      <c r="C14" s="3">
        <v>3</v>
      </c>
      <c r="D14" s="3" t="s">
        <v>95</v>
      </c>
      <c r="E14" s="4">
        <f>AM6</f>
        <v>1.6972830060599998E-2</v>
      </c>
      <c r="F14" s="4">
        <f>SUM(W6:Y6)/SUM($W$4:$Y$8)</f>
        <v>0.10527684691020026</v>
      </c>
      <c r="G14" s="4">
        <f>AH6</f>
        <v>0.134889213988</v>
      </c>
      <c r="H14" s="4"/>
      <c r="K14" s="4">
        <f>BE6</f>
        <v>1.3513330709600001E-2</v>
      </c>
      <c r="L14" s="4">
        <f>$H$18*SQRT((F14*(1-F14))/SUM(AO6:AQ6))</f>
        <v>1.6065447863011478E-2</v>
      </c>
      <c r="M14" s="4">
        <f>AZ6</f>
        <v>1.85841713242E-2</v>
      </c>
      <c r="N14" s="4"/>
    </row>
    <row r="15" spans="1:57" x14ac:dyDescent="0.25">
      <c r="C15" s="3">
        <v>4</v>
      </c>
      <c r="D15" s="3" t="s">
        <v>97</v>
      </c>
      <c r="E15" s="4">
        <f>AM7</f>
        <v>0.18307373215299999</v>
      </c>
      <c r="F15" s="4">
        <f>SUM(W7:Y7)/SUM($W$4:$Y$8)</f>
        <v>9.9356098229027606E-2</v>
      </c>
      <c r="G15" s="4">
        <f>AH7</f>
        <v>5.1091680671599998E-2</v>
      </c>
      <c r="H15" s="4"/>
      <c r="K15" s="4">
        <f>BE7</f>
        <v>4.04582376519E-2</v>
      </c>
      <c r="L15" s="4">
        <f>$H$18*SQRT((F15*(1-F15))/SUM(AO7:AQ7))</f>
        <v>1.5658706538002613E-2</v>
      </c>
      <c r="M15" s="4">
        <f>AZ7</f>
        <v>1.1978596800199999E-2</v>
      </c>
      <c r="N15" s="4"/>
    </row>
    <row r="16" spans="1:57" x14ac:dyDescent="0.25">
      <c r="C16" s="3">
        <v>5</v>
      </c>
      <c r="D16" s="3" t="s">
        <v>93</v>
      </c>
      <c r="E16" s="4">
        <f>AM8</f>
        <v>0.13210817628400001</v>
      </c>
      <c r="F16" s="4">
        <f>SUM(W8:Y8)/SUM($W$4:$Y$8)</f>
        <v>0.16051530396885108</v>
      </c>
      <c r="G16" s="4">
        <f>AH8</f>
        <v>0.13563426882099999</v>
      </c>
      <c r="H16" s="4"/>
      <c r="K16" s="4">
        <f>BE8</f>
        <v>3.54242088972E-2</v>
      </c>
      <c r="L16" s="4">
        <f>$H$18*SQRT((F16*(1-F16))/SUM(AO8:AQ8))</f>
        <v>1.9215278304405829E-2</v>
      </c>
      <c r="M16" s="4">
        <f>AZ8</f>
        <v>1.8627398713599998E-2</v>
      </c>
      <c r="N16" s="4"/>
    </row>
    <row r="17" spans="3:21" x14ac:dyDescent="0.25">
      <c r="D17" s="2"/>
    </row>
    <row r="18" spans="3:21" x14ac:dyDescent="0.25">
      <c r="D18" s="2"/>
      <c r="G18" s="3" t="s">
        <v>39</v>
      </c>
      <c r="H18" s="3">
        <v>1.96</v>
      </c>
    </row>
    <row r="19" spans="3:21" x14ac:dyDescent="0.25">
      <c r="P19" s="4"/>
      <c r="Q19" s="4"/>
      <c r="R19" s="4"/>
      <c r="S19" s="4"/>
      <c r="T19" s="4"/>
      <c r="U19" s="4"/>
    </row>
    <row r="20" spans="3:21" x14ac:dyDescent="0.25">
      <c r="P20" s="4"/>
      <c r="Q20" s="4"/>
      <c r="R20" s="4"/>
      <c r="S20" s="4"/>
      <c r="T20" s="4"/>
      <c r="U20" s="4"/>
    </row>
    <row r="21" spans="3:21" x14ac:dyDescent="0.25">
      <c r="P21" s="4"/>
      <c r="Q21" s="4"/>
      <c r="R21" s="4"/>
      <c r="S21" s="4"/>
      <c r="T21" s="4"/>
      <c r="U21" s="4"/>
    </row>
    <row r="22" spans="3:21" x14ac:dyDescent="0.25">
      <c r="P22" s="4"/>
      <c r="Q22" s="4"/>
      <c r="R22" s="4"/>
      <c r="S22" s="4"/>
      <c r="T22" s="4"/>
      <c r="U22" s="4"/>
    </row>
    <row r="23" spans="3:21" x14ac:dyDescent="0.25">
      <c r="P23" s="4"/>
      <c r="Q23" s="4"/>
      <c r="R23" s="4"/>
      <c r="S23" s="4"/>
      <c r="T23" s="4"/>
      <c r="U23" s="4"/>
    </row>
    <row r="24" spans="3:21" x14ac:dyDescent="0.25">
      <c r="P24" s="4"/>
      <c r="Q24" s="4"/>
      <c r="R24" s="4"/>
      <c r="S24" s="4"/>
      <c r="T24" s="4"/>
      <c r="U24" s="4"/>
    </row>
    <row r="30" spans="3:21" x14ac:dyDescent="0.25">
      <c r="C30" s="6" t="s">
        <v>26</v>
      </c>
    </row>
  </sheetData>
  <mergeCells count="2">
    <mergeCell ref="E10:I10"/>
    <mergeCell ref="K10:O10"/>
  </mergeCells>
  <hyperlinks>
    <hyperlink ref="C30" r:id="rId1" xr:uid="{072F00D9-B78C-4219-997B-33321CFFF020}"/>
  </hyperlinks>
  <pageMargins left="0.7" right="0.7" top="0.75" bottom="0.75" header="0.3" footer="0.3"/>
  <pageSetup orientation="portrait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7CDC-8C9C-421A-974A-46F008DC222B}">
  <dimension ref="B1:BE30"/>
  <sheetViews>
    <sheetView topLeftCell="A4" workbookViewId="0">
      <selection activeCell="T4" sqref="T4"/>
    </sheetView>
  </sheetViews>
  <sheetFormatPr defaultRowHeight="15" x14ac:dyDescent="0.25"/>
  <cols>
    <col min="1" max="16384" width="9.140625" style="3"/>
  </cols>
  <sheetData>
    <row r="1" spans="2:57" x14ac:dyDescent="0.25">
      <c r="D1" s="3" t="s">
        <v>27</v>
      </c>
      <c r="E1" s="3" t="s">
        <v>27</v>
      </c>
      <c r="F1" s="3" t="s">
        <v>27</v>
      </c>
      <c r="G1" s="3" t="s">
        <v>27</v>
      </c>
      <c r="H1" s="3" t="s">
        <v>27</v>
      </c>
      <c r="I1" s="3" t="s">
        <v>27</v>
      </c>
      <c r="J1" s="3" t="s">
        <v>14</v>
      </c>
      <c r="K1" s="3" t="s">
        <v>14</v>
      </c>
      <c r="L1" s="3" t="s">
        <v>14</v>
      </c>
      <c r="M1" s="3" t="s">
        <v>14</v>
      </c>
      <c r="N1" s="3" t="s">
        <v>14</v>
      </c>
      <c r="O1" s="3" t="s">
        <v>14</v>
      </c>
      <c r="P1" s="3" t="s">
        <v>28</v>
      </c>
      <c r="Q1" s="3" t="s">
        <v>28</v>
      </c>
      <c r="R1" s="3" t="s">
        <v>28</v>
      </c>
      <c r="S1" s="3" t="s">
        <v>28</v>
      </c>
      <c r="T1" s="3" t="s">
        <v>28</v>
      </c>
      <c r="U1" s="3" t="s">
        <v>28</v>
      </c>
      <c r="V1" s="3" t="s">
        <v>15</v>
      </c>
      <c r="W1" s="3" t="s">
        <v>15</v>
      </c>
      <c r="X1" s="3" t="s">
        <v>15</v>
      </c>
      <c r="Y1" s="3" t="s">
        <v>15</v>
      </c>
      <c r="Z1" s="3" t="s">
        <v>15</v>
      </c>
      <c r="AA1" s="3" t="s">
        <v>15</v>
      </c>
      <c r="AB1" s="3" t="s">
        <v>85</v>
      </c>
      <c r="AC1" s="3" t="s">
        <v>85</v>
      </c>
      <c r="AD1" s="3" t="s">
        <v>85</v>
      </c>
      <c r="AE1" s="3" t="s">
        <v>85</v>
      </c>
      <c r="AF1" s="3" t="s">
        <v>85</v>
      </c>
      <c r="AG1" s="3" t="s">
        <v>85</v>
      </c>
      <c r="AH1" s="3" t="s">
        <v>17</v>
      </c>
      <c r="AI1" s="3" t="s">
        <v>17</v>
      </c>
      <c r="AJ1" s="3" t="s">
        <v>17</v>
      </c>
      <c r="AK1" s="3" t="s">
        <v>17</v>
      </c>
      <c r="AL1" s="3" t="s">
        <v>17</v>
      </c>
      <c r="AM1" s="3" t="s">
        <v>17</v>
      </c>
      <c r="AN1" s="3" t="s">
        <v>29</v>
      </c>
      <c r="AO1" s="3" t="s">
        <v>29</v>
      </c>
      <c r="AP1" s="3" t="s">
        <v>29</v>
      </c>
      <c r="AQ1" s="3" t="s">
        <v>29</v>
      </c>
      <c r="AR1" s="3" t="s">
        <v>29</v>
      </c>
      <c r="AS1" s="3" t="s">
        <v>29</v>
      </c>
      <c r="AT1" s="3" t="s">
        <v>30</v>
      </c>
      <c r="AU1" s="3" t="s">
        <v>30</v>
      </c>
      <c r="AV1" s="3" t="s">
        <v>30</v>
      </c>
      <c r="AW1" s="3" t="s">
        <v>30</v>
      </c>
      <c r="AX1" s="3" t="s">
        <v>30</v>
      </c>
      <c r="AY1" s="3" t="s">
        <v>30</v>
      </c>
      <c r="AZ1" s="3" t="s">
        <v>31</v>
      </c>
      <c r="BA1" s="3" t="s">
        <v>31</v>
      </c>
      <c r="BB1" s="3" t="s">
        <v>31</v>
      </c>
      <c r="BC1" s="3" t="s">
        <v>31</v>
      </c>
      <c r="BD1" s="3" t="s">
        <v>31</v>
      </c>
      <c r="BE1" s="3" t="s">
        <v>31</v>
      </c>
    </row>
    <row r="2" spans="2:57" x14ac:dyDescent="0.25">
      <c r="C2" s="3" t="s">
        <v>53</v>
      </c>
      <c r="D2" s="3" t="s">
        <v>54</v>
      </c>
      <c r="E2" s="3" t="s">
        <v>55</v>
      </c>
      <c r="F2" s="3" t="s">
        <v>56</v>
      </c>
      <c r="G2" s="3" t="s">
        <v>57</v>
      </c>
      <c r="H2" s="3" t="s">
        <v>52</v>
      </c>
      <c r="I2" s="3" t="s">
        <v>58</v>
      </c>
      <c r="J2" s="3" t="s">
        <v>54</v>
      </c>
      <c r="K2" s="3" t="s">
        <v>55</v>
      </c>
      <c r="L2" s="3" t="s">
        <v>56</v>
      </c>
      <c r="M2" s="3" t="s">
        <v>57</v>
      </c>
      <c r="N2" s="3" t="s">
        <v>52</v>
      </c>
      <c r="O2" s="3" t="s">
        <v>58</v>
      </c>
      <c r="P2" s="3" t="s">
        <v>54</v>
      </c>
      <c r="Q2" s="3" t="s">
        <v>55</v>
      </c>
      <c r="R2" s="3" t="s">
        <v>56</v>
      </c>
      <c r="S2" s="3" t="s">
        <v>57</v>
      </c>
      <c r="T2" s="3" t="s">
        <v>52</v>
      </c>
      <c r="U2" s="3" t="s">
        <v>58</v>
      </c>
      <c r="V2" s="3" t="s">
        <v>54</v>
      </c>
      <c r="W2" s="3" t="s">
        <v>55</v>
      </c>
      <c r="X2" s="3" t="s">
        <v>56</v>
      </c>
      <c r="Y2" s="3" t="s">
        <v>57</v>
      </c>
      <c r="Z2" s="3" t="s">
        <v>52</v>
      </c>
      <c r="AA2" s="3" t="s">
        <v>58</v>
      </c>
      <c r="AB2" s="3" t="s">
        <v>54</v>
      </c>
      <c r="AC2" s="3" t="s">
        <v>55</v>
      </c>
      <c r="AD2" s="3" t="s">
        <v>56</v>
      </c>
      <c r="AE2" s="3" t="s">
        <v>57</v>
      </c>
      <c r="AF2" s="3" t="s">
        <v>52</v>
      </c>
      <c r="AG2" s="3" t="s">
        <v>58</v>
      </c>
      <c r="AH2" s="3" t="s">
        <v>54</v>
      </c>
      <c r="AI2" s="3" t="s">
        <v>55</v>
      </c>
      <c r="AJ2" s="3" t="s">
        <v>56</v>
      </c>
      <c r="AK2" s="3" t="s">
        <v>57</v>
      </c>
      <c r="AL2" s="3" t="s">
        <v>52</v>
      </c>
      <c r="AM2" s="3" t="s">
        <v>58</v>
      </c>
      <c r="AN2" s="3" t="s">
        <v>54</v>
      </c>
      <c r="AO2" s="3" t="s">
        <v>55</v>
      </c>
      <c r="AP2" s="3" t="s">
        <v>56</v>
      </c>
      <c r="AQ2" s="3" t="s">
        <v>57</v>
      </c>
      <c r="AR2" s="3" t="s">
        <v>52</v>
      </c>
      <c r="AS2" s="3" t="s">
        <v>58</v>
      </c>
      <c r="AT2" s="3" t="s">
        <v>54</v>
      </c>
      <c r="AU2" s="3" t="s">
        <v>55</v>
      </c>
      <c r="AV2" s="3" t="s">
        <v>56</v>
      </c>
      <c r="AW2" s="3" t="s">
        <v>57</v>
      </c>
      <c r="AX2" s="3" t="s">
        <v>52</v>
      </c>
      <c r="AY2" s="3" t="s">
        <v>58</v>
      </c>
      <c r="AZ2" s="3" t="s">
        <v>54</v>
      </c>
      <c r="BA2" s="3" t="s">
        <v>55</v>
      </c>
      <c r="BB2" s="3" t="s">
        <v>56</v>
      </c>
      <c r="BC2" s="3" t="s">
        <v>57</v>
      </c>
      <c r="BD2" s="3" t="s">
        <v>52</v>
      </c>
      <c r="BE2" s="3" t="s">
        <v>58</v>
      </c>
    </row>
    <row r="3" spans="2:57" x14ac:dyDescent="0.25">
      <c r="B3" s="3" t="s">
        <v>98</v>
      </c>
      <c r="C3" s="3" t="s">
        <v>98</v>
      </c>
    </row>
    <row r="4" spans="2:57" x14ac:dyDescent="0.25">
      <c r="B4" s="3">
        <v>1</v>
      </c>
      <c r="C4" s="3" t="s">
        <v>96</v>
      </c>
      <c r="D4" s="3">
        <v>3</v>
      </c>
      <c r="E4" s="3">
        <v>8</v>
      </c>
      <c r="F4" s="3">
        <v>13</v>
      </c>
      <c r="G4" s="3">
        <v>18</v>
      </c>
      <c r="H4" s="3">
        <v>23</v>
      </c>
      <c r="I4" s="3">
        <v>28</v>
      </c>
      <c r="J4" s="3">
        <v>1272</v>
      </c>
      <c r="K4" s="3">
        <v>520</v>
      </c>
      <c r="L4" s="3">
        <v>540</v>
      </c>
      <c r="M4" s="3">
        <v>495</v>
      </c>
      <c r="N4" s="3">
        <v>243</v>
      </c>
      <c r="O4" s="3">
        <v>376</v>
      </c>
      <c r="P4" s="3">
        <v>3</v>
      </c>
      <c r="Q4" s="3">
        <v>8</v>
      </c>
      <c r="R4" s="3">
        <v>13</v>
      </c>
      <c r="S4" s="3">
        <v>18</v>
      </c>
      <c r="T4" s="3">
        <v>23</v>
      </c>
      <c r="U4" s="3">
        <v>28</v>
      </c>
      <c r="V4" s="3">
        <v>756988.77772599994</v>
      </c>
      <c r="W4" s="3">
        <v>312271.999388</v>
      </c>
      <c r="X4" s="3">
        <v>411206.708239</v>
      </c>
      <c r="Y4" s="3">
        <v>366045.659958</v>
      </c>
      <c r="Z4" s="3">
        <v>173117.40567000001</v>
      </c>
      <c r="AA4" s="3">
        <v>209109.022234</v>
      </c>
      <c r="AB4" s="3">
        <v>1524847.4869299999</v>
      </c>
      <c r="AC4" s="3">
        <v>485404.83989399998</v>
      </c>
      <c r="AD4" s="3">
        <v>573676.77882699994</v>
      </c>
      <c r="AE4" s="3">
        <v>583085.67512399994</v>
      </c>
      <c r="AF4" s="3">
        <v>368327.07106799999</v>
      </c>
      <c r="AG4" s="3">
        <v>312734.00442100002</v>
      </c>
      <c r="AH4" s="3">
        <v>0.49643573158400001</v>
      </c>
      <c r="AI4" s="3">
        <v>0.64332279722700003</v>
      </c>
      <c r="AJ4" s="3">
        <v>0.71679162102299998</v>
      </c>
      <c r="AK4" s="3">
        <v>0.62777337117900001</v>
      </c>
      <c r="AL4" s="3">
        <v>0.47000999727800002</v>
      </c>
      <c r="AM4" s="3">
        <v>0.66864817793499998</v>
      </c>
      <c r="AN4" s="3">
        <v>1298</v>
      </c>
      <c r="AO4" s="3">
        <v>500</v>
      </c>
      <c r="AP4" s="3">
        <v>484</v>
      </c>
      <c r="AQ4" s="3">
        <v>418</v>
      </c>
      <c r="AR4" s="3">
        <v>234</v>
      </c>
      <c r="AS4" s="3">
        <v>351</v>
      </c>
      <c r="AT4" s="3">
        <v>1.92594218791E-4</v>
      </c>
      <c r="AU4" s="3">
        <v>4.5891715158999998E-4</v>
      </c>
      <c r="AV4" s="3">
        <v>4.1942436581400002E-4</v>
      </c>
      <c r="AW4" s="3">
        <v>5.5902862587900004E-4</v>
      </c>
      <c r="AX4" s="3">
        <v>1.0645324775100001E-3</v>
      </c>
      <c r="AY4" s="3">
        <v>6.31218780853E-4</v>
      </c>
      <c r="AZ4" s="3">
        <v>2.7200550562600002E-2</v>
      </c>
      <c r="BA4" s="3">
        <v>4.1987809296800002E-2</v>
      </c>
      <c r="BB4" s="3">
        <v>4.0140511253700002E-2</v>
      </c>
      <c r="BC4" s="3">
        <v>4.6341820952300002E-2</v>
      </c>
      <c r="BD4" s="3">
        <v>6.3949260868200006E-2</v>
      </c>
      <c r="BE4" s="3">
        <v>4.9243172811300001E-2</v>
      </c>
    </row>
    <row r="5" spans="2:57" x14ac:dyDescent="0.25">
      <c r="B5" s="3">
        <v>2</v>
      </c>
      <c r="C5" s="3" t="s">
        <v>94</v>
      </c>
      <c r="D5" s="3">
        <v>1</v>
      </c>
      <c r="E5" s="3">
        <v>6</v>
      </c>
      <c r="F5" s="3">
        <v>11</v>
      </c>
      <c r="G5" s="3">
        <v>16</v>
      </c>
      <c r="H5" s="3">
        <v>21</v>
      </c>
      <c r="I5" s="3">
        <v>26</v>
      </c>
      <c r="J5" s="3">
        <v>1006</v>
      </c>
      <c r="K5" s="3">
        <v>142</v>
      </c>
      <c r="L5" s="3">
        <v>208</v>
      </c>
      <c r="M5" s="3">
        <v>224</v>
      </c>
      <c r="N5" s="3">
        <v>136</v>
      </c>
      <c r="O5" s="3">
        <v>56</v>
      </c>
      <c r="P5" s="3">
        <v>1</v>
      </c>
      <c r="Q5" s="3">
        <v>6</v>
      </c>
      <c r="R5" s="3">
        <v>11</v>
      </c>
      <c r="S5" s="3">
        <v>16</v>
      </c>
      <c r="T5" s="3">
        <v>21</v>
      </c>
      <c r="U5" s="3">
        <v>26</v>
      </c>
      <c r="V5" s="3">
        <v>481733.70206899999</v>
      </c>
      <c r="W5" s="3">
        <v>24805.895498599999</v>
      </c>
      <c r="X5" s="3">
        <v>107844.158671</v>
      </c>
      <c r="Y5" s="3">
        <v>158204.47089299999</v>
      </c>
      <c r="Z5" s="3">
        <v>148425.93187100001</v>
      </c>
      <c r="AA5" s="3">
        <v>39900.557865000002</v>
      </c>
      <c r="AB5" s="3">
        <v>1524847.4869299999</v>
      </c>
      <c r="AC5" s="3">
        <v>485404.83989399998</v>
      </c>
      <c r="AD5" s="3">
        <v>573676.77882699994</v>
      </c>
      <c r="AE5" s="3">
        <v>583085.67512399994</v>
      </c>
      <c r="AF5" s="3">
        <v>368327.07106799999</v>
      </c>
      <c r="AG5" s="3">
        <v>312734.00442100002</v>
      </c>
      <c r="AH5" s="3">
        <v>0.31592254713899998</v>
      </c>
      <c r="AI5" s="3">
        <v>5.1103519083299999E-2</v>
      </c>
      <c r="AJ5" s="3">
        <v>0.18798766596700001</v>
      </c>
      <c r="AK5" s="3">
        <v>0.27132285638600001</v>
      </c>
      <c r="AL5" s="3">
        <v>0.40297318206999999</v>
      </c>
      <c r="AM5" s="3">
        <v>0.127586246781</v>
      </c>
      <c r="AN5" s="3">
        <v>1298</v>
      </c>
      <c r="AO5" s="3">
        <v>500</v>
      </c>
      <c r="AP5" s="3">
        <v>484</v>
      </c>
      <c r="AQ5" s="3">
        <v>418</v>
      </c>
      <c r="AR5" s="3">
        <v>234</v>
      </c>
      <c r="AS5" s="3">
        <v>351</v>
      </c>
      <c r="AT5" s="3">
        <v>1.6649883771099999E-4</v>
      </c>
      <c r="AU5" s="1">
        <v>9.69838988412E-5</v>
      </c>
      <c r="AV5" s="3">
        <v>3.1538905663499998E-4</v>
      </c>
      <c r="AW5" s="3">
        <v>4.7298268896799999E-4</v>
      </c>
      <c r="AX5" s="3">
        <v>1.0281444299199999E-3</v>
      </c>
      <c r="AY5" s="3">
        <v>3.17116798899E-4</v>
      </c>
      <c r="AZ5" s="3">
        <v>2.5290748010900001E-2</v>
      </c>
      <c r="BA5" s="3">
        <v>1.9302159096500002E-2</v>
      </c>
      <c r="BB5" s="3">
        <v>3.4808024936300003E-2</v>
      </c>
      <c r="BC5" s="3">
        <v>4.2626403765000001E-2</v>
      </c>
      <c r="BD5" s="3">
        <v>6.2846795001800002E-2</v>
      </c>
      <c r="BE5" s="3">
        <v>3.4903236163E-2</v>
      </c>
    </row>
    <row r="6" spans="2:57" x14ac:dyDescent="0.25">
      <c r="B6" s="3">
        <v>3</v>
      </c>
      <c r="C6" s="3" t="s">
        <v>95</v>
      </c>
      <c r="D6" s="3">
        <v>2</v>
      </c>
      <c r="E6" s="3">
        <v>7</v>
      </c>
      <c r="F6" s="3">
        <v>12</v>
      </c>
      <c r="G6" s="3">
        <v>17</v>
      </c>
      <c r="H6" s="3">
        <v>22</v>
      </c>
      <c r="I6" s="3">
        <v>27</v>
      </c>
      <c r="J6" s="3">
        <v>203</v>
      </c>
      <c r="K6" s="3">
        <v>21</v>
      </c>
      <c r="L6" s="3">
        <v>19</v>
      </c>
      <c r="M6" s="3">
        <v>16</v>
      </c>
      <c r="N6" s="3">
        <v>24</v>
      </c>
      <c r="O6" s="3">
        <v>14</v>
      </c>
      <c r="P6" s="3">
        <v>2</v>
      </c>
      <c r="Q6" s="3">
        <v>7</v>
      </c>
      <c r="R6" s="3">
        <v>12</v>
      </c>
      <c r="S6" s="3">
        <v>17</v>
      </c>
      <c r="T6" s="3">
        <v>22</v>
      </c>
      <c r="U6" s="3">
        <v>27</v>
      </c>
      <c r="V6" s="3">
        <v>62132.468955600001</v>
      </c>
      <c r="W6" s="3">
        <v>39827.068547900002</v>
      </c>
      <c r="X6" s="3">
        <v>25347.878011199999</v>
      </c>
      <c r="Y6" s="3">
        <v>46176.665206500002</v>
      </c>
      <c r="Z6" s="3">
        <v>1299.9903533900001</v>
      </c>
      <c r="AA6" s="3">
        <v>10719.368491900001</v>
      </c>
      <c r="AB6" s="3">
        <v>1524847.4869299999</v>
      </c>
      <c r="AC6" s="3">
        <v>485404.83989399998</v>
      </c>
      <c r="AD6" s="3">
        <v>573676.77882699994</v>
      </c>
      <c r="AE6" s="3">
        <v>583085.67512399994</v>
      </c>
      <c r="AF6" s="3">
        <v>368327.07106799999</v>
      </c>
      <c r="AG6" s="3">
        <v>312734.00442100002</v>
      </c>
      <c r="AH6" s="3">
        <v>4.0746677610899999E-2</v>
      </c>
      <c r="AI6" s="3">
        <v>8.2049178901200004E-2</v>
      </c>
      <c r="AJ6" s="3">
        <v>4.4184946901700002E-2</v>
      </c>
      <c r="AK6" s="3">
        <v>7.9193619696900003E-2</v>
      </c>
      <c r="AL6" s="3">
        <v>3.52944558113E-3</v>
      </c>
      <c r="AM6" s="3">
        <v>3.4276312586400001E-2</v>
      </c>
      <c r="AN6" s="3">
        <v>1298</v>
      </c>
      <c r="AO6" s="3">
        <v>500</v>
      </c>
      <c r="AP6" s="3">
        <v>484</v>
      </c>
      <c r="AQ6" s="3">
        <v>418</v>
      </c>
      <c r="AR6" s="3">
        <v>234</v>
      </c>
      <c r="AS6" s="3">
        <v>351</v>
      </c>
      <c r="AT6" s="1">
        <v>3.0112778023599999E-5</v>
      </c>
      <c r="AU6" s="3">
        <v>1.5063422228600001E-4</v>
      </c>
      <c r="AV6" s="1">
        <v>8.7257515225100006E-5</v>
      </c>
      <c r="AW6" s="3">
        <v>1.7445452223999999E-4</v>
      </c>
      <c r="AX6" s="1">
        <v>1.50298657907E-5</v>
      </c>
      <c r="AY6" s="1">
        <v>9.4306116757599995E-5</v>
      </c>
      <c r="AZ6" s="3">
        <v>1.07555217472E-2</v>
      </c>
      <c r="BA6" s="3">
        <v>2.4055694301600001E-2</v>
      </c>
      <c r="BB6" s="3">
        <v>1.83086993118E-2</v>
      </c>
      <c r="BC6" s="3">
        <v>2.5887921752000002E-2</v>
      </c>
      <c r="BD6" s="3">
        <v>7.5986006883800002E-3</v>
      </c>
      <c r="BE6" s="3">
        <v>1.9033821952900001E-2</v>
      </c>
    </row>
    <row r="7" spans="2:57" x14ac:dyDescent="0.25">
      <c r="B7" s="3">
        <v>4</v>
      </c>
      <c r="C7" s="3" t="s">
        <v>97</v>
      </c>
      <c r="D7" s="3">
        <v>4</v>
      </c>
      <c r="E7" s="3">
        <v>9</v>
      </c>
      <c r="F7" s="3">
        <v>14</v>
      </c>
      <c r="G7" s="3">
        <v>19</v>
      </c>
      <c r="H7" s="3">
        <v>24</v>
      </c>
      <c r="I7" s="3">
        <v>29</v>
      </c>
      <c r="J7" s="3">
        <v>75</v>
      </c>
      <c r="K7" s="3">
        <v>42</v>
      </c>
      <c r="L7" s="3">
        <v>47</v>
      </c>
      <c r="M7" s="3">
        <v>47</v>
      </c>
      <c r="N7" s="3">
        <v>26</v>
      </c>
      <c r="O7" s="3">
        <v>32</v>
      </c>
      <c r="P7" s="3">
        <v>4</v>
      </c>
      <c r="Q7" s="3">
        <v>9</v>
      </c>
      <c r="R7" s="3">
        <v>14</v>
      </c>
      <c r="S7" s="3">
        <v>19</v>
      </c>
      <c r="T7" s="3">
        <v>24</v>
      </c>
      <c r="U7" s="3">
        <v>29</v>
      </c>
      <c r="V7" s="3">
        <v>16229.5141408</v>
      </c>
      <c r="W7" s="3">
        <v>49117.537139400003</v>
      </c>
      <c r="X7" s="3">
        <v>24808.376192700001</v>
      </c>
      <c r="Y7" s="3">
        <v>6364.6723670000001</v>
      </c>
      <c r="Z7" s="3">
        <v>4652.1772127800004</v>
      </c>
      <c r="AA7" s="3">
        <v>20929.849799799998</v>
      </c>
      <c r="AB7" s="3">
        <v>1524847.4869299999</v>
      </c>
      <c r="AC7" s="3">
        <v>485404.83989399998</v>
      </c>
      <c r="AD7" s="3">
        <v>573676.77882699994</v>
      </c>
      <c r="AE7" s="3">
        <v>583085.67512399994</v>
      </c>
      <c r="AF7" s="3">
        <v>368327.07106799999</v>
      </c>
      <c r="AG7" s="3">
        <v>312734.00442100002</v>
      </c>
      <c r="AH7" s="3">
        <v>1.06433687828E-2</v>
      </c>
      <c r="AI7" s="3">
        <v>0.101188807986</v>
      </c>
      <c r="AJ7" s="3">
        <v>4.3244518705199998E-2</v>
      </c>
      <c r="AK7" s="3">
        <v>1.0915501166500001E-2</v>
      </c>
      <c r="AL7" s="3">
        <v>1.2630560114099999E-2</v>
      </c>
      <c r="AM7" s="3">
        <v>6.6925404669500005E-2</v>
      </c>
      <c r="AN7" s="3">
        <v>1298</v>
      </c>
      <c r="AO7" s="3">
        <v>500</v>
      </c>
      <c r="AP7" s="3">
        <v>484</v>
      </c>
      <c r="AQ7" s="3">
        <v>418</v>
      </c>
      <c r="AR7" s="3">
        <v>234</v>
      </c>
      <c r="AS7" s="3">
        <v>351</v>
      </c>
      <c r="AT7" s="1">
        <v>8.1125481384700005E-6</v>
      </c>
      <c r="AU7" s="3">
        <v>1.8189926624800001E-4</v>
      </c>
      <c r="AV7" s="1">
        <v>8.5484360138800004E-5</v>
      </c>
      <c r="AW7" s="1">
        <v>2.58285956957E-5</v>
      </c>
      <c r="AX7" s="1">
        <v>5.3294996005700003E-5</v>
      </c>
      <c r="AY7" s="3">
        <v>1.7790995692100001E-4</v>
      </c>
      <c r="AZ7" s="3">
        <v>5.5825769075500001E-3</v>
      </c>
      <c r="BA7" s="3">
        <v>2.64345270663E-2</v>
      </c>
      <c r="BB7" s="3">
        <v>1.8121719507499998E-2</v>
      </c>
      <c r="BC7" s="3">
        <v>9.9610809265200002E-3</v>
      </c>
      <c r="BD7" s="3">
        <v>1.43086706809E-2</v>
      </c>
      <c r="BE7" s="3">
        <v>2.6143046695200001E-2</v>
      </c>
    </row>
    <row r="8" spans="2:57" x14ac:dyDescent="0.25">
      <c r="B8" s="3">
        <v>5</v>
      </c>
      <c r="C8" s="3" t="s">
        <v>93</v>
      </c>
      <c r="D8" s="3">
        <v>0</v>
      </c>
      <c r="E8" s="3">
        <v>5</v>
      </c>
      <c r="F8" s="3">
        <v>10</v>
      </c>
      <c r="G8" s="3">
        <v>15</v>
      </c>
      <c r="H8" s="3">
        <v>20</v>
      </c>
      <c r="I8" s="3">
        <v>25</v>
      </c>
      <c r="J8" s="3">
        <v>309</v>
      </c>
      <c r="K8" s="3">
        <v>29</v>
      </c>
      <c r="L8" s="3">
        <v>29</v>
      </c>
      <c r="M8" s="3">
        <v>36</v>
      </c>
      <c r="N8" s="3">
        <v>48</v>
      </c>
      <c r="O8" s="3">
        <v>19</v>
      </c>
      <c r="P8" s="3">
        <v>0</v>
      </c>
      <c r="Q8" s="3">
        <v>5</v>
      </c>
      <c r="R8" s="3">
        <v>10</v>
      </c>
      <c r="S8" s="3">
        <v>15</v>
      </c>
      <c r="T8" s="3">
        <v>20</v>
      </c>
      <c r="U8" s="3">
        <v>25</v>
      </c>
      <c r="V8" s="3">
        <v>207763.02403500001</v>
      </c>
      <c r="W8" s="3">
        <v>59382.339319899998</v>
      </c>
      <c r="X8" s="3">
        <v>4469.6577131399999</v>
      </c>
      <c r="Y8" s="3">
        <v>6294.2066991600004</v>
      </c>
      <c r="Z8" s="3">
        <v>40831.565960899999</v>
      </c>
      <c r="AA8" s="3">
        <v>32075.2060299</v>
      </c>
      <c r="AB8" s="3">
        <v>1524847.4869299999</v>
      </c>
      <c r="AC8" s="3">
        <v>485404.83989399998</v>
      </c>
      <c r="AD8" s="3">
        <v>573676.77882699994</v>
      </c>
      <c r="AE8" s="3">
        <v>583085.67512399994</v>
      </c>
      <c r="AF8" s="3">
        <v>368327.07106799999</v>
      </c>
      <c r="AG8" s="3">
        <v>312734.00442100002</v>
      </c>
      <c r="AH8" s="3">
        <v>0.136251674883</v>
      </c>
      <c r="AI8" s="3">
        <v>0.12233569680299999</v>
      </c>
      <c r="AJ8" s="3">
        <v>7.7912474029000001E-3</v>
      </c>
      <c r="AK8" s="3">
        <v>1.0794651571299999E-2</v>
      </c>
      <c r="AL8" s="3">
        <v>0.110856814957</v>
      </c>
      <c r="AM8" s="3">
        <v>0.102563858028</v>
      </c>
      <c r="AN8" s="3">
        <v>1298</v>
      </c>
      <c r="AO8" s="3">
        <v>500</v>
      </c>
      <c r="AP8" s="3">
        <v>484</v>
      </c>
      <c r="AQ8" s="3">
        <v>418</v>
      </c>
      <c r="AR8" s="3">
        <v>234</v>
      </c>
      <c r="AS8" s="3">
        <v>351</v>
      </c>
      <c r="AT8" s="1">
        <v>9.0668070858700004E-5</v>
      </c>
      <c r="AU8" s="3">
        <v>2.1473934818099999E-4</v>
      </c>
      <c r="AV8" s="1">
        <v>1.5972198071899999E-5</v>
      </c>
      <c r="AW8" s="1">
        <v>2.5545758537600001E-5</v>
      </c>
      <c r="AX8" s="3">
        <v>4.2122898091600001E-4</v>
      </c>
      <c r="AY8" s="3">
        <v>2.6223507992700001E-4</v>
      </c>
      <c r="AZ8" s="3">
        <v>1.8663077479599999E-2</v>
      </c>
      <c r="BA8" s="3">
        <v>2.8721815401800001E-2</v>
      </c>
      <c r="BB8" s="3">
        <v>7.8331855661100003E-3</v>
      </c>
      <c r="BC8" s="3">
        <v>9.9063911692499999E-3</v>
      </c>
      <c r="BD8" s="3">
        <v>4.0226772839600002E-2</v>
      </c>
      <c r="BE8" s="3">
        <v>3.1739601179699997E-2</v>
      </c>
    </row>
    <row r="10" spans="2:57" x14ac:dyDescent="0.25">
      <c r="E10" s="11" t="s">
        <v>33</v>
      </c>
      <c r="F10" s="11"/>
      <c r="G10" s="11"/>
      <c r="H10" s="11"/>
      <c r="I10" s="11"/>
      <c r="K10" s="11" t="s">
        <v>31</v>
      </c>
      <c r="L10" s="11"/>
      <c r="M10" s="11"/>
      <c r="N10" s="11"/>
      <c r="O10" s="11"/>
    </row>
    <row r="11" spans="2:57" x14ac:dyDescent="0.25">
      <c r="D11" s="3" t="s">
        <v>34</v>
      </c>
      <c r="E11" s="3" t="s">
        <v>58</v>
      </c>
      <c r="F11" s="3" t="s">
        <v>60</v>
      </c>
      <c r="G11" s="3" t="s">
        <v>54</v>
      </c>
      <c r="J11" s="5"/>
      <c r="K11" s="3" t="s">
        <v>58</v>
      </c>
      <c r="L11" s="3" t="s">
        <v>59</v>
      </c>
      <c r="M11" s="3" t="s">
        <v>54</v>
      </c>
    </row>
    <row r="12" spans="2:57" x14ac:dyDescent="0.25">
      <c r="C12" s="3">
        <v>1</v>
      </c>
      <c r="D12" s="3" t="s">
        <v>96</v>
      </c>
      <c r="E12" s="4">
        <f>AM4</f>
        <v>0.66864817793499998</v>
      </c>
      <c r="F12" s="4">
        <f>SUM(W4:Y4)/SUM($W$4:$Y$8)</f>
        <v>0.66346734079345826</v>
      </c>
      <c r="G12" s="4">
        <f>AH4</f>
        <v>0.49643573158400001</v>
      </c>
      <c r="H12" s="4"/>
      <c r="K12" s="4">
        <f>BE4</f>
        <v>4.9243172811300001E-2</v>
      </c>
      <c r="L12" s="4">
        <f>$H$18*SQRT((F12*(1-F12))/SUM(AO4:AQ4))</f>
        <v>2.4734631691681358E-2</v>
      </c>
      <c r="M12" s="4">
        <f>AZ4</f>
        <v>2.7200550562600002E-2</v>
      </c>
      <c r="N12" s="4"/>
    </row>
    <row r="13" spans="2:57" x14ac:dyDescent="0.25">
      <c r="C13" s="3">
        <v>2</v>
      </c>
      <c r="D13" s="3" t="s">
        <v>94</v>
      </c>
      <c r="E13" s="4">
        <f>AM5</f>
        <v>0.127586246781</v>
      </c>
      <c r="F13" s="4">
        <f>SUM(W5:Y5)/SUM($W$4:$Y$8)</f>
        <v>0.17711625737087752</v>
      </c>
      <c r="G13" s="4">
        <f>AH5</f>
        <v>0.31592254713899998</v>
      </c>
      <c r="H13" s="4"/>
      <c r="K13" s="4">
        <f>BE5</f>
        <v>3.4903236163E-2</v>
      </c>
      <c r="L13" s="4">
        <f>$H$18*SQRT((F13*(1-F13))/SUM(AO5:AQ5))</f>
        <v>1.9983912476399919E-2</v>
      </c>
      <c r="M13" s="4">
        <f>AZ5</f>
        <v>2.5290748010900001E-2</v>
      </c>
      <c r="N13" s="4"/>
    </row>
    <row r="14" spans="2:57" x14ac:dyDescent="0.25">
      <c r="C14" s="3">
        <v>3</v>
      </c>
      <c r="D14" s="3" t="s">
        <v>95</v>
      </c>
      <c r="E14" s="4">
        <f>AM6</f>
        <v>3.4276312586400001E-2</v>
      </c>
      <c r="F14" s="4">
        <f>SUM(W6:Y6)/SUM($W$4:$Y$8)</f>
        <v>6.7807714952666742E-2</v>
      </c>
      <c r="G14" s="4">
        <f>AH6</f>
        <v>4.0746677610899999E-2</v>
      </c>
      <c r="H14" s="4"/>
      <c r="K14" s="4">
        <f>BE6</f>
        <v>1.9033821952900001E-2</v>
      </c>
      <c r="L14" s="4">
        <f>$H$18*SQRT((F14*(1-F14))/SUM(AO6:AQ6))</f>
        <v>1.316056005720237E-2</v>
      </c>
      <c r="M14" s="4">
        <f>AZ6</f>
        <v>1.07555217472E-2</v>
      </c>
      <c r="N14" s="4"/>
    </row>
    <row r="15" spans="2:57" x14ac:dyDescent="0.25">
      <c r="C15" s="3">
        <v>4</v>
      </c>
      <c r="D15" s="3" t="s">
        <v>97</v>
      </c>
      <c r="E15" s="4">
        <f>AM7</f>
        <v>6.6925404669500005E-2</v>
      </c>
      <c r="F15" s="4">
        <f>SUM(W7:Y7)/SUM($W$4:$Y$8)</f>
        <v>4.8893061017632751E-2</v>
      </c>
      <c r="G15" s="4">
        <f>AH7</f>
        <v>1.06433687828E-2</v>
      </c>
      <c r="H15" s="4"/>
      <c r="K15" s="4">
        <f>BE7</f>
        <v>2.6143046695200001E-2</v>
      </c>
      <c r="L15" s="4">
        <f>$H$18*SQRT((F15*(1-F15))/SUM(AO7:AQ7))</f>
        <v>1.1288087143285681E-2</v>
      </c>
      <c r="M15" s="4">
        <f>AZ7</f>
        <v>5.5825769075500001E-3</v>
      </c>
      <c r="N15" s="4"/>
    </row>
    <row r="16" spans="2:57" x14ac:dyDescent="0.25">
      <c r="C16" s="3">
        <v>5</v>
      </c>
      <c r="D16" s="3" t="s">
        <v>93</v>
      </c>
      <c r="E16" s="4">
        <f>AM8</f>
        <v>0.102563858028</v>
      </c>
      <c r="F16" s="4">
        <f>SUM(W8:Y8)/SUM($W$4:$Y$8)</f>
        <v>4.2715625865364641E-2</v>
      </c>
      <c r="G16" s="4">
        <f>AH8</f>
        <v>0.136251674883</v>
      </c>
      <c r="H16" s="4"/>
      <c r="K16" s="4">
        <f>BE8</f>
        <v>3.1739601179699997E-2</v>
      </c>
      <c r="L16" s="4">
        <f>$H$18*SQRT((F16*(1-F16))/SUM(AO8:AQ8))</f>
        <v>1.0585123672169674E-2</v>
      </c>
      <c r="M16" s="4">
        <f>AZ8</f>
        <v>1.8663077479599999E-2</v>
      </c>
      <c r="N16" s="4"/>
    </row>
    <row r="17" spans="3:21" x14ac:dyDescent="0.25">
      <c r="D17" s="2"/>
    </row>
    <row r="18" spans="3:21" x14ac:dyDescent="0.25">
      <c r="D18" s="2"/>
      <c r="G18" s="3" t="s">
        <v>39</v>
      </c>
      <c r="H18" s="3">
        <v>1.96</v>
      </c>
    </row>
    <row r="19" spans="3:21" x14ac:dyDescent="0.25">
      <c r="P19" s="4"/>
      <c r="Q19" s="4"/>
      <c r="R19" s="4"/>
      <c r="S19" s="4"/>
      <c r="T19" s="4"/>
      <c r="U19" s="4"/>
    </row>
    <row r="20" spans="3:21" x14ac:dyDescent="0.25">
      <c r="P20" s="4"/>
      <c r="Q20" s="4"/>
      <c r="R20" s="4"/>
      <c r="S20" s="4"/>
      <c r="T20" s="4"/>
      <c r="U20" s="4"/>
    </row>
    <row r="21" spans="3:21" x14ac:dyDescent="0.25">
      <c r="P21" s="4"/>
      <c r="Q21" s="4"/>
      <c r="R21" s="4"/>
      <c r="S21" s="4"/>
      <c r="T21" s="4"/>
      <c r="U21" s="4"/>
    </row>
    <row r="22" spans="3:21" x14ac:dyDescent="0.25">
      <c r="P22" s="4"/>
      <c r="Q22" s="4"/>
      <c r="R22" s="4"/>
      <c r="S22" s="4"/>
      <c r="T22" s="4"/>
      <c r="U22" s="4"/>
    </row>
    <row r="23" spans="3:21" x14ac:dyDescent="0.25">
      <c r="P23" s="4"/>
      <c r="Q23" s="4"/>
      <c r="R23" s="4"/>
      <c r="S23" s="4"/>
      <c r="T23" s="4"/>
      <c r="U23" s="4"/>
    </row>
    <row r="24" spans="3:21" x14ac:dyDescent="0.25">
      <c r="P24" s="4"/>
      <c r="Q24" s="4"/>
      <c r="R24" s="4"/>
      <c r="S24" s="4"/>
      <c r="T24" s="4"/>
      <c r="U24" s="4"/>
    </row>
    <row r="30" spans="3:21" x14ac:dyDescent="0.25">
      <c r="C30" s="6" t="s">
        <v>26</v>
      </c>
    </row>
  </sheetData>
  <mergeCells count="2">
    <mergeCell ref="E10:I10"/>
    <mergeCell ref="K10:O10"/>
  </mergeCells>
  <hyperlinks>
    <hyperlink ref="C30" r:id="rId1" xr:uid="{7B0EB0EA-B678-4AE8-BA37-9AEFA958BDA8}"/>
  </hyperlinks>
  <pageMargins left="0.7" right="0.7" top="0.75" bottom="0.75" header="0.3" footer="0.3"/>
  <pageSetup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income_mode</vt:lpstr>
      <vt:lpstr>race_mode</vt:lpstr>
      <vt:lpstr>home_mode</vt:lpstr>
      <vt:lpstr>purpose_mode</vt:lpstr>
      <vt:lpstr>gender_mode</vt:lpstr>
      <vt:lpstr>age_mode</vt:lpstr>
      <vt:lpstr>age_license</vt:lpstr>
      <vt:lpstr>income_commute_home_loc</vt:lpstr>
      <vt:lpstr>afford_home_loc</vt:lpstr>
      <vt:lpstr>schools_home_loc</vt:lpstr>
      <vt:lpstr>activities_home_loc</vt:lpstr>
      <vt:lpstr>transit_home_loc</vt:lpstr>
      <vt:lpstr>carshare</vt:lpstr>
      <vt:lpstr>parkatwork</vt:lpstr>
      <vt:lpstr>Rideshare_simple</vt:lpstr>
      <vt:lpstr>Rideshare</vt:lpstr>
      <vt:lpstr>Walking</vt:lpstr>
      <vt:lpstr>Biking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2018-12-04T17:15:18Z</dcterms:created>
  <dcterms:modified xsi:type="dcterms:W3CDTF">2019-01-03T16:38:39Z</dcterms:modified>
</cp:coreProperties>
</file>