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 (Dartmouth College)\Mosquito Science (1)\Data 2011 to 2018\Github repository\Arctic_mosquito\C-R dynamics arctic ponds\Data and analysis\1_Raw data\Biofilm filters\"/>
    </mc:Choice>
  </mc:AlternateContent>
  <xr:revisionPtr revIDLastSave="0" documentId="13_ncr:1_{8B1B1665-68EB-4E62-AE3D-29E52494EE81}" xr6:coauthVersionLast="45" xr6:coauthVersionMax="45" xr10:uidLastSave="{00000000-0000-0000-0000-000000000000}"/>
  <bookViews>
    <workbookView xWindow="-120" yWindow="-120" windowWidth="29040" windowHeight="15840" xr2:uid="{4907632B-689E-4BCB-A8B8-2D179610F9CA}"/>
  </bookViews>
  <sheets>
    <sheet name="Metadata" sheetId="4" r:id="rId1"/>
    <sheet name="Rawdata_filterweights" sheetId="1" r:id="rId2"/>
    <sheet name="Reorganized" sheetId="2" r:id="rId3"/>
    <sheet name="Pivot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O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71" i="1"/>
  <c r="K70" i="1"/>
  <c r="K63" i="1"/>
  <c r="K62" i="1"/>
  <c r="K61" i="1"/>
  <c r="K28" i="1"/>
  <c r="K26" i="1"/>
  <c r="K27" i="1"/>
  <c r="K65" i="1"/>
  <c r="K64" i="1"/>
  <c r="K66" i="1"/>
  <c r="K40" i="1"/>
  <c r="K38" i="1"/>
  <c r="K39" i="1"/>
  <c r="K48" i="1"/>
  <c r="K46" i="1"/>
  <c r="K47" i="1"/>
  <c r="K22" i="1"/>
  <c r="K44" i="1"/>
  <c r="K45" i="1"/>
  <c r="K73" i="1"/>
  <c r="K21" i="1"/>
  <c r="K20" i="1"/>
  <c r="K53" i="1"/>
  <c r="K52" i="1"/>
  <c r="K54" i="1"/>
  <c r="K5" i="1"/>
  <c r="K7" i="1"/>
  <c r="K6" i="1"/>
  <c r="K3" i="1"/>
  <c r="K2" i="1"/>
  <c r="K4" i="1"/>
  <c r="K37" i="1"/>
  <c r="K35" i="1"/>
  <c r="K36" i="1"/>
  <c r="K13" i="1"/>
  <c r="K11" i="1"/>
  <c r="K12" i="1"/>
  <c r="K8" i="1"/>
  <c r="K10" i="1"/>
  <c r="K9" i="1"/>
  <c r="K29" i="1"/>
  <c r="K41" i="1"/>
  <c r="K43" i="1"/>
  <c r="K42" i="1"/>
  <c r="K68" i="1"/>
  <c r="K57" i="1"/>
  <c r="K56" i="1"/>
  <c r="K55" i="1"/>
  <c r="K67" i="1"/>
  <c r="K69" i="1"/>
  <c r="K31" i="1"/>
  <c r="K74" i="1"/>
  <c r="K30" i="1"/>
  <c r="K18" i="1"/>
  <c r="K19" i="1"/>
  <c r="K17" i="1"/>
  <c r="K16" i="1"/>
  <c r="K14" i="1"/>
  <c r="K15" i="1"/>
  <c r="K50" i="1"/>
  <c r="K49" i="1"/>
  <c r="K51" i="1"/>
  <c r="K59" i="1"/>
  <c r="K58" i="1"/>
  <c r="K60" i="1"/>
  <c r="K23" i="1"/>
  <c r="K25" i="1"/>
  <c r="K24" i="1"/>
  <c r="K32" i="1"/>
  <c r="K33" i="1"/>
  <c r="K34" i="1"/>
  <c r="K72" i="1"/>
  <c r="O71" i="1"/>
  <c r="P71" i="1" s="1"/>
  <c r="O70" i="1"/>
  <c r="P70" i="1" s="1"/>
  <c r="O63" i="1"/>
  <c r="P63" i="1" s="1"/>
  <c r="O62" i="1"/>
  <c r="P62" i="1" s="1"/>
  <c r="O61" i="1"/>
  <c r="P61" i="1" s="1"/>
  <c r="O28" i="1"/>
  <c r="P28" i="1" s="1"/>
  <c r="O26" i="1"/>
  <c r="P26" i="1" s="1"/>
  <c r="O27" i="1"/>
  <c r="P27" i="1" s="1"/>
  <c r="O65" i="1"/>
  <c r="P65" i="1" s="1"/>
  <c r="O64" i="1"/>
  <c r="P64" i="1" s="1"/>
  <c r="O66" i="1"/>
  <c r="P66" i="1" s="1"/>
  <c r="O40" i="1"/>
  <c r="P40" i="1" s="1"/>
  <c r="O38" i="1"/>
  <c r="P38" i="1" s="1"/>
  <c r="O39" i="1"/>
  <c r="P39" i="1" s="1"/>
  <c r="O48" i="1"/>
  <c r="P48" i="1" s="1"/>
  <c r="O46" i="1"/>
  <c r="P46" i="1" s="1"/>
  <c r="O47" i="1"/>
  <c r="P47" i="1" s="1"/>
  <c r="O22" i="1"/>
  <c r="P22" i="1" s="1"/>
  <c r="O44" i="1"/>
  <c r="P44" i="1" s="1"/>
  <c r="O45" i="1"/>
  <c r="P45" i="1" s="1"/>
  <c r="O73" i="1"/>
  <c r="P73" i="1" s="1"/>
  <c r="O21" i="1"/>
  <c r="P21" i="1" s="1"/>
  <c r="O52" i="1"/>
  <c r="P52" i="1" s="1"/>
  <c r="O54" i="1"/>
  <c r="P54" i="1" s="1"/>
  <c r="O5" i="1"/>
  <c r="P5" i="1" s="1"/>
  <c r="O7" i="1"/>
  <c r="P7" i="1" s="1"/>
  <c r="O6" i="1"/>
  <c r="P6" i="1" s="1"/>
  <c r="O3" i="1"/>
  <c r="P3" i="1" s="1"/>
  <c r="O4" i="1"/>
  <c r="P4" i="1" s="1"/>
  <c r="O37" i="1"/>
  <c r="P37" i="1" s="1"/>
  <c r="O35" i="1"/>
  <c r="P35" i="1" s="1"/>
  <c r="O13" i="1"/>
  <c r="P13" i="1" s="1"/>
  <c r="O11" i="1"/>
  <c r="P11" i="1" s="1"/>
  <c r="O12" i="1"/>
  <c r="O8" i="1"/>
  <c r="P8" i="1" s="1"/>
  <c r="O10" i="1"/>
  <c r="P10" i="1" s="1"/>
  <c r="O9" i="1"/>
  <c r="P9" i="1" s="1"/>
  <c r="O29" i="1"/>
  <c r="O41" i="1"/>
  <c r="P41" i="1" s="1"/>
  <c r="O43" i="1"/>
  <c r="P43" i="1" s="1"/>
  <c r="O42" i="1"/>
  <c r="P42" i="1" s="1"/>
  <c r="O68" i="1"/>
  <c r="O57" i="1"/>
  <c r="P57" i="1" s="1"/>
  <c r="O56" i="1"/>
  <c r="P56" i="1" s="1"/>
  <c r="O55" i="1"/>
  <c r="P55" i="1" s="1"/>
  <c r="O67" i="1"/>
  <c r="O69" i="1"/>
  <c r="P69" i="1" s="1"/>
  <c r="O31" i="1"/>
  <c r="P31" i="1" s="1"/>
  <c r="O74" i="1"/>
  <c r="P74" i="1" s="1"/>
  <c r="O30" i="1"/>
  <c r="O18" i="1"/>
  <c r="P18" i="1" s="1"/>
  <c r="O19" i="1"/>
  <c r="P19" i="1" s="1"/>
  <c r="O17" i="1"/>
  <c r="P17" i="1" s="1"/>
  <c r="O16" i="1"/>
  <c r="O14" i="1"/>
  <c r="P14" i="1" s="1"/>
  <c r="O15" i="1"/>
  <c r="P15" i="1" s="1"/>
  <c r="O50" i="1"/>
  <c r="P50" i="1" s="1"/>
  <c r="O49" i="1"/>
  <c r="O51" i="1"/>
  <c r="P51" i="1" s="1"/>
  <c r="O59" i="1"/>
  <c r="P59" i="1" s="1"/>
  <c r="O58" i="1"/>
  <c r="P58" i="1" s="1"/>
  <c r="O60" i="1"/>
  <c r="O23" i="1"/>
  <c r="P23" i="1" s="1"/>
  <c r="O25" i="1"/>
  <c r="P25" i="1" s="1"/>
  <c r="O24" i="1"/>
  <c r="P24" i="1" s="1"/>
  <c r="O32" i="1"/>
  <c r="O33" i="1"/>
  <c r="P33" i="1" s="1"/>
  <c r="O34" i="1"/>
  <c r="P34" i="1" s="1"/>
  <c r="O72" i="1"/>
  <c r="P72" i="1" s="1"/>
  <c r="H34" i="1"/>
  <c r="H33" i="1"/>
  <c r="H32" i="1"/>
  <c r="I74" i="1"/>
  <c r="H74" i="1"/>
  <c r="I31" i="1"/>
  <c r="H31" i="1"/>
  <c r="I30" i="1"/>
  <c r="H30" i="1"/>
  <c r="I51" i="1"/>
  <c r="H51" i="1"/>
  <c r="I50" i="1"/>
  <c r="H50" i="1"/>
  <c r="I49" i="1"/>
  <c r="H49" i="1"/>
  <c r="I43" i="1"/>
  <c r="H43" i="1"/>
  <c r="I42" i="1"/>
  <c r="H42" i="1"/>
  <c r="I41" i="1"/>
  <c r="H41" i="1"/>
  <c r="I29" i="1"/>
  <c r="H29" i="1"/>
  <c r="I37" i="1"/>
  <c r="H37" i="1"/>
  <c r="I36" i="1"/>
  <c r="H36" i="1"/>
  <c r="I35" i="1"/>
  <c r="H35" i="1"/>
  <c r="I54" i="1"/>
  <c r="H54" i="1"/>
  <c r="I53" i="1"/>
  <c r="H53" i="1"/>
  <c r="I52" i="1"/>
  <c r="H52" i="1"/>
  <c r="I48" i="1"/>
  <c r="H48" i="1"/>
  <c r="I47" i="1"/>
  <c r="H47" i="1"/>
  <c r="I46" i="1"/>
  <c r="H46" i="1"/>
  <c r="I28" i="1"/>
  <c r="H28" i="1"/>
  <c r="I27" i="1"/>
  <c r="H27" i="1"/>
  <c r="I26" i="1"/>
  <c r="H26" i="1"/>
  <c r="I25" i="1"/>
  <c r="H25" i="1"/>
  <c r="I24" i="1"/>
  <c r="H24" i="1"/>
  <c r="I23" i="1"/>
  <c r="H23" i="1"/>
  <c r="I69" i="1"/>
  <c r="H69" i="1"/>
  <c r="I67" i="1"/>
  <c r="H67" i="1"/>
  <c r="I55" i="1"/>
  <c r="H55" i="1"/>
  <c r="I16" i="1"/>
  <c r="H16" i="1"/>
  <c r="I15" i="1"/>
  <c r="H15" i="1"/>
  <c r="I14" i="1"/>
  <c r="H14" i="1"/>
  <c r="I10" i="1"/>
  <c r="H10" i="1"/>
  <c r="I9" i="1"/>
  <c r="H9" i="1"/>
  <c r="I8" i="1"/>
  <c r="H8" i="1"/>
  <c r="I4" i="1"/>
  <c r="H4" i="1"/>
  <c r="I3" i="1"/>
  <c r="H3" i="1"/>
  <c r="I2" i="1"/>
  <c r="H2" i="1"/>
  <c r="I73" i="1"/>
  <c r="H73" i="1"/>
  <c r="I21" i="1"/>
  <c r="H21" i="1"/>
  <c r="I20" i="1"/>
  <c r="H20" i="1"/>
  <c r="I40" i="1"/>
  <c r="H40" i="1"/>
  <c r="I39" i="1"/>
  <c r="H39" i="1"/>
  <c r="I38" i="1"/>
  <c r="H38" i="1"/>
  <c r="I63" i="1"/>
  <c r="H63" i="1"/>
  <c r="I62" i="1"/>
  <c r="H62" i="1"/>
  <c r="I61" i="1"/>
  <c r="H61" i="1"/>
  <c r="I60" i="1"/>
  <c r="H60" i="1"/>
  <c r="I59" i="1"/>
  <c r="H59" i="1"/>
  <c r="I58" i="1"/>
  <c r="H58" i="1"/>
  <c r="I68" i="1"/>
  <c r="H68" i="1"/>
  <c r="I57" i="1"/>
  <c r="H57" i="1"/>
  <c r="I56" i="1"/>
  <c r="H56" i="1"/>
  <c r="I19" i="1"/>
  <c r="H19" i="1"/>
  <c r="I18" i="1"/>
  <c r="H18" i="1"/>
  <c r="I17" i="1"/>
  <c r="H17" i="1"/>
  <c r="I13" i="1"/>
  <c r="H13" i="1"/>
  <c r="I12" i="1"/>
  <c r="H12" i="1"/>
  <c r="I11" i="1"/>
  <c r="H11" i="1"/>
  <c r="I7" i="1"/>
  <c r="H7" i="1"/>
  <c r="I6" i="1"/>
  <c r="H6" i="1"/>
  <c r="I5" i="1"/>
  <c r="H5" i="1"/>
  <c r="I45" i="1"/>
  <c r="H45" i="1"/>
  <c r="I44" i="1"/>
  <c r="H44" i="1"/>
  <c r="I22" i="1"/>
  <c r="H22" i="1"/>
  <c r="I66" i="1"/>
  <c r="H66" i="1"/>
  <c r="I65" i="1"/>
  <c r="H65" i="1"/>
  <c r="I64" i="1"/>
  <c r="H64" i="1"/>
  <c r="I72" i="1"/>
  <c r="H72" i="1"/>
  <c r="I71" i="1"/>
  <c r="H71" i="1"/>
  <c r="I70" i="1"/>
  <c r="H70" i="1"/>
  <c r="P32" i="1" l="1"/>
  <c r="P60" i="1"/>
  <c r="P49" i="1"/>
  <c r="P16" i="1"/>
  <c r="P30" i="1"/>
  <c r="P67" i="1"/>
  <c r="P68" i="1"/>
  <c r="P29" i="1"/>
  <c r="P12" i="1"/>
</calcChain>
</file>

<file path=xl/sharedStrings.xml><?xml version="1.0" encoding="utf-8"?>
<sst xmlns="http://schemas.openxmlformats.org/spreadsheetml/2006/main" count="365" uniqueCount="63">
  <si>
    <t>Filter</t>
  </si>
  <si>
    <t>Pond</t>
  </si>
  <si>
    <t>Treatment</t>
  </si>
  <si>
    <t>SS</t>
  </si>
  <si>
    <t>DateEstablished</t>
  </si>
  <si>
    <t>DateTreatment</t>
  </si>
  <si>
    <t>Dateharvest</t>
  </si>
  <si>
    <t>DaysTreatmet</t>
  </si>
  <si>
    <t>Daystotal</t>
  </si>
  <si>
    <t>Filterweight</t>
  </si>
  <si>
    <t>Filternoburnweight</t>
  </si>
  <si>
    <t>Filterburnweight</t>
  </si>
  <si>
    <t>East</t>
  </si>
  <si>
    <t>Cage</t>
  </si>
  <si>
    <t>S</t>
  </si>
  <si>
    <t>NW</t>
  </si>
  <si>
    <t>N</t>
  </si>
  <si>
    <t>Golf</t>
  </si>
  <si>
    <t>Center</t>
  </si>
  <si>
    <t>Ice</t>
  </si>
  <si>
    <t>NoOil</t>
  </si>
  <si>
    <t>NE</t>
  </si>
  <si>
    <t>SW</t>
  </si>
  <si>
    <t>Oil</t>
  </si>
  <si>
    <t>West</t>
  </si>
  <si>
    <t>Vulgaris</t>
  </si>
  <si>
    <t>Waterfall</t>
  </si>
  <si>
    <t>No cage</t>
  </si>
  <si>
    <t>Pre</t>
  </si>
  <si>
    <t>Vulgaris small</t>
  </si>
  <si>
    <t>SE</t>
  </si>
  <si>
    <t>Numberstrips</t>
  </si>
  <si>
    <t>cmscraped</t>
  </si>
  <si>
    <t>ugAFDMcm</t>
  </si>
  <si>
    <t>mgAFDMtotal</t>
  </si>
  <si>
    <t>Row Labels</t>
  </si>
  <si>
    <t>Grand Total</t>
  </si>
  <si>
    <t>Column Labels</t>
  </si>
  <si>
    <t>Average of ugAFDMcm</t>
  </si>
  <si>
    <t>Sampling.Station</t>
  </si>
  <si>
    <t>PreAFDM</t>
  </si>
  <si>
    <t>NocageAFDM</t>
  </si>
  <si>
    <t>CageAFDM</t>
  </si>
  <si>
    <t>DaysPre</t>
  </si>
  <si>
    <t>DaysTreatment</t>
  </si>
  <si>
    <t>DaysTotal</t>
  </si>
  <si>
    <t>*Oil center Pre is averaged across two filters</t>
  </si>
  <si>
    <t>AFDM = Ash free dry mass</t>
  </si>
  <si>
    <t>Data on the AFDM of biofilms from 8 tundra ponds in Kangerlussuaq greenland. Data collected by Melissa DeSiervo in 2018. mhd.gr@dartmouth.edu</t>
  </si>
  <si>
    <t>Sampling location within the pond</t>
  </si>
  <si>
    <t>Initial, Cage = w/ exclosure, No Cage = w/ no exclosure</t>
  </si>
  <si>
    <t>Date the sampler was deployed</t>
  </si>
  <si>
    <t>Date the treatment (cage / no cage was established)</t>
  </si>
  <si>
    <t>Date the sample was harvested</t>
  </si>
  <si>
    <t>Number of days exposed to treatment</t>
  </si>
  <si>
    <t>Number of days total n pond</t>
  </si>
  <si>
    <t>Number of strips that were scraped of biofilm (each strip = 36 cm2)</t>
  </si>
  <si>
    <t>Amount of surface area scraped of biofilm</t>
  </si>
  <si>
    <t>Weight of the filter</t>
  </si>
  <si>
    <t>Weight of the filter + biofilm</t>
  </si>
  <si>
    <t>Weight of the filter AFTER biofilm</t>
  </si>
  <si>
    <t>No burn - burn weigh in mg</t>
  </si>
  <si>
    <t>Divided by total surface area to get in units of ug per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</si>
</sst>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88.606076504628" createdVersion="6" refreshedVersion="6" minRefreshableVersion="3" recordCount="73" xr:uid="{21843DA0-CB24-446F-BCEE-AAFCD07F82C5}">
  <cacheSource type="worksheet">
    <worksheetSource ref="A1:P74" sheet="Rawdata_filterweights"/>
  </cacheSource>
  <cacheFields count="16">
    <cacheField name="Filter" numFmtId="0">
      <sharedItems containsSemiMixedTypes="0" containsString="0" containsNumber="1" containsInteger="1" minValue="73" maxValue="103104"/>
    </cacheField>
    <cacheField name="Pond" numFmtId="0">
      <sharedItems count="8">
        <s v="East"/>
        <s v="Golf"/>
        <s v="Ice"/>
        <s v="NoOil"/>
        <s v="Oil"/>
        <s v="Vulgaris"/>
        <s v="Vulgaris small"/>
        <s v="Waterfall"/>
      </sharedItems>
    </cacheField>
    <cacheField name="Treatment" numFmtId="0">
      <sharedItems count="3">
        <s v="Cage"/>
        <s v="No cage"/>
        <s v="Pre"/>
      </sharedItems>
    </cacheField>
    <cacheField name="SS" numFmtId="0">
      <sharedItems count="9">
        <s v="N"/>
        <s v="NW"/>
        <s v="SW"/>
        <s v="NE"/>
        <s v="East"/>
        <s v="S"/>
        <s v="Center"/>
        <s v="West"/>
        <s v="SE"/>
      </sharedItems>
    </cacheField>
    <cacheField name="DateEstablished" numFmtId="14">
      <sharedItems containsSemiMixedTypes="0" containsNonDate="0" containsDate="1" containsString="0" minDate="2018-05-09T00:00:00" maxDate="2018-05-21T00:00:00"/>
    </cacheField>
    <cacheField name="DateTreatment" numFmtId="14">
      <sharedItems containsSemiMixedTypes="0" containsNonDate="0" containsDate="1" containsString="0" minDate="2018-05-09T00:00:00" maxDate="2018-06-05T00:00:00"/>
    </cacheField>
    <cacheField name="Dateharvest" numFmtId="14">
      <sharedItems containsSemiMixedTypes="0" containsNonDate="0" containsDate="1" containsString="0" minDate="2018-05-16T00:00:00" maxDate="2018-06-27T00:00:00"/>
    </cacheField>
    <cacheField name="DaysTreatmet" numFmtId="0">
      <sharedItems containsSemiMixedTypes="0" containsString="0" containsNumber="1" containsInteger="1" minValue="0" maxValue="15"/>
    </cacheField>
    <cacheField name="Daystotal" numFmtId="0">
      <sharedItems containsSemiMixedTypes="0" containsString="0" containsNumber="1" containsInteger="1" minValue="9" maxValue="40"/>
    </cacheField>
    <cacheField name="Numberstrips" numFmtId="0">
      <sharedItems containsSemiMixedTypes="0" containsString="0" containsNumber="1" containsInteger="1" minValue="5" maxValue="10"/>
    </cacheField>
    <cacheField name="cmscraped" numFmtId="0">
      <sharedItems containsSemiMixedTypes="0" containsString="0" containsNumber="1" containsInteger="1" minValue="180" maxValue="360"/>
    </cacheField>
    <cacheField name="Filterweight" numFmtId="0">
      <sharedItems containsSemiMixedTypes="0" containsString="0" containsNumber="1" minValue="122.83" maxValue="132.88999999999999"/>
    </cacheField>
    <cacheField name="Filternoburnweight" numFmtId="0">
      <sharedItems containsString="0" containsBlank="1" containsNumber="1" minValue="131.53" maxValue="375.07"/>
    </cacheField>
    <cacheField name="Filterburnweight" numFmtId="0">
      <sharedItems containsString="0" containsBlank="1" containsNumber="1" minValue="127.6" maxValue="312.91000000000003"/>
    </cacheField>
    <cacheField name="mgAFDMtotal" numFmtId="0">
      <sharedItems containsString="0" containsBlank="1" containsNumber="1" minValue="2.2400000000000091" maxValue="27.419999999999987"/>
    </cacheField>
    <cacheField name="ugAFDMcm" numFmtId="0">
      <sharedItems containsString="0" containsBlank="1" containsNumber="1" minValue="7.5000000000000471" maxValue="152.33333333333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n v="227"/>
    <x v="0"/>
    <x v="0"/>
    <x v="0"/>
    <d v="2018-05-17T00:00:00"/>
    <d v="2018-06-01T00:00:00"/>
    <d v="2018-06-26T00:00:00"/>
    <n v="15"/>
    <n v="40"/>
    <n v="5"/>
    <n v="180"/>
    <n v="129.6"/>
    <n v="173.14"/>
    <n v="162.44999999999999"/>
    <n v="10.689999999999998"/>
    <n v="59.388888888888872"/>
  </r>
  <r>
    <n v="226"/>
    <x v="0"/>
    <x v="0"/>
    <x v="1"/>
    <d v="2018-05-17T00:00:00"/>
    <d v="2018-06-01T00:00:00"/>
    <d v="2018-06-26T00:00:00"/>
    <n v="15"/>
    <n v="40"/>
    <n v="5"/>
    <n v="180"/>
    <n v="130"/>
    <n v="168.51"/>
    <n v="159.34"/>
    <n v="9.1699999999999875"/>
    <n v="50.944444444444379"/>
  </r>
  <r>
    <n v="225"/>
    <x v="0"/>
    <x v="0"/>
    <x v="2"/>
    <d v="2018-05-17T00:00:00"/>
    <d v="2018-06-01T00:00:00"/>
    <d v="2018-06-26T00:00:00"/>
    <n v="15"/>
    <n v="40"/>
    <n v="5"/>
    <n v="180"/>
    <n v="131"/>
    <n v="234.27"/>
    <n v="220.91"/>
    <n v="13.360000000000014"/>
    <n v="74.2222222222223"/>
  </r>
  <r>
    <n v="218"/>
    <x v="0"/>
    <x v="1"/>
    <x v="0"/>
    <d v="2018-05-17T00:00:00"/>
    <d v="2018-06-01T00:00:00"/>
    <d v="2018-06-26T00:00:00"/>
    <n v="15"/>
    <n v="40"/>
    <n v="5"/>
    <n v="180"/>
    <n v="127"/>
    <n v="158.11000000000001"/>
    <n v="149.63999999999999"/>
    <n v="8.4700000000000273"/>
    <n v="47.055555555555706"/>
  </r>
  <r>
    <n v="217"/>
    <x v="0"/>
    <x v="1"/>
    <x v="1"/>
    <d v="2018-05-17T00:00:00"/>
    <d v="2018-06-01T00:00:00"/>
    <d v="2018-06-26T00:00:00"/>
    <n v="15"/>
    <n v="40"/>
    <n v="5"/>
    <n v="180"/>
    <n v="128.30000000000001"/>
    <n v="139.94"/>
    <n v="135.6"/>
    <n v="4.3400000000000034"/>
    <n v="24.111111111111132"/>
  </r>
  <r>
    <n v="216"/>
    <x v="0"/>
    <x v="1"/>
    <x v="2"/>
    <d v="2018-05-17T00:00:00"/>
    <d v="2018-06-01T00:00:00"/>
    <d v="2018-06-26T00:00:00"/>
    <n v="15"/>
    <n v="40"/>
    <n v="8"/>
    <n v="288"/>
    <n v="130.80000000000001"/>
    <n v="168.29"/>
    <n v="160.9"/>
    <n v="7.3899999999999864"/>
    <n v="25.659722222222175"/>
  </r>
  <r>
    <n v="99"/>
    <x v="0"/>
    <x v="2"/>
    <x v="0"/>
    <d v="2018-05-17T00:00:00"/>
    <d v="2018-05-17T00:00:00"/>
    <d v="2018-06-01T00:00:00"/>
    <n v="0"/>
    <n v="15"/>
    <n v="10"/>
    <n v="360"/>
    <n v="125.57"/>
    <n v="150.87"/>
    <n v="140.86000000000001"/>
    <n v="10.009999999999991"/>
    <n v="27.805555555555532"/>
  </r>
  <r>
    <n v="97"/>
    <x v="0"/>
    <x v="2"/>
    <x v="1"/>
    <d v="2018-05-17T00:00:00"/>
    <d v="2018-05-17T00:00:00"/>
    <d v="2018-06-01T00:00:00"/>
    <n v="0"/>
    <n v="15"/>
    <n v="10"/>
    <n v="360"/>
    <n v="127"/>
    <n v="148.43"/>
    <n v="143.38999999999999"/>
    <n v="5.0400000000000205"/>
    <n v="14.000000000000057"/>
  </r>
  <r>
    <n v="98"/>
    <x v="0"/>
    <x v="2"/>
    <x v="2"/>
    <d v="2018-05-17T00:00:00"/>
    <d v="2018-05-17T00:00:00"/>
    <d v="2018-06-01T00:00:00"/>
    <n v="0"/>
    <n v="15"/>
    <n v="10"/>
    <n v="360"/>
    <n v="126.77"/>
    <n v="175.22"/>
    <n v="161.88999999999999"/>
    <n v="13.330000000000013"/>
    <n v="37.027777777777814"/>
  </r>
  <r>
    <n v="220"/>
    <x v="1"/>
    <x v="0"/>
    <x v="3"/>
    <d v="2018-05-19T00:00:00"/>
    <d v="2018-06-02T00:00:00"/>
    <d v="2018-06-18T00:00:00"/>
    <n v="14"/>
    <n v="30"/>
    <n v="5"/>
    <n v="180"/>
    <n v="128.80000000000001"/>
    <n v="281.26"/>
    <n v="272.99"/>
    <n v="8.2699999999999818"/>
    <n v="45.944444444444343"/>
  </r>
  <r>
    <n v="219"/>
    <x v="1"/>
    <x v="0"/>
    <x v="1"/>
    <d v="2018-05-19T00:00:00"/>
    <d v="2018-06-02T00:00:00"/>
    <d v="2018-06-18T00:00:00"/>
    <n v="14"/>
    <n v="30"/>
    <n v="5"/>
    <n v="180"/>
    <n v="130.80000000000001"/>
    <n v="248.63"/>
    <n v="243.69"/>
    <n v="4.9399999999999977"/>
    <n v="27.444444444444432"/>
  </r>
  <r>
    <n v="221"/>
    <x v="1"/>
    <x v="0"/>
    <x v="2"/>
    <d v="2018-05-19T00:00:00"/>
    <d v="2018-06-02T00:00:00"/>
    <d v="2018-06-18T00:00:00"/>
    <n v="14"/>
    <n v="30"/>
    <n v="5"/>
    <n v="180"/>
    <n v="129.80000000000001"/>
    <n v="289.92"/>
    <n v="282.43"/>
    <n v="7.4900000000000091"/>
    <n v="41.611111111111164"/>
  </r>
  <r>
    <n v="114"/>
    <x v="1"/>
    <x v="1"/>
    <x v="3"/>
    <d v="2018-05-19T00:00:00"/>
    <d v="2018-06-02T00:00:00"/>
    <d v="2018-06-18T00:00:00"/>
    <n v="14"/>
    <n v="30"/>
    <n v="5"/>
    <n v="180"/>
    <n v="124.37"/>
    <n v="214.64"/>
    <n v="203.5"/>
    <n v="11.139999999999986"/>
    <n v="61.888888888888815"/>
  </r>
  <r>
    <n v="112"/>
    <x v="1"/>
    <x v="1"/>
    <x v="1"/>
    <d v="2018-05-19T00:00:00"/>
    <d v="2018-06-02T00:00:00"/>
    <d v="2018-06-18T00:00:00"/>
    <n v="14"/>
    <n v="30"/>
    <n v="8"/>
    <n v="288"/>
    <n v="125.67"/>
    <n v="138.34"/>
    <n v="135.37"/>
    <n v="2.9699999999999989"/>
    <n v="10.312499999999995"/>
  </r>
  <r>
    <n v="113"/>
    <x v="1"/>
    <x v="1"/>
    <x v="2"/>
    <d v="2018-05-19T00:00:00"/>
    <d v="2018-06-02T00:00:00"/>
    <d v="2018-06-18T00:00:00"/>
    <n v="14"/>
    <n v="30"/>
    <n v="5"/>
    <n v="180"/>
    <n v="125.29"/>
    <n v="134.30000000000001"/>
    <n v="132.06"/>
    <n v="2.2400000000000091"/>
    <n v="12.444444444444496"/>
  </r>
  <r>
    <n v="203"/>
    <x v="1"/>
    <x v="2"/>
    <x v="3"/>
    <d v="2018-05-19T00:00:00"/>
    <d v="2018-05-19T00:00:00"/>
    <d v="2018-06-02T00:00:00"/>
    <n v="0"/>
    <n v="14"/>
    <n v="10"/>
    <n v="360"/>
    <n v="130.80000000000001"/>
    <n v="315.83"/>
    <n v="312.89"/>
    <n v="2.9399999999999977"/>
    <n v="8.1666666666666607"/>
  </r>
  <r>
    <n v="201"/>
    <x v="1"/>
    <x v="2"/>
    <x v="1"/>
    <d v="2018-05-19T00:00:00"/>
    <d v="2018-05-19T00:00:00"/>
    <d v="2018-06-02T00:00:00"/>
    <n v="0"/>
    <n v="14"/>
    <n v="10"/>
    <n v="360"/>
    <n v="131.1"/>
    <n v="208.01"/>
    <n v="195.42"/>
    <n v="12.590000000000003"/>
    <n v="34.972222222222229"/>
  </r>
  <r>
    <n v="202"/>
    <x v="1"/>
    <x v="2"/>
    <x v="2"/>
    <d v="2018-05-19T00:00:00"/>
    <d v="2018-05-19T00:00:00"/>
    <d v="2018-06-02T00:00:00"/>
    <n v="0"/>
    <n v="14"/>
    <n v="10"/>
    <n v="360"/>
    <n v="131.6"/>
    <n v="319.14999999999998"/>
    <n v="312.91000000000003"/>
    <n v="6.2399999999999523"/>
    <n v="17.333333333333201"/>
  </r>
  <r>
    <n v="93"/>
    <x v="2"/>
    <x v="0"/>
    <x v="4"/>
    <d v="2018-05-20T00:00:00"/>
    <d v="2018-06-04T00:00:00"/>
    <d v="2018-06-21T00:00:00"/>
    <n v="15"/>
    <n v="32"/>
    <n v="5"/>
    <n v="180"/>
    <n v="124.73"/>
    <n v="140.91999999999999"/>
    <n v="135.35"/>
    <n v="5.5699999999999932"/>
    <n v="30.944444444444407"/>
  </r>
  <r>
    <n v="119"/>
    <x v="2"/>
    <x v="0"/>
    <x v="0"/>
    <d v="2018-05-20T00:00:00"/>
    <d v="2018-06-04T00:00:00"/>
    <d v="2018-06-21T00:00:00"/>
    <n v="15"/>
    <n v="32"/>
    <n v="8"/>
    <n v="288"/>
    <n v="125.37"/>
    <n v="133.69"/>
    <n v="129.79"/>
    <n v="3.9000000000000057"/>
    <n v="13.541666666666686"/>
  </r>
  <r>
    <n v="120"/>
    <x v="2"/>
    <x v="0"/>
    <x v="5"/>
    <d v="2018-05-20T00:00:00"/>
    <d v="2018-06-04T00:00:00"/>
    <d v="2018-06-21T00:00:00"/>
    <n v="15"/>
    <n v="32"/>
    <n v="5"/>
    <n v="180"/>
    <n v="126.21"/>
    <n v="262.75"/>
    <n v="246.18"/>
    <n v="16.569999999999993"/>
    <n v="92.055555555555515"/>
  </r>
  <r>
    <n v="229"/>
    <x v="2"/>
    <x v="1"/>
    <x v="4"/>
    <d v="2018-05-20T00:00:00"/>
    <d v="2018-06-04T00:00:00"/>
    <d v="2018-06-21T00:00:00"/>
    <n v="15"/>
    <n v="32"/>
    <n v="8"/>
    <n v="288"/>
    <n v="129.5"/>
    <n v="157.62"/>
    <n v="148.82"/>
    <n v="8.8000000000000114"/>
    <n v="30.555555555555596"/>
  </r>
  <r>
    <n v="92"/>
    <x v="2"/>
    <x v="1"/>
    <x v="0"/>
    <d v="2018-05-20T00:00:00"/>
    <d v="2018-06-04T00:00:00"/>
    <d v="2018-06-21T00:00:00"/>
    <n v="15"/>
    <n v="32"/>
    <n v="8"/>
    <n v="288"/>
    <n v="131.34"/>
    <n v="146.28"/>
    <n v="140.30000000000001"/>
    <n v="5.9799999999999898"/>
    <n v="20.763888888888854"/>
  </r>
  <r>
    <n v="91"/>
    <x v="2"/>
    <x v="1"/>
    <x v="5"/>
    <d v="2018-05-20T00:00:00"/>
    <d v="2018-06-04T00:00:00"/>
    <d v="2018-06-21T00:00:00"/>
    <n v="15"/>
    <n v="32"/>
    <n v="5"/>
    <n v="180"/>
    <n v="132.07"/>
    <n v="259.47000000000003"/>
    <m/>
    <m/>
    <m/>
  </r>
  <r>
    <n v="208"/>
    <x v="2"/>
    <x v="2"/>
    <x v="4"/>
    <d v="2018-05-20T00:00:00"/>
    <d v="2018-05-20T00:00:00"/>
    <d v="2018-06-04T00:00:00"/>
    <n v="0"/>
    <n v="15"/>
    <n v="10"/>
    <n v="360"/>
    <n v="129.19999999999999"/>
    <n v="375.07"/>
    <m/>
    <m/>
    <m/>
  </r>
  <r>
    <n v="207"/>
    <x v="2"/>
    <x v="2"/>
    <x v="0"/>
    <d v="2018-05-20T00:00:00"/>
    <d v="2018-05-20T00:00:00"/>
    <d v="2018-06-04T00:00:00"/>
    <n v="0"/>
    <n v="15"/>
    <n v="10"/>
    <n v="360"/>
    <n v="129.80000000000001"/>
    <n v="144.74"/>
    <n v="140.86000000000001"/>
    <n v="3.8799999999999955"/>
    <n v="10.777777777777764"/>
  </r>
  <r>
    <n v="209"/>
    <x v="2"/>
    <x v="2"/>
    <x v="5"/>
    <d v="2018-05-20T00:00:00"/>
    <d v="2018-05-20T00:00:00"/>
    <d v="2018-06-04T00:00:00"/>
    <n v="0"/>
    <n v="15"/>
    <n v="5"/>
    <n v="180"/>
    <n v="130.5"/>
    <n v="142.19999999999999"/>
    <n v="138.16"/>
    <n v="4.039999999999992"/>
    <n v="22.4444444444444"/>
  </r>
  <r>
    <n v="76"/>
    <x v="3"/>
    <x v="0"/>
    <x v="3"/>
    <d v="2018-05-15T00:00:00"/>
    <d v="2018-05-27T00:00:00"/>
    <d v="2018-06-14T00:00:00"/>
    <n v="12"/>
    <n v="30"/>
    <n v="8"/>
    <n v="288"/>
    <n v="126.74"/>
    <n v="137.94999999999999"/>
    <n v="133.72999999999999"/>
    <n v="4.2199999999999989"/>
    <n v="14.652777777777773"/>
  </r>
  <r>
    <n v="78"/>
    <x v="3"/>
    <x v="0"/>
    <x v="1"/>
    <d v="2018-05-15T00:00:00"/>
    <d v="2018-05-27T00:00:00"/>
    <d v="2018-06-14T00:00:00"/>
    <n v="12"/>
    <n v="30"/>
    <n v="8"/>
    <n v="288"/>
    <n v="126.05"/>
    <n v="160.08000000000001"/>
    <n v="152.47"/>
    <n v="7.6100000000000136"/>
    <n v="26.423611111111157"/>
  </r>
  <r>
    <n v="77"/>
    <x v="3"/>
    <x v="0"/>
    <x v="2"/>
    <d v="2018-05-15T00:00:00"/>
    <d v="2018-05-27T00:00:00"/>
    <d v="2018-06-14T00:00:00"/>
    <n v="12"/>
    <n v="30"/>
    <n v="8"/>
    <n v="288"/>
    <n v="124.96"/>
    <n v="174.39"/>
    <n v="161.55000000000001"/>
    <n v="12.839999999999975"/>
    <n v="44.583333333333243"/>
  </r>
  <r>
    <n v="74"/>
    <x v="3"/>
    <x v="1"/>
    <x v="3"/>
    <d v="2018-05-15T00:00:00"/>
    <d v="2018-05-27T00:00:00"/>
    <d v="2018-06-14T00:00:00"/>
    <n v="12"/>
    <n v="30"/>
    <n v="8"/>
    <n v="288"/>
    <n v="125.52"/>
    <n v="136.81"/>
    <n v="132.30000000000001"/>
    <n v="4.5099999999999909"/>
    <n v="15.659722222222189"/>
  </r>
  <r>
    <n v="73"/>
    <x v="3"/>
    <x v="1"/>
    <x v="1"/>
    <d v="2018-05-15T00:00:00"/>
    <d v="2018-05-27T00:00:00"/>
    <d v="2018-06-14T00:00:00"/>
    <n v="12"/>
    <n v="30"/>
    <n v="10"/>
    <n v="360"/>
    <n v="127.64"/>
    <n v="145.37"/>
    <n v="137.76"/>
    <n v="7.6100000000000136"/>
    <n v="21.138888888888925"/>
  </r>
  <r>
    <n v="75"/>
    <x v="3"/>
    <x v="1"/>
    <x v="2"/>
    <d v="2018-05-15T00:00:00"/>
    <d v="2018-05-27T00:00:00"/>
    <d v="2018-06-14T00:00:00"/>
    <n v="12"/>
    <n v="30"/>
    <n v="8"/>
    <n v="288"/>
    <n v="128.80000000000001"/>
    <n v="135.57"/>
    <n v="130.86000000000001"/>
    <n v="4.7099999999999795"/>
    <n v="16.354166666666597"/>
  </r>
  <r>
    <n v="111"/>
    <x v="3"/>
    <x v="2"/>
    <x v="3"/>
    <d v="2018-05-15T00:00:00"/>
    <d v="2018-05-15T00:00:00"/>
    <d v="2018-05-27T00:00:00"/>
    <n v="0"/>
    <n v="12"/>
    <n v="10"/>
    <n v="360"/>
    <n v="125.93"/>
    <n v="137.12"/>
    <n v="133.69"/>
    <n v="3.4300000000000068"/>
    <n v="9.5277777777777963"/>
  </r>
  <r>
    <n v="109"/>
    <x v="3"/>
    <x v="2"/>
    <x v="1"/>
    <d v="2018-05-15T00:00:00"/>
    <d v="2018-05-15T00:00:00"/>
    <d v="2018-05-27T00:00:00"/>
    <n v="0"/>
    <n v="12"/>
    <n v="10"/>
    <n v="360"/>
    <n v="126.07"/>
    <n v="163.44"/>
    <n v="146.69999999999999"/>
    <n v="16.740000000000009"/>
    <n v="46.500000000000028"/>
  </r>
  <r>
    <n v="110"/>
    <x v="3"/>
    <x v="2"/>
    <x v="2"/>
    <d v="2018-05-15T00:00:00"/>
    <d v="2018-05-15T00:00:00"/>
    <d v="2018-05-27T00:00:00"/>
    <n v="0"/>
    <n v="12"/>
    <n v="10"/>
    <n v="360"/>
    <n v="127.57"/>
    <m/>
    <m/>
    <m/>
    <m/>
  </r>
  <r>
    <n v="84"/>
    <x v="4"/>
    <x v="0"/>
    <x v="6"/>
    <d v="2018-05-09T00:00:00"/>
    <d v="2018-05-19T00:00:00"/>
    <d v="2018-06-14T00:00:00"/>
    <n v="10"/>
    <n v="36"/>
    <n v="8"/>
    <n v="288"/>
    <n v="128.25"/>
    <n v="154.41999999999999"/>
    <n v="146.37"/>
    <n v="8.0499999999999829"/>
    <n v="27.951388888888832"/>
  </r>
  <r>
    <n v="82"/>
    <x v="4"/>
    <x v="0"/>
    <x v="4"/>
    <d v="2018-05-09T00:00:00"/>
    <d v="2018-05-19T00:00:00"/>
    <d v="2018-06-14T00:00:00"/>
    <n v="10"/>
    <n v="36"/>
    <n v="10"/>
    <n v="360"/>
    <n v="125.07"/>
    <n v="161.80000000000001"/>
    <n v="153.41"/>
    <n v="8.3900000000000148"/>
    <n v="23.305555555555596"/>
  </r>
  <r>
    <n v="83"/>
    <x v="4"/>
    <x v="0"/>
    <x v="7"/>
    <d v="2018-05-09T00:00:00"/>
    <d v="2018-05-19T00:00:00"/>
    <d v="2018-06-14T00:00:00"/>
    <n v="10"/>
    <n v="36"/>
    <n v="8"/>
    <n v="288"/>
    <n v="129.82"/>
    <n v="162.05000000000001"/>
    <n v="150.08000000000001"/>
    <n v="11.969999999999999"/>
    <n v="41.562499999999993"/>
  </r>
  <r>
    <n v="79"/>
    <x v="4"/>
    <x v="1"/>
    <x v="6"/>
    <d v="2018-05-09T00:00:00"/>
    <d v="2018-05-19T00:00:00"/>
    <d v="2018-06-14T00:00:00"/>
    <n v="10"/>
    <n v="36"/>
    <n v="10"/>
    <n v="360"/>
    <n v="127.3"/>
    <n v="142.66"/>
    <n v="136.94"/>
    <n v="5.7199999999999989"/>
    <n v="15.888888888888886"/>
  </r>
  <r>
    <n v="81"/>
    <x v="4"/>
    <x v="1"/>
    <x v="4"/>
    <d v="2018-05-09T00:00:00"/>
    <d v="2018-05-19T00:00:00"/>
    <d v="2018-06-14T00:00:00"/>
    <n v="10"/>
    <n v="36"/>
    <n v="10"/>
    <n v="360"/>
    <n v="123.55"/>
    <n v="131.53"/>
    <n v="127.6"/>
    <n v="3.9300000000000068"/>
    <n v="10.916666666666686"/>
  </r>
  <r>
    <n v="80"/>
    <x v="4"/>
    <x v="1"/>
    <x v="7"/>
    <d v="2018-05-09T00:00:00"/>
    <d v="2018-05-19T00:00:00"/>
    <d v="2018-06-14T00:00:00"/>
    <n v="10"/>
    <n v="36"/>
    <n v="10"/>
    <n v="360"/>
    <n v="127.64"/>
    <n v="141.54"/>
    <n v="138.6"/>
    <n v="2.9399999999999977"/>
    <n v="8.1666666666666607"/>
  </r>
  <r>
    <n v="100"/>
    <x v="4"/>
    <x v="2"/>
    <x v="6"/>
    <d v="2018-05-09T00:00:00"/>
    <d v="2018-05-09T00:00:00"/>
    <d v="2018-05-18T00:00:00"/>
    <n v="0"/>
    <n v="9"/>
    <n v="10"/>
    <n v="360"/>
    <n v="125.68"/>
    <n v="158.30000000000001"/>
    <n v="152.75"/>
    <n v="5.5500000000000114"/>
    <n v="15.416666666666698"/>
  </r>
  <r>
    <n v="115"/>
    <x v="4"/>
    <x v="2"/>
    <x v="6"/>
    <d v="2018-05-09T00:00:00"/>
    <d v="2018-05-09T00:00:00"/>
    <d v="2018-05-18T00:00:00"/>
    <n v="0"/>
    <n v="9"/>
    <n v="9"/>
    <n v="324"/>
    <n v="122.83"/>
    <n v="146.21"/>
    <n v="140.63999999999999"/>
    <n v="5.5700000000000216"/>
    <n v="17.191358024691425"/>
  </r>
  <r>
    <n v="117"/>
    <x v="4"/>
    <x v="2"/>
    <x v="4"/>
    <d v="2018-05-09T00:00:00"/>
    <d v="2018-05-09T00:00:00"/>
    <d v="2018-05-18T00:00:00"/>
    <n v="0"/>
    <n v="9"/>
    <n v="10"/>
    <n v="360"/>
    <n v="123.8"/>
    <n v="142.19999999999999"/>
    <n v="137.85"/>
    <n v="4.3499999999999943"/>
    <n v="12.083333333333318"/>
  </r>
  <r>
    <n v="116"/>
    <x v="4"/>
    <x v="2"/>
    <x v="7"/>
    <d v="2018-05-09T00:00:00"/>
    <d v="2018-05-09T00:00:00"/>
    <d v="2018-05-18T00:00:00"/>
    <n v="0"/>
    <n v="9"/>
    <n v="10"/>
    <n v="360"/>
    <n v="124.8"/>
    <n v="156.54"/>
    <n v="152.13999999999999"/>
    <n v="4.4000000000000057"/>
    <n v="12.222222222222239"/>
  </r>
  <r>
    <n v="223"/>
    <x v="5"/>
    <x v="0"/>
    <x v="3"/>
    <d v="2018-05-17T00:00:00"/>
    <d v="2018-05-29T00:00:00"/>
    <d v="2018-06-18T00:00:00"/>
    <n v="12"/>
    <n v="32"/>
    <n v="5"/>
    <n v="180"/>
    <n v="130.6"/>
    <n v="199.47"/>
    <n v="176.01"/>
    <n v="23.460000000000008"/>
    <n v="130.33333333333337"/>
  </r>
  <r>
    <n v="212"/>
    <x v="5"/>
    <x v="0"/>
    <x v="8"/>
    <d v="2018-05-17T00:00:00"/>
    <d v="2018-05-29T00:00:00"/>
    <d v="2018-06-18T00:00:00"/>
    <n v="12"/>
    <n v="32"/>
    <n v="5"/>
    <n v="180"/>
    <n v="128.19999999999999"/>
    <n v="208.29"/>
    <n v="180.87"/>
    <n v="27.419999999999987"/>
    <n v="152.33333333333326"/>
  </r>
  <r>
    <n v="211"/>
    <x v="5"/>
    <x v="0"/>
    <x v="7"/>
    <d v="2018-05-17T00:00:00"/>
    <d v="2018-05-29T00:00:00"/>
    <d v="2018-06-18T00:00:00"/>
    <n v="12"/>
    <n v="32"/>
    <n v="5"/>
    <n v="180"/>
    <n v="128.5"/>
    <n v="153.47"/>
    <n v="138.02000000000001"/>
    <n v="15.449999999999989"/>
    <n v="85.833333333333272"/>
  </r>
  <r>
    <n v="210"/>
    <x v="5"/>
    <x v="1"/>
    <x v="3"/>
    <d v="2018-05-17T00:00:00"/>
    <d v="2018-05-29T00:00:00"/>
    <d v="2018-06-18T00:00:00"/>
    <n v="12"/>
    <n v="32"/>
    <n v="5"/>
    <n v="180"/>
    <n v="129.6"/>
    <n v="144.88999999999999"/>
    <n v="137.1"/>
    <n v="7.789999999999992"/>
    <n v="43.277777777777736"/>
  </r>
  <r>
    <n v="222"/>
    <x v="5"/>
    <x v="1"/>
    <x v="8"/>
    <d v="2018-05-17T00:00:00"/>
    <d v="2018-05-29T00:00:00"/>
    <d v="2018-06-18T00:00:00"/>
    <n v="12"/>
    <n v="32"/>
    <n v="5"/>
    <n v="180"/>
    <n v="129.1"/>
    <n v="149.29"/>
    <n v="136.65"/>
    <n v="12.639999999999986"/>
    <n v="70.222222222222143"/>
  </r>
  <r>
    <n v="224"/>
    <x v="5"/>
    <x v="1"/>
    <x v="7"/>
    <d v="2018-05-17T00:00:00"/>
    <d v="2018-05-29T00:00:00"/>
    <d v="2018-06-18T00:00:00"/>
    <n v="12"/>
    <n v="32"/>
    <n v="5"/>
    <n v="180"/>
    <n v="129.9"/>
    <n v="203.48"/>
    <n v="180.17"/>
    <n v="23.310000000000002"/>
    <n v="129.5"/>
  </r>
  <r>
    <n v="105"/>
    <x v="5"/>
    <x v="2"/>
    <x v="3"/>
    <d v="2018-05-17T00:00:00"/>
    <d v="2018-05-17T00:00:00"/>
    <d v="2018-05-29T00:00:00"/>
    <n v="0"/>
    <n v="12"/>
    <n v="8"/>
    <n v="288"/>
    <n v="124.53"/>
    <n v="157.74"/>
    <n v="149.13"/>
    <n v="8.6100000000000136"/>
    <n v="29.895833333333382"/>
  </r>
  <r>
    <n v="103104"/>
    <x v="5"/>
    <x v="2"/>
    <x v="8"/>
    <d v="2018-05-17T00:00:00"/>
    <d v="2018-05-17T00:00:00"/>
    <d v="2018-05-29T00:00:00"/>
    <n v="0"/>
    <n v="12"/>
    <n v="10"/>
    <n v="360"/>
    <n v="126.82"/>
    <n v="138.91499999999999"/>
    <n v="134.19499999999999"/>
    <n v="4.7199999999999989"/>
    <n v="13.111111111111109"/>
  </r>
  <r>
    <n v="102"/>
    <x v="5"/>
    <x v="2"/>
    <x v="7"/>
    <d v="2018-05-17T00:00:00"/>
    <d v="2018-05-17T00:00:00"/>
    <d v="2018-05-29T00:00:00"/>
    <n v="0"/>
    <n v="12"/>
    <n v="10"/>
    <n v="360"/>
    <n v="125.58"/>
    <n v="166.51"/>
    <n v="157.43"/>
    <n v="9.0799999999999841"/>
    <n v="25.222222222222179"/>
  </r>
  <r>
    <n v="89"/>
    <x v="6"/>
    <x v="0"/>
    <x v="4"/>
    <d v="2018-05-20T00:00:00"/>
    <d v="2018-06-04T00:00:00"/>
    <d v="2018-06-24T00:00:00"/>
    <n v="15"/>
    <n v="35"/>
    <n v="5"/>
    <n v="180"/>
    <n v="129.72"/>
    <n v="179.36"/>
    <n v="167.04"/>
    <n v="12.320000000000022"/>
    <n v="68.444444444444557"/>
  </r>
  <r>
    <n v="90"/>
    <x v="6"/>
    <x v="0"/>
    <x v="3"/>
    <d v="2018-05-20T00:00:00"/>
    <d v="2018-06-04T00:00:00"/>
    <d v="2018-06-24T00:00:00"/>
    <n v="15"/>
    <n v="35"/>
    <n v="5"/>
    <n v="180"/>
    <n v="130.31"/>
    <n v="255.6"/>
    <n v="231.59"/>
    <n v="24.009999999999991"/>
    <n v="133.38888888888883"/>
  </r>
  <r>
    <n v="88"/>
    <x v="6"/>
    <x v="0"/>
    <x v="2"/>
    <d v="2018-05-20T00:00:00"/>
    <d v="2018-06-04T00:00:00"/>
    <d v="2018-06-24T00:00:00"/>
    <n v="15"/>
    <n v="35"/>
    <n v="5"/>
    <n v="180"/>
    <n v="130.27000000000001"/>
    <n v="169.71"/>
    <n v="156.09"/>
    <n v="13.620000000000005"/>
    <n v="75.666666666666686"/>
  </r>
  <r>
    <n v="87"/>
    <x v="6"/>
    <x v="1"/>
    <x v="4"/>
    <d v="2018-05-20T00:00:00"/>
    <d v="2018-06-04T00:00:00"/>
    <d v="2018-06-24T00:00:00"/>
    <n v="15"/>
    <n v="35"/>
    <n v="5"/>
    <n v="180"/>
    <n v="132.88999999999999"/>
    <n v="169.62"/>
    <n v="158.93"/>
    <n v="10.689999999999998"/>
    <n v="59.388888888888872"/>
  </r>
  <r>
    <n v="85"/>
    <x v="6"/>
    <x v="1"/>
    <x v="3"/>
    <d v="2018-05-20T00:00:00"/>
    <d v="2018-06-04T00:00:00"/>
    <d v="2018-06-24T00:00:00"/>
    <n v="15"/>
    <n v="35"/>
    <n v="8"/>
    <n v="288"/>
    <n v="129.29"/>
    <n v="143.36000000000001"/>
    <n v="134.66999999999999"/>
    <n v="8.6900000000000261"/>
    <n v="30.173611111111203"/>
  </r>
  <r>
    <n v="86"/>
    <x v="6"/>
    <x v="1"/>
    <x v="2"/>
    <d v="2018-05-20T00:00:00"/>
    <d v="2018-06-04T00:00:00"/>
    <d v="2018-06-24T00:00:00"/>
    <n v="15"/>
    <n v="35"/>
    <n v="5"/>
    <n v="180"/>
    <n v="129.24"/>
    <n v="138.75"/>
    <n v="133.55000000000001"/>
    <n v="5.1999999999999886"/>
    <n v="28.888888888888825"/>
  </r>
  <r>
    <n v="205"/>
    <x v="6"/>
    <x v="2"/>
    <x v="4"/>
    <d v="2018-05-20T00:00:00"/>
    <d v="2018-05-20T00:00:00"/>
    <d v="2018-06-04T00:00:00"/>
    <n v="0"/>
    <n v="15"/>
    <n v="10"/>
    <n v="360"/>
    <n v="130.5"/>
    <n v="149.07"/>
    <n v="143.19999999999999"/>
    <n v="5.8700000000000045"/>
    <n v="16.305555555555571"/>
  </r>
  <r>
    <n v="204"/>
    <x v="6"/>
    <x v="2"/>
    <x v="3"/>
    <d v="2018-05-20T00:00:00"/>
    <d v="2018-05-20T00:00:00"/>
    <d v="2018-06-04T00:00:00"/>
    <n v="0"/>
    <n v="15"/>
    <n v="10"/>
    <n v="360"/>
    <n v="131.19999999999999"/>
    <n v="158.05000000000001"/>
    <n v="153.07"/>
    <n v="4.9800000000000182"/>
    <n v="13.833333333333384"/>
  </r>
  <r>
    <n v="206"/>
    <x v="6"/>
    <x v="2"/>
    <x v="2"/>
    <d v="2018-05-20T00:00:00"/>
    <d v="2018-05-20T00:00:00"/>
    <d v="2018-06-04T00:00:00"/>
    <n v="0"/>
    <n v="15"/>
    <n v="10"/>
    <n v="360"/>
    <n v="128.30000000000001"/>
    <n v="143.41"/>
    <n v="138.5"/>
    <n v="4.9099999999999966"/>
    <n v="13.638888888888879"/>
  </r>
  <r>
    <n v="214"/>
    <x v="7"/>
    <x v="0"/>
    <x v="3"/>
    <d v="2018-05-16T00:00:00"/>
    <d v="2018-05-28T00:00:00"/>
    <d v="2018-06-18T00:00:00"/>
    <n v="12"/>
    <n v="33"/>
    <n v="5"/>
    <n v="180"/>
    <n v="130.4"/>
    <n v="184.67"/>
    <n v="172.85"/>
    <n v="11.819999999999993"/>
    <n v="65.666666666666629"/>
  </r>
  <r>
    <n v="213"/>
    <x v="7"/>
    <x v="0"/>
    <x v="1"/>
    <d v="2018-05-16T00:00:00"/>
    <d v="2018-05-28T00:00:00"/>
    <d v="2018-06-18T00:00:00"/>
    <n v="12"/>
    <n v="33"/>
    <n v="8"/>
    <n v="288"/>
    <n v="129.19999999999999"/>
    <n v="146.12"/>
    <n v="137.03"/>
    <n v="9.0900000000000034"/>
    <n v="31.562500000000014"/>
  </r>
  <r>
    <n v="215"/>
    <x v="7"/>
    <x v="0"/>
    <x v="8"/>
    <d v="2018-05-16T00:00:00"/>
    <d v="2018-05-28T00:00:00"/>
    <d v="2018-06-18T00:00:00"/>
    <n v="12"/>
    <n v="33"/>
    <n v="8"/>
    <n v="288"/>
    <n v="130.30000000000001"/>
    <n v="148.38"/>
    <n v="137.84"/>
    <n v="10.539999999999992"/>
    <n v="36.5972222222222"/>
  </r>
  <r>
    <n v="94"/>
    <x v="7"/>
    <x v="1"/>
    <x v="3"/>
    <d v="2018-05-16T00:00:00"/>
    <d v="2018-05-28T00:00:00"/>
    <d v="2018-06-18T00:00:00"/>
    <n v="12"/>
    <n v="33"/>
    <n v="10"/>
    <n v="360"/>
    <n v="126.69"/>
    <n v="137.26"/>
    <n v="131.85"/>
    <n v="5.4099999999999966"/>
    <n v="15.027777777777768"/>
  </r>
  <r>
    <n v="96"/>
    <x v="7"/>
    <x v="1"/>
    <x v="1"/>
    <d v="2018-05-16T00:00:00"/>
    <d v="2018-05-28T00:00:00"/>
    <d v="2018-06-18T00:00:00"/>
    <n v="12"/>
    <n v="33"/>
    <n v="8"/>
    <n v="288"/>
    <n v="126.45"/>
    <n v="134.56"/>
    <n v="129.26"/>
    <n v="5.3000000000000114"/>
    <n v="18.402777777777818"/>
  </r>
  <r>
    <n v="95"/>
    <x v="7"/>
    <x v="1"/>
    <x v="8"/>
    <d v="2018-05-16T00:00:00"/>
    <d v="2018-05-28T00:00:00"/>
    <d v="2018-06-18T00:00:00"/>
    <n v="12"/>
    <n v="33"/>
    <n v="8"/>
    <n v="288"/>
    <n v="125.79"/>
    <n v="142.1"/>
    <n v="133.74"/>
    <n v="8.3599999999999852"/>
    <n v="29.027777777777725"/>
  </r>
  <r>
    <n v="106"/>
    <x v="7"/>
    <x v="2"/>
    <x v="3"/>
    <d v="2018-05-16T00:00:00"/>
    <d v="2018-05-16T00:00:00"/>
    <d v="2018-05-16T00:00:00"/>
    <n v="0"/>
    <n v="12"/>
    <n v="10"/>
    <n v="360"/>
    <n v="123.85"/>
    <n v="132.94999999999999"/>
    <n v="129.65"/>
    <n v="3.2999999999999829"/>
    <n v="9.1666666666666199"/>
  </r>
  <r>
    <n v="107"/>
    <x v="7"/>
    <x v="2"/>
    <x v="1"/>
    <d v="2018-05-16T00:00:00"/>
    <d v="2018-05-16T00:00:00"/>
    <d v="2018-05-16T00:00:00"/>
    <n v="0"/>
    <n v="12"/>
    <n v="10"/>
    <n v="360"/>
    <n v="126.01"/>
    <n v="147.32"/>
    <n v="141.62"/>
    <n v="5.6999999999999886"/>
    <n v="15.833333333333304"/>
  </r>
  <r>
    <n v="108"/>
    <x v="7"/>
    <x v="2"/>
    <x v="8"/>
    <d v="2018-05-16T00:00:00"/>
    <d v="2018-05-16T00:00:00"/>
    <d v="2018-05-16T00:00:00"/>
    <n v="0"/>
    <n v="12"/>
    <n v="10"/>
    <n v="360"/>
    <n v="125.76"/>
    <n v="136.33000000000001"/>
    <n v="133.63"/>
    <n v="2.7000000000000171"/>
    <n v="7.5000000000000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4A969-7E84-456E-8F31-372DCECAAF2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7" firstHeaderRow="1" firstDataRow="2" firstDataCol="1"/>
  <pivotFields count="16">
    <pivotField showAll="0" defaultSubtotal="0"/>
    <pivotField axis="axisRow" showAll="0" defaultSubtotal="0">
      <items count="8">
        <item x="0"/>
        <item x="3"/>
        <item x="4"/>
        <item x="1"/>
        <item x="5"/>
        <item x="6"/>
        <item x="7"/>
        <item x="2"/>
      </items>
    </pivotField>
    <pivotField axis="axisCol" showAll="0" defaultSubtotal="0">
      <items count="3">
        <item x="2"/>
        <item x="1"/>
        <item x="0"/>
      </items>
    </pivotField>
    <pivotField axis="axisRow" showAll="0" defaultSubtotal="0">
      <items count="9">
        <item x="4"/>
        <item x="6"/>
        <item x="0"/>
        <item x="3"/>
        <item x="1"/>
        <item x="5"/>
        <item x="8"/>
        <item x="2"/>
        <item x="7"/>
      </items>
    </pivotField>
    <pivotField numFmtId="14" showAll="0" defaultSubtotal="0"/>
    <pivotField numFmtId="14"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1"/>
    <field x="3"/>
  </rowFields>
  <rowItems count="33">
    <i>
      <x/>
    </i>
    <i r="1">
      <x v="2"/>
    </i>
    <i r="1">
      <x v="4"/>
    </i>
    <i r="1">
      <x v="7"/>
    </i>
    <i>
      <x v="1"/>
    </i>
    <i r="1">
      <x v="3"/>
    </i>
    <i r="1">
      <x v="4"/>
    </i>
    <i r="1">
      <x v="7"/>
    </i>
    <i>
      <x v="2"/>
    </i>
    <i r="1">
      <x/>
    </i>
    <i r="1">
      <x v="1"/>
    </i>
    <i r="1">
      <x v="8"/>
    </i>
    <i>
      <x v="3"/>
    </i>
    <i r="1">
      <x v="3"/>
    </i>
    <i r="1">
      <x v="4"/>
    </i>
    <i r="1">
      <x v="7"/>
    </i>
    <i>
      <x v="4"/>
    </i>
    <i r="1">
      <x v="3"/>
    </i>
    <i r="1">
      <x v="6"/>
    </i>
    <i r="1">
      <x v="8"/>
    </i>
    <i>
      <x v="5"/>
    </i>
    <i r="1">
      <x/>
    </i>
    <i r="1">
      <x v="3"/>
    </i>
    <i r="1">
      <x v="7"/>
    </i>
    <i>
      <x v="6"/>
    </i>
    <i r="1">
      <x v="3"/>
    </i>
    <i r="1">
      <x v="4"/>
    </i>
    <i r="1">
      <x v="6"/>
    </i>
    <i>
      <x v="7"/>
    </i>
    <i r="1">
      <x/>
    </i>
    <i r="1">
      <x v="2"/>
    </i>
    <i r="1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ugAFDMcm" fld="15" subtotal="average" baseField="3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ED0E-14C8-493A-8326-DC9551CE1919}">
  <dimension ref="A1:B19"/>
  <sheetViews>
    <sheetView tabSelected="1" workbookViewId="0">
      <selection activeCell="B20" sqref="B20"/>
    </sheetView>
  </sheetViews>
  <sheetFormatPr defaultRowHeight="15" x14ac:dyDescent="0.25"/>
  <cols>
    <col min="1" max="1" width="20.7109375" customWidth="1"/>
  </cols>
  <sheetData>
    <row r="1" spans="1:2" x14ac:dyDescent="0.25">
      <c r="A1" t="s">
        <v>48</v>
      </c>
    </row>
    <row r="2" spans="1:2" x14ac:dyDescent="0.25">
      <c r="A2" t="s">
        <v>47</v>
      </c>
    </row>
    <row r="5" spans="1:2" x14ac:dyDescent="0.25">
      <c r="A5" s="1" t="s">
        <v>1</v>
      </c>
      <c r="B5" t="s">
        <v>1</v>
      </c>
    </row>
    <row r="6" spans="1:2" x14ac:dyDescent="0.25">
      <c r="A6" s="1" t="s">
        <v>2</v>
      </c>
      <c r="B6" t="s">
        <v>50</v>
      </c>
    </row>
    <row r="7" spans="1:2" x14ac:dyDescent="0.25">
      <c r="A7" s="1" t="s">
        <v>3</v>
      </c>
      <c r="B7" t="s">
        <v>49</v>
      </c>
    </row>
    <row r="8" spans="1:2" x14ac:dyDescent="0.25">
      <c r="A8" s="1" t="s">
        <v>4</v>
      </c>
      <c r="B8" t="s">
        <v>51</v>
      </c>
    </row>
    <row r="9" spans="1:2" x14ac:dyDescent="0.25">
      <c r="A9" s="1" t="s">
        <v>5</v>
      </c>
      <c r="B9" t="s">
        <v>52</v>
      </c>
    </row>
    <row r="10" spans="1:2" x14ac:dyDescent="0.25">
      <c r="A10" s="1" t="s">
        <v>6</v>
      </c>
      <c r="B10" t="s">
        <v>53</v>
      </c>
    </row>
    <row r="11" spans="1:2" x14ac:dyDescent="0.25">
      <c r="A11" s="1" t="s">
        <v>7</v>
      </c>
      <c r="B11" t="s">
        <v>54</v>
      </c>
    </row>
    <row r="12" spans="1:2" x14ac:dyDescent="0.25">
      <c r="A12" s="1" t="s">
        <v>8</v>
      </c>
      <c r="B12" t="s">
        <v>55</v>
      </c>
    </row>
    <row r="13" spans="1:2" x14ac:dyDescent="0.25">
      <c r="A13" s="1" t="s">
        <v>31</v>
      </c>
      <c r="B13" t="s">
        <v>56</v>
      </c>
    </row>
    <row r="14" spans="1:2" x14ac:dyDescent="0.25">
      <c r="A14" s="1" t="s">
        <v>32</v>
      </c>
      <c r="B14" t="s">
        <v>57</v>
      </c>
    </row>
    <row r="15" spans="1:2" x14ac:dyDescent="0.25">
      <c r="A15" s="1" t="s">
        <v>9</v>
      </c>
      <c r="B15" t="s">
        <v>58</v>
      </c>
    </row>
    <row r="16" spans="1:2" x14ac:dyDescent="0.25">
      <c r="A16" s="1" t="s">
        <v>10</v>
      </c>
      <c r="B16" t="s">
        <v>59</v>
      </c>
    </row>
    <row r="17" spans="1:2" x14ac:dyDescent="0.25">
      <c r="A17" s="1" t="s">
        <v>11</v>
      </c>
      <c r="B17" t="s">
        <v>60</v>
      </c>
    </row>
    <row r="18" spans="1:2" x14ac:dyDescent="0.25">
      <c r="A18" s="1" t="s">
        <v>34</v>
      </c>
      <c r="B18" t="s">
        <v>61</v>
      </c>
    </row>
    <row r="19" spans="1:2" x14ac:dyDescent="0.25">
      <c r="A19" s="1" t="s">
        <v>33</v>
      </c>
      <c r="B1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0618-CD49-4C28-9464-B5AC8E3A01F7}">
  <dimension ref="A1:P74"/>
  <sheetViews>
    <sheetView topLeftCell="B1" zoomScale="70" zoomScaleNormal="70" workbookViewId="0">
      <selection activeCell="P3" sqref="P3"/>
    </sheetView>
  </sheetViews>
  <sheetFormatPr defaultRowHeight="15" x14ac:dyDescent="0.25"/>
  <cols>
    <col min="2" max="2" width="12.5703125" customWidth="1"/>
    <col min="5" max="5" width="16" customWidth="1"/>
    <col min="6" max="6" width="14" customWidth="1"/>
    <col min="7" max="7" width="14.42578125" customWidth="1"/>
    <col min="10" max="10" width="18.140625" customWidth="1"/>
    <col min="11" max="11" width="16.7109375" customWidth="1"/>
    <col min="12" max="12" width="14.42578125" customWidth="1"/>
    <col min="13" max="14" width="18.7109375" customWidth="1"/>
    <col min="15" max="15" width="19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9</v>
      </c>
      <c r="M1" s="1" t="s">
        <v>10</v>
      </c>
      <c r="N1" s="1" t="s">
        <v>11</v>
      </c>
      <c r="O1" s="1" t="s">
        <v>34</v>
      </c>
      <c r="P1" s="1" t="s">
        <v>33</v>
      </c>
    </row>
    <row r="2" spans="1:16" x14ac:dyDescent="0.25">
      <c r="A2">
        <v>73</v>
      </c>
      <c r="B2" t="s">
        <v>20</v>
      </c>
      <c r="C2" t="s">
        <v>27</v>
      </c>
      <c r="D2" t="s">
        <v>15</v>
      </c>
      <c r="E2" s="2">
        <v>43235</v>
      </c>
      <c r="F2" s="2">
        <v>43247</v>
      </c>
      <c r="G2" s="2">
        <v>43265</v>
      </c>
      <c r="H2" s="3">
        <f t="shared" ref="H2:H33" si="0">F2-E2</f>
        <v>12</v>
      </c>
      <c r="I2" s="3">
        <f t="shared" ref="I2:I31" si="1">G2-E2</f>
        <v>30</v>
      </c>
      <c r="J2">
        <v>10</v>
      </c>
      <c r="K2">
        <f t="shared" ref="K2:K33" si="2">J2*36</f>
        <v>360</v>
      </c>
      <c r="L2">
        <v>127.64</v>
      </c>
      <c r="M2">
        <v>145.37</v>
      </c>
      <c r="N2">
        <v>137.76</v>
      </c>
      <c r="O2">
        <f>M2-N2</f>
        <v>7.6100000000000136</v>
      </c>
      <c r="P2">
        <f>(O2/K2)*1000</f>
        <v>21.138888888888925</v>
      </c>
    </row>
    <row r="3" spans="1:16" x14ac:dyDescent="0.25">
      <c r="A3">
        <v>74</v>
      </c>
      <c r="B3" t="s">
        <v>20</v>
      </c>
      <c r="C3" t="s">
        <v>27</v>
      </c>
      <c r="D3" t="s">
        <v>21</v>
      </c>
      <c r="E3" s="2">
        <v>43235</v>
      </c>
      <c r="F3" s="2">
        <v>43247</v>
      </c>
      <c r="G3" s="2">
        <v>43265</v>
      </c>
      <c r="H3" s="3">
        <f t="shared" si="0"/>
        <v>12</v>
      </c>
      <c r="I3" s="3">
        <f t="shared" si="1"/>
        <v>30</v>
      </c>
      <c r="J3">
        <v>8</v>
      </c>
      <c r="K3">
        <f t="shared" si="2"/>
        <v>288</v>
      </c>
      <c r="L3">
        <v>125.52</v>
      </c>
      <c r="M3">
        <v>136.81</v>
      </c>
      <c r="N3">
        <v>132.30000000000001</v>
      </c>
      <c r="O3">
        <f t="shared" ref="O2:O19" si="3">M3-N3</f>
        <v>4.5099999999999909</v>
      </c>
      <c r="P3">
        <f t="shared" ref="P2:P19" si="4">(O3/K3)*1000</f>
        <v>15.659722222222189</v>
      </c>
    </row>
    <row r="4" spans="1:16" x14ac:dyDescent="0.25">
      <c r="A4">
        <v>75</v>
      </c>
      <c r="B4" t="s">
        <v>20</v>
      </c>
      <c r="C4" t="s">
        <v>27</v>
      </c>
      <c r="D4" t="s">
        <v>22</v>
      </c>
      <c r="E4" s="2">
        <v>43235</v>
      </c>
      <c r="F4" s="2">
        <v>43247</v>
      </c>
      <c r="G4" s="2">
        <v>43265</v>
      </c>
      <c r="H4" s="3">
        <f t="shared" si="0"/>
        <v>12</v>
      </c>
      <c r="I4" s="3">
        <f t="shared" si="1"/>
        <v>30</v>
      </c>
      <c r="J4">
        <v>8</v>
      </c>
      <c r="K4">
        <f t="shared" si="2"/>
        <v>288</v>
      </c>
      <c r="L4">
        <v>128.80000000000001</v>
      </c>
      <c r="M4">
        <v>135.57</v>
      </c>
      <c r="N4">
        <v>130.86000000000001</v>
      </c>
      <c r="O4">
        <f t="shared" si="3"/>
        <v>4.7099999999999795</v>
      </c>
      <c r="P4">
        <f t="shared" si="4"/>
        <v>16.354166666666597</v>
      </c>
    </row>
    <row r="5" spans="1:16" x14ac:dyDescent="0.25">
      <c r="A5">
        <v>76</v>
      </c>
      <c r="B5" t="s">
        <v>20</v>
      </c>
      <c r="C5" t="s">
        <v>13</v>
      </c>
      <c r="D5" t="s">
        <v>21</v>
      </c>
      <c r="E5" s="2">
        <v>43235</v>
      </c>
      <c r="F5" s="2">
        <v>43247</v>
      </c>
      <c r="G5" s="2">
        <v>43265</v>
      </c>
      <c r="H5" s="3">
        <f t="shared" si="0"/>
        <v>12</v>
      </c>
      <c r="I5" s="3">
        <f t="shared" si="1"/>
        <v>30</v>
      </c>
      <c r="J5">
        <v>8</v>
      </c>
      <c r="K5">
        <f t="shared" si="2"/>
        <v>288</v>
      </c>
      <c r="L5">
        <v>126.74</v>
      </c>
      <c r="M5">
        <v>137.94999999999999</v>
      </c>
      <c r="N5">
        <v>133.72999999999999</v>
      </c>
      <c r="O5">
        <f t="shared" si="3"/>
        <v>4.2199999999999989</v>
      </c>
      <c r="P5">
        <f t="shared" si="4"/>
        <v>14.652777777777773</v>
      </c>
    </row>
    <row r="6" spans="1:16" x14ac:dyDescent="0.25">
      <c r="A6">
        <v>77</v>
      </c>
      <c r="B6" t="s">
        <v>20</v>
      </c>
      <c r="C6" t="s">
        <v>13</v>
      </c>
      <c r="D6" t="s">
        <v>22</v>
      </c>
      <c r="E6" s="2">
        <v>43235</v>
      </c>
      <c r="F6" s="2">
        <v>43247</v>
      </c>
      <c r="G6" s="2">
        <v>43265</v>
      </c>
      <c r="H6" s="3">
        <f t="shared" si="0"/>
        <v>12</v>
      </c>
      <c r="I6" s="3">
        <f t="shared" si="1"/>
        <v>30</v>
      </c>
      <c r="J6">
        <v>8</v>
      </c>
      <c r="K6">
        <f t="shared" si="2"/>
        <v>288</v>
      </c>
      <c r="L6">
        <v>124.96</v>
      </c>
      <c r="M6">
        <v>174.39</v>
      </c>
      <c r="N6">
        <v>161.55000000000001</v>
      </c>
      <c r="O6">
        <f t="shared" si="3"/>
        <v>12.839999999999975</v>
      </c>
      <c r="P6">
        <f t="shared" si="4"/>
        <v>44.583333333333243</v>
      </c>
    </row>
    <row r="7" spans="1:16" x14ac:dyDescent="0.25">
      <c r="A7">
        <v>78</v>
      </c>
      <c r="B7" t="s">
        <v>20</v>
      </c>
      <c r="C7" t="s">
        <v>13</v>
      </c>
      <c r="D7" t="s">
        <v>15</v>
      </c>
      <c r="E7" s="2">
        <v>43235</v>
      </c>
      <c r="F7" s="2">
        <v>43247</v>
      </c>
      <c r="G7" s="2">
        <v>43265</v>
      </c>
      <c r="H7" s="3">
        <f t="shared" si="0"/>
        <v>12</v>
      </c>
      <c r="I7" s="3">
        <f t="shared" si="1"/>
        <v>30</v>
      </c>
      <c r="J7">
        <v>8</v>
      </c>
      <c r="K7">
        <f t="shared" si="2"/>
        <v>288</v>
      </c>
      <c r="L7">
        <v>126.05</v>
      </c>
      <c r="M7">
        <v>160.08000000000001</v>
      </c>
      <c r="N7">
        <v>152.47</v>
      </c>
      <c r="O7">
        <f t="shared" si="3"/>
        <v>7.6100000000000136</v>
      </c>
      <c r="P7">
        <f t="shared" si="4"/>
        <v>26.423611111111157</v>
      </c>
    </row>
    <row r="8" spans="1:16" x14ac:dyDescent="0.25">
      <c r="A8">
        <v>79</v>
      </c>
      <c r="B8" t="s">
        <v>23</v>
      </c>
      <c r="C8" t="s">
        <v>27</v>
      </c>
      <c r="D8" t="s">
        <v>18</v>
      </c>
      <c r="E8" s="2">
        <v>43229</v>
      </c>
      <c r="F8" s="2">
        <v>43239</v>
      </c>
      <c r="G8" s="2">
        <v>43265</v>
      </c>
      <c r="H8" s="3">
        <f t="shared" si="0"/>
        <v>10</v>
      </c>
      <c r="I8" s="3">
        <f t="shared" si="1"/>
        <v>36</v>
      </c>
      <c r="J8">
        <v>10</v>
      </c>
      <c r="K8">
        <f t="shared" si="2"/>
        <v>360</v>
      </c>
      <c r="L8">
        <v>127.3</v>
      </c>
      <c r="M8">
        <v>142.66</v>
      </c>
      <c r="N8">
        <v>136.94</v>
      </c>
      <c r="O8">
        <f t="shared" si="3"/>
        <v>5.7199999999999989</v>
      </c>
      <c r="P8">
        <f t="shared" si="4"/>
        <v>15.888888888888886</v>
      </c>
    </row>
    <row r="9" spans="1:16" x14ac:dyDescent="0.25">
      <c r="A9">
        <v>80</v>
      </c>
      <c r="B9" t="s">
        <v>23</v>
      </c>
      <c r="C9" t="s">
        <v>27</v>
      </c>
      <c r="D9" t="s">
        <v>24</v>
      </c>
      <c r="E9" s="2">
        <v>43229</v>
      </c>
      <c r="F9" s="2">
        <v>43239</v>
      </c>
      <c r="G9" s="2">
        <v>43265</v>
      </c>
      <c r="H9" s="3">
        <f t="shared" si="0"/>
        <v>10</v>
      </c>
      <c r="I9" s="3">
        <f t="shared" si="1"/>
        <v>36</v>
      </c>
      <c r="J9">
        <v>10</v>
      </c>
      <c r="K9">
        <f t="shared" si="2"/>
        <v>360</v>
      </c>
      <c r="L9">
        <v>127.64</v>
      </c>
      <c r="M9">
        <v>141.54</v>
      </c>
      <c r="N9">
        <v>138.6</v>
      </c>
      <c r="O9">
        <f t="shared" si="3"/>
        <v>2.9399999999999977</v>
      </c>
      <c r="P9">
        <f t="shared" si="4"/>
        <v>8.1666666666666607</v>
      </c>
    </row>
    <row r="10" spans="1:16" x14ac:dyDescent="0.25">
      <c r="A10">
        <v>81</v>
      </c>
      <c r="B10" t="s">
        <v>23</v>
      </c>
      <c r="C10" t="s">
        <v>27</v>
      </c>
      <c r="D10" t="s">
        <v>12</v>
      </c>
      <c r="E10" s="2">
        <v>43229</v>
      </c>
      <c r="F10" s="2">
        <v>43239</v>
      </c>
      <c r="G10" s="2">
        <v>43265</v>
      </c>
      <c r="H10" s="3">
        <f t="shared" si="0"/>
        <v>10</v>
      </c>
      <c r="I10" s="3">
        <f t="shared" si="1"/>
        <v>36</v>
      </c>
      <c r="J10">
        <v>10</v>
      </c>
      <c r="K10">
        <f t="shared" si="2"/>
        <v>360</v>
      </c>
      <c r="L10">
        <v>123.55</v>
      </c>
      <c r="M10">
        <v>131.53</v>
      </c>
      <c r="N10">
        <v>127.6</v>
      </c>
      <c r="O10">
        <f t="shared" si="3"/>
        <v>3.9300000000000068</v>
      </c>
      <c r="P10">
        <f t="shared" si="4"/>
        <v>10.916666666666686</v>
      </c>
    </row>
    <row r="11" spans="1:16" x14ac:dyDescent="0.25">
      <c r="A11">
        <v>82</v>
      </c>
      <c r="B11" t="s">
        <v>23</v>
      </c>
      <c r="C11" t="s">
        <v>13</v>
      </c>
      <c r="D11" t="s">
        <v>12</v>
      </c>
      <c r="E11" s="2">
        <v>43229</v>
      </c>
      <c r="F11" s="2">
        <v>43239</v>
      </c>
      <c r="G11" s="2">
        <v>43265</v>
      </c>
      <c r="H11" s="3">
        <f t="shared" si="0"/>
        <v>10</v>
      </c>
      <c r="I11" s="3">
        <f t="shared" si="1"/>
        <v>36</v>
      </c>
      <c r="J11">
        <v>10</v>
      </c>
      <c r="K11">
        <f t="shared" si="2"/>
        <v>360</v>
      </c>
      <c r="L11">
        <v>125.07</v>
      </c>
      <c r="M11">
        <v>161.80000000000001</v>
      </c>
      <c r="N11">
        <v>153.41</v>
      </c>
      <c r="O11">
        <f t="shared" si="3"/>
        <v>8.3900000000000148</v>
      </c>
      <c r="P11">
        <f t="shared" si="4"/>
        <v>23.305555555555596</v>
      </c>
    </row>
    <row r="12" spans="1:16" x14ac:dyDescent="0.25">
      <c r="A12">
        <v>83</v>
      </c>
      <c r="B12" t="s">
        <v>23</v>
      </c>
      <c r="C12" t="s">
        <v>13</v>
      </c>
      <c r="D12" t="s">
        <v>24</v>
      </c>
      <c r="E12" s="2">
        <v>43229</v>
      </c>
      <c r="F12" s="2">
        <v>43239</v>
      </c>
      <c r="G12" s="2">
        <v>43265</v>
      </c>
      <c r="H12" s="3">
        <f t="shared" si="0"/>
        <v>10</v>
      </c>
      <c r="I12" s="3">
        <f t="shared" si="1"/>
        <v>36</v>
      </c>
      <c r="J12">
        <v>8</v>
      </c>
      <c r="K12">
        <f t="shared" si="2"/>
        <v>288</v>
      </c>
      <c r="L12">
        <v>129.82</v>
      </c>
      <c r="M12">
        <v>162.05000000000001</v>
      </c>
      <c r="N12">
        <v>150.08000000000001</v>
      </c>
      <c r="O12">
        <f t="shared" si="3"/>
        <v>11.969999999999999</v>
      </c>
      <c r="P12">
        <f t="shared" si="4"/>
        <v>41.562499999999993</v>
      </c>
    </row>
    <row r="13" spans="1:16" x14ac:dyDescent="0.25">
      <c r="A13">
        <v>84</v>
      </c>
      <c r="B13" t="s">
        <v>23</v>
      </c>
      <c r="C13" t="s">
        <v>13</v>
      </c>
      <c r="D13" t="s">
        <v>18</v>
      </c>
      <c r="E13" s="2">
        <v>43229</v>
      </c>
      <c r="F13" s="2">
        <v>43239</v>
      </c>
      <c r="G13" s="2">
        <v>43265</v>
      </c>
      <c r="H13" s="3">
        <f t="shared" si="0"/>
        <v>10</v>
      </c>
      <c r="I13" s="3">
        <f t="shared" si="1"/>
        <v>36</v>
      </c>
      <c r="J13">
        <v>8</v>
      </c>
      <c r="K13">
        <f t="shared" si="2"/>
        <v>288</v>
      </c>
      <c r="L13">
        <v>128.25</v>
      </c>
      <c r="M13">
        <v>154.41999999999999</v>
      </c>
      <c r="N13">
        <v>146.37</v>
      </c>
      <c r="O13">
        <f t="shared" si="3"/>
        <v>8.0499999999999829</v>
      </c>
      <c r="P13">
        <f t="shared" si="4"/>
        <v>27.951388888888832</v>
      </c>
    </row>
    <row r="14" spans="1:16" x14ac:dyDescent="0.25">
      <c r="A14">
        <v>85</v>
      </c>
      <c r="B14" t="s">
        <v>29</v>
      </c>
      <c r="C14" t="s">
        <v>27</v>
      </c>
      <c r="D14" t="s">
        <v>21</v>
      </c>
      <c r="E14" s="2">
        <v>43240</v>
      </c>
      <c r="F14" s="2">
        <v>43255</v>
      </c>
      <c r="G14" s="2">
        <v>43275</v>
      </c>
      <c r="H14" s="3">
        <f t="shared" si="0"/>
        <v>15</v>
      </c>
      <c r="I14" s="3">
        <f t="shared" si="1"/>
        <v>35</v>
      </c>
      <c r="J14">
        <v>8</v>
      </c>
      <c r="K14">
        <f t="shared" si="2"/>
        <v>288</v>
      </c>
      <c r="L14">
        <v>129.29</v>
      </c>
      <c r="M14">
        <v>143.36000000000001</v>
      </c>
      <c r="N14">
        <v>134.66999999999999</v>
      </c>
      <c r="O14">
        <f t="shared" si="3"/>
        <v>8.6900000000000261</v>
      </c>
      <c r="P14">
        <f t="shared" si="4"/>
        <v>30.173611111111203</v>
      </c>
    </row>
    <row r="15" spans="1:16" x14ac:dyDescent="0.25">
      <c r="A15">
        <v>86</v>
      </c>
      <c r="B15" t="s">
        <v>29</v>
      </c>
      <c r="C15" t="s">
        <v>27</v>
      </c>
      <c r="D15" t="s">
        <v>22</v>
      </c>
      <c r="E15" s="2">
        <v>43240</v>
      </c>
      <c r="F15" s="2">
        <v>43255</v>
      </c>
      <c r="G15" s="2">
        <v>43275</v>
      </c>
      <c r="H15" s="3">
        <f t="shared" si="0"/>
        <v>15</v>
      </c>
      <c r="I15" s="3">
        <f t="shared" si="1"/>
        <v>35</v>
      </c>
      <c r="J15">
        <v>5</v>
      </c>
      <c r="K15">
        <f t="shared" si="2"/>
        <v>180</v>
      </c>
      <c r="L15">
        <v>129.24</v>
      </c>
      <c r="M15">
        <v>138.75</v>
      </c>
      <c r="N15">
        <v>133.55000000000001</v>
      </c>
      <c r="O15">
        <f t="shared" si="3"/>
        <v>5.1999999999999886</v>
      </c>
      <c r="P15">
        <f t="shared" si="4"/>
        <v>28.888888888888825</v>
      </c>
    </row>
    <row r="16" spans="1:16" x14ac:dyDescent="0.25">
      <c r="A16">
        <v>87</v>
      </c>
      <c r="B16" t="s">
        <v>29</v>
      </c>
      <c r="C16" t="s">
        <v>27</v>
      </c>
      <c r="D16" t="s">
        <v>12</v>
      </c>
      <c r="E16" s="2">
        <v>43240</v>
      </c>
      <c r="F16" s="2">
        <v>43255</v>
      </c>
      <c r="G16" s="2">
        <v>43275</v>
      </c>
      <c r="H16" s="3">
        <f t="shared" si="0"/>
        <v>15</v>
      </c>
      <c r="I16" s="3">
        <f t="shared" si="1"/>
        <v>35</v>
      </c>
      <c r="J16">
        <v>5</v>
      </c>
      <c r="K16">
        <f t="shared" si="2"/>
        <v>180</v>
      </c>
      <c r="L16">
        <v>132.88999999999999</v>
      </c>
      <c r="M16">
        <v>169.62</v>
      </c>
      <c r="N16">
        <v>158.93</v>
      </c>
      <c r="O16">
        <f t="shared" si="3"/>
        <v>10.689999999999998</v>
      </c>
      <c r="P16">
        <f t="shared" si="4"/>
        <v>59.388888888888872</v>
      </c>
    </row>
    <row r="17" spans="1:16" x14ac:dyDescent="0.25">
      <c r="A17">
        <v>88</v>
      </c>
      <c r="B17" t="s">
        <v>29</v>
      </c>
      <c r="C17" t="s">
        <v>13</v>
      </c>
      <c r="D17" t="s">
        <v>22</v>
      </c>
      <c r="E17" s="2">
        <v>43240</v>
      </c>
      <c r="F17" s="2">
        <v>43255</v>
      </c>
      <c r="G17" s="2">
        <v>43275</v>
      </c>
      <c r="H17" s="3">
        <f t="shared" si="0"/>
        <v>15</v>
      </c>
      <c r="I17" s="3">
        <f t="shared" si="1"/>
        <v>35</v>
      </c>
      <c r="J17">
        <v>5</v>
      </c>
      <c r="K17">
        <f t="shared" si="2"/>
        <v>180</v>
      </c>
      <c r="L17">
        <v>130.27000000000001</v>
      </c>
      <c r="M17">
        <v>169.71</v>
      </c>
      <c r="N17">
        <v>156.09</v>
      </c>
      <c r="O17">
        <f t="shared" si="3"/>
        <v>13.620000000000005</v>
      </c>
      <c r="P17">
        <f t="shared" si="4"/>
        <v>75.666666666666686</v>
      </c>
    </row>
    <row r="18" spans="1:16" x14ac:dyDescent="0.25">
      <c r="A18">
        <v>89</v>
      </c>
      <c r="B18" t="s">
        <v>29</v>
      </c>
      <c r="C18" t="s">
        <v>13</v>
      </c>
      <c r="D18" t="s">
        <v>12</v>
      </c>
      <c r="E18" s="2">
        <v>43240</v>
      </c>
      <c r="F18" s="2">
        <v>43255</v>
      </c>
      <c r="G18" s="2">
        <v>43275</v>
      </c>
      <c r="H18" s="3">
        <f t="shared" si="0"/>
        <v>15</v>
      </c>
      <c r="I18" s="3">
        <f t="shared" si="1"/>
        <v>35</v>
      </c>
      <c r="J18">
        <v>5</v>
      </c>
      <c r="K18">
        <f t="shared" si="2"/>
        <v>180</v>
      </c>
      <c r="L18">
        <v>129.72</v>
      </c>
      <c r="M18">
        <v>179.36</v>
      </c>
      <c r="N18">
        <v>167.04</v>
      </c>
      <c r="O18">
        <f t="shared" si="3"/>
        <v>12.320000000000022</v>
      </c>
      <c r="P18">
        <f t="shared" si="4"/>
        <v>68.444444444444557</v>
      </c>
    </row>
    <row r="19" spans="1:16" x14ac:dyDescent="0.25">
      <c r="A19">
        <v>90</v>
      </c>
      <c r="B19" t="s">
        <v>29</v>
      </c>
      <c r="C19" t="s">
        <v>13</v>
      </c>
      <c r="D19" t="s">
        <v>21</v>
      </c>
      <c r="E19" s="2">
        <v>43240</v>
      </c>
      <c r="F19" s="2">
        <v>43255</v>
      </c>
      <c r="G19" s="2">
        <v>43275</v>
      </c>
      <c r="H19" s="3">
        <f t="shared" si="0"/>
        <v>15</v>
      </c>
      <c r="I19" s="3">
        <f t="shared" si="1"/>
        <v>35</v>
      </c>
      <c r="J19">
        <v>5</v>
      </c>
      <c r="K19">
        <f t="shared" si="2"/>
        <v>180</v>
      </c>
      <c r="L19">
        <v>130.31</v>
      </c>
      <c r="M19">
        <v>255.6</v>
      </c>
      <c r="N19">
        <v>231.59</v>
      </c>
      <c r="O19">
        <f t="shared" si="3"/>
        <v>24.009999999999991</v>
      </c>
      <c r="P19">
        <f t="shared" si="4"/>
        <v>133.38888888888883</v>
      </c>
    </row>
    <row r="20" spans="1:16" x14ac:dyDescent="0.25">
      <c r="A20">
        <v>91</v>
      </c>
      <c r="B20" t="s">
        <v>19</v>
      </c>
      <c r="C20" t="s">
        <v>27</v>
      </c>
      <c r="D20" t="s">
        <v>14</v>
      </c>
      <c r="E20" s="2">
        <v>43240</v>
      </c>
      <c r="F20" s="2">
        <v>43255</v>
      </c>
      <c r="G20" s="2">
        <v>43272</v>
      </c>
      <c r="H20" s="3">
        <f t="shared" si="0"/>
        <v>15</v>
      </c>
      <c r="I20" s="3">
        <f t="shared" si="1"/>
        <v>32</v>
      </c>
      <c r="J20">
        <v>5</v>
      </c>
      <c r="K20">
        <f t="shared" si="2"/>
        <v>180</v>
      </c>
      <c r="L20">
        <v>132.07</v>
      </c>
      <c r="M20">
        <v>259.47000000000003</v>
      </c>
    </row>
    <row r="21" spans="1:16" x14ac:dyDescent="0.25">
      <c r="A21">
        <v>92</v>
      </c>
      <c r="B21" t="s">
        <v>19</v>
      </c>
      <c r="C21" t="s">
        <v>27</v>
      </c>
      <c r="D21" t="s">
        <v>16</v>
      </c>
      <c r="E21" s="2">
        <v>43240</v>
      </c>
      <c r="F21" s="2">
        <v>43255</v>
      </c>
      <c r="G21" s="2">
        <v>43272</v>
      </c>
      <c r="H21" s="3">
        <f t="shared" si="0"/>
        <v>15</v>
      </c>
      <c r="I21" s="3">
        <f t="shared" si="1"/>
        <v>32</v>
      </c>
      <c r="J21">
        <v>8</v>
      </c>
      <c r="K21">
        <f t="shared" si="2"/>
        <v>288</v>
      </c>
      <c r="L21">
        <v>131.34</v>
      </c>
      <c r="M21">
        <v>146.28</v>
      </c>
      <c r="N21">
        <v>140.30000000000001</v>
      </c>
      <c r="O21">
        <f t="shared" ref="O21:O35" si="5">M21-N21</f>
        <v>5.9799999999999898</v>
      </c>
      <c r="P21">
        <f t="shared" ref="P21:P35" si="6">(O21/K21)*1000</f>
        <v>20.763888888888854</v>
      </c>
    </row>
    <row r="22" spans="1:16" x14ac:dyDescent="0.25">
      <c r="A22">
        <v>93</v>
      </c>
      <c r="B22" t="s">
        <v>19</v>
      </c>
      <c r="C22" t="s">
        <v>13</v>
      </c>
      <c r="D22" t="s">
        <v>12</v>
      </c>
      <c r="E22" s="2">
        <v>43240</v>
      </c>
      <c r="F22" s="2">
        <v>43255</v>
      </c>
      <c r="G22" s="2">
        <v>43272</v>
      </c>
      <c r="H22" s="3">
        <f t="shared" si="0"/>
        <v>15</v>
      </c>
      <c r="I22" s="3">
        <f t="shared" si="1"/>
        <v>32</v>
      </c>
      <c r="J22">
        <v>5</v>
      </c>
      <c r="K22">
        <f t="shared" si="2"/>
        <v>180</v>
      </c>
      <c r="L22">
        <v>124.73</v>
      </c>
      <c r="M22">
        <v>140.91999999999999</v>
      </c>
      <c r="N22">
        <v>135.35</v>
      </c>
      <c r="O22">
        <f t="shared" si="5"/>
        <v>5.5699999999999932</v>
      </c>
      <c r="P22">
        <f t="shared" si="6"/>
        <v>30.944444444444407</v>
      </c>
    </row>
    <row r="23" spans="1:16" x14ac:dyDescent="0.25">
      <c r="A23">
        <v>94</v>
      </c>
      <c r="B23" t="s">
        <v>26</v>
      </c>
      <c r="C23" t="s">
        <v>27</v>
      </c>
      <c r="D23" t="s">
        <v>21</v>
      </c>
      <c r="E23" s="2">
        <v>43236</v>
      </c>
      <c r="F23" s="2">
        <v>43248</v>
      </c>
      <c r="G23" s="2">
        <v>43269</v>
      </c>
      <c r="H23" s="3">
        <f t="shared" si="0"/>
        <v>12</v>
      </c>
      <c r="I23" s="3">
        <f t="shared" si="1"/>
        <v>33</v>
      </c>
      <c r="J23">
        <v>10</v>
      </c>
      <c r="K23">
        <f t="shared" si="2"/>
        <v>360</v>
      </c>
      <c r="L23">
        <v>126.69</v>
      </c>
      <c r="M23">
        <v>137.26</v>
      </c>
      <c r="N23">
        <v>131.85</v>
      </c>
      <c r="O23">
        <f t="shared" si="5"/>
        <v>5.4099999999999966</v>
      </c>
      <c r="P23">
        <f t="shared" si="6"/>
        <v>15.027777777777768</v>
      </c>
    </row>
    <row r="24" spans="1:16" x14ac:dyDescent="0.25">
      <c r="A24">
        <v>95</v>
      </c>
      <c r="B24" t="s">
        <v>26</v>
      </c>
      <c r="C24" t="s">
        <v>27</v>
      </c>
      <c r="D24" t="s">
        <v>30</v>
      </c>
      <c r="E24" s="2">
        <v>43236</v>
      </c>
      <c r="F24" s="2">
        <v>43248</v>
      </c>
      <c r="G24" s="2">
        <v>43269</v>
      </c>
      <c r="H24" s="3">
        <f t="shared" si="0"/>
        <v>12</v>
      </c>
      <c r="I24" s="3">
        <f t="shared" si="1"/>
        <v>33</v>
      </c>
      <c r="J24">
        <v>8</v>
      </c>
      <c r="K24">
        <f t="shared" si="2"/>
        <v>288</v>
      </c>
      <c r="L24">
        <v>125.79</v>
      </c>
      <c r="M24">
        <v>142.1</v>
      </c>
      <c r="N24">
        <v>133.74</v>
      </c>
      <c r="O24">
        <f t="shared" si="5"/>
        <v>8.3599999999999852</v>
      </c>
      <c r="P24">
        <f t="shared" si="6"/>
        <v>29.027777777777725</v>
      </c>
    </row>
    <row r="25" spans="1:16" x14ac:dyDescent="0.25">
      <c r="A25">
        <v>96</v>
      </c>
      <c r="B25" t="s">
        <v>26</v>
      </c>
      <c r="C25" t="s">
        <v>27</v>
      </c>
      <c r="D25" t="s">
        <v>15</v>
      </c>
      <c r="E25" s="2">
        <v>43236</v>
      </c>
      <c r="F25" s="2">
        <v>43248</v>
      </c>
      <c r="G25" s="2">
        <v>43269</v>
      </c>
      <c r="H25" s="3">
        <f t="shared" si="0"/>
        <v>12</v>
      </c>
      <c r="I25" s="3">
        <f t="shared" si="1"/>
        <v>33</v>
      </c>
      <c r="J25">
        <v>8</v>
      </c>
      <c r="K25">
        <f t="shared" si="2"/>
        <v>288</v>
      </c>
      <c r="L25">
        <v>126.45</v>
      </c>
      <c r="M25">
        <v>134.56</v>
      </c>
      <c r="N25">
        <v>129.26</v>
      </c>
      <c r="O25">
        <f t="shared" si="5"/>
        <v>5.3000000000000114</v>
      </c>
      <c r="P25">
        <f t="shared" si="6"/>
        <v>18.402777777777818</v>
      </c>
    </row>
    <row r="26" spans="1:16" x14ac:dyDescent="0.25">
      <c r="A26">
        <v>97</v>
      </c>
      <c r="B26" t="s">
        <v>12</v>
      </c>
      <c r="C26" t="s">
        <v>28</v>
      </c>
      <c r="D26" t="s">
        <v>15</v>
      </c>
      <c r="E26" s="2">
        <v>43237</v>
      </c>
      <c r="F26" s="2">
        <v>43237</v>
      </c>
      <c r="G26" s="2">
        <v>43252</v>
      </c>
      <c r="H26" s="3">
        <f t="shared" si="0"/>
        <v>0</v>
      </c>
      <c r="I26" s="3">
        <f t="shared" si="1"/>
        <v>15</v>
      </c>
      <c r="J26">
        <v>10</v>
      </c>
      <c r="K26">
        <f t="shared" si="2"/>
        <v>360</v>
      </c>
      <c r="L26">
        <v>127</v>
      </c>
      <c r="M26">
        <v>148.43</v>
      </c>
      <c r="N26">
        <v>143.38999999999999</v>
      </c>
      <c r="O26">
        <f t="shared" si="5"/>
        <v>5.0400000000000205</v>
      </c>
      <c r="P26">
        <f t="shared" si="6"/>
        <v>14.000000000000057</v>
      </c>
    </row>
    <row r="27" spans="1:16" x14ac:dyDescent="0.25">
      <c r="A27">
        <v>98</v>
      </c>
      <c r="B27" t="s">
        <v>12</v>
      </c>
      <c r="C27" t="s">
        <v>28</v>
      </c>
      <c r="D27" t="s">
        <v>22</v>
      </c>
      <c r="E27" s="2">
        <v>43237</v>
      </c>
      <c r="F27" s="2">
        <v>43237</v>
      </c>
      <c r="G27" s="2">
        <v>43252</v>
      </c>
      <c r="H27" s="3">
        <f t="shared" si="0"/>
        <v>0</v>
      </c>
      <c r="I27" s="3">
        <f t="shared" si="1"/>
        <v>15</v>
      </c>
      <c r="J27">
        <v>10</v>
      </c>
      <c r="K27">
        <f t="shared" si="2"/>
        <v>360</v>
      </c>
      <c r="L27">
        <v>126.77</v>
      </c>
      <c r="M27">
        <v>175.22</v>
      </c>
      <c r="N27">
        <v>161.88999999999999</v>
      </c>
      <c r="O27">
        <f t="shared" si="5"/>
        <v>13.330000000000013</v>
      </c>
      <c r="P27">
        <f t="shared" si="6"/>
        <v>37.027777777777814</v>
      </c>
    </row>
    <row r="28" spans="1:16" x14ac:dyDescent="0.25">
      <c r="A28">
        <v>99</v>
      </c>
      <c r="B28" t="s">
        <v>12</v>
      </c>
      <c r="C28" t="s">
        <v>28</v>
      </c>
      <c r="D28" t="s">
        <v>16</v>
      </c>
      <c r="E28" s="2">
        <v>43237</v>
      </c>
      <c r="F28" s="2">
        <v>43237</v>
      </c>
      <c r="G28" s="2">
        <v>43252</v>
      </c>
      <c r="H28" s="3">
        <f t="shared" si="0"/>
        <v>0</v>
      </c>
      <c r="I28" s="3">
        <f t="shared" si="1"/>
        <v>15</v>
      </c>
      <c r="J28">
        <v>10</v>
      </c>
      <c r="K28">
        <f t="shared" si="2"/>
        <v>360</v>
      </c>
      <c r="L28">
        <v>125.57</v>
      </c>
      <c r="M28">
        <v>150.87</v>
      </c>
      <c r="N28">
        <v>140.86000000000001</v>
      </c>
      <c r="O28">
        <f t="shared" si="5"/>
        <v>10.009999999999991</v>
      </c>
      <c r="P28">
        <f t="shared" si="6"/>
        <v>27.805555555555532</v>
      </c>
    </row>
    <row r="29" spans="1:16" x14ac:dyDescent="0.25">
      <c r="A29">
        <v>100</v>
      </c>
      <c r="B29" t="s">
        <v>23</v>
      </c>
      <c r="C29" t="s">
        <v>28</v>
      </c>
      <c r="D29" t="s">
        <v>18</v>
      </c>
      <c r="E29" s="2">
        <v>43229</v>
      </c>
      <c r="F29" s="2">
        <v>43229</v>
      </c>
      <c r="G29" s="2">
        <v>43238</v>
      </c>
      <c r="H29" s="3">
        <f t="shared" si="0"/>
        <v>0</v>
      </c>
      <c r="I29" s="3">
        <f t="shared" si="1"/>
        <v>9</v>
      </c>
      <c r="J29">
        <v>10</v>
      </c>
      <c r="K29">
        <f t="shared" si="2"/>
        <v>360</v>
      </c>
      <c r="L29">
        <v>125.68</v>
      </c>
      <c r="M29">
        <v>158.30000000000001</v>
      </c>
      <c r="N29">
        <v>152.75</v>
      </c>
      <c r="O29">
        <f t="shared" si="5"/>
        <v>5.5500000000000114</v>
      </c>
      <c r="P29">
        <f t="shared" si="6"/>
        <v>15.416666666666698</v>
      </c>
    </row>
    <row r="30" spans="1:16" x14ac:dyDescent="0.25">
      <c r="A30">
        <v>102</v>
      </c>
      <c r="B30" t="s">
        <v>25</v>
      </c>
      <c r="C30" t="s">
        <v>28</v>
      </c>
      <c r="D30" t="s">
        <v>24</v>
      </c>
      <c r="E30" s="2">
        <v>43237</v>
      </c>
      <c r="F30" s="2">
        <v>43237</v>
      </c>
      <c r="G30" s="2">
        <v>43249</v>
      </c>
      <c r="H30" s="3">
        <f t="shared" si="0"/>
        <v>0</v>
      </c>
      <c r="I30" s="3">
        <f t="shared" si="1"/>
        <v>12</v>
      </c>
      <c r="J30">
        <v>10</v>
      </c>
      <c r="K30">
        <f t="shared" si="2"/>
        <v>360</v>
      </c>
      <c r="L30">
        <v>125.58</v>
      </c>
      <c r="M30">
        <v>166.51</v>
      </c>
      <c r="N30">
        <v>157.43</v>
      </c>
      <c r="O30">
        <f t="shared" si="5"/>
        <v>9.0799999999999841</v>
      </c>
      <c r="P30">
        <f t="shared" si="6"/>
        <v>25.222222222222179</v>
      </c>
    </row>
    <row r="31" spans="1:16" x14ac:dyDescent="0.25">
      <c r="A31">
        <v>105</v>
      </c>
      <c r="B31" t="s">
        <v>25</v>
      </c>
      <c r="C31" t="s">
        <v>28</v>
      </c>
      <c r="D31" t="s">
        <v>21</v>
      </c>
      <c r="E31" s="2">
        <v>43237</v>
      </c>
      <c r="F31" s="2">
        <v>43237</v>
      </c>
      <c r="G31" s="2">
        <v>43249</v>
      </c>
      <c r="H31" s="3">
        <f t="shared" si="0"/>
        <v>0</v>
      </c>
      <c r="I31" s="3">
        <f t="shared" si="1"/>
        <v>12</v>
      </c>
      <c r="J31">
        <v>8</v>
      </c>
      <c r="K31">
        <f t="shared" si="2"/>
        <v>288</v>
      </c>
      <c r="L31">
        <v>124.53</v>
      </c>
      <c r="M31">
        <v>157.74</v>
      </c>
      <c r="N31">
        <v>149.13</v>
      </c>
      <c r="O31">
        <f t="shared" si="5"/>
        <v>8.6100000000000136</v>
      </c>
      <c r="P31">
        <f t="shared" si="6"/>
        <v>29.895833333333382</v>
      </c>
    </row>
    <row r="32" spans="1:16" x14ac:dyDescent="0.25">
      <c r="A32">
        <v>106</v>
      </c>
      <c r="B32" t="s">
        <v>26</v>
      </c>
      <c r="C32" t="s">
        <v>28</v>
      </c>
      <c r="D32" t="s">
        <v>21</v>
      </c>
      <c r="E32" s="2">
        <v>43236</v>
      </c>
      <c r="F32" s="2">
        <v>43236</v>
      </c>
      <c r="G32" s="2">
        <v>43236</v>
      </c>
      <c r="H32" s="3">
        <f t="shared" si="0"/>
        <v>0</v>
      </c>
      <c r="I32" s="3">
        <v>12</v>
      </c>
      <c r="J32">
        <v>10</v>
      </c>
      <c r="K32">
        <f t="shared" si="2"/>
        <v>360</v>
      </c>
      <c r="L32">
        <v>123.85</v>
      </c>
      <c r="M32">
        <v>132.94999999999999</v>
      </c>
      <c r="N32">
        <v>129.65</v>
      </c>
      <c r="O32">
        <f t="shared" si="5"/>
        <v>3.2999999999999829</v>
      </c>
      <c r="P32">
        <f t="shared" si="6"/>
        <v>9.1666666666666199</v>
      </c>
    </row>
    <row r="33" spans="1:16" x14ac:dyDescent="0.25">
      <c r="A33">
        <v>107</v>
      </c>
      <c r="B33" t="s">
        <v>26</v>
      </c>
      <c r="C33" t="s">
        <v>28</v>
      </c>
      <c r="D33" t="s">
        <v>15</v>
      </c>
      <c r="E33" s="2">
        <v>43236</v>
      </c>
      <c r="F33" s="2">
        <v>43236</v>
      </c>
      <c r="G33" s="2">
        <v>43236</v>
      </c>
      <c r="H33" s="3">
        <f t="shared" si="0"/>
        <v>0</v>
      </c>
      <c r="I33" s="3">
        <v>12</v>
      </c>
      <c r="J33">
        <v>10</v>
      </c>
      <c r="K33">
        <f t="shared" si="2"/>
        <v>360</v>
      </c>
      <c r="L33">
        <v>126.01</v>
      </c>
      <c r="M33">
        <v>147.32</v>
      </c>
      <c r="N33">
        <v>141.62</v>
      </c>
      <c r="O33">
        <f t="shared" si="5"/>
        <v>5.6999999999999886</v>
      </c>
      <c r="P33">
        <f t="shared" si="6"/>
        <v>15.833333333333304</v>
      </c>
    </row>
    <row r="34" spans="1:16" x14ac:dyDescent="0.25">
      <c r="A34">
        <v>108</v>
      </c>
      <c r="B34" t="s">
        <v>26</v>
      </c>
      <c r="C34" t="s">
        <v>28</v>
      </c>
      <c r="D34" t="s">
        <v>30</v>
      </c>
      <c r="E34" s="2">
        <v>43236</v>
      </c>
      <c r="F34" s="2">
        <v>43236</v>
      </c>
      <c r="G34" s="2">
        <v>43236</v>
      </c>
      <c r="H34" s="3">
        <f t="shared" ref="H34:H65" si="7">F34-E34</f>
        <v>0</v>
      </c>
      <c r="I34" s="3">
        <v>12</v>
      </c>
      <c r="J34">
        <v>10</v>
      </c>
      <c r="K34">
        <f t="shared" ref="K34:K65" si="8">J34*36</f>
        <v>360</v>
      </c>
      <c r="L34">
        <v>125.76</v>
      </c>
      <c r="M34">
        <v>136.33000000000001</v>
      </c>
      <c r="N34">
        <v>133.63</v>
      </c>
      <c r="O34">
        <f t="shared" si="5"/>
        <v>2.7000000000000171</v>
      </c>
      <c r="P34">
        <f t="shared" si="6"/>
        <v>7.5000000000000471</v>
      </c>
    </row>
    <row r="35" spans="1:16" x14ac:dyDescent="0.25">
      <c r="A35">
        <v>109</v>
      </c>
      <c r="B35" t="s">
        <v>20</v>
      </c>
      <c r="C35" t="s">
        <v>28</v>
      </c>
      <c r="D35" t="s">
        <v>15</v>
      </c>
      <c r="E35" s="2">
        <v>43235</v>
      </c>
      <c r="F35" s="2">
        <v>43235</v>
      </c>
      <c r="G35" s="2">
        <v>43247</v>
      </c>
      <c r="H35" s="3">
        <f t="shared" si="7"/>
        <v>0</v>
      </c>
      <c r="I35" s="3">
        <f t="shared" ref="I35:I74" si="9">G35-E35</f>
        <v>12</v>
      </c>
      <c r="J35">
        <v>10</v>
      </c>
      <c r="K35">
        <f t="shared" si="8"/>
        <v>360</v>
      </c>
      <c r="L35">
        <v>126.07</v>
      </c>
      <c r="M35">
        <v>163.44</v>
      </c>
      <c r="N35">
        <v>146.69999999999999</v>
      </c>
      <c r="O35">
        <f t="shared" si="5"/>
        <v>16.740000000000009</v>
      </c>
      <c r="P35">
        <f t="shared" si="6"/>
        <v>46.500000000000028</v>
      </c>
    </row>
    <row r="36" spans="1:16" x14ac:dyDescent="0.25">
      <c r="A36">
        <v>110</v>
      </c>
      <c r="B36" t="s">
        <v>20</v>
      </c>
      <c r="C36" t="s">
        <v>28</v>
      </c>
      <c r="D36" t="s">
        <v>22</v>
      </c>
      <c r="E36" s="2">
        <v>43235</v>
      </c>
      <c r="F36" s="2">
        <v>43235</v>
      </c>
      <c r="G36" s="2">
        <v>43247</v>
      </c>
      <c r="H36" s="3">
        <f t="shared" si="7"/>
        <v>0</v>
      </c>
      <c r="I36" s="3">
        <f t="shared" si="9"/>
        <v>12</v>
      </c>
      <c r="J36">
        <v>10</v>
      </c>
      <c r="K36">
        <f t="shared" si="8"/>
        <v>360</v>
      </c>
      <c r="L36">
        <v>127.57</v>
      </c>
    </row>
    <row r="37" spans="1:16" x14ac:dyDescent="0.25">
      <c r="A37">
        <v>111</v>
      </c>
      <c r="B37" t="s">
        <v>20</v>
      </c>
      <c r="C37" t="s">
        <v>28</v>
      </c>
      <c r="D37" t="s">
        <v>21</v>
      </c>
      <c r="E37" s="2">
        <v>43235</v>
      </c>
      <c r="F37" s="2">
        <v>43235</v>
      </c>
      <c r="G37" s="2">
        <v>43247</v>
      </c>
      <c r="H37" s="3">
        <f t="shared" si="7"/>
        <v>0</v>
      </c>
      <c r="I37" s="3">
        <f t="shared" si="9"/>
        <v>12</v>
      </c>
      <c r="J37">
        <v>10</v>
      </c>
      <c r="K37">
        <f t="shared" si="8"/>
        <v>360</v>
      </c>
      <c r="L37">
        <v>125.93</v>
      </c>
      <c r="M37">
        <v>137.12</v>
      </c>
      <c r="N37">
        <v>133.69</v>
      </c>
      <c r="O37">
        <f t="shared" ref="O37:O52" si="10">M37-N37</f>
        <v>3.4300000000000068</v>
      </c>
      <c r="P37">
        <f t="shared" ref="P37:P52" si="11">(O37/K37)*1000</f>
        <v>9.5277777777777963</v>
      </c>
    </row>
    <row r="38" spans="1:16" x14ac:dyDescent="0.25">
      <c r="A38">
        <v>112</v>
      </c>
      <c r="B38" t="s">
        <v>17</v>
      </c>
      <c r="C38" t="s">
        <v>27</v>
      </c>
      <c r="D38" t="s">
        <v>15</v>
      </c>
      <c r="E38" s="2">
        <v>43239</v>
      </c>
      <c r="F38" s="2">
        <v>43253</v>
      </c>
      <c r="G38" s="2">
        <v>43269</v>
      </c>
      <c r="H38" s="3">
        <f t="shared" si="7"/>
        <v>14</v>
      </c>
      <c r="I38" s="3">
        <f t="shared" si="9"/>
        <v>30</v>
      </c>
      <c r="J38">
        <v>8</v>
      </c>
      <c r="K38">
        <f t="shared" si="8"/>
        <v>288</v>
      </c>
      <c r="L38">
        <v>125.67</v>
      </c>
      <c r="M38">
        <v>138.34</v>
      </c>
      <c r="N38">
        <v>135.37</v>
      </c>
      <c r="O38">
        <f t="shared" si="10"/>
        <v>2.9699999999999989</v>
      </c>
      <c r="P38">
        <f t="shared" si="11"/>
        <v>10.312499999999995</v>
      </c>
    </row>
    <row r="39" spans="1:16" x14ac:dyDescent="0.25">
      <c r="A39">
        <v>113</v>
      </c>
      <c r="B39" t="s">
        <v>17</v>
      </c>
      <c r="C39" t="s">
        <v>27</v>
      </c>
      <c r="D39" t="s">
        <v>22</v>
      </c>
      <c r="E39" s="2">
        <v>43239</v>
      </c>
      <c r="F39" s="2">
        <v>43253</v>
      </c>
      <c r="G39" s="2">
        <v>43269</v>
      </c>
      <c r="H39" s="3">
        <f t="shared" si="7"/>
        <v>14</v>
      </c>
      <c r="I39" s="3">
        <f t="shared" si="9"/>
        <v>30</v>
      </c>
      <c r="J39">
        <v>5</v>
      </c>
      <c r="K39">
        <f t="shared" si="8"/>
        <v>180</v>
      </c>
      <c r="L39">
        <v>125.29</v>
      </c>
      <c r="M39">
        <v>134.30000000000001</v>
      </c>
      <c r="N39">
        <v>132.06</v>
      </c>
      <c r="O39">
        <f t="shared" si="10"/>
        <v>2.2400000000000091</v>
      </c>
      <c r="P39">
        <f t="shared" si="11"/>
        <v>12.444444444444496</v>
      </c>
    </row>
    <row r="40" spans="1:16" x14ac:dyDescent="0.25">
      <c r="A40">
        <v>114</v>
      </c>
      <c r="B40" t="s">
        <v>17</v>
      </c>
      <c r="C40" t="s">
        <v>27</v>
      </c>
      <c r="D40" t="s">
        <v>21</v>
      </c>
      <c r="E40" s="2">
        <v>43239</v>
      </c>
      <c r="F40" s="2">
        <v>43253</v>
      </c>
      <c r="G40" s="2">
        <v>43269</v>
      </c>
      <c r="H40" s="3">
        <f t="shared" si="7"/>
        <v>14</v>
      </c>
      <c r="I40" s="3">
        <f t="shared" si="9"/>
        <v>30</v>
      </c>
      <c r="J40">
        <v>5</v>
      </c>
      <c r="K40">
        <f t="shared" si="8"/>
        <v>180</v>
      </c>
      <c r="L40">
        <v>124.37</v>
      </c>
      <c r="M40">
        <v>214.64</v>
      </c>
      <c r="N40">
        <v>203.5</v>
      </c>
      <c r="O40">
        <f t="shared" si="10"/>
        <v>11.139999999999986</v>
      </c>
      <c r="P40">
        <f t="shared" si="11"/>
        <v>61.888888888888815</v>
      </c>
    </row>
    <row r="41" spans="1:16" x14ac:dyDescent="0.25">
      <c r="A41">
        <v>115</v>
      </c>
      <c r="B41" t="s">
        <v>23</v>
      </c>
      <c r="C41" t="s">
        <v>28</v>
      </c>
      <c r="D41" t="s">
        <v>18</v>
      </c>
      <c r="E41" s="2">
        <v>43229</v>
      </c>
      <c r="F41" s="2">
        <v>43229</v>
      </c>
      <c r="G41" s="2">
        <v>43238</v>
      </c>
      <c r="H41" s="3">
        <f t="shared" si="7"/>
        <v>0</v>
      </c>
      <c r="I41" s="3">
        <f t="shared" si="9"/>
        <v>9</v>
      </c>
      <c r="J41">
        <v>9</v>
      </c>
      <c r="K41">
        <f t="shared" si="8"/>
        <v>324</v>
      </c>
      <c r="L41">
        <v>122.83</v>
      </c>
      <c r="M41">
        <v>146.21</v>
      </c>
      <c r="N41">
        <v>140.63999999999999</v>
      </c>
      <c r="O41">
        <f t="shared" si="10"/>
        <v>5.5700000000000216</v>
      </c>
      <c r="P41">
        <f t="shared" si="11"/>
        <v>17.191358024691425</v>
      </c>
    </row>
    <row r="42" spans="1:16" x14ac:dyDescent="0.25">
      <c r="A42">
        <v>116</v>
      </c>
      <c r="B42" t="s">
        <v>23</v>
      </c>
      <c r="C42" t="s">
        <v>28</v>
      </c>
      <c r="D42" t="s">
        <v>24</v>
      </c>
      <c r="E42" s="2">
        <v>43229</v>
      </c>
      <c r="F42" s="2">
        <v>43229</v>
      </c>
      <c r="G42" s="2">
        <v>43238</v>
      </c>
      <c r="H42" s="3">
        <f t="shared" si="7"/>
        <v>0</v>
      </c>
      <c r="I42" s="3">
        <f t="shared" si="9"/>
        <v>9</v>
      </c>
      <c r="J42">
        <v>10</v>
      </c>
      <c r="K42">
        <f t="shared" si="8"/>
        <v>360</v>
      </c>
      <c r="L42">
        <v>124.8</v>
      </c>
      <c r="M42">
        <v>156.54</v>
      </c>
      <c r="N42">
        <v>152.13999999999999</v>
      </c>
      <c r="O42">
        <f t="shared" si="10"/>
        <v>4.4000000000000057</v>
      </c>
      <c r="P42">
        <f t="shared" si="11"/>
        <v>12.222222222222239</v>
      </c>
    </row>
    <row r="43" spans="1:16" x14ac:dyDescent="0.25">
      <c r="A43">
        <v>117</v>
      </c>
      <c r="B43" t="s">
        <v>23</v>
      </c>
      <c r="C43" t="s">
        <v>28</v>
      </c>
      <c r="D43" t="s">
        <v>12</v>
      </c>
      <c r="E43" s="2">
        <v>43229</v>
      </c>
      <c r="F43" s="2">
        <v>43229</v>
      </c>
      <c r="G43" s="2">
        <v>43238</v>
      </c>
      <c r="H43" s="3">
        <f t="shared" si="7"/>
        <v>0</v>
      </c>
      <c r="I43" s="3">
        <f t="shared" si="9"/>
        <v>9</v>
      </c>
      <c r="J43">
        <v>10</v>
      </c>
      <c r="K43">
        <f t="shared" si="8"/>
        <v>360</v>
      </c>
      <c r="L43">
        <v>123.8</v>
      </c>
      <c r="M43">
        <v>142.19999999999999</v>
      </c>
      <c r="N43">
        <v>137.85</v>
      </c>
      <c r="O43">
        <f t="shared" si="10"/>
        <v>4.3499999999999943</v>
      </c>
      <c r="P43">
        <f t="shared" si="11"/>
        <v>12.083333333333318</v>
      </c>
    </row>
    <row r="44" spans="1:16" x14ac:dyDescent="0.25">
      <c r="A44">
        <v>119</v>
      </c>
      <c r="B44" t="s">
        <v>19</v>
      </c>
      <c r="C44" t="s">
        <v>13</v>
      </c>
      <c r="D44" t="s">
        <v>16</v>
      </c>
      <c r="E44" s="2">
        <v>43240</v>
      </c>
      <c r="F44" s="2">
        <v>43255</v>
      </c>
      <c r="G44" s="2">
        <v>43272</v>
      </c>
      <c r="H44" s="3">
        <f t="shared" si="7"/>
        <v>15</v>
      </c>
      <c r="I44" s="3">
        <f t="shared" si="9"/>
        <v>32</v>
      </c>
      <c r="J44">
        <v>8</v>
      </c>
      <c r="K44">
        <f t="shared" si="8"/>
        <v>288</v>
      </c>
      <c r="L44">
        <v>125.37</v>
      </c>
      <c r="M44">
        <v>133.69</v>
      </c>
      <c r="N44">
        <v>129.79</v>
      </c>
      <c r="O44">
        <f t="shared" si="10"/>
        <v>3.9000000000000057</v>
      </c>
      <c r="P44">
        <f t="shared" si="11"/>
        <v>13.541666666666686</v>
      </c>
    </row>
    <row r="45" spans="1:16" x14ac:dyDescent="0.25">
      <c r="A45">
        <v>120</v>
      </c>
      <c r="B45" t="s">
        <v>19</v>
      </c>
      <c r="C45" t="s">
        <v>13</v>
      </c>
      <c r="D45" t="s">
        <v>14</v>
      </c>
      <c r="E45" s="2">
        <v>43240</v>
      </c>
      <c r="F45" s="2">
        <v>43255</v>
      </c>
      <c r="G45" s="2">
        <v>43272</v>
      </c>
      <c r="H45" s="3">
        <f t="shared" si="7"/>
        <v>15</v>
      </c>
      <c r="I45" s="3">
        <f t="shared" si="9"/>
        <v>32</v>
      </c>
      <c r="J45">
        <v>5</v>
      </c>
      <c r="K45">
        <f t="shared" si="8"/>
        <v>180</v>
      </c>
      <c r="L45">
        <v>126.21</v>
      </c>
      <c r="M45">
        <v>262.75</v>
      </c>
      <c r="N45">
        <v>246.18</v>
      </c>
      <c r="O45">
        <f t="shared" si="10"/>
        <v>16.569999999999993</v>
      </c>
      <c r="P45">
        <f t="shared" si="11"/>
        <v>92.055555555555515</v>
      </c>
    </row>
    <row r="46" spans="1:16" x14ac:dyDescent="0.25">
      <c r="A46">
        <v>201</v>
      </c>
      <c r="B46" t="s">
        <v>17</v>
      </c>
      <c r="C46" t="s">
        <v>28</v>
      </c>
      <c r="D46" t="s">
        <v>15</v>
      </c>
      <c r="E46" s="2">
        <v>43239</v>
      </c>
      <c r="F46" s="2">
        <v>43239</v>
      </c>
      <c r="G46" s="2">
        <v>43253</v>
      </c>
      <c r="H46" s="3">
        <f t="shared" si="7"/>
        <v>0</v>
      </c>
      <c r="I46" s="3">
        <f t="shared" si="9"/>
        <v>14</v>
      </c>
      <c r="J46">
        <v>10</v>
      </c>
      <c r="K46">
        <f t="shared" si="8"/>
        <v>360</v>
      </c>
      <c r="L46">
        <v>131.1</v>
      </c>
      <c r="M46">
        <v>208.01</v>
      </c>
      <c r="N46">
        <v>195.42</v>
      </c>
      <c r="O46">
        <f t="shared" si="10"/>
        <v>12.590000000000003</v>
      </c>
      <c r="P46">
        <f t="shared" si="11"/>
        <v>34.972222222222229</v>
      </c>
    </row>
    <row r="47" spans="1:16" x14ac:dyDescent="0.25">
      <c r="A47">
        <v>202</v>
      </c>
      <c r="B47" t="s">
        <v>17</v>
      </c>
      <c r="C47" t="s">
        <v>28</v>
      </c>
      <c r="D47" t="s">
        <v>22</v>
      </c>
      <c r="E47" s="2">
        <v>43239</v>
      </c>
      <c r="F47" s="2">
        <v>43239</v>
      </c>
      <c r="G47" s="2">
        <v>43253</v>
      </c>
      <c r="H47" s="3">
        <f t="shared" si="7"/>
        <v>0</v>
      </c>
      <c r="I47" s="3">
        <f t="shared" si="9"/>
        <v>14</v>
      </c>
      <c r="J47">
        <v>10</v>
      </c>
      <c r="K47">
        <f t="shared" si="8"/>
        <v>360</v>
      </c>
      <c r="L47">
        <v>131.6</v>
      </c>
      <c r="M47">
        <v>319.14999999999998</v>
      </c>
      <c r="N47">
        <v>312.91000000000003</v>
      </c>
      <c r="O47">
        <f t="shared" si="10"/>
        <v>6.2399999999999523</v>
      </c>
      <c r="P47">
        <f t="shared" si="11"/>
        <v>17.333333333333201</v>
      </c>
    </row>
    <row r="48" spans="1:16" x14ac:dyDescent="0.25">
      <c r="A48">
        <v>203</v>
      </c>
      <c r="B48" t="s">
        <v>17</v>
      </c>
      <c r="C48" t="s">
        <v>28</v>
      </c>
      <c r="D48" t="s">
        <v>21</v>
      </c>
      <c r="E48" s="2">
        <v>43239</v>
      </c>
      <c r="F48" s="2">
        <v>43239</v>
      </c>
      <c r="G48" s="2">
        <v>43253</v>
      </c>
      <c r="H48" s="3">
        <f t="shared" si="7"/>
        <v>0</v>
      </c>
      <c r="I48" s="3">
        <f t="shared" si="9"/>
        <v>14</v>
      </c>
      <c r="J48">
        <v>10</v>
      </c>
      <c r="K48">
        <f t="shared" si="8"/>
        <v>360</v>
      </c>
      <c r="L48">
        <v>130.80000000000001</v>
      </c>
      <c r="M48">
        <v>315.83</v>
      </c>
      <c r="N48">
        <v>312.89</v>
      </c>
      <c r="O48">
        <f t="shared" si="10"/>
        <v>2.9399999999999977</v>
      </c>
      <c r="P48">
        <f t="shared" si="11"/>
        <v>8.1666666666666607</v>
      </c>
    </row>
    <row r="49" spans="1:16" x14ac:dyDescent="0.25">
      <c r="A49">
        <v>204</v>
      </c>
      <c r="B49" t="s">
        <v>29</v>
      </c>
      <c r="C49" t="s">
        <v>28</v>
      </c>
      <c r="D49" t="s">
        <v>21</v>
      </c>
      <c r="E49" s="2">
        <v>43240</v>
      </c>
      <c r="F49" s="2">
        <v>43240</v>
      </c>
      <c r="G49" s="2">
        <v>43255</v>
      </c>
      <c r="H49" s="3">
        <f t="shared" si="7"/>
        <v>0</v>
      </c>
      <c r="I49" s="3">
        <f t="shared" si="9"/>
        <v>15</v>
      </c>
      <c r="J49">
        <v>10</v>
      </c>
      <c r="K49">
        <f t="shared" si="8"/>
        <v>360</v>
      </c>
      <c r="L49">
        <v>131.19999999999999</v>
      </c>
      <c r="M49">
        <v>158.05000000000001</v>
      </c>
      <c r="N49">
        <v>153.07</v>
      </c>
      <c r="O49">
        <f t="shared" si="10"/>
        <v>4.9800000000000182</v>
      </c>
      <c r="P49">
        <f t="shared" si="11"/>
        <v>13.833333333333384</v>
      </c>
    </row>
    <row r="50" spans="1:16" x14ac:dyDescent="0.25">
      <c r="A50">
        <v>205</v>
      </c>
      <c r="B50" t="s">
        <v>29</v>
      </c>
      <c r="C50" t="s">
        <v>28</v>
      </c>
      <c r="D50" t="s">
        <v>12</v>
      </c>
      <c r="E50" s="2">
        <v>43240</v>
      </c>
      <c r="F50" s="2">
        <v>43240</v>
      </c>
      <c r="G50" s="2">
        <v>43255</v>
      </c>
      <c r="H50" s="3">
        <f t="shared" si="7"/>
        <v>0</v>
      </c>
      <c r="I50" s="3">
        <f t="shared" si="9"/>
        <v>15</v>
      </c>
      <c r="J50">
        <v>10</v>
      </c>
      <c r="K50">
        <f t="shared" si="8"/>
        <v>360</v>
      </c>
      <c r="L50">
        <v>130.5</v>
      </c>
      <c r="M50">
        <v>149.07</v>
      </c>
      <c r="N50">
        <v>143.19999999999999</v>
      </c>
      <c r="O50">
        <f t="shared" si="10"/>
        <v>5.8700000000000045</v>
      </c>
      <c r="P50">
        <f t="shared" si="11"/>
        <v>16.305555555555571</v>
      </c>
    </row>
    <row r="51" spans="1:16" x14ac:dyDescent="0.25">
      <c r="A51">
        <v>206</v>
      </c>
      <c r="B51" t="s">
        <v>29</v>
      </c>
      <c r="C51" t="s">
        <v>28</v>
      </c>
      <c r="D51" t="s">
        <v>22</v>
      </c>
      <c r="E51" s="2">
        <v>43240</v>
      </c>
      <c r="F51" s="2">
        <v>43240</v>
      </c>
      <c r="G51" s="2">
        <v>43255</v>
      </c>
      <c r="H51" s="3">
        <f t="shared" si="7"/>
        <v>0</v>
      </c>
      <c r="I51" s="3">
        <f t="shared" si="9"/>
        <v>15</v>
      </c>
      <c r="J51">
        <v>10</v>
      </c>
      <c r="K51">
        <f t="shared" si="8"/>
        <v>360</v>
      </c>
      <c r="L51">
        <v>128.30000000000001</v>
      </c>
      <c r="M51">
        <v>143.41</v>
      </c>
      <c r="N51">
        <v>138.5</v>
      </c>
      <c r="O51">
        <f t="shared" si="10"/>
        <v>4.9099999999999966</v>
      </c>
      <c r="P51">
        <f t="shared" si="11"/>
        <v>13.638888888888879</v>
      </c>
    </row>
    <row r="52" spans="1:16" x14ac:dyDescent="0.25">
      <c r="A52">
        <v>207</v>
      </c>
      <c r="B52" t="s">
        <v>19</v>
      </c>
      <c r="C52" t="s">
        <v>28</v>
      </c>
      <c r="D52" t="s">
        <v>16</v>
      </c>
      <c r="E52" s="2">
        <v>43240</v>
      </c>
      <c r="F52" s="2">
        <v>43240</v>
      </c>
      <c r="G52" s="2">
        <v>43255</v>
      </c>
      <c r="H52" s="3">
        <f t="shared" si="7"/>
        <v>0</v>
      </c>
      <c r="I52" s="3">
        <f t="shared" si="9"/>
        <v>15</v>
      </c>
      <c r="J52">
        <v>10</v>
      </c>
      <c r="K52">
        <f t="shared" si="8"/>
        <v>360</v>
      </c>
      <c r="L52">
        <v>129.80000000000001</v>
      </c>
      <c r="M52">
        <v>144.74</v>
      </c>
      <c r="N52">
        <v>140.86000000000001</v>
      </c>
      <c r="O52">
        <f t="shared" si="10"/>
        <v>3.8799999999999955</v>
      </c>
      <c r="P52">
        <f t="shared" si="11"/>
        <v>10.777777777777764</v>
      </c>
    </row>
    <row r="53" spans="1:16" x14ac:dyDescent="0.25">
      <c r="A53">
        <v>208</v>
      </c>
      <c r="B53" t="s">
        <v>19</v>
      </c>
      <c r="C53" t="s">
        <v>28</v>
      </c>
      <c r="D53" t="s">
        <v>12</v>
      </c>
      <c r="E53" s="2">
        <v>43240</v>
      </c>
      <c r="F53" s="2">
        <v>43240</v>
      </c>
      <c r="G53" s="2">
        <v>43255</v>
      </c>
      <c r="H53" s="3">
        <f t="shared" si="7"/>
        <v>0</v>
      </c>
      <c r="I53" s="3">
        <f t="shared" si="9"/>
        <v>15</v>
      </c>
      <c r="J53">
        <v>10</v>
      </c>
      <c r="K53">
        <f t="shared" si="8"/>
        <v>360</v>
      </c>
      <c r="L53">
        <v>129.19999999999999</v>
      </c>
      <c r="M53">
        <v>375.07</v>
      </c>
    </row>
    <row r="54" spans="1:16" x14ac:dyDescent="0.25">
      <c r="A54">
        <v>209</v>
      </c>
      <c r="B54" t="s">
        <v>19</v>
      </c>
      <c r="C54" t="s">
        <v>28</v>
      </c>
      <c r="D54" t="s">
        <v>14</v>
      </c>
      <c r="E54" s="2">
        <v>43240</v>
      </c>
      <c r="F54" s="2">
        <v>43240</v>
      </c>
      <c r="G54" s="2">
        <v>43255</v>
      </c>
      <c r="H54" s="3">
        <f t="shared" si="7"/>
        <v>0</v>
      </c>
      <c r="I54" s="3">
        <f t="shared" si="9"/>
        <v>15</v>
      </c>
      <c r="J54">
        <v>5</v>
      </c>
      <c r="K54">
        <f t="shared" si="8"/>
        <v>180</v>
      </c>
      <c r="L54">
        <v>130.5</v>
      </c>
      <c r="M54">
        <v>142.19999999999999</v>
      </c>
      <c r="N54">
        <v>138.16</v>
      </c>
      <c r="O54">
        <f t="shared" ref="O54:O74" si="12">M54-N54</f>
        <v>4.039999999999992</v>
      </c>
      <c r="P54">
        <f t="shared" ref="P54:P74" si="13">(O54/K54)*1000</f>
        <v>22.4444444444444</v>
      </c>
    </row>
    <row r="55" spans="1:16" x14ac:dyDescent="0.25">
      <c r="A55">
        <v>210</v>
      </c>
      <c r="B55" t="s">
        <v>25</v>
      </c>
      <c r="C55" t="s">
        <v>27</v>
      </c>
      <c r="D55" t="s">
        <v>21</v>
      </c>
      <c r="E55" s="2">
        <v>43237</v>
      </c>
      <c r="F55" s="2">
        <v>43249</v>
      </c>
      <c r="G55" s="2">
        <v>43269</v>
      </c>
      <c r="H55" s="3">
        <f t="shared" si="7"/>
        <v>12</v>
      </c>
      <c r="I55" s="3">
        <f t="shared" si="9"/>
        <v>32</v>
      </c>
      <c r="J55">
        <v>5</v>
      </c>
      <c r="K55">
        <f t="shared" si="8"/>
        <v>180</v>
      </c>
      <c r="L55">
        <v>129.6</v>
      </c>
      <c r="M55">
        <v>144.88999999999999</v>
      </c>
      <c r="N55">
        <v>137.1</v>
      </c>
      <c r="O55">
        <f t="shared" si="12"/>
        <v>7.789999999999992</v>
      </c>
      <c r="P55">
        <f t="shared" si="13"/>
        <v>43.277777777777736</v>
      </c>
    </row>
    <row r="56" spans="1:16" x14ac:dyDescent="0.25">
      <c r="A56">
        <v>211</v>
      </c>
      <c r="B56" t="s">
        <v>25</v>
      </c>
      <c r="C56" t="s">
        <v>13</v>
      </c>
      <c r="D56" t="s">
        <v>24</v>
      </c>
      <c r="E56" s="2">
        <v>43237</v>
      </c>
      <c r="F56" s="2">
        <v>43249</v>
      </c>
      <c r="G56" s="2">
        <v>43269</v>
      </c>
      <c r="H56" s="3">
        <f t="shared" si="7"/>
        <v>12</v>
      </c>
      <c r="I56" s="3">
        <f t="shared" si="9"/>
        <v>32</v>
      </c>
      <c r="J56">
        <v>5</v>
      </c>
      <c r="K56">
        <f t="shared" si="8"/>
        <v>180</v>
      </c>
      <c r="L56">
        <v>128.5</v>
      </c>
      <c r="M56">
        <v>153.47</v>
      </c>
      <c r="N56">
        <v>138.02000000000001</v>
      </c>
      <c r="O56">
        <f t="shared" si="12"/>
        <v>15.449999999999989</v>
      </c>
      <c r="P56">
        <f t="shared" si="13"/>
        <v>85.833333333333272</v>
      </c>
    </row>
    <row r="57" spans="1:16" x14ac:dyDescent="0.25">
      <c r="A57">
        <v>212</v>
      </c>
      <c r="B57" t="s">
        <v>25</v>
      </c>
      <c r="C57" t="s">
        <v>13</v>
      </c>
      <c r="D57" t="s">
        <v>30</v>
      </c>
      <c r="E57" s="2">
        <v>43237</v>
      </c>
      <c r="F57" s="2">
        <v>43249</v>
      </c>
      <c r="G57" s="2">
        <v>43269</v>
      </c>
      <c r="H57" s="3">
        <f t="shared" si="7"/>
        <v>12</v>
      </c>
      <c r="I57" s="3">
        <f t="shared" si="9"/>
        <v>32</v>
      </c>
      <c r="J57">
        <v>5</v>
      </c>
      <c r="K57">
        <f t="shared" si="8"/>
        <v>180</v>
      </c>
      <c r="L57">
        <v>128.19999999999999</v>
      </c>
      <c r="M57">
        <v>208.29</v>
      </c>
      <c r="N57">
        <v>180.87</v>
      </c>
      <c r="O57">
        <f t="shared" si="12"/>
        <v>27.419999999999987</v>
      </c>
      <c r="P57">
        <f t="shared" si="13"/>
        <v>152.33333333333326</v>
      </c>
    </row>
    <row r="58" spans="1:16" x14ac:dyDescent="0.25">
      <c r="A58">
        <v>213</v>
      </c>
      <c r="B58" t="s">
        <v>26</v>
      </c>
      <c r="C58" t="s">
        <v>13</v>
      </c>
      <c r="D58" t="s">
        <v>15</v>
      </c>
      <c r="E58" s="2">
        <v>43236</v>
      </c>
      <c r="F58" s="2">
        <v>43248</v>
      </c>
      <c r="G58" s="2">
        <v>43269</v>
      </c>
      <c r="H58" s="3">
        <f t="shared" si="7"/>
        <v>12</v>
      </c>
      <c r="I58" s="3">
        <f t="shared" si="9"/>
        <v>33</v>
      </c>
      <c r="J58">
        <v>8</v>
      </c>
      <c r="K58">
        <f t="shared" si="8"/>
        <v>288</v>
      </c>
      <c r="L58">
        <v>129.19999999999999</v>
      </c>
      <c r="M58">
        <v>146.12</v>
      </c>
      <c r="N58">
        <v>137.03</v>
      </c>
      <c r="O58">
        <f t="shared" si="12"/>
        <v>9.0900000000000034</v>
      </c>
      <c r="P58">
        <f t="shared" si="13"/>
        <v>31.562500000000014</v>
      </c>
    </row>
    <row r="59" spans="1:16" x14ac:dyDescent="0.25">
      <c r="A59">
        <v>214</v>
      </c>
      <c r="B59" t="s">
        <v>26</v>
      </c>
      <c r="C59" t="s">
        <v>13</v>
      </c>
      <c r="D59" t="s">
        <v>21</v>
      </c>
      <c r="E59" s="2">
        <v>43236</v>
      </c>
      <c r="F59" s="2">
        <v>43248</v>
      </c>
      <c r="G59" s="2">
        <v>43269</v>
      </c>
      <c r="H59" s="3">
        <f t="shared" si="7"/>
        <v>12</v>
      </c>
      <c r="I59" s="3">
        <f t="shared" si="9"/>
        <v>33</v>
      </c>
      <c r="J59">
        <v>5</v>
      </c>
      <c r="K59">
        <f t="shared" si="8"/>
        <v>180</v>
      </c>
      <c r="L59">
        <v>130.4</v>
      </c>
      <c r="M59">
        <v>184.67</v>
      </c>
      <c r="N59">
        <v>172.85</v>
      </c>
      <c r="O59">
        <f t="shared" si="12"/>
        <v>11.819999999999993</v>
      </c>
      <c r="P59">
        <f t="shared" si="13"/>
        <v>65.666666666666629</v>
      </c>
    </row>
    <row r="60" spans="1:16" x14ac:dyDescent="0.25">
      <c r="A60">
        <v>215</v>
      </c>
      <c r="B60" t="s">
        <v>26</v>
      </c>
      <c r="C60" t="s">
        <v>13</v>
      </c>
      <c r="D60" t="s">
        <v>30</v>
      </c>
      <c r="E60" s="2">
        <v>43236</v>
      </c>
      <c r="F60" s="2">
        <v>43248</v>
      </c>
      <c r="G60" s="2">
        <v>43269</v>
      </c>
      <c r="H60" s="3">
        <f t="shared" si="7"/>
        <v>12</v>
      </c>
      <c r="I60" s="3">
        <f t="shared" si="9"/>
        <v>33</v>
      </c>
      <c r="J60">
        <v>8</v>
      </c>
      <c r="K60">
        <f t="shared" si="8"/>
        <v>288</v>
      </c>
      <c r="L60">
        <v>130.30000000000001</v>
      </c>
      <c r="M60">
        <v>148.38</v>
      </c>
      <c r="N60">
        <v>137.84</v>
      </c>
      <c r="O60">
        <f t="shared" si="12"/>
        <v>10.539999999999992</v>
      </c>
      <c r="P60">
        <f t="shared" si="13"/>
        <v>36.5972222222222</v>
      </c>
    </row>
    <row r="61" spans="1:16" x14ac:dyDescent="0.25">
      <c r="A61">
        <v>216</v>
      </c>
      <c r="B61" t="s">
        <v>12</v>
      </c>
      <c r="C61" t="s">
        <v>27</v>
      </c>
      <c r="D61" t="s">
        <v>22</v>
      </c>
      <c r="E61" s="2">
        <v>43237</v>
      </c>
      <c r="F61" s="2">
        <v>43252</v>
      </c>
      <c r="G61" s="2">
        <v>43277</v>
      </c>
      <c r="H61" s="3">
        <f t="shared" si="7"/>
        <v>15</v>
      </c>
      <c r="I61" s="3">
        <f t="shared" si="9"/>
        <v>40</v>
      </c>
      <c r="J61">
        <v>8</v>
      </c>
      <c r="K61">
        <f t="shared" si="8"/>
        <v>288</v>
      </c>
      <c r="L61">
        <v>130.80000000000001</v>
      </c>
      <c r="M61">
        <v>168.29</v>
      </c>
      <c r="N61">
        <v>160.9</v>
      </c>
      <c r="O61">
        <f t="shared" si="12"/>
        <v>7.3899999999999864</v>
      </c>
      <c r="P61">
        <f t="shared" si="13"/>
        <v>25.659722222222175</v>
      </c>
    </row>
    <row r="62" spans="1:16" x14ac:dyDescent="0.25">
      <c r="A62">
        <v>217</v>
      </c>
      <c r="B62" t="s">
        <v>12</v>
      </c>
      <c r="C62" t="s">
        <v>27</v>
      </c>
      <c r="D62" t="s">
        <v>15</v>
      </c>
      <c r="E62" s="2">
        <v>43237</v>
      </c>
      <c r="F62" s="2">
        <v>43252</v>
      </c>
      <c r="G62" s="2">
        <v>43277</v>
      </c>
      <c r="H62" s="3">
        <f t="shared" si="7"/>
        <v>15</v>
      </c>
      <c r="I62" s="3">
        <f t="shared" si="9"/>
        <v>40</v>
      </c>
      <c r="J62">
        <v>5</v>
      </c>
      <c r="K62">
        <f t="shared" si="8"/>
        <v>180</v>
      </c>
      <c r="L62">
        <v>128.30000000000001</v>
      </c>
      <c r="M62">
        <v>139.94</v>
      </c>
      <c r="N62">
        <v>135.6</v>
      </c>
      <c r="O62">
        <f t="shared" si="12"/>
        <v>4.3400000000000034</v>
      </c>
      <c r="P62">
        <f t="shared" si="13"/>
        <v>24.111111111111132</v>
      </c>
    </row>
    <row r="63" spans="1:16" x14ac:dyDescent="0.25">
      <c r="A63">
        <v>218</v>
      </c>
      <c r="B63" t="s">
        <v>12</v>
      </c>
      <c r="C63" t="s">
        <v>27</v>
      </c>
      <c r="D63" t="s">
        <v>16</v>
      </c>
      <c r="E63" s="2">
        <v>43237</v>
      </c>
      <c r="F63" s="2">
        <v>43252</v>
      </c>
      <c r="G63" s="2">
        <v>43277</v>
      </c>
      <c r="H63" s="3">
        <f t="shared" si="7"/>
        <v>15</v>
      </c>
      <c r="I63" s="3">
        <f t="shared" si="9"/>
        <v>40</v>
      </c>
      <c r="J63">
        <v>5</v>
      </c>
      <c r="K63">
        <f t="shared" si="8"/>
        <v>180</v>
      </c>
      <c r="L63">
        <v>127</v>
      </c>
      <c r="M63">
        <v>158.11000000000001</v>
      </c>
      <c r="N63">
        <v>149.63999999999999</v>
      </c>
      <c r="O63">
        <f t="shared" si="12"/>
        <v>8.4700000000000273</v>
      </c>
      <c r="P63">
        <f t="shared" si="13"/>
        <v>47.055555555555706</v>
      </c>
    </row>
    <row r="64" spans="1:16" x14ac:dyDescent="0.25">
      <c r="A64">
        <v>219</v>
      </c>
      <c r="B64" t="s">
        <v>17</v>
      </c>
      <c r="C64" t="s">
        <v>13</v>
      </c>
      <c r="D64" t="s">
        <v>15</v>
      </c>
      <c r="E64" s="2">
        <v>43239</v>
      </c>
      <c r="F64" s="2">
        <v>43253</v>
      </c>
      <c r="G64" s="2">
        <v>43269</v>
      </c>
      <c r="H64" s="3">
        <f t="shared" si="7"/>
        <v>14</v>
      </c>
      <c r="I64" s="3">
        <f t="shared" si="9"/>
        <v>30</v>
      </c>
      <c r="J64">
        <v>5</v>
      </c>
      <c r="K64">
        <f t="shared" si="8"/>
        <v>180</v>
      </c>
      <c r="L64">
        <v>130.80000000000001</v>
      </c>
      <c r="M64">
        <v>248.63</v>
      </c>
      <c r="N64">
        <v>243.69</v>
      </c>
      <c r="O64">
        <f t="shared" si="12"/>
        <v>4.9399999999999977</v>
      </c>
      <c r="P64">
        <f t="shared" si="13"/>
        <v>27.444444444444432</v>
      </c>
    </row>
    <row r="65" spans="1:16" x14ac:dyDescent="0.25">
      <c r="A65">
        <v>220</v>
      </c>
      <c r="B65" t="s">
        <v>17</v>
      </c>
      <c r="C65" t="s">
        <v>13</v>
      </c>
      <c r="D65" t="s">
        <v>21</v>
      </c>
      <c r="E65" s="2">
        <v>43239</v>
      </c>
      <c r="F65" s="2">
        <v>43253</v>
      </c>
      <c r="G65" s="2">
        <v>43269</v>
      </c>
      <c r="H65" s="3">
        <f t="shared" si="7"/>
        <v>14</v>
      </c>
      <c r="I65" s="3">
        <f t="shared" si="9"/>
        <v>30</v>
      </c>
      <c r="J65">
        <v>5</v>
      </c>
      <c r="K65">
        <f t="shared" si="8"/>
        <v>180</v>
      </c>
      <c r="L65">
        <v>128.80000000000001</v>
      </c>
      <c r="M65">
        <v>281.26</v>
      </c>
      <c r="N65">
        <v>272.99</v>
      </c>
      <c r="O65">
        <f t="shared" si="12"/>
        <v>8.2699999999999818</v>
      </c>
      <c r="P65">
        <f t="shared" si="13"/>
        <v>45.944444444444343</v>
      </c>
    </row>
    <row r="66" spans="1:16" x14ac:dyDescent="0.25">
      <c r="A66">
        <v>221</v>
      </c>
      <c r="B66" t="s">
        <v>17</v>
      </c>
      <c r="C66" t="s">
        <v>13</v>
      </c>
      <c r="D66" t="s">
        <v>22</v>
      </c>
      <c r="E66" s="2">
        <v>43239</v>
      </c>
      <c r="F66" s="2">
        <v>43253</v>
      </c>
      <c r="G66" s="2">
        <v>43269</v>
      </c>
      <c r="H66" s="3">
        <f t="shared" ref="H66:H74" si="14">F66-E66</f>
        <v>14</v>
      </c>
      <c r="I66" s="3">
        <f t="shared" si="9"/>
        <v>30</v>
      </c>
      <c r="J66">
        <v>5</v>
      </c>
      <c r="K66">
        <f t="shared" ref="K66:K97" si="15">J66*36</f>
        <v>180</v>
      </c>
      <c r="L66">
        <v>129.80000000000001</v>
      </c>
      <c r="M66">
        <v>289.92</v>
      </c>
      <c r="N66">
        <v>282.43</v>
      </c>
      <c r="O66">
        <f t="shared" si="12"/>
        <v>7.4900000000000091</v>
      </c>
      <c r="P66">
        <f t="shared" si="13"/>
        <v>41.611111111111164</v>
      </c>
    </row>
    <row r="67" spans="1:16" x14ac:dyDescent="0.25">
      <c r="A67">
        <v>222</v>
      </c>
      <c r="B67" t="s">
        <v>25</v>
      </c>
      <c r="C67" t="s">
        <v>27</v>
      </c>
      <c r="D67" t="s">
        <v>30</v>
      </c>
      <c r="E67" s="2">
        <v>43237</v>
      </c>
      <c r="F67" s="2">
        <v>43249</v>
      </c>
      <c r="G67" s="2">
        <v>43269</v>
      </c>
      <c r="H67" s="3">
        <f t="shared" si="14"/>
        <v>12</v>
      </c>
      <c r="I67" s="3">
        <f t="shared" si="9"/>
        <v>32</v>
      </c>
      <c r="J67">
        <v>5</v>
      </c>
      <c r="K67">
        <f t="shared" si="15"/>
        <v>180</v>
      </c>
      <c r="L67">
        <v>129.1</v>
      </c>
      <c r="M67">
        <v>149.29</v>
      </c>
      <c r="N67">
        <v>136.65</v>
      </c>
      <c r="O67">
        <f t="shared" si="12"/>
        <v>12.639999999999986</v>
      </c>
      <c r="P67">
        <f t="shared" si="13"/>
        <v>70.222222222222143</v>
      </c>
    </row>
    <row r="68" spans="1:16" x14ac:dyDescent="0.25">
      <c r="A68">
        <v>223</v>
      </c>
      <c r="B68" t="s">
        <v>25</v>
      </c>
      <c r="C68" t="s">
        <v>13</v>
      </c>
      <c r="D68" t="s">
        <v>21</v>
      </c>
      <c r="E68" s="2">
        <v>43237</v>
      </c>
      <c r="F68" s="2">
        <v>43249</v>
      </c>
      <c r="G68" s="2">
        <v>43269</v>
      </c>
      <c r="H68" s="3">
        <f t="shared" si="14"/>
        <v>12</v>
      </c>
      <c r="I68" s="3">
        <f t="shared" si="9"/>
        <v>32</v>
      </c>
      <c r="J68">
        <v>5</v>
      </c>
      <c r="K68">
        <f t="shared" si="15"/>
        <v>180</v>
      </c>
      <c r="L68">
        <v>130.6</v>
      </c>
      <c r="M68">
        <v>199.47</v>
      </c>
      <c r="N68">
        <v>176.01</v>
      </c>
      <c r="O68">
        <f t="shared" si="12"/>
        <v>23.460000000000008</v>
      </c>
      <c r="P68">
        <f t="shared" si="13"/>
        <v>130.33333333333337</v>
      </c>
    </row>
    <row r="69" spans="1:16" x14ac:dyDescent="0.25">
      <c r="A69">
        <v>224</v>
      </c>
      <c r="B69" t="s">
        <v>25</v>
      </c>
      <c r="C69" t="s">
        <v>27</v>
      </c>
      <c r="D69" t="s">
        <v>24</v>
      </c>
      <c r="E69" s="2">
        <v>43237</v>
      </c>
      <c r="F69" s="2">
        <v>43249</v>
      </c>
      <c r="G69" s="2">
        <v>43269</v>
      </c>
      <c r="H69" s="3">
        <f t="shared" si="14"/>
        <v>12</v>
      </c>
      <c r="I69" s="3">
        <f t="shared" si="9"/>
        <v>32</v>
      </c>
      <c r="J69">
        <v>5</v>
      </c>
      <c r="K69">
        <f t="shared" si="15"/>
        <v>180</v>
      </c>
      <c r="L69">
        <v>129.9</v>
      </c>
      <c r="M69">
        <v>203.48</v>
      </c>
      <c r="N69">
        <v>180.17</v>
      </c>
      <c r="O69">
        <f t="shared" si="12"/>
        <v>23.310000000000002</v>
      </c>
      <c r="P69">
        <f t="shared" si="13"/>
        <v>129.5</v>
      </c>
    </row>
    <row r="70" spans="1:16" x14ac:dyDescent="0.25">
      <c r="A70">
        <v>225</v>
      </c>
      <c r="B70" t="s">
        <v>12</v>
      </c>
      <c r="C70" t="s">
        <v>13</v>
      </c>
      <c r="D70" t="s">
        <v>22</v>
      </c>
      <c r="E70" s="2">
        <v>43237</v>
      </c>
      <c r="F70" s="2">
        <v>43252</v>
      </c>
      <c r="G70" s="2">
        <v>43277</v>
      </c>
      <c r="H70" s="3">
        <f t="shared" si="14"/>
        <v>15</v>
      </c>
      <c r="I70" s="3">
        <f t="shared" si="9"/>
        <v>40</v>
      </c>
      <c r="J70">
        <v>5</v>
      </c>
      <c r="K70">
        <f t="shared" si="15"/>
        <v>180</v>
      </c>
      <c r="L70">
        <v>131</v>
      </c>
      <c r="M70">
        <v>234.27</v>
      </c>
      <c r="N70">
        <v>220.91</v>
      </c>
      <c r="O70">
        <f t="shared" si="12"/>
        <v>13.360000000000014</v>
      </c>
      <c r="P70">
        <f t="shared" si="13"/>
        <v>74.2222222222223</v>
      </c>
    </row>
    <row r="71" spans="1:16" x14ac:dyDescent="0.25">
      <c r="A71">
        <v>226</v>
      </c>
      <c r="B71" t="s">
        <v>12</v>
      </c>
      <c r="C71" t="s">
        <v>13</v>
      </c>
      <c r="D71" t="s">
        <v>15</v>
      </c>
      <c r="E71" s="2">
        <v>43237</v>
      </c>
      <c r="F71" s="2">
        <v>43252</v>
      </c>
      <c r="G71" s="2">
        <v>43277</v>
      </c>
      <c r="H71" s="3">
        <f t="shared" si="14"/>
        <v>15</v>
      </c>
      <c r="I71" s="3">
        <f t="shared" si="9"/>
        <v>40</v>
      </c>
      <c r="J71">
        <v>5</v>
      </c>
      <c r="K71">
        <f t="shared" si="15"/>
        <v>180</v>
      </c>
      <c r="L71">
        <v>130</v>
      </c>
      <c r="M71">
        <v>168.51</v>
      </c>
      <c r="N71">
        <v>159.34</v>
      </c>
      <c r="O71">
        <f t="shared" si="12"/>
        <v>9.1699999999999875</v>
      </c>
      <c r="P71">
        <f t="shared" si="13"/>
        <v>50.944444444444379</v>
      </c>
    </row>
    <row r="72" spans="1:16" x14ac:dyDescent="0.25">
      <c r="A72">
        <v>227</v>
      </c>
      <c r="B72" t="s">
        <v>12</v>
      </c>
      <c r="C72" t="s">
        <v>13</v>
      </c>
      <c r="D72" t="s">
        <v>16</v>
      </c>
      <c r="E72" s="2">
        <v>43237</v>
      </c>
      <c r="F72" s="2">
        <v>43252</v>
      </c>
      <c r="G72" s="2">
        <v>43277</v>
      </c>
      <c r="H72" s="3">
        <f t="shared" si="14"/>
        <v>15</v>
      </c>
      <c r="I72" s="3">
        <f t="shared" si="9"/>
        <v>40</v>
      </c>
      <c r="J72">
        <v>5</v>
      </c>
      <c r="K72">
        <f t="shared" si="15"/>
        <v>180</v>
      </c>
      <c r="L72">
        <v>129.6</v>
      </c>
      <c r="M72">
        <v>173.14</v>
      </c>
      <c r="N72">
        <v>162.44999999999999</v>
      </c>
      <c r="O72">
        <f t="shared" si="12"/>
        <v>10.689999999999998</v>
      </c>
      <c r="P72">
        <f t="shared" si="13"/>
        <v>59.388888888888872</v>
      </c>
    </row>
    <row r="73" spans="1:16" x14ac:dyDescent="0.25">
      <c r="A73">
        <v>229</v>
      </c>
      <c r="B73" t="s">
        <v>19</v>
      </c>
      <c r="C73" t="s">
        <v>27</v>
      </c>
      <c r="D73" t="s">
        <v>12</v>
      </c>
      <c r="E73" s="2">
        <v>43240</v>
      </c>
      <c r="F73" s="2">
        <v>43255</v>
      </c>
      <c r="G73" s="2">
        <v>43272</v>
      </c>
      <c r="H73" s="3">
        <f t="shared" si="14"/>
        <v>15</v>
      </c>
      <c r="I73" s="3">
        <f t="shared" si="9"/>
        <v>32</v>
      </c>
      <c r="J73">
        <v>8</v>
      </c>
      <c r="K73">
        <f t="shared" si="15"/>
        <v>288</v>
      </c>
      <c r="L73">
        <v>129.5</v>
      </c>
      <c r="M73">
        <v>157.62</v>
      </c>
      <c r="N73">
        <v>148.82</v>
      </c>
      <c r="O73">
        <f t="shared" si="12"/>
        <v>8.8000000000000114</v>
      </c>
      <c r="P73">
        <f t="shared" si="13"/>
        <v>30.555555555555596</v>
      </c>
    </row>
    <row r="74" spans="1:16" x14ac:dyDescent="0.25">
      <c r="A74">
        <v>103104</v>
      </c>
      <c r="B74" t="s">
        <v>25</v>
      </c>
      <c r="C74" t="s">
        <v>28</v>
      </c>
      <c r="D74" t="s">
        <v>30</v>
      </c>
      <c r="E74" s="2">
        <v>43237</v>
      </c>
      <c r="F74" s="2">
        <v>43237</v>
      </c>
      <c r="G74" s="2">
        <v>43249</v>
      </c>
      <c r="H74" s="3">
        <f t="shared" si="14"/>
        <v>0</v>
      </c>
      <c r="I74" s="3">
        <f t="shared" si="9"/>
        <v>12</v>
      </c>
      <c r="J74">
        <v>10</v>
      </c>
      <c r="K74">
        <f t="shared" si="15"/>
        <v>360</v>
      </c>
      <c r="L74">
        <v>126.82</v>
      </c>
      <c r="M74">
        <v>138.91499999999999</v>
      </c>
      <c r="N74">
        <v>134.19499999999999</v>
      </c>
      <c r="O74">
        <f t="shared" si="12"/>
        <v>4.7199999999999989</v>
      </c>
      <c r="P74">
        <f t="shared" si="13"/>
        <v>13.111111111111109</v>
      </c>
    </row>
  </sheetData>
  <sortState xmlns:xlrd2="http://schemas.microsoft.com/office/spreadsheetml/2017/richdata2" ref="A2:P74">
    <sortCondition ref="A2:A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228B-5864-481B-90A1-958299550221}">
  <dimension ref="A1:H1048568"/>
  <sheetViews>
    <sheetView workbookViewId="0">
      <selection activeCell="C2" sqref="C2"/>
    </sheetView>
  </sheetViews>
  <sheetFormatPr defaultRowHeight="15" x14ac:dyDescent="0.25"/>
  <cols>
    <col min="1" max="1" width="16.140625" customWidth="1"/>
    <col min="2" max="2" width="15.85546875" customWidth="1"/>
    <col min="4" max="5" width="13" customWidth="1"/>
    <col min="8" max="8" width="15.28515625" customWidth="1"/>
  </cols>
  <sheetData>
    <row r="1" spans="1:8" x14ac:dyDescent="0.25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25">
      <c r="A2" t="s">
        <v>12</v>
      </c>
      <c r="B2" t="s">
        <v>16</v>
      </c>
      <c r="C2">
        <v>27.805555555555532</v>
      </c>
      <c r="D2">
        <v>47.055555555555706</v>
      </c>
      <c r="E2">
        <v>59.388888888888872</v>
      </c>
      <c r="F2" s="3">
        <v>15</v>
      </c>
      <c r="G2">
        <f t="shared" ref="G2:G25" si="0">H2-F2</f>
        <v>25</v>
      </c>
      <c r="H2" s="3">
        <v>40</v>
      </c>
    </row>
    <row r="3" spans="1:8" x14ac:dyDescent="0.25">
      <c r="A3" t="s">
        <v>12</v>
      </c>
      <c r="B3" t="s">
        <v>15</v>
      </c>
      <c r="C3">
        <v>14.000000000000057</v>
      </c>
      <c r="D3">
        <v>24.111111111111132</v>
      </c>
      <c r="E3">
        <v>50.944444444444379</v>
      </c>
      <c r="F3" s="3">
        <v>15</v>
      </c>
      <c r="G3">
        <f t="shared" si="0"/>
        <v>25</v>
      </c>
      <c r="H3" s="3">
        <v>40</v>
      </c>
    </row>
    <row r="4" spans="1:8" x14ac:dyDescent="0.25">
      <c r="A4" t="s">
        <v>12</v>
      </c>
      <c r="B4" t="s">
        <v>22</v>
      </c>
      <c r="C4">
        <v>37.027777777777814</v>
      </c>
      <c r="D4">
        <v>25.659722222222175</v>
      </c>
      <c r="E4">
        <v>74.2222222222223</v>
      </c>
      <c r="F4" s="3">
        <v>15</v>
      </c>
      <c r="G4">
        <f t="shared" si="0"/>
        <v>25</v>
      </c>
      <c r="H4" s="3">
        <v>40</v>
      </c>
    </row>
    <row r="5" spans="1:8" x14ac:dyDescent="0.25">
      <c r="A5" t="s">
        <v>20</v>
      </c>
      <c r="B5" t="s">
        <v>21</v>
      </c>
      <c r="C5">
        <v>9.5277777777777963</v>
      </c>
      <c r="D5">
        <v>15.659722222222189</v>
      </c>
      <c r="E5">
        <v>14.652777777777773</v>
      </c>
      <c r="F5" s="3">
        <v>12</v>
      </c>
      <c r="G5">
        <f t="shared" si="0"/>
        <v>18</v>
      </c>
      <c r="H5" s="3">
        <v>30</v>
      </c>
    </row>
    <row r="6" spans="1:8" x14ac:dyDescent="0.25">
      <c r="A6" t="s">
        <v>20</v>
      </c>
      <c r="B6" t="s">
        <v>15</v>
      </c>
      <c r="C6">
        <v>46.500000000000028</v>
      </c>
      <c r="D6">
        <v>21.138888888888925</v>
      </c>
      <c r="E6">
        <v>26.423611111111157</v>
      </c>
      <c r="F6" s="3">
        <v>12</v>
      </c>
      <c r="G6">
        <f t="shared" si="0"/>
        <v>18</v>
      </c>
      <c r="H6" s="3">
        <v>30</v>
      </c>
    </row>
    <row r="7" spans="1:8" x14ac:dyDescent="0.25">
      <c r="A7" t="s">
        <v>20</v>
      </c>
      <c r="B7" t="s">
        <v>22</v>
      </c>
      <c r="D7">
        <v>16.354166666666597</v>
      </c>
      <c r="E7">
        <v>44.583333333333243</v>
      </c>
      <c r="F7" s="3">
        <v>12</v>
      </c>
      <c r="G7">
        <f t="shared" si="0"/>
        <v>18</v>
      </c>
      <c r="H7" s="3">
        <v>30</v>
      </c>
    </row>
    <row r="8" spans="1:8" x14ac:dyDescent="0.25">
      <c r="A8" t="s">
        <v>23</v>
      </c>
      <c r="B8" t="s">
        <v>12</v>
      </c>
      <c r="C8">
        <v>12.083333333333318</v>
      </c>
      <c r="D8">
        <v>10.916666666666686</v>
      </c>
      <c r="E8">
        <v>23.305555555555596</v>
      </c>
      <c r="F8" s="3">
        <v>9</v>
      </c>
      <c r="G8">
        <f t="shared" si="0"/>
        <v>27</v>
      </c>
      <c r="H8" s="3">
        <v>36</v>
      </c>
    </row>
    <row r="9" spans="1:8" x14ac:dyDescent="0.25">
      <c r="A9" t="s">
        <v>23</v>
      </c>
      <c r="B9" t="s">
        <v>18</v>
      </c>
      <c r="C9">
        <v>16.304012345679062</v>
      </c>
      <c r="D9">
        <v>15.888888888888886</v>
      </c>
      <c r="E9">
        <v>27.951388888888832</v>
      </c>
      <c r="F9" s="3">
        <v>9</v>
      </c>
      <c r="G9">
        <f t="shared" si="0"/>
        <v>27</v>
      </c>
      <c r="H9" s="3">
        <v>36</v>
      </c>
    </row>
    <row r="10" spans="1:8" x14ac:dyDescent="0.25">
      <c r="A10" t="s">
        <v>23</v>
      </c>
      <c r="B10" t="s">
        <v>24</v>
      </c>
      <c r="C10">
        <v>12.222222222222239</v>
      </c>
      <c r="D10">
        <v>8.1666666666666607</v>
      </c>
      <c r="E10">
        <v>41.562499999999993</v>
      </c>
      <c r="F10" s="3">
        <v>9</v>
      </c>
      <c r="G10">
        <f t="shared" si="0"/>
        <v>27</v>
      </c>
      <c r="H10" s="3">
        <v>36</v>
      </c>
    </row>
    <row r="11" spans="1:8" x14ac:dyDescent="0.25">
      <c r="A11" t="s">
        <v>17</v>
      </c>
      <c r="B11" t="s">
        <v>21</v>
      </c>
      <c r="C11">
        <v>8.1666666666666607</v>
      </c>
      <c r="D11">
        <v>61.888888888888815</v>
      </c>
      <c r="E11">
        <v>45.944444444444343</v>
      </c>
      <c r="F11" s="3">
        <v>14</v>
      </c>
      <c r="G11">
        <f t="shared" si="0"/>
        <v>16</v>
      </c>
      <c r="H11" s="3">
        <v>30</v>
      </c>
    </row>
    <row r="12" spans="1:8" x14ac:dyDescent="0.25">
      <c r="A12" t="s">
        <v>17</v>
      </c>
      <c r="B12" t="s">
        <v>15</v>
      </c>
      <c r="C12">
        <v>34.972222222222229</v>
      </c>
      <c r="D12">
        <v>10.312499999999995</v>
      </c>
      <c r="E12">
        <v>27.444444444444432</v>
      </c>
      <c r="F12" s="3">
        <v>14</v>
      </c>
      <c r="G12">
        <f t="shared" si="0"/>
        <v>16</v>
      </c>
      <c r="H12" s="3">
        <v>30</v>
      </c>
    </row>
    <row r="13" spans="1:8" x14ac:dyDescent="0.25">
      <c r="A13" t="s">
        <v>17</v>
      </c>
      <c r="B13" t="s">
        <v>22</v>
      </c>
      <c r="C13">
        <v>17.333333333333201</v>
      </c>
      <c r="D13">
        <v>12.444444444444496</v>
      </c>
      <c r="E13">
        <v>41.611111111111164</v>
      </c>
      <c r="F13" s="3">
        <v>14</v>
      </c>
      <c r="G13">
        <f t="shared" si="0"/>
        <v>16</v>
      </c>
      <c r="H13" s="3">
        <v>30</v>
      </c>
    </row>
    <row r="14" spans="1:8" x14ac:dyDescent="0.25">
      <c r="A14" t="s">
        <v>25</v>
      </c>
      <c r="B14" t="s">
        <v>21</v>
      </c>
      <c r="C14">
        <v>29.895833333333382</v>
      </c>
      <c r="D14">
        <v>43.277777777777736</v>
      </c>
      <c r="E14">
        <v>130.33333333333337</v>
      </c>
      <c r="F14" s="3">
        <v>12</v>
      </c>
      <c r="G14">
        <f t="shared" si="0"/>
        <v>20</v>
      </c>
      <c r="H14" s="3">
        <v>32</v>
      </c>
    </row>
    <row r="15" spans="1:8" x14ac:dyDescent="0.25">
      <c r="A15" t="s">
        <v>25</v>
      </c>
      <c r="B15" t="s">
        <v>30</v>
      </c>
      <c r="C15">
        <v>13.111111111111109</v>
      </c>
      <c r="D15">
        <v>70.222222222222143</v>
      </c>
      <c r="E15">
        <v>152.33333333333326</v>
      </c>
      <c r="F15" s="3">
        <v>12</v>
      </c>
      <c r="G15">
        <f t="shared" si="0"/>
        <v>20</v>
      </c>
      <c r="H15" s="3">
        <v>32</v>
      </c>
    </row>
    <row r="16" spans="1:8" x14ac:dyDescent="0.25">
      <c r="A16" t="s">
        <v>25</v>
      </c>
      <c r="B16" t="s">
        <v>24</v>
      </c>
      <c r="C16">
        <v>25.222222222222179</v>
      </c>
      <c r="D16">
        <v>129.5</v>
      </c>
      <c r="E16">
        <v>85.833333333333272</v>
      </c>
      <c r="F16" s="3">
        <v>12</v>
      </c>
      <c r="G16">
        <f t="shared" si="0"/>
        <v>20</v>
      </c>
      <c r="H16" s="3">
        <v>32</v>
      </c>
    </row>
    <row r="17" spans="1:8" x14ac:dyDescent="0.25">
      <c r="A17" t="s">
        <v>29</v>
      </c>
      <c r="B17" t="s">
        <v>12</v>
      </c>
      <c r="C17">
        <v>16.305555555555571</v>
      </c>
      <c r="D17">
        <v>59.388888888888872</v>
      </c>
      <c r="E17">
        <v>68.444444444444557</v>
      </c>
      <c r="F17" s="3">
        <v>15</v>
      </c>
      <c r="G17">
        <f t="shared" si="0"/>
        <v>20</v>
      </c>
      <c r="H17" s="3">
        <v>35</v>
      </c>
    </row>
    <row r="18" spans="1:8" x14ac:dyDescent="0.25">
      <c r="A18" t="s">
        <v>29</v>
      </c>
      <c r="B18" t="s">
        <v>21</v>
      </c>
      <c r="C18">
        <v>13.833333333333384</v>
      </c>
      <c r="D18">
        <v>30.173611111111203</v>
      </c>
      <c r="E18">
        <v>133.38888888888883</v>
      </c>
      <c r="F18" s="3">
        <v>15</v>
      </c>
      <c r="G18">
        <f t="shared" si="0"/>
        <v>20</v>
      </c>
      <c r="H18" s="3">
        <v>35</v>
      </c>
    </row>
    <row r="19" spans="1:8" x14ac:dyDescent="0.25">
      <c r="A19" t="s">
        <v>29</v>
      </c>
      <c r="B19" t="s">
        <v>22</v>
      </c>
      <c r="C19">
        <v>13.638888888888879</v>
      </c>
      <c r="D19">
        <v>28.888888888888825</v>
      </c>
      <c r="E19">
        <v>75.666666666666686</v>
      </c>
      <c r="F19" s="3">
        <v>15</v>
      </c>
      <c r="G19">
        <f t="shared" si="0"/>
        <v>20</v>
      </c>
      <c r="H19" s="3">
        <v>35</v>
      </c>
    </row>
    <row r="20" spans="1:8" x14ac:dyDescent="0.25">
      <c r="A20" t="s">
        <v>26</v>
      </c>
      <c r="B20" t="s">
        <v>21</v>
      </c>
      <c r="C20">
        <v>9.1666666666666199</v>
      </c>
      <c r="D20">
        <v>15.027777777777768</v>
      </c>
      <c r="E20">
        <v>65.666666666666629</v>
      </c>
      <c r="F20" s="3">
        <v>12</v>
      </c>
      <c r="G20">
        <f t="shared" si="0"/>
        <v>21</v>
      </c>
      <c r="H20" s="3">
        <v>33</v>
      </c>
    </row>
    <row r="21" spans="1:8" x14ac:dyDescent="0.25">
      <c r="A21" t="s">
        <v>26</v>
      </c>
      <c r="B21" t="s">
        <v>15</v>
      </c>
      <c r="C21">
        <v>15.833333333333304</v>
      </c>
      <c r="D21">
        <v>18.402777777777818</v>
      </c>
      <c r="E21">
        <v>31.562500000000014</v>
      </c>
      <c r="F21" s="3">
        <v>12</v>
      </c>
      <c r="G21">
        <f t="shared" si="0"/>
        <v>21</v>
      </c>
      <c r="H21" s="3">
        <v>33</v>
      </c>
    </row>
    <row r="22" spans="1:8" x14ac:dyDescent="0.25">
      <c r="A22" t="s">
        <v>26</v>
      </c>
      <c r="B22" t="s">
        <v>30</v>
      </c>
      <c r="C22">
        <v>7.5000000000000471</v>
      </c>
      <c r="D22">
        <v>29.027777777777725</v>
      </c>
      <c r="E22">
        <v>36.5972222222222</v>
      </c>
      <c r="F22" s="3">
        <v>12</v>
      </c>
      <c r="G22">
        <f t="shared" si="0"/>
        <v>21</v>
      </c>
      <c r="H22" s="3">
        <v>33</v>
      </c>
    </row>
    <row r="23" spans="1:8" x14ac:dyDescent="0.25">
      <c r="A23" t="s">
        <v>19</v>
      </c>
      <c r="B23" t="s">
        <v>12</v>
      </c>
      <c r="D23">
        <v>30.555555555555596</v>
      </c>
      <c r="E23">
        <v>30.944444444444407</v>
      </c>
      <c r="F23" s="3">
        <v>15</v>
      </c>
      <c r="G23">
        <f t="shared" si="0"/>
        <v>17</v>
      </c>
      <c r="H23" s="3">
        <v>32</v>
      </c>
    </row>
    <row r="24" spans="1:8" x14ac:dyDescent="0.25">
      <c r="A24" t="s">
        <v>19</v>
      </c>
      <c r="B24" t="s">
        <v>16</v>
      </c>
      <c r="C24">
        <v>10.777777777777764</v>
      </c>
      <c r="D24">
        <v>20.763888888888854</v>
      </c>
      <c r="E24">
        <v>13.541666666666686</v>
      </c>
      <c r="F24" s="3">
        <v>15</v>
      </c>
      <c r="G24">
        <f t="shared" si="0"/>
        <v>17</v>
      </c>
      <c r="H24" s="3">
        <v>32</v>
      </c>
    </row>
    <row r="25" spans="1:8" x14ac:dyDescent="0.25">
      <c r="A25" t="s">
        <v>19</v>
      </c>
      <c r="B25" t="s">
        <v>14</v>
      </c>
      <c r="C25">
        <v>22.4444444444444</v>
      </c>
      <c r="E25">
        <v>92.055555555555515</v>
      </c>
      <c r="F25" s="3">
        <v>15</v>
      </c>
      <c r="G25">
        <f t="shared" si="0"/>
        <v>17</v>
      </c>
      <c r="H25" s="3">
        <v>32</v>
      </c>
    </row>
    <row r="1048568" spans="1:1" x14ac:dyDescent="0.25">
      <c r="A104856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5149-949D-46F4-B242-FDB2025D893F}">
  <dimension ref="A3:G37"/>
  <sheetViews>
    <sheetView workbookViewId="0">
      <selection activeCell="B6" sqref="B6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5" width="12" bestFit="1" customWidth="1"/>
  </cols>
  <sheetData>
    <row r="3" spans="1:7" x14ac:dyDescent="0.25">
      <c r="A3" s="4" t="s">
        <v>38</v>
      </c>
      <c r="B3" s="4" t="s">
        <v>37</v>
      </c>
    </row>
    <row r="4" spans="1:7" x14ac:dyDescent="0.25">
      <c r="A4" s="4" t="s">
        <v>35</v>
      </c>
      <c r="B4" t="s">
        <v>28</v>
      </c>
      <c r="C4" t="s">
        <v>27</v>
      </c>
      <c r="D4" t="s">
        <v>13</v>
      </c>
      <c r="E4" t="s">
        <v>36</v>
      </c>
    </row>
    <row r="5" spans="1:7" x14ac:dyDescent="0.25">
      <c r="A5" s="5" t="s">
        <v>12</v>
      </c>
      <c r="B5" s="3"/>
      <c r="C5" s="3"/>
      <c r="D5" s="3"/>
      <c r="E5" s="3"/>
    </row>
    <row r="6" spans="1:7" x14ac:dyDescent="0.25">
      <c r="A6" s="6" t="s">
        <v>16</v>
      </c>
      <c r="B6" s="3">
        <v>27.805555555555532</v>
      </c>
      <c r="C6" s="3">
        <v>47.055555555555706</v>
      </c>
      <c r="D6" s="3">
        <v>59.388888888888872</v>
      </c>
      <c r="E6" s="3">
        <v>44.750000000000036</v>
      </c>
    </row>
    <row r="7" spans="1:7" x14ac:dyDescent="0.25">
      <c r="A7" s="6" t="s">
        <v>15</v>
      </c>
      <c r="B7" s="3">
        <v>14.000000000000057</v>
      </c>
      <c r="C7" s="3">
        <v>24.111111111111132</v>
      </c>
      <c r="D7" s="3">
        <v>50.944444444444379</v>
      </c>
      <c r="E7" s="3">
        <v>29.68518518518519</v>
      </c>
    </row>
    <row r="8" spans="1:7" x14ac:dyDescent="0.25">
      <c r="A8" s="6" t="s">
        <v>22</v>
      </c>
      <c r="B8" s="3">
        <v>37.027777777777814</v>
      </c>
      <c r="C8" s="3">
        <v>25.659722222222175</v>
      </c>
      <c r="D8" s="3">
        <v>74.2222222222223</v>
      </c>
      <c r="E8" s="3">
        <v>45.636574074074097</v>
      </c>
    </row>
    <row r="9" spans="1:7" x14ac:dyDescent="0.25">
      <c r="A9" s="5" t="s">
        <v>20</v>
      </c>
      <c r="B9" s="3"/>
      <c r="C9" s="3"/>
      <c r="D9" s="3"/>
      <c r="E9" s="3"/>
    </row>
    <row r="10" spans="1:7" x14ac:dyDescent="0.25">
      <c r="A10" s="6" t="s">
        <v>21</v>
      </c>
      <c r="B10" s="3">
        <v>9.5277777777777963</v>
      </c>
      <c r="C10" s="3">
        <v>15.659722222222189</v>
      </c>
      <c r="D10" s="3">
        <v>14.652777777777773</v>
      </c>
      <c r="E10" s="3">
        <v>13.280092592592586</v>
      </c>
    </row>
    <row r="11" spans="1:7" x14ac:dyDescent="0.25">
      <c r="A11" s="6" t="s">
        <v>15</v>
      </c>
      <c r="B11" s="3">
        <v>46.500000000000028</v>
      </c>
      <c r="C11" s="3">
        <v>21.138888888888925</v>
      </c>
      <c r="D11" s="3">
        <v>26.423611111111157</v>
      </c>
      <c r="E11" s="3">
        <v>31.354166666666703</v>
      </c>
    </row>
    <row r="12" spans="1:7" x14ac:dyDescent="0.25">
      <c r="A12" s="6" t="s">
        <v>22</v>
      </c>
      <c r="B12" s="3"/>
      <c r="C12" s="3">
        <v>16.354166666666597</v>
      </c>
      <c r="D12" s="3">
        <v>44.583333333333243</v>
      </c>
      <c r="E12" s="3">
        <v>30.468749999999922</v>
      </c>
    </row>
    <row r="13" spans="1:7" x14ac:dyDescent="0.25">
      <c r="A13" s="5" t="s">
        <v>23</v>
      </c>
      <c r="B13" s="3"/>
      <c r="C13" s="3"/>
      <c r="D13" s="3"/>
      <c r="E13" s="3"/>
    </row>
    <row r="14" spans="1:7" x14ac:dyDescent="0.25">
      <c r="A14" s="6" t="s">
        <v>12</v>
      </c>
      <c r="B14" s="3">
        <v>12.083333333333318</v>
      </c>
      <c r="C14" s="3">
        <v>10.916666666666686</v>
      </c>
      <c r="D14" s="3">
        <v>23.305555555555596</v>
      </c>
      <c r="E14" s="3">
        <v>15.435185185185199</v>
      </c>
    </row>
    <row r="15" spans="1:7" x14ac:dyDescent="0.25">
      <c r="A15" s="6" t="s">
        <v>18</v>
      </c>
      <c r="B15" s="3">
        <v>16.304012345679062</v>
      </c>
      <c r="C15" s="3">
        <v>15.888888888888886</v>
      </c>
      <c r="D15" s="3">
        <v>27.951388888888832</v>
      </c>
      <c r="E15" s="3">
        <v>19.11207561728396</v>
      </c>
      <c r="G15" t="s">
        <v>46</v>
      </c>
    </row>
    <row r="16" spans="1:7" x14ac:dyDescent="0.25">
      <c r="A16" s="6" t="s">
        <v>24</v>
      </c>
      <c r="B16" s="3">
        <v>12.222222222222239</v>
      </c>
      <c r="C16" s="3">
        <v>8.1666666666666607</v>
      </c>
      <c r="D16" s="3">
        <v>41.562499999999993</v>
      </c>
      <c r="E16" s="3">
        <v>20.650462962962965</v>
      </c>
    </row>
    <row r="17" spans="1:5" x14ac:dyDescent="0.25">
      <c r="A17" s="5" t="s">
        <v>17</v>
      </c>
      <c r="B17" s="3"/>
      <c r="C17" s="3"/>
      <c r="D17" s="3"/>
      <c r="E17" s="3"/>
    </row>
    <row r="18" spans="1:5" x14ac:dyDescent="0.25">
      <c r="A18" s="6" t="s">
        <v>21</v>
      </c>
      <c r="B18" s="3">
        <v>8.1666666666666607</v>
      </c>
      <c r="C18" s="3">
        <v>61.888888888888815</v>
      </c>
      <c r="D18" s="3">
        <v>45.944444444444343</v>
      </c>
      <c r="E18" s="3">
        <v>38.666666666666607</v>
      </c>
    </row>
    <row r="19" spans="1:5" x14ac:dyDescent="0.25">
      <c r="A19" s="6" t="s">
        <v>15</v>
      </c>
      <c r="B19" s="3">
        <v>34.972222222222229</v>
      </c>
      <c r="C19" s="3">
        <v>10.312499999999995</v>
      </c>
      <c r="D19" s="3">
        <v>27.444444444444432</v>
      </c>
      <c r="E19" s="3">
        <v>24.243055555555554</v>
      </c>
    </row>
    <row r="20" spans="1:5" x14ac:dyDescent="0.25">
      <c r="A20" s="6" t="s">
        <v>22</v>
      </c>
      <c r="B20" s="3">
        <v>17.333333333333201</v>
      </c>
      <c r="C20" s="3">
        <v>12.444444444444496</v>
      </c>
      <c r="D20" s="3">
        <v>41.611111111111164</v>
      </c>
      <c r="E20" s="3">
        <v>23.796296296296287</v>
      </c>
    </row>
    <row r="21" spans="1:5" x14ac:dyDescent="0.25">
      <c r="A21" s="5" t="s">
        <v>25</v>
      </c>
      <c r="B21" s="3"/>
      <c r="C21" s="3"/>
      <c r="D21" s="3"/>
      <c r="E21" s="3"/>
    </row>
    <row r="22" spans="1:5" x14ac:dyDescent="0.25">
      <c r="A22" s="6" t="s">
        <v>21</v>
      </c>
      <c r="B22" s="3">
        <v>29.895833333333382</v>
      </c>
      <c r="C22" s="3">
        <v>43.277777777777736</v>
      </c>
      <c r="D22" s="3">
        <v>130.33333333333337</v>
      </c>
      <c r="E22" s="3">
        <v>67.835648148148167</v>
      </c>
    </row>
    <row r="23" spans="1:5" x14ac:dyDescent="0.25">
      <c r="A23" s="6" t="s">
        <v>30</v>
      </c>
      <c r="B23" s="3">
        <v>13.111111111111109</v>
      </c>
      <c r="C23" s="3">
        <v>70.222222222222143</v>
      </c>
      <c r="D23" s="3">
        <v>152.33333333333326</v>
      </c>
      <c r="E23" s="3">
        <v>78.5555555555555</v>
      </c>
    </row>
    <row r="24" spans="1:5" x14ac:dyDescent="0.25">
      <c r="A24" s="6" t="s">
        <v>24</v>
      </c>
      <c r="B24" s="3">
        <v>25.222222222222179</v>
      </c>
      <c r="C24" s="3">
        <v>129.5</v>
      </c>
      <c r="D24" s="3">
        <v>85.833333333333272</v>
      </c>
      <c r="E24" s="3">
        <v>80.185185185185148</v>
      </c>
    </row>
    <row r="25" spans="1:5" x14ac:dyDescent="0.25">
      <c r="A25" s="5" t="s">
        <v>29</v>
      </c>
      <c r="B25" s="3"/>
      <c r="C25" s="3"/>
      <c r="D25" s="3"/>
      <c r="E25" s="3"/>
    </row>
    <row r="26" spans="1:5" x14ac:dyDescent="0.25">
      <c r="A26" s="6" t="s">
        <v>12</v>
      </c>
      <c r="B26" s="3">
        <v>16.305555555555571</v>
      </c>
      <c r="C26" s="3">
        <v>59.388888888888872</v>
      </c>
      <c r="D26" s="3">
        <v>68.444444444444557</v>
      </c>
      <c r="E26" s="3">
        <v>48.046296296296333</v>
      </c>
    </row>
    <row r="27" spans="1:5" x14ac:dyDescent="0.25">
      <c r="A27" s="6" t="s">
        <v>21</v>
      </c>
      <c r="B27" s="3">
        <v>13.833333333333384</v>
      </c>
      <c r="C27" s="3">
        <v>30.173611111111203</v>
      </c>
      <c r="D27" s="3">
        <v>133.38888888888883</v>
      </c>
      <c r="E27" s="3">
        <v>59.131944444444478</v>
      </c>
    </row>
    <row r="28" spans="1:5" x14ac:dyDescent="0.25">
      <c r="A28" s="6" t="s">
        <v>22</v>
      </c>
      <c r="B28" s="3">
        <v>13.638888888888879</v>
      </c>
      <c r="C28" s="3">
        <v>28.888888888888825</v>
      </c>
      <c r="D28" s="3">
        <v>75.666666666666686</v>
      </c>
      <c r="E28" s="3">
        <v>39.398148148148131</v>
      </c>
    </row>
    <row r="29" spans="1:5" x14ac:dyDescent="0.25">
      <c r="A29" s="5" t="s">
        <v>26</v>
      </c>
      <c r="B29" s="3"/>
      <c r="C29" s="3"/>
      <c r="D29" s="3"/>
      <c r="E29" s="3"/>
    </row>
    <row r="30" spans="1:5" x14ac:dyDescent="0.25">
      <c r="A30" s="6" t="s">
        <v>21</v>
      </c>
      <c r="B30" s="3">
        <v>9.1666666666666199</v>
      </c>
      <c r="C30" s="3">
        <v>15.027777777777768</v>
      </c>
      <c r="D30" s="3">
        <v>65.666666666666629</v>
      </c>
      <c r="E30" s="3">
        <v>29.95370370370367</v>
      </c>
    </row>
    <row r="31" spans="1:5" x14ac:dyDescent="0.25">
      <c r="A31" s="6" t="s">
        <v>15</v>
      </c>
      <c r="B31" s="3">
        <v>15.833333333333304</v>
      </c>
      <c r="C31" s="3">
        <v>18.402777777777818</v>
      </c>
      <c r="D31" s="3">
        <v>31.562500000000014</v>
      </c>
      <c r="E31" s="3">
        <v>21.932870370370381</v>
      </c>
    </row>
    <row r="32" spans="1:5" x14ac:dyDescent="0.25">
      <c r="A32" s="6" t="s">
        <v>30</v>
      </c>
      <c r="B32" s="3">
        <v>7.5000000000000471</v>
      </c>
      <c r="C32" s="3">
        <v>29.027777777777725</v>
      </c>
      <c r="D32" s="3">
        <v>36.5972222222222</v>
      </c>
      <c r="E32" s="3">
        <v>24.374999999999989</v>
      </c>
    </row>
    <row r="33" spans="1:5" x14ac:dyDescent="0.25">
      <c r="A33" s="5" t="s">
        <v>19</v>
      </c>
      <c r="B33" s="3"/>
      <c r="C33" s="3"/>
      <c r="D33" s="3"/>
      <c r="E33" s="3"/>
    </row>
    <row r="34" spans="1:5" x14ac:dyDescent="0.25">
      <c r="A34" s="6" t="s">
        <v>12</v>
      </c>
      <c r="B34" s="3"/>
      <c r="C34" s="3">
        <v>30.555555555555596</v>
      </c>
      <c r="D34" s="3">
        <v>30.944444444444407</v>
      </c>
      <c r="E34" s="3">
        <v>30.75</v>
      </c>
    </row>
    <row r="35" spans="1:5" x14ac:dyDescent="0.25">
      <c r="A35" s="6" t="s">
        <v>16</v>
      </c>
      <c r="B35" s="3">
        <v>10.777777777777764</v>
      </c>
      <c r="C35" s="3">
        <v>20.763888888888854</v>
      </c>
      <c r="D35" s="3">
        <v>13.541666666666686</v>
      </c>
      <c r="E35" s="3">
        <v>15.027777777777766</v>
      </c>
    </row>
    <row r="36" spans="1:5" x14ac:dyDescent="0.25">
      <c r="A36" s="6" t="s">
        <v>14</v>
      </c>
      <c r="B36" s="3">
        <v>22.4444444444444</v>
      </c>
      <c r="C36" s="3"/>
      <c r="D36" s="3">
        <v>92.055555555555515</v>
      </c>
      <c r="E36" s="3">
        <v>57.249999999999957</v>
      </c>
    </row>
    <row r="37" spans="1:5" x14ac:dyDescent="0.25">
      <c r="A37" s="5" t="s">
        <v>36</v>
      </c>
      <c r="B37" s="3">
        <v>18.694612184648417</v>
      </c>
      <c r="C37" s="3">
        <v>32.383756038647334</v>
      </c>
      <c r="D37" s="3">
        <v>58.100115740740726</v>
      </c>
      <c r="E37" s="3">
        <v>36.70293209876543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Rawdata_filterweights</vt:lpstr>
      <vt:lpstr>Reorganized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2019-05-03T17:53:36Z</dcterms:created>
  <dcterms:modified xsi:type="dcterms:W3CDTF">2020-06-08T20:52:23Z</dcterms:modified>
</cp:coreProperties>
</file>