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from 2018\Water nutrient analyses\"/>
    </mc:Choice>
  </mc:AlternateContent>
  <xr:revisionPtr revIDLastSave="0" documentId="8_{4502C789-755D-4FC6-855E-B57957C210F6}" xr6:coauthVersionLast="36" xr6:coauthVersionMax="36" xr10:uidLastSave="{00000000-0000-0000-0000-000000000000}"/>
  <bookViews>
    <workbookView xWindow="0" yWindow="0" windowWidth="23040" windowHeight="8484" xr2:uid="{00000000-000D-0000-FFFF-FFFF00000000}"/>
  </bookViews>
  <sheets>
    <sheet name="Total Carbon" sheetId="15" r:id="rId1"/>
  </sheets>
  <definedNames>
    <definedName name="_xlnm.Print_Area" localSheetId="0">'Total Carbon'!$A$1</definedName>
  </definedNames>
  <calcPr calcId="179021"/>
</workbook>
</file>

<file path=xl/calcChain.xml><?xml version="1.0" encoding="utf-8"?>
<calcChain xmlns="http://schemas.openxmlformats.org/spreadsheetml/2006/main">
  <c r="C93" i="15" l="1"/>
  <c r="D93" i="15" s="1"/>
  <c r="C92" i="15"/>
  <c r="D92" i="15" s="1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111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D111" i="15" l="1"/>
  <c r="F111" i="15" s="1"/>
  <c r="D108" i="15" l="1"/>
  <c r="F108" i="15" s="1"/>
  <c r="D107" i="15"/>
  <c r="F107" i="15" s="1"/>
  <c r="D106" i="15"/>
  <c r="D105" i="15"/>
  <c r="D102" i="15"/>
  <c r="D101" i="15"/>
  <c r="D100" i="15"/>
  <c r="D99" i="15"/>
  <c r="D97" i="15"/>
  <c r="D96" i="15"/>
  <c r="D95" i="15"/>
  <c r="D94" i="15"/>
  <c r="F94" i="15" s="1"/>
  <c r="D91" i="15"/>
  <c r="F91" i="15" s="1"/>
  <c r="D110" i="15"/>
  <c r="F110" i="15" s="1"/>
  <c r="D109" i="15"/>
  <c r="F109" i="15" s="1"/>
  <c r="D104" i="15"/>
  <c r="F104" i="15" s="1"/>
  <c r="D103" i="15"/>
  <c r="D98" i="15"/>
  <c r="D90" i="15"/>
  <c r="D57" i="15" l="1"/>
  <c r="D56" i="15"/>
  <c r="F56" i="15" s="1"/>
  <c r="D89" i="15" l="1"/>
  <c r="D83" i="15"/>
  <c r="D77" i="15"/>
  <c r="D71" i="15"/>
  <c r="D88" i="15"/>
  <c r="D87" i="15"/>
  <c r="D86" i="15"/>
  <c r="D85" i="15"/>
  <c r="D84" i="15"/>
  <c r="D82" i="15"/>
  <c r="D81" i="15"/>
  <c r="D80" i="15"/>
  <c r="F80" i="15" s="1"/>
  <c r="D79" i="15"/>
  <c r="D78" i="15"/>
  <c r="D76" i="15"/>
  <c r="D75" i="15"/>
  <c r="D74" i="15"/>
  <c r="D73" i="15"/>
  <c r="D72" i="15"/>
  <c r="D70" i="15"/>
  <c r="D69" i="15"/>
  <c r="D68" i="15"/>
  <c r="F68" i="15" s="1"/>
  <c r="D67" i="15"/>
  <c r="D50" i="15" l="1"/>
  <c r="D10" i="15"/>
  <c r="D8" i="15"/>
  <c r="F8" i="15" s="1"/>
  <c r="D13" i="15"/>
  <c r="D12" i="15"/>
  <c r="D11" i="15"/>
  <c r="D9" i="15"/>
  <c r="D26" i="15"/>
  <c r="D53" i="15" l="1"/>
  <c r="D52" i="15"/>
  <c r="D66" i="15" l="1"/>
  <c r="D65" i="15" l="1"/>
  <c r="D64" i="15"/>
  <c r="D63" i="15"/>
  <c r="D61" i="15"/>
  <c r="D55" i="15"/>
  <c r="D54" i="15"/>
  <c r="D51" i="15"/>
  <c r="D49" i="15"/>
  <c r="D45" i="15"/>
  <c r="D44" i="15"/>
  <c r="F44" i="15" s="1"/>
  <c r="D43" i="15"/>
  <c r="D41" i="15"/>
  <c r="D40" i="15"/>
  <c r="D38" i="15"/>
  <c r="D62" i="15"/>
  <c r="D60" i="15"/>
  <c r="D59" i="15"/>
  <c r="D58" i="15"/>
  <c r="D48" i="15"/>
  <c r="D47" i="15"/>
  <c r="D46" i="15"/>
  <c r="D42" i="15"/>
  <c r="D39" i="15"/>
  <c r="D27" i="15" l="1"/>
  <c r="D34" i="15" l="1"/>
  <c r="D35" i="15"/>
  <c r="D36" i="15"/>
  <c r="D37" i="15"/>
  <c r="D7" i="15"/>
  <c r="F7" i="15" s="1"/>
  <c r="D6" i="15" l="1"/>
  <c r="F6" i="15" s="1"/>
  <c r="D33" i="15"/>
  <c r="D32" i="15"/>
  <c r="F32" i="15" s="1"/>
  <c r="D31" i="15"/>
  <c r="D30" i="15"/>
  <c r="D29" i="15"/>
  <c r="D28" i="15"/>
  <c r="D25" i="15"/>
  <c r="D24" i="15"/>
  <c r="D23" i="15"/>
  <c r="D22" i="15"/>
  <c r="D21" i="15"/>
  <c r="D20" i="15"/>
  <c r="F20" i="15" s="1"/>
  <c r="D19" i="15"/>
  <c r="D18" i="15"/>
  <c r="D17" i="15"/>
  <c r="D16" i="15"/>
  <c r="D15" i="15"/>
  <c r="D14" i="15"/>
  <c r="D4" i="15" l="1"/>
  <c r="F4" i="15" s="1"/>
  <c r="D3" i="15"/>
  <c r="F3" i="15" s="1"/>
  <c r="D5" i="15"/>
  <c r="F5" i="15" s="1"/>
  <c r="D2" i="15"/>
</calcChain>
</file>

<file path=xl/sharedStrings.xml><?xml version="1.0" encoding="utf-8"?>
<sst xmlns="http://schemas.openxmlformats.org/spreadsheetml/2006/main" count="234" uniqueCount="117">
  <si>
    <t>Sample ID</t>
  </si>
  <si>
    <t>RPD</t>
  </si>
  <si>
    <t>Units</t>
  </si>
  <si>
    <t>Comments</t>
  </si>
  <si>
    <t>% Recovery</t>
  </si>
  <si>
    <t>mg/L</t>
  </si>
  <si>
    <t>MDL</t>
  </si>
  <si>
    <t>TC Measured</t>
  </si>
  <si>
    <t>TC Theoretical</t>
  </si>
  <si>
    <t>TC Sample</t>
  </si>
  <si>
    <t>Dilution Factor</t>
  </si>
  <si>
    <t>Analysis Date</t>
  </si>
  <si>
    <t xml:space="preserve"> Mean Peak Area</t>
  </si>
  <si>
    <t>Inst. Range</t>
  </si>
  <si>
    <t>CB</t>
  </si>
  <si>
    <t>STD1</t>
  </si>
  <si>
    <t>STD2</t>
  </si>
  <si>
    <t>STD3</t>
  </si>
  <si>
    <t>STD4</t>
  </si>
  <si>
    <t>STD5</t>
  </si>
  <si>
    <t>ICV1</t>
  </si>
  <si>
    <t>ICB1</t>
  </si>
  <si>
    <t>CCV1</t>
  </si>
  <si>
    <t>CCB1</t>
  </si>
  <si>
    <t>CCV2</t>
  </si>
  <si>
    <t>CCB2</t>
  </si>
  <si>
    <t>CCV3</t>
  </si>
  <si>
    <t>CCB3</t>
  </si>
  <si>
    <t>CCV4</t>
  </si>
  <si>
    <t>CCB4</t>
  </si>
  <si>
    <t>CCV5</t>
  </si>
  <si>
    <t>CCB5</t>
  </si>
  <si>
    <t>CCV6</t>
  </si>
  <si>
    <t>CCB6</t>
  </si>
  <si>
    <t>CCV7</t>
  </si>
  <si>
    <t>CCB7</t>
  </si>
  <si>
    <t>CCV8</t>
  </si>
  <si>
    <t>CCB8</t>
  </si>
  <si>
    <t>180918A</t>
  </si>
  <si>
    <t>MDeSiervo-1</t>
  </si>
  <si>
    <t>MDeSiervo-2</t>
  </si>
  <si>
    <t>MDeSiervo-3</t>
  </si>
  <si>
    <t>MDeSiervo-4</t>
  </si>
  <si>
    <t>MDeSiervo-5</t>
  </si>
  <si>
    <t>MDeSiervo-6</t>
  </si>
  <si>
    <t>MDeSiervo-7</t>
  </si>
  <si>
    <t>MDeSiervo-8</t>
  </si>
  <si>
    <t>MDeSiervo-9</t>
  </si>
  <si>
    <t>MDeSiervo-10</t>
  </si>
  <si>
    <t>MDeSiervo-11</t>
  </si>
  <si>
    <t>MDeSiervo-12</t>
  </si>
  <si>
    <t>MDeSiervo-13</t>
  </si>
  <si>
    <t>MDeSiervo-14</t>
  </si>
  <si>
    <t>MDeSiervo-15</t>
  </si>
  <si>
    <t>MDeSiervo-16</t>
  </si>
  <si>
    <t>MDeSiervo-17</t>
  </si>
  <si>
    <t>MDeSiervo-18</t>
  </si>
  <si>
    <t>MDeSiervo-19</t>
  </si>
  <si>
    <t>MDeSiervo-20</t>
  </si>
  <si>
    <t>MDeSiervo-21</t>
  </si>
  <si>
    <t>MDeSiervo-22</t>
  </si>
  <si>
    <t>MDeSiervo-23</t>
  </si>
  <si>
    <t>MDeSiervo-24</t>
  </si>
  <si>
    <t>MDeSiervo-25</t>
  </si>
  <si>
    <t>MDeSiervo-26</t>
  </si>
  <si>
    <t>MDeSiervo-27</t>
  </si>
  <si>
    <t>MDeSiervo-28</t>
  </si>
  <si>
    <t>MDeSiervo-29</t>
  </si>
  <si>
    <t>MDeSiervo-30</t>
  </si>
  <si>
    <t>MDeSiervo-31</t>
  </si>
  <si>
    <t>MDeSiervo-32</t>
  </si>
  <si>
    <t>MDeSiervo-33</t>
  </si>
  <si>
    <t>MDeSiervo-34</t>
  </si>
  <si>
    <t>MDeSiervo-35</t>
  </si>
  <si>
    <t>MDeSiervo-36</t>
  </si>
  <si>
    <t>MDeSiervo-37</t>
  </si>
  <si>
    <t>MDeSiervo-38</t>
  </si>
  <si>
    <t>MDeSiervo-39</t>
  </si>
  <si>
    <t>MDeSiervo-40</t>
  </si>
  <si>
    <t>MDeSiervo-41</t>
  </si>
  <si>
    <t>MDeSiervo-42</t>
  </si>
  <si>
    <t>MDeSiervo-43</t>
  </si>
  <si>
    <t>MDeSiervo-44</t>
  </si>
  <si>
    <t>MDeSiervo-45</t>
  </si>
  <si>
    <t>MDeSiervo-46</t>
  </si>
  <si>
    <t>MDeSiervo-47</t>
  </si>
  <si>
    <t>MDeSiervo-48</t>
  </si>
  <si>
    <t>MDeSiervo-49</t>
  </si>
  <si>
    <t>MDeSiervo-50</t>
  </si>
  <si>
    <t>MDeSiervo-51</t>
  </si>
  <si>
    <t>MDeSiervo-52</t>
  </si>
  <si>
    <t>MDeSiervo-53</t>
  </si>
  <si>
    <t>MDeSiervo-54</t>
  </si>
  <si>
    <t>MDeSiervo-55</t>
  </si>
  <si>
    <t>MDeSiervo-56</t>
  </si>
  <si>
    <t>MDeSiervo-57</t>
  </si>
  <si>
    <t>MDeSiervo-58</t>
  </si>
  <si>
    <t>MDeSiervo-59</t>
  </si>
  <si>
    <t>MDeSiervo-60</t>
  </si>
  <si>
    <t>MDeSiervo-61</t>
  </si>
  <si>
    <t>MDeSiervo-62</t>
  </si>
  <si>
    <t>MDeSiervo-63</t>
  </si>
  <si>
    <t>MDeSiervo-64</t>
  </si>
  <si>
    <t>MDeSiervo-65</t>
  </si>
  <si>
    <t>MDeSiervo-66</t>
  </si>
  <si>
    <t>MDeSiervo-67</t>
  </si>
  <si>
    <t>MDeSiervo-68</t>
  </si>
  <si>
    <t>MDeSiervo-69</t>
  </si>
  <si>
    <t>MDeSiervo-70</t>
  </si>
  <si>
    <t>MDeSiervo-71</t>
  </si>
  <si>
    <t>MDeSiervo-72</t>
  </si>
  <si>
    <t>MDeSiervo-73</t>
  </si>
  <si>
    <t>MDeSiervo-74</t>
  </si>
  <si>
    <t>MDeSiervo-75</t>
  </si>
  <si>
    <t>MDeSiervo-76</t>
  </si>
  <si>
    <t>MDeSiervo-77</t>
  </si>
  <si>
    <t>MDeSiervo-78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</si>
</sst>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yy"/>
  </numFmts>
  <fonts count="5">
    <font>
      <sz val="9"/>
      <name val="Geneva"/>
    </font>
    <font>
      <sz val="8"/>
      <name val="Geneva"/>
    </font>
    <font>
      <sz val="7"/>
      <name val="Arial"/>
      <family val="2"/>
    </font>
    <font>
      <b/>
      <sz val="7"/>
      <name val="Arial"/>
      <family val="2"/>
    </font>
    <font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left" wrapText="1"/>
    </xf>
    <xf numFmtId="49" fontId="2" fillId="0" borderId="0" xfId="0" applyNumberFormat="1" applyFont="1" applyFill="1" applyAlignment="1">
      <alignment horizontal="left"/>
    </xf>
    <xf numFmtId="164" fontId="3" fillId="2" borderId="2" xfId="0" applyNumberFormat="1" applyFont="1" applyFill="1" applyBorder="1" applyAlignment="1">
      <alignment horizontal="center" wrapText="1"/>
    </xf>
    <xf numFmtId="2" fontId="3" fillId="2" borderId="2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165" fontId="3" fillId="2" borderId="3" xfId="0" applyNumberFormat="1" applyFont="1" applyFill="1" applyBorder="1" applyAlignment="1">
      <alignment horizontal="center" wrapText="1"/>
    </xf>
    <xf numFmtId="0" fontId="3" fillId="2" borderId="3" xfId="0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center"/>
    </xf>
    <xf numFmtId="0" fontId="2" fillId="0" borderId="0" xfId="0" applyFont="1" applyFill="1"/>
    <xf numFmtId="165" fontId="2" fillId="0" borderId="0" xfId="0" applyNumberFormat="1" applyFont="1" applyFill="1" applyAlignment="1">
      <alignment horizontal="center"/>
    </xf>
    <xf numFmtId="1" fontId="3" fillId="2" borderId="2" xfId="0" applyNumberFormat="1" applyFont="1" applyFill="1" applyBorder="1" applyAlignment="1">
      <alignment horizontal="right" wrapText="1"/>
    </xf>
    <xf numFmtId="1" fontId="2" fillId="0" borderId="0" xfId="0" applyNumberFormat="1" applyFont="1" applyFill="1" applyAlignment="1">
      <alignment horizontal="right"/>
    </xf>
    <xf numFmtId="0" fontId="4" fillId="0" borderId="0" xfId="0" applyFont="1"/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4" fillId="0" borderId="0" xfId="0" applyFont="1" applyBorder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TC Calibration 20180918-1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2469011373578305"/>
          <c:y val="3.1129743239635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78848103930011"/>
          <c:y val="0.19707024875544635"/>
          <c:w val="0.77500000000000036"/>
          <c:h val="0.6444787045999623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4493321668124817E-2"/>
                  <c:y val="-0.1258167343618273"/>
                </c:manualLayout>
              </c:layout>
              <c:numFmt formatCode="0.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'Total Carbon'!$B$2:$B$7</c:f>
              <c:numCache>
                <c:formatCode>General</c:formatCode>
                <c:ptCount val="6"/>
                <c:pt idx="0">
                  <c:v>463</c:v>
                </c:pt>
                <c:pt idx="1">
                  <c:v>2524</c:v>
                </c:pt>
                <c:pt idx="2">
                  <c:v>5222</c:v>
                </c:pt>
                <c:pt idx="3">
                  <c:v>18160</c:v>
                </c:pt>
                <c:pt idx="4">
                  <c:v>48140</c:v>
                </c:pt>
                <c:pt idx="5">
                  <c:v>90456</c:v>
                </c:pt>
              </c:numCache>
            </c:numRef>
          </c:xVal>
          <c:yVal>
            <c:numRef>
              <c:f>'Total Carbon'!$E$2:$E$7</c:f>
              <c:numCache>
                <c:formatCode>0.0</c:formatCode>
                <c:ptCount val="6"/>
                <c:pt idx="0">
                  <c:v>0</c:v>
                </c:pt>
                <c:pt idx="1">
                  <c:v>1.1110500000000001</c:v>
                </c:pt>
                <c:pt idx="2">
                  <c:v>2.2221000000000002</c:v>
                </c:pt>
                <c:pt idx="3">
                  <c:v>7.7773499999999993</c:v>
                </c:pt>
                <c:pt idx="4">
                  <c:v>22.22</c:v>
                </c:pt>
                <c:pt idx="5">
                  <c:v>44.44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B-4CCE-BF9D-AEF22DEBD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8180080"/>
        <c:axId val="-548811120"/>
      </c:scatterChart>
      <c:valAx>
        <c:axId val="-38818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Area</a:t>
                </a:r>
              </a:p>
            </c:rich>
          </c:tx>
          <c:layout>
            <c:manualLayout>
              <c:xMode val="edge"/>
              <c:yMode val="edge"/>
              <c:x val="0.47272727272727288"/>
              <c:y val="0.88387235993000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48811120"/>
        <c:crosses val="autoZero"/>
        <c:crossBetween val="midCat"/>
      </c:valAx>
      <c:valAx>
        <c:axId val="-54881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Carbon, mg/L</a:t>
                </a:r>
              </a:p>
            </c:rich>
          </c:tx>
          <c:layout>
            <c:manualLayout>
              <c:xMode val="edge"/>
              <c:yMode val="edge"/>
              <c:x val="3.6363636363636362E-2"/>
              <c:y val="0.3677425147154024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88180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TC Calibration 20180918-2</a:t>
            </a:r>
          </a:p>
        </c:rich>
      </c:tx>
      <c:layout>
        <c:manualLayout>
          <c:xMode val="edge"/>
          <c:yMode val="edge"/>
          <c:x val="0.32172715077282005"/>
          <c:y val="1.61290227325879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78856809565471"/>
          <c:y val="0.20082037404946226"/>
          <c:w val="0.77500000000000036"/>
          <c:h val="0.6444787045999623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8513619130941968E-2"/>
                  <c:y val="-0.1646618459626801"/>
                </c:manualLayout>
              </c:layout>
              <c:numFmt formatCode="0.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'Total Carbon'!$B$106:$B$111</c:f>
              <c:numCache>
                <c:formatCode>General</c:formatCode>
                <c:ptCount val="6"/>
                <c:pt idx="0">
                  <c:v>1165</c:v>
                </c:pt>
                <c:pt idx="1">
                  <c:v>2662</c:v>
                </c:pt>
                <c:pt idx="2">
                  <c:v>4628</c:v>
                </c:pt>
                <c:pt idx="3">
                  <c:v>15521</c:v>
                </c:pt>
                <c:pt idx="4">
                  <c:v>41295</c:v>
                </c:pt>
                <c:pt idx="5">
                  <c:v>81869</c:v>
                </c:pt>
              </c:numCache>
            </c:numRef>
          </c:xVal>
          <c:yVal>
            <c:numRef>
              <c:f>'Total Carbon'!$E$106:$E$111</c:f>
              <c:numCache>
                <c:formatCode>0.0</c:formatCode>
                <c:ptCount val="6"/>
                <c:pt idx="0">
                  <c:v>0</c:v>
                </c:pt>
                <c:pt idx="1">
                  <c:v>1.1110500000000001</c:v>
                </c:pt>
                <c:pt idx="2">
                  <c:v>2.2221000000000002</c:v>
                </c:pt>
                <c:pt idx="3">
                  <c:v>7.7773499999999993</c:v>
                </c:pt>
                <c:pt idx="4">
                  <c:v>22.221</c:v>
                </c:pt>
                <c:pt idx="5">
                  <c:v>44.44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4-4462-95CA-E7A8154FF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8180080"/>
        <c:axId val="-548811120"/>
      </c:scatterChart>
      <c:valAx>
        <c:axId val="-38818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Area</a:t>
                </a:r>
              </a:p>
            </c:rich>
          </c:tx>
          <c:layout>
            <c:manualLayout>
              <c:xMode val="edge"/>
              <c:yMode val="edge"/>
              <c:x val="0.47272727272727288"/>
              <c:y val="0.88387235993000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48811120"/>
        <c:crosses val="autoZero"/>
        <c:crossBetween val="midCat"/>
      </c:valAx>
      <c:valAx>
        <c:axId val="-54881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Carbon, mg/L</a:t>
                </a:r>
              </a:p>
            </c:rich>
          </c:tx>
          <c:layout>
            <c:manualLayout>
              <c:xMode val="edge"/>
              <c:yMode val="edge"/>
              <c:x val="3.6363636363636362E-2"/>
              <c:y val="0.3677425147154024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88180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131885</xdr:colOff>
      <xdr:row>2</xdr:row>
      <xdr:rowOff>64474</xdr:rowOff>
    </xdr:from>
    <xdr:to>
      <xdr:col>12</xdr:col>
      <xdr:colOff>4418135</xdr:colOff>
      <xdr:row>31</xdr:row>
      <xdr:rowOff>36632</xdr:rowOff>
    </xdr:to>
    <xdr:graphicFrame macro="">
      <xdr:nvGraphicFramePr>
        <xdr:cNvPr id="8449" name="Chart 257">
          <a:extLst>
            <a:ext uri="{FF2B5EF4-FFF2-40B4-BE49-F238E27FC236}">
              <a16:creationId xmlns:a16="http://schemas.microsoft.com/office/drawing/2014/main" id="{00000000-0008-0000-0000-0000012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79</xdr:row>
      <xdr:rowOff>65942</xdr:rowOff>
    </xdr:from>
    <xdr:to>
      <xdr:col>12</xdr:col>
      <xdr:colOff>4476750</xdr:colOff>
      <xdr:row>110</xdr:row>
      <xdr:rowOff>67408</xdr:rowOff>
    </xdr:to>
    <xdr:graphicFrame macro="">
      <xdr:nvGraphicFramePr>
        <xdr:cNvPr id="6" name="Chart 25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"/>
  <sheetViews>
    <sheetView tabSelected="1" zoomScale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0.875" defaultRowHeight="9.6"/>
  <cols>
    <col min="1" max="1" width="20.125" style="6" customWidth="1"/>
    <col min="2" max="2" width="7.625" style="19" customWidth="1"/>
    <col min="3" max="3" width="9.625" style="1" customWidth="1"/>
    <col min="4" max="4" width="10.25" style="1" customWidth="1"/>
    <col min="5" max="5" width="9.625" style="1" customWidth="1"/>
    <col min="6" max="6" width="7.875" style="1" customWidth="1"/>
    <col min="7" max="7" width="5" style="1" customWidth="1"/>
    <col min="8" max="8" width="4.875" style="14" customWidth="1"/>
    <col min="9" max="9" width="4.875" style="15" customWidth="1"/>
    <col min="10" max="10" width="5.75" style="2" customWidth="1"/>
    <col min="11" max="11" width="5.75" style="16" customWidth="1"/>
    <col min="12" max="12" width="9.375" style="17" customWidth="1"/>
    <col min="13" max="13" width="67.625" style="12" customWidth="1"/>
    <col min="14" max="16384" width="10.875" style="12"/>
  </cols>
  <sheetData>
    <row r="1" spans="1:13" ht="31.5" customHeight="1" thickBot="1">
      <c r="A1" s="5" t="s">
        <v>0</v>
      </c>
      <c r="B1" s="18" t="s">
        <v>12</v>
      </c>
      <c r="C1" s="7" t="s">
        <v>7</v>
      </c>
      <c r="D1" s="7" t="s">
        <v>9</v>
      </c>
      <c r="E1" s="7" t="s">
        <v>8</v>
      </c>
      <c r="F1" s="7" t="s">
        <v>4</v>
      </c>
      <c r="G1" s="7" t="s">
        <v>1</v>
      </c>
      <c r="H1" s="8" t="s">
        <v>6</v>
      </c>
      <c r="I1" s="8" t="s">
        <v>13</v>
      </c>
      <c r="J1" s="9" t="s">
        <v>10</v>
      </c>
      <c r="K1" s="9" t="s">
        <v>2</v>
      </c>
      <c r="L1" s="10" t="s">
        <v>11</v>
      </c>
      <c r="M1" s="11" t="s">
        <v>3</v>
      </c>
    </row>
    <row r="2" spans="1:13" ht="22.5" customHeight="1">
      <c r="A2" s="20" t="s">
        <v>14</v>
      </c>
      <c r="B2" s="20">
        <v>463</v>
      </c>
      <c r="C2" s="1">
        <f>B2^2*0.000000000713159+B2*0.000427979-0.0963933</f>
        <v>0.10191385618167099</v>
      </c>
      <c r="D2" s="1">
        <f>C2*J2*I2</f>
        <v>0.10191385618167099</v>
      </c>
      <c r="E2" s="4">
        <v>0</v>
      </c>
      <c r="H2" s="2">
        <v>0.2</v>
      </c>
      <c r="I2" s="20">
        <v>1</v>
      </c>
      <c r="J2" s="2">
        <v>1</v>
      </c>
      <c r="K2" s="2" t="s">
        <v>5</v>
      </c>
      <c r="L2" s="13">
        <v>43361</v>
      </c>
      <c r="M2" s="21" t="s">
        <v>38</v>
      </c>
    </row>
    <row r="3" spans="1:13">
      <c r="A3" s="20" t="s">
        <v>15</v>
      </c>
      <c r="B3" s="20">
        <v>2524</v>
      </c>
      <c r="C3" s="1">
        <f t="shared" ref="C3:C66" si="0">B3^2*0.000000000713159+B3*0.000427979-0.0963933</f>
        <v>0.988368929609584</v>
      </c>
      <c r="D3" s="1">
        <f t="shared" ref="D3:D5" si="1">C3*J3*I3</f>
        <v>0.988368929609584</v>
      </c>
      <c r="E3" s="4">
        <v>1.1110500000000001</v>
      </c>
      <c r="F3" s="1">
        <f t="shared" ref="F3:F8" si="2">100*D3/E3</f>
        <v>88.958096360162358</v>
      </c>
      <c r="H3" s="2">
        <v>0.2</v>
      </c>
      <c r="I3" s="20">
        <v>1</v>
      </c>
      <c r="J3" s="2">
        <v>1</v>
      </c>
      <c r="K3" s="2" t="s">
        <v>5</v>
      </c>
      <c r="L3" s="13">
        <v>43361</v>
      </c>
    </row>
    <row r="4" spans="1:13">
      <c r="A4" s="20" t="s">
        <v>16</v>
      </c>
      <c r="B4" s="20">
        <v>5222</v>
      </c>
      <c r="C4" s="1">
        <f t="shared" si="0"/>
        <v>2.157960373308156</v>
      </c>
      <c r="D4" s="1">
        <f t="shared" si="1"/>
        <v>2.157960373308156</v>
      </c>
      <c r="E4" s="4">
        <v>2.2221000000000002</v>
      </c>
      <c r="F4" s="1">
        <f t="shared" si="2"/>
        <v>97.113558044559468</v>
      </c>
      <c r="H4" s="2">
        <v>0.2</v>
      </c>
      <c r="I4" s="20">
        <v>1</v>
      </c>
      <c r="J4" s="2">
        <v>1</v>
      </c>
      <c r="K4" s="2" t="s">
        <v>5</v>
      </c>
      <c r="L4" s="13">
        <v>43361</v>
      </c>
    </row>
    <row r="5" spans="1:13">
      <c r="A5" s="20" t="s">
        <v>17</v>
      </c>
      <c r="B5" s="20">
        <v>18160</v>
      </c>
      <c r="C5" s="1">
        <f t="shared" si="0"/>
        <v>7.9108949087103992</v>
      </c>
      <c r="D5" s="1">
        <f t="shared" si="1"/>
        <v>7.9108949087103992</v>
      </c>
      <c r="E5" s="4">
        <v>7.7773499999999993</v>
      </c>
      <c r="F5" s="1">
        <f t="shared" si="2"/>
        <v>101.71710040965625</v>
      </c>
      <c r="H5" s="2">
        <v>0.2</v>
      </c>
      <c r="I5" s="20">
        <v>1</v>
      </c>
      <c r="J5" s="2">
        <v>1</v>
      </c>
      <c r="K5" s="2" t="s">
        <v>5</v>
      </c>
      <c r="L5" s="13">
        <v>43361</v>
      </c>
    </row>
    <row r="6" spans="1:13">
      <c r="A6" s="20" t="s">
        <v>18</v>
      </c>
      <c r="B6" s="20">
        <v>48140</v>
      </c>
      <c r="C6" s="1">
        <f t="shared" si="0"/>
        <v>22.159232930876399</v>
      </c>
      <c r="D6" s="1">
        <f t="shared" ref="D6" si="3">C6*J6*I6</f>
        <v>22.159232930876399</v>
      </c>
      <c r="E6" s="4">
        <v>22.22</v>
      </c>
      <c r="F6" s="1">
        <f t="shared" si="2"/>
        <v>99.726520841027906</v>
      </c>
      <c r="H6" s="2">
        <v>0.2</v>
      </c>
      <c r="I6" s="20">
        <v>1</v>
      </c>
      <c r="J6" s="2">
        <v>1</v>
      </c>
      <c r="K6" s="2" t="s">
        <v>5</v>
      </c>
      <c r="L6" s="13">
        <v>43361</v>
      </c>
    </row>
    <row r="7" spans="1:13">
      <c r="A7" s="20" t="s">
        <v>19</v>
      </c>
      <c r="B7" s="20">
        <v>90456</v>
      </c>
      <c r="C7" s="1">
        <f t="shared" si="0"/>
        <v>44.45214740614982</v>
      </c>
      <c r="D7" s="1">
        <f t="shared" ref="D7:D33" si="4">C7*J7*I7</f>
        <v>44.45214740614982</v>
      </c>
      <c r="E7" s="4">
        <v>44.44</v>
      </c>
      <c r="F7" s="3">
        <f t="shared" si="2"/>
        <v>100.02733439727682</v>
      </c>
      <c r="H7" s="2">
        <v>0.2</v>
      </c>
      <c r="I7" s="20">
        <v>1</v>
      </c>
      <c r="J7" s="2">
        <v>1</v>
      </c>
      <c r="K7" s="2" t="s">
        <v>5</v>
      </c>
      <c r="L7" s="13">
        <v>43361</v>
      </c>
    </row>
    <row r="8" spans="1:13">
      <c r="A8" s="20" t="s">
        <v>20</v>
      </c>
      <c r="B8" s="20">
        <v>48448</v>
      </c>
      <c r="C8" s="1">
        <f t="shared" si="0"/>
        <v>22.312266304135939</v>
      </c>
      <c r="D8" s="1">
        <f t="shared" si="4"/>
        <v>22.312266304135939</v>
      </c>
      <c r="E8" s="4">
        <v>22.22</v>
      </c>
      <c r="F8" s="1">
        <f t="shared" si="2"/>
        <v>100.41523989260098</v>
      </c>
      <c r="H8" s="2">
        <v>0.2</v>
      </c>
      <c r="I8" s="20">
        <v>1</v>
      </c>
      <c r="J8" s="2">
        <v>1</v>
      </c>
      <c r="K8" s="2" t="s">
        <v>5</v>
      </c>
      <c r="L8" s="13">
        <v>43361</v>
      </c>
    </row>
    <row r="9" spans="1:13">
      <c r="A9" s="20" t="s">
        <v>21</v>
      </c>
      <c r="B9" s="20">
        <v>567</v>
      </c>
      <c r="C9" s="1">
        <f t="shared" si="0"/>
        <v>0.14650006577375102</v>
      </c>
      <c r="D9" s="1">
        <f t="shared" si="4"/>
        <v>0.14650006577375102</v>
      </c>
      <c r="E9" s="4"/>
      <c r="H9" s="2">
        <v>0.2</v>
      </c>
      <c r="I9" s="20">
        <v>1</v>
      </c>
      <c r="J9" s="2">
        <v>1</v>
      </c>
      <c r="K9" s="2" t="s">
        <v>5</v>
      </c>
      <c r="L9" s="13">
        <v>43361</v>
      </c>
    </row>
    <row r="10" spans="1:13">
      <c r="A10" s="20" t="s">
        <v>39</v>
      </c>
      <c r="B10" s="20">
        <v>42582</v>
      </c>
      <c r="C10" s="1">
        <f t="shared" si="0"/>
        <v>19.420927435261117</v>
      </c>
      <c r="D10" s="1">
        <f t="shared" si="4"/>
        <v>19.420927435261117</v>
      </c>
      <c r="E10" s="4"/>
      <c r="H10" s="2">
        <v>0.2</v>
      </c>
      <c r="I10" s="20">
        <v>1</v>
      </c>
      <c r="J10" s="2">
        <v>1</v>
      </c>
      <c r="K10" s="2" t="s">
        <v>5</v>
      </c>
      <c r="L10" s="13">
        <v>43361</v>
      </c>
    </row>
    <row r="11" spans="1:13">
      <c r="A11" s="20" t="s">
        <v>40</v>
      </c>
      <c r="B11" s="20">
        <v>13993</v>
      </c>
      <c r="C11" s="1">
        <f t="shared" si="0"/>
        <v>6.0319562667807913</v>
      </c>
      <c r="D11" s="1">
        <f t="shared" si="4"/>
        <v>30.159781333903958</v>
      </c>
      <c r="E11" s="4"/>
      <c r="H11" s="2">
        <v>0.2</v>
      </c>
      <c r="I11" s="20">
        <v>5</v>
      </c>
      <c r="J11" s="2">
        <v>1</v>
      </c>
      <c r="K11" s="2" t="s">
        <v>5</v>
      </c>
      <c r="L11" s="13">
        <v>43361</v>
      </c>
    </row>
    <row r="12" spans="1:13">
      <c r="A12" s="20" t="s">
        <v>41</v>
      </c>
      <c r="B12" s="20">
        <v>13165</v>
      </c>
      <c r="C12" s="1">
        <f t="shared" si="0"/>
        <v>5.6615529738637749</v>
      </c>
      <c r="D12" s="1">
        <f t="shared" si="4"/>
        <v>28.307764869318873</v>
      </c>
      <c r="E12" s="4"/>
      <c r="H12" s="2">
        <v>0.2</v>
      </c>
      <c r="I12" s="20">
        <v>5</v>
      </c>
      <c r="J12" s="2">
        <v>1</v>
      </c>
      <c r="K12" s="2" t="s">
        <v>5</v>
      </c>
      <c r="L12" s="13">
        <v>43361</v>
      </c>
    </row>
    <row r="13" spans="1:13">
      <c r="A13" s="20" t="s">
        <v>42</v>
      </c>
      <c r="B13" s="20">
        <v>14401</v>
      </c>
      <c r="C13" s="1">
        <f t="shared" si="0"/>
        <v>6.2148334689323583</v>
      </c>
      <c r="D13" s="1">
        <f t="shared" si="4"/>
        <v>31.074167344661792</v>
      </c>
      <c r="E13" s="4"/>
      <c r="F13" s="3"/>
      <c r="H13" s="2">
        <v>0.2</v>
      </c>
      <c r="I13" s="20">
        <v>5</v>
      </c>
      <c r="J13" s="2">
        <v>1</v>
      </c>
      <c r="K13" s="2" t="s">
        <v>5</v>
      </c>
      <c r="L13" s="13">
        <v>43361</v>
      </c>
    </row>
    <row r="14" spans="1:13">
      <c r="A14" s="20" t="s">
        <v>43</v>
      </c>
      <c r="B14" s="20">
        <v>13681</v>
      </c>
      <c r="C14" s="1">
        <f t="shared" si="0"/>
        <v>5.8922691985849989</v>
      </c>
      <c r="D14" s="1">
        <f t="shared" si="4"/>
        <v>29.461345992924993</v>
      </c>
      <c r="E14" s="4"/>
      <c r="H14" s="2">
        <v>0.2</v>
      </c>
      <c r="I14" s="20">
        <v>5</v>
      </c>
      <c r="J14" s="2">
        <v>1</v>
      </c>
      <c r="K14" s="2" t="s">
        <v>5</v>
      </c>
      <c r="L14" s="13">
        <v>43361</v>
      </c>
    </row>
    <row r="15" spans="1:13">
      <c r="A15" s="20" t="s">
        <v>44</v>
      </c>
      <c r="B15" s="20">
        <v>14348</v>
      </c>
      <c r="C15" s="1">
        <f t="shared" si="0"/>
        <v>6.1910639437035364</v>
      </c>
      <c r="D15" s="1">
        <f t="shared" si="4"/>
        <v>30.955319718517682</v>
      </c>
      <c r="E15" s="4"/>
      <c r="H15" s="2">
        <v>0.2</v>
      </c>
      <c r="I15" s="20">
        <v>5</v>
      </c>
      <c r="J15" s="2">
        <v>1</v>
      </c>
      <c r="K15" s="2" t="s">
        <v>5</v>
      </c>
      <c r="L15" s="13">
        <v>43361</v>
      </c>
    </row>
    <row r="16" spans="1:13">
      <c r="A16" s="20" t="s">
        <v>45</v>
      </c>
      <c r="B16" s="20">
        <v>14738</v>
      </c>
      <c r="C16" s="1">
        <f t="shared" si="0"/>
        <v>6.3660655013463954</v>
      </c>
      <c r="D16" s="1">
        <f t="shared" si="4"/>
        <v>31.830327506731976</v>
      </c>
      <c r="E16" s="4"/>
      <c r="H16" s="2">
        <v>0.2</v>
      </c>
      <c r="I16" s="20">
        <v>5</v>
      </c>
      <c r="J16" s="2">
        <v>1</v>
      </c>
      <c r="K16" s="2" t="s">
        <v>5</v>
      </c>
      <c r="L16" s="13">
        <v>43361</v>
      </c>
    </row>
    <row r="17" spans="1:12">
      <c r="A17" s="20" t="s">
        <v>46</v>
      </c>
      <c r="B17" s="20">
        <v>15669</v>
      </c>
      <c r="C17" s="1">
        <f t="shared" si="0"/>
        <v>6.7847027092851988</v>
      </c>
      <c r="D17" s="1">
        <f t="shared" si="4"/>
        <v>33.923513546425994</v>
      </c>
      <c r="E17" s="4"/>
      <c r="H17" s="2">
        <v>0.2</v>
      </c>
      <c r="I17" s="20">
        <v>5</v>
      </c>
      <c r="J17" s="2">
        <v>1</v>
      </c>
      <c r="K17" s="2" t="s">
        <v>5</v>
      </c>
      <c r="L17" s="13">
        <v>43361</v>
      </c>
    </row>
    <row r="18" spans="1:12">
      <c r="A18" s="20" t="s">
        <v>47</v>
      </c>
      <c r="B18" s="20">
        <v>15050</v>
      </c>
      <c r="C18" s="1">
        <f t="shared" si="0"/>
        <v>6.5062229463974992</v>
      </c>
      <c r="D18" s="1">
        <f t="shared" si="4"/>
        <v>32.531114731987493</v>
      </c>
      <c r="E18" s="4"/>
      <c r="H18" s="2">
        <v>0.2</v>
      </c>
      <c r="I18" s="20">
        <v>5</v>
      </c>
      <c r="J18" s="2">
        <v>1</v>
      </c>
      <c r="K18" s="2" t="s">
        <v>5</v>
      </c>
      <c r="L18" s="13">
        <v>43361</v>
      </c>
    </row>
    <row r="19" spans="1:12">
      <c r="A19" s="20" t="s">
        <v>48</v>
      </c>
      <c r="B19" s="20">
        <v>18161</v>
      </c>
      <c r="C19" s="1">
        <f t="shared" si="0"/>
        <v>7.9113487903584394</v>
      </c>
      <c r="D19" s="1">
        <f t="shared" si="4"/>
        <v>39.5567439517922</v>
      </c>
      <c r="E19" s="4"/>
      <c r="H19" s="2">
        <v>0.2</v>
      </c>
      <c r="I19" s="20">
        <v>5</v>
      </c>
      <c r="J19" s="2">
        <v>1</v>
      </c>
      <c r="K19" s="2" t="s">
        <v>5</v>
      </c>
      <c r="L19" s="13">
        <v>43361</v>
      </c>
    </row>
    <row r="20" spans="1:12">
      <c r="A20" s="20" t="s">
        <v>22</v>
      </c>
      <c r="B20" s="20">
        <v>48269</v>
      </c>
      <c r="C20" s="1">
        <f t="shared" si="0"/>
        <v>22.223311609914401</v>
      </c>
      <c r="D20" s="1">
        <f t="shared" si="4"/>
        <v>22.223311609914401</v>
      </c>
      <c r="E20" s="4">
        <v>22.22</v>
      </c>
      <c r="F20" s="1">
        <f t="shared" ref="F20" si="5">100*D20/E20</f>
        <v>100.01490373498829</v>
      </c>
      <c r="H20" s="2">
        <v>0.2</v>
      </c>
      <c r="I20" s="20">
        <v>1</v>
      </c>
      <c r="J20" s="2">
        <v>1</v>
      </c>
      <c r="K20" s="2" t="s">
        <v>5</v>
      </c>
      <c r="L20" s="13">
        <v>43361</v>
      </c>
    </row>
    <row r="21" spans="1:12">
      <c r="A21" s="20" t="s">
        <v>23</v>
      </c>
      <c r="B21" s="20">
        <v>1353</v>
      </c>
      <c r="C21" s="1">
        <f t="shared" si="0"/>
        <v>0.48396780228383107</v>
      </c>
      <c r="D21" s="1">
        <f t="shared" si="4"/>
        <v>0.48396780228383107</v>
      </c>
      <c r="E21" s="4"/>
      <c r="H21" s="2">
        <v>0.2</v>
      </c>
      <c r="I21" s="20">
        <v>1</v>
      </c>
      <c r="J21" s="2">
        <v>1</v>
      </c>
      <c r="K21" s="2" t="s">
        <v>5</v>
      </c>
      <c r="L21" s="13">
        <v>43361</v>
      </c>
    </row>
    <row r="22" spans="1:12">
      <c r="A22" s="20" t="s">
        <v>49</v>
      </c>
      <c r="B22" s="20">
        <v>25366</v>
      </c>
      <c r="C22" s="1">
        <f t="shared" si="0"/>
        <v>11.218592730627003</v>
      </c>
      <c r="D22" s="1">
        <f t="shared" si="4"/>
        <v>56.092963653135016</v>
      </c>
      <c r="E22" s="4"/>
      <c r="H22" s="2">
        <v>0.2</v>
      </c>
      <c r="I22" s="20">
        <v>5</v>
      </c>
      <c r="J22" s="2">
        <v>1</v>
      </c>
      <c r="K22" s="2" t="s">
        <v>5</v>
      </c>
      <c r="L22" s="13">
        <v>43361</v>
      </c>
    </row>
    <row r="23" spans="1:12">
      <c r="A23" s="20" t="s">
        <v>50</v>
      </c>
      <c r="B23" s="20">
        <v>19278</v>
      </c>
      <c r="C23" s="1">
        <f t="shared" si="0"/>
        <v>8.4192251884561546</v>
      </c>
      <c r="D23" s="1">
        <f t="shared" si="4"/>
        <v>42.096125942280771</v>
      </c>
      <c r="E23" s="4"/>
      <c r="H23" s="2">
        <v>0.2</v>
      </c>
      <c r="I23" s="20">
        <v>5</v>
      </c>
      <c r="J23" s="2">
        <v>1</v>
      </c>
      <c r="K23" s="2" t="s">
        <v>5</v>
      </c>
      <c r="L23" s="13">
        <v>43361</v>
      </c>
    </row>
    <row r="24" spans="1:12">
      <c r="A24" s="20" t="s">
        <v>51</v>
      </c>
      <c r="B24" s="20">
        <v>11136</v>
      </c>
      <c r="C24" s="1">
        <f t="shared" si="0"/>
        <v>4.7580200453168642</v>
      </c>
      <c r="D24" s="1">
        <f t="shared" si="4"/>
        <v>23.790100226584322</v>
      </c>
      <c r="E24" s="4"/>
      <c r="H24" s="2">
        <v>0.2</v>
      </c>
      <c r="I24" s="20">
        <v>5</v>
      </c>
      <c r="J24" s="2">
        <v>1</v>
      </c>
      <c r="K24" s="2" t="s">
        <v>5</v>
      </c>
      <c r="L24" s="13">
        <v>43361</v>
      </c>
    </row>
    <row r="25" spans="1:12" ht="10.5" customHeight="1">
      <c r="A25" s="20" t="s">
        <v>52</v>
      </c>
      <c r="B25" s="20">
        <v>52088</v>
      </c>
      <c r="C25" s="1">
        <f t="shared" si="0"/>
        <v>24.131091141871298</v>
      </c>
      <c r="D25" s="1">
        <f t="shared" si="4"/>
        <v>24.131091141871298</v>
      </c>
      <c r="E25" s="4"/>
      <c r="H25" s="2">
        <v>0.2</v>
      </c>
      <c r="I25" s="20">
        <v>1</v>
      </c>
      <c r="J25" s="2">
        <v>1</v>
      </c>
      <c r="K25" s="2" t="s">
        <v>5</v>
      </c>
      <c r="L25" s="13">
        <v>43361</v>
      </c>
    </row>
    <row r="26" spans="1:12">
      <c r="A26" s="20" t="s">
        <v>53</v>
      </c>
      <c r="B26" s="20">
        <v>48259</v>
      </c>
      <c r="C26" s="1">
        <f t="shared" si="0"/>
        <v>22.218343421794881</v>
      </c>
      <c r="D26" s="1">
        <f t="shared" ref="D26:D27" si="6">C26*J26*I26</f>
        <v>22.218343421794881</v>
      </c>
      <c r="E26" s="4"/>
      <c r="H26" s="2">
        <v>0.2</v>
      </c>
      <c r="I26" s="20">
        <v>1</v>
      </c>
      <c r="J26" s="2">
        <v>1</v>
      </c>
      <c r="K26" s="2" t="s">
        <v>5</v>
      </c>
      <c r="L26" s="13">
        <v>43361</v>
      </c>
    </row>
    <row r="27" spans="1:12">
      <c r="A27" s="20" t="s">
        <v>54</v>
      </c>
      <c r="B27" s="20">
        <v>15173</v>
      </c>
      <c r="C27" s="1">
        <f t="shared" si="0"/>
        <v>6.5615154813457108</v>
      </c>
      <c r="D27" s="1">
        <f t="shared" si="6"/>
        <v>32.807577406728555</v>
      </c>
      <c r="E27" s="4"/>
      <c r="H27" s="2">
        <v>0.2</v>
      </c>
      <c r="I27" s="20">
        <v>5</v>
      </c>
      <c r="J27" s="2">
        <v>1</v>
      </c>
      <c r="K27" s="2" t="s">
        <v>5</v>
      </c>
      <c r="L27" s="13">
        <v>43361</v>
      </c>
    </row>
    <row r="28" spans="1:12">
      <c r="A28" s="20" t="s">
        <v>55</v>
      </c>
      <c r="B28" s="20">
        <v>16198</v>
      </c>
      <c r="C28" s="1">
        <f t="shared" si="0"/>
        <v>7.023125780109436</v>
      </c>
      <c r="D28" s="1">
        <f t="shared" si="4"/>
        <v>35.115628900547179</v>
      </c>
      <c r="E28" s="4"/>
      <c r="H28" s="2">
        <v>0.2</v>
      </c>
      <c r="I28" s="20">
        <v>5</v>
      </c>
      <c r="J28" s="2">
        <v>1</v>
      </c>
      <c r="K28" s="2" t="s">
        <v>5</v>
      </c>
      <c r="L28" s="13">
        <v>43361</v>
      </c>
    </row>
    <row r="29" spans="1:12">
      <c r="A29" s="20" t="s">
        <v>56</v>
      </c>
      <c r="B29" s="20">
        <v>15254</v>
      </c>
      <c r="C29" s="1">
        <f t="shared" si="0"/>
        <v>6.5979394227460446</v>
      </c>
      <c r="D29" s="1">
        <f t="shared" si="4"/>
        <v>32.989697113730223</v>
      </c>
      <c r="E29" s="4"/>
      <c r="H29" s="2">
        <v>0.2</v>
      </c>
      <c r="I29" s="20">
        <v>5</v>
      </c>
      <c r="J29" s="2">
        <v>1</v>
      </c>
      <c r="K29" s="2" t="s">
        <v>5</v>
      </c>
      <c r="L29" s="13">
        <v>43361</v>
      </c>
    </row>
    <row r="30" spans="1:12">
      <c r="A30" s="20" t="s">
        <v>57</v>
      </c>
      <c r="B30" s="20">
        <v>44310</v>
      </c>
      <c r="C30" s="1">
        <f t="shared" si="0"/>
        <v>20.267555526099898</v>
      </c>
      <c r="D30" s="1">
        <f t="shared" si="4"/>
        <v>20.267555526099898</v>
      </c>
      <c r="E30" s="4"/>
      <c r="H30" s="2">
        <v>0.2</v>
      </c>
      <c r="I30" s="20">
        <v>1</v>
      </c>
      <c r="J30" s="2">
        <v>1</v>
      </c>
      <c r="K30" s="2" t="s">
        <v>5</v>
      </c>
      <c r="L30" s="13">
        <v>43361</v>
      </c>
    </row>
    <row r="31" spans="1:12">
      <c r="A31" s="20" t="s">
        <v>58</v>
      </c>
      <c r="B31" s="20">
        <v>43231</v>
      </c>
      <c r="C31" s="1">
        <f t="shared" si="0"/>
        <v>19.738403511571398</v>
      </c>
      <c r="D31" s="1">
        <f t="shared" si="4"/>
        <v>19.738403511571398</v>
      </c>
      <c r="E31" s="4"/>
      <c r="H31" s="2">
        <v>0.2</v>
      </c>
      <c r="I31" s="20">
        <v>1</v>
      </c>
      <c r="J31" s="2">
        <v>1</v>
      </c>
      <c r="K31" s="2" t="s">
        <v>5</v>
      </c>
      <c r="L31" s="13">
        <v>43361</v>
      </c>
    </row>
    <row r="32" spans="1:12">
      <c r="A32" s="20" t="s">
        <v>24</v>
      </c>
      <c r="B32" s="20">
        <v>20083</v>
      </c>
      <c r="C32" s="1">
        <f t="shared" si="0"/>
        <v>8.7863451578323506</v>
      </c>
      <c r="D32" s="1">
        <f t="shared" si="4"/>
        <v>8.7863451578323506</v>
      </c>
      <c r="E32" s="4">
        <v>7.7773499999999993</v>
      </c>
      <c r="F32" s="1">
        <f t="shared" ref="F32" si="7">100*D32/E32</f>
        <v>112.97350842937956</v>
      </c>
      <c r="H32" s="2">
        <v>0.2</v>
      </c>
      <c r="I32" s="20">
        <v>1</v>
      </c>
      <c r="J32" s="2">
        <v>1</v>
      </c>
      <c r="K32" s="2" t="s">
        <v>5</v>
      </c>
      <c r="L32" s="13">
        <v>43361</v>
      </c>
    </row>
    <row r="33" spans="1:12">
      <c r="A33" s="20" t="s">
        <v>25</v>
      </c>
      <c r="B33" s="20">
        <v>1040</v>
      </c>
      <c r="C33" s="1">
        <f t="shared" si="0"/>
        <v>0.34947621277439994</v>
      </c>
      <c r="D33" s="1">
        <f t="shared" si="4"/>
        <v>0.34947621277439994</v>
      </c>
      <c r="E33" s="4"/>
      <c r="H33" s="2">
        <v>0.2</v>
      </c>
      <c r="I33" s="20">
        <v>1</v>
      </c>
      <c r="J33" s="2">
        <v>1</v>
      </c>
      <c r="K33" s="2" t="s">
        <v>5</v>
      </c>
      <c r="L33" s="13">
        <v>43361</v>
      </c>
    </row>
    <row r="34" spans="1:12">
      <c r="A34" s="20" t="s">
        <v>59</v>
      </c>
      <c r="B34" s="20">
        <v>44712</v>
      </c>
      <c r="C34" s="1">
        <f t="shared" si="0"/>
        <v>20.465124793980099</v>
      </c>
      <c r="D34" s="1">
        <f t="shared" ref="D34:D37" si="8">C34*J34*I34</f>
        <v>20.465124793980099</v>
      </c>
      <c r="E34" s="4"/>
      <c r="H34" s="2">
        <v>0.2</v>
      </c>
      <c r="I34" s="20">
        <v>1</v>
      </c>
      <c r="J34" s="2">
        <v>1</v>
      </c>
      <c r="K34" s="2" t="s">
        <v>5</v>
      </c>
      <c r="L34" s="13">
        <v>43361</v>
      </c>
    </row>
    <row r="35" spans="1:12">
      <c r="A35" s="20" t="s">
        <v>60</v>
      </c>
      <c r="B35" s="20">
        <v>44493</v>
      </c>
      <c r="C35" s="1">
        <f t="shared" si="0"/>
        <v>20.35746519363779</v>
      </c>
      <c r="D35" s="1">
        <f t="shared" si="8"/>
        <v>20.35746519363779</v>
      </c>
      <c r="E35" s="4"/>
      <c r="H35" s="2">
        <v>0.2</v>
      </c>
      <c r="I35" s="20">
        <v>1</v>
      </c>
      <c r="J35" s="2">
        <v>1</v>
      </c>
      <c r="K35" s="2" t="s">
        <v>5</v>
      </c>
      <c r="L35" s="13">
        <v>43361</v>
      </c>
    </row>
    <row r="36" spans="1:12">
      <c r="A36" s="20" t="s">
        <v>61</v>
      </c>
      <c r="B36" s="20">
        <v>41142</v>
      </c>
      <c r="C36" s="1">
        <f t="shared" si="0"/>
        <v>18.718657400534077</v>
      </c>
      <c r="D36" s="1">
        <f t="shared" si="8"/>
        <v>18.718657400534077</v>
      </c>
      <c r="E36" s="4"/>
      <c r="H36" s="2">
        <v>0.2</v>
      </c>
      <c r="I36" s="20">
        <v>1</v>
      </c>
      <c r="J36" s="2">
        <v>1</v>
      </c>
      <c r="K36" s="2" t="s">
        <v>5</v>
      </c>
      <c r="L36" s="13">
        <v>43361</v>
      </c>
    </row>
    <row r="37" spans="1:12">
      <c r="A37" s="20" t="s">
        <v>62</v>
      </c>
      <c r="B37" s="20">
        <v>42554</v>
      </c>
      <c r="C37" s="1">
        <f t="shared" si="0"/>
        <v>19.407243989131644</v>
      </c>
      <c r="D37" s="1">
        <f t="shared" si="8"/>
        <v>19.407243989131644</v>
      </c>
      <c r="E37" s="4"/>
      <c r="H37" s="2">
        <v>0.2</v>
      </c>
      <c r="I37" s="20">
        <v>1</v>
      </c>
      <c r="J37" s="2">
        <v>1</v>
      </c>
      <c r="K37" s="2" t="s">
        <v>5</v>
      </c>
      <c r="L37" s="13">
        <v>43361</v>
      </c>
    </row>
    <row r="38" spans="1:12">
      <c r="A38" s="20" t="s">
        <v>63</v>
      </c>
      <c r="B38" s="20">
        <v>12399</v>
      </c>
      <c r="C38" s="1">
        <f t="shared" si="0"/>
        <v>5.3197559632099596</v>
      </c>
      <c r="D38" s="1">
        <f t="shared" ref="D38:D65" si="9">C38*J38*I38</f>
        <v>26.598779816049799</v>
      </c>
      <c r="E38" s="4"/>
      <c r="H38" s="2">
        <v>0.2</v>
      </c>
      <c r="I38" s="20">
        <v>5</v>
      </c>
      <c r="J38" s="2">
        <v>1</v>
      </c>
      <c r="K38" s="2" t="s">
        <v>5</v>
      </c>
      <c r="L38" s="13">
        <v>43361</v>
      </c>
    </row>
    <row r="39" spans="1:12">
      <c r="A39" s="20" t="s">
        <v>64</v>
      </c>
      <c r="B39" s="20">
        <v>12734</v>
      </c>
      <c r="C39" s="1">
        <f t="shared" si="0"/>
        <v>5.4691334096342041</v>
      </c>
      <c r="D39" s="1">
        <f t="shared" si="9"/>
        <v>27.34566704817102</v>
      </c>
      <c r="E39" s="4"/>
      <c r="H39" s="2">
        <v>0.2</v>
      </c>
      <c r="I39" s="20">
        <v>5</v>
      </c>
      <c r="J39" s="2">
        <v>1</v>
      </c>
      <c r="K39" s="2" t="s">
        <v>5</v>
      </c>
      <c r="L39" s="13">
        <v>43361</v>
      </c>
    </row>
    <row r="40" spans="1:12">
      <c r="A40" s="20" t="s">
        <v>65</v>
      </c>
      <c r="B40" s="20">
        <v>13930</v>
      </c>
      <c r="C40" s="1">
        <f t="shared" si="0"/>
        <v>6.0037390368391002</v>
      </c>
      <c r="D40" s="1">
        <f t="shared" si="9"/>
        <v>30.018695184195501</v>
      </c>
      <c r="E40" s="4"/>
      <c r="H40" s="2">
        <v>0.2</v>
      </c>
      <c r="I40" s="20">
        <v>5</v>
      </c>
      <c r="J40" s="2">
        <v>1</v>
      </c>
      <c r="K40" s="2" t="s">
        <v>5</v>
      </c>
      <c r="L40" s="13">
        <v>43361</v>
      </c>
    </row>
    <row r="41" spans="1:12">
      <c r="A41" s="20" t="s">
        <v>66</v>
      </c>
      <c r="B41" s="20">
        <v>14276</v>
      </c>
      <c r="C41" s="1">
        <f t="shared" si="0"/>
        <v>6.1587796863519841</v>
      </c>
      <c r="D41" s="1">
        <f t="shared" si="9"/>
        <v>6.1587796863519841</v>
      </c>
      <c r="E41" s="4"/>
      <c r="H41" s="2">
        <v>0.2</v>
      </c>
      <c r="I41" s="20">
        <v>1</v>
      </c>
      <c r="J41" s="2">
        <v>1</v>
      </c>
      <c r="K41" s="2" t="s">
        <v>5</v>
      </c>
      <c r="L41" s="13">
        <v>43361</v>
      </c>
    </row>
    <row r="42" spans="1:12">
      <c r="A42" s="20" t="s">
        <v>67</v>
      </c>
      <c r="B42" s="20">
        <v>13316</v>
      </c>
      <c r="C42" s="1">
        <f t="shared" si="0"/>
        <v>5.7290294625491036</v>
      </c>
      <c r="D42" s="1">
        <f t="shared" si="9"/>
        <v>5.7290294625491036</v>
      </c>
      <c r="E42" s="4"/>
      <c r="H42" s="2">
        <v>0.2</v>
      </c>
      <c r="I42" s="20">
        <v>1</v>
      </c>
      <c r="J42" s="2">
        <v>1</v>
      </c>
      <c r="K42" s="2" t="s">
        <v>5</v>
      </c>
      <c r="L42" s="13">
        <v>43361</v>
      </c>
    </row>
    <row r="43" spans="1:12">
      <c r="A43" s="20" t="s">
        <v>68</v>
      </c>
      <c r="B43" s="20">
        <v>18838</v>
      </c>
      <c r="C43" s="1">
        <f t="shared" si="0"/>
        <v>8.218954010340795</v>
      </c>
      <c r="D43" s="1">
        <f t="shared" si="9"/>
        <v>8.218954010340795</v>
      </c>
      <c r="E43" s="4"/>
      <c r="H43" s="2">
        <v>0.2</v>
      </c>
      <c r="I43" s="20">
        <v>1</v>
      </c>
      <c r="J43" s="2">
        <v>1</v>
      </c>
      <c r="K43" s="2" t="s">
        <v>5</v>
      </c>
      <c r="L43" s="13">
        <v>43361</v>
      </c>
    </row>
    <row r="44" spans="1:12">
      <c r="A44" s="20" t="s">
        <v>26</v>
      </c>
      <c r="B44" s="20">
        <v>47040</v>
      </c>
      <c r="C44" s="1">
        <f t="shared" si="0"/>
        <v>21.613789709894402</v>
      </c>
      <c r="D44" s="1">
        <f t="shared" si="9"/>
        <v>21.613789709894402</v>
      </c>
      <c r="E44" s="4">
        <v>22.221</v>
      </c>
      <c r="F44" s="1">
        <f t="shared" ref="F44" si="10">100*D44/E44</f>
        <v>97.267403401711888</v>
      </c>
      <c r="H44" s="2">
        <v>0.2</v>
      </c>
      <c r="I44" s="20">
        <v>1</v>
      </c>
      <c r="J44" s="2">
        <v>1</v>
      </c>
      <c r="K44" s="2" t="s">
        <v>5</v>
      </c>
      <c r="L44" s="13">
        <v>43361</v>
      </c>
    </row>
    <row r="45" spans="1:12">
      <c r="A45" s="20" t="s">
        <v>27</v>
      </c>
      <c r="B45" s="20">
        <v>1282</v>
      </c>
      <c r="C45" s="1">
        <f t="shared" si="0"/>
        <v>0.45344787193231595</v>
      </c>
      <c r="D45" s="1">
        <f t="shared" si="9"/>
        <v>0.45344787193231595</v>
      </c>
      <c r="E45" s="4"/>
      <c r="H45" s="2">
        <v>0.2</v>
      </c>
      <c r="I45" s="20">
        <v>1</v>
      </c>
      <c r="J45" s="2">
        <v>1</v>
      </c>
      <c r="K45" s="2" t="s">
        <v>5</v>
      </c>
      <c r="L45" s="13">
        <v>43361</v>
      </c>
    </row>
    <row r="46" spans="1:12">
      <c r="A46" s="20" t="s">
        <v>69</v>
      </c>
      <c r="B46" s="20">
        <v>42127</v>
      </c>
      <c r="C46" s="1">
        <f t="shared" si="0"/>
        <v>19.19870999175351</v>
      </c>
      <c r="D46" s="1">
        <f t="shared" si="9"/>
        <v>19.19870999175351</v>
      </c>
      <c r="E46" s="4"/>
      <c r="H46" s="2">
        <v>0.2</v>
      </c>
      <c r="I46" s="20">
        <v>1</v>
      </c>
      <c r="J46" s="2">
        <v>1</v>
      </c>
      <c r="K46" s="2" t="s">
        <v>5</v>
      </c>
      <c r="L46" s="13">
        <v>43361</v>
      </c>
    </row>
    <row r="47" spans="1:12">
      <c r="A47" s="20" t="s">
        <v>70</v>
      </c>
      <c r="B47" s="20">
        <v>45429</v>
      </c>
      <c r="C47" s="1">
        <f t="shared" si="0"/>
        <v>20.81807798548552</v>
      </c>
      <c r="D47" s="1">
        <f t="shared" si="9"/>
        <v>20.81807798548552</v>
      </c>
      <c r="E47" s="4"/>
      <c r="H47" s="2">
        <v>0.2</v>
      </c>
      <c r="I47" s="20">
        <v>1</v>
      </c>
      <c r="J47" s="2">
        <v>1</v>
      </c>
      <c r="K47" s="2" t="s">
        <v>5</v>
      </c>
      <c r="L47" s="13">
        <v>43361</v>
      </c>
    </row>
    <row r="48" spans="1:12">
      <c r="A48" s="20" t="s">
        <v>71</v>
      </c>
      <c r="B48" s="20">
        <v>46890</v>
      </c>
      <c r="C48" s="1">
        <f t="shared" si="0"/>
        <v>21.539544806163899</v>
      </c>
      <c r="D48" s="1">
        <f t="shared" si="9"/>
        <v>21.539544806163899</v>
      </c>
      <c r="E48" s="4"/>
      <c r="H48" s="2">
        <v>0.2</v>
      </c>
      <c r="I48" s="20">
        <v>1</v>
      </c>
      <c r="J48" s="2">
        <v>1</v>
      </c>
      <c r="K48" s="2" t="s">
        <v>5</v>
      </c>
      <c r="L48" s="13">
        <v>43361</v>
      </c>
    </row>
    <row r="49" spans="1:12">
      <c r="A49" s="20" t="s">
        <v>72</v>
      </c>
      <c r="B49" s="20">
        <v>10518</v>
      </c>
      <c r="C49" s="1">
        <f t="shared" si="0"/>
        <v>4.4839854069155161</v>
      </c>
      <c r="D49" s="1">
        <f t="shared" si="9"/>
        <v>22.419927034577579</v>
      </c>
      <c r="E49" s="4"/>
      <c r="H49" s="2">
        <v>0.2</v>
      </c>
      <c r="I49" s="20">
        <v>5</v>
      </c>
      <c r="J49" s="2">
        <v>1</v>
      </c>
      <c r="K49" s="2" t="s">
        <v>5</v>
      </c>
      <c r="L49" s="13">
        <v>43361</v>
      </c>
    </row>
    <row r="50" spans="1:12">
      <c r="A50" s="20" t="s">
        <v>73</v>
      </c>
      <c r="B50" s="20">
        <v>11786</v>
      </c>
      <c r="C50" s="1">
        <f t="shared" si="0"/>
        <v>5.0468319652055635</v>
      </c>
      <c r="D50" s="1">
        <f t="shared" si="9"/>
        <v>25.234159826027817</v>
      </c>
      <c r="E50" s="4"/>
      <c r="H50" s="2">
        <v>0.2</v>
      </c>
      <c r="I50" s="20">
        <v>5</v>
      </c>
      <c r="J50" s="2">
        <v>1</v>
      </c>
      <c r="K50" s="2" t="s">
        <v>5</v>
      </c>
      <c r="L50" s="13">
        <v>43361</v>
      </c>
    </row>
    <row r="51" spans="1:12">
      <c r="A51" s="20" t="s">
        <v>74</v>
      </c>
      <c r="B51" s="20">
        <v>56323</v>
      </c>
      <c r="C51" s="1">
        <f t="shared" si="0"/>
        <v>26.271008184149313</v>
      </c>
      <c r="D51" s="1">
        <f t="shared" si="9"/>
        <v>26.271008184149313</v>
      </c>
      <c r="E51" s="4"/>
      <c r="F51" s="3"/>
      <c r="H51" s="2">
        <v>0.2</v>
      </c>
      <c r="I51" s="20">
        <v>1</v>
      </c>
      <c r="J51" s="2">
        <v>1</v>
      </c>
      <c r="K51" s="2" t="s">
        <v>5</v>
      </c>
      <c r="L51" s="13">
        <v>43361</v>
      </c>
    </row>
    <row r="52" spans="1:12">
      <c r="A52" s="20" t="s">
        <v>75</v>
      </c>
      <c r="B52" s="20">
        <v>11877</v>
      </c>
      <c r="C52" s="1">
        <f t="shared" si="0"/>
        <v>5.0873137230145113</v>
      </c>
      <c r="D52" s="1">
        <f t="shared" ref="D52:D53" si="11">C52*J52*I52</f>
        <v>25.436568615072556</v>
      </c>
      <c r="E52" s="4"/>
      <c r="H52" s="2">
        <v>0.2</v>
      </c>
      <c r="I52" s="20">
        <v>5</v>
      </c>
      <c r="J52" s="2">
        <v>1</v>
      </c>
      <c r="K52" s="2" t="s">
        <v>5</v>
      </c>
      <c r="L52" s="13">
        <v>43361</v>
      </c>
    </row>
    <row r="53" spans="1:12">
      <c r="A53" s="20" t="s">
        <v>76</v>
      </c>
      <c r="B53" s="20">
        <v>72399</v>
      </c>
      <c r="C53" s="1">
        <f t="shared" si="0"/>
        <v>34.626963376129957</v>
      </c>
      <c r="D53" s="1">
        <f t="shared" si="11"/>
        <v>34.626963376129957</v>
      </c>
      <c r="E53" s="4"/>
      <c r="H53" s="2">
        <v>0.2</v>
      </c>
      <c r="I53" s="20">
        <v>1</v>
      </c>
      <c r="J53" s="2">
        <v>1</v>
      </c>
      <c r="K53" s="2" t="s">
        <v>5</v>
      </c>
      <c r="L53" s="13">
        <v>43361</v>
      </c>
    </row>
    <row r="54" spans="1:12">
      <c r="A54" s="20" t="s">
        <v>77</v>
      </c>
      <c r="B54" s="20">
        <v>12303</v>
      </c>
      <c r="C54" s="1">
        <f t="shared" si="0"/>
        <v>5.2769787996626309</v>
      </c>
      <c r="D54" s="1">
        <f t="shared" si="9"/>
        <v>26.384893998313153</v>
      </c>
      <c r="E54" s="4"/>
      <c r="H54" s="2">
        <v>0.2</v>
      </c>
      <c r="I54" s="20">
        <v>5</v>
      </c>
      <c r="J54" s="2">
        <v>1</v>
      </c>
      <c r="K54" s="2" t="s">
        <v>5</v>
      </c>
      <c r="L54" s="13">
        <v>43361</v>
      </c>
    </row>
    <row r="55" spans="1:12">
      <c r="A55" s="20" t="s">
        <v>78</v>
      </c>
      <c r="B55" s="20">
        <v>16965</v>
      </c>
      <c r="C55" s="1">
        <f t="shared" si="0"/>
        <v>7.3695256004097747</v>
      </c>
      <c r="D55" s="1">
        <f t="shared" si="9"/>
        <v>36.847628002048872</v>
      </c>
      <c r="E55" s="4"/>
      <c r="H55" s="2">
        <v>0.2</v>
      </c>
      <c r="I55" s="20">
        <v>5</v>
      </c>
      <c r="J55" s="2">
        <v>1</v>
      </c>
      <c r="K55" s="2" t="s">
        <v>5</v>
      </c>
      <c r="L55" s="13">
        <v>43361</v>
      </c>
    </row>
    <row r="56" spans="1:12">
      <c r="A56" s="20" t="s">
        <v>28</v>
      </c>
      <c r="B56" s="20">
        <v>18714</v>
      </c>
      <c r="C56" s="1">
        <f t="shared" si="0"/>
        <v>8.1625638265415628</v>
      </c>
      <c r="D56" s="1">
        <f t="shared" ref="D56:D57" si="12">C56*J56*I56</f>
        <v>8.1625638265415628</v>
      </c>
      <c r="E56" s="4">
        <v>7.7773499999999993</v>
      </c>
      <c r="F56" s="1">
        <f t="shared" ref="F56" si="13">100*D56/E56</f>
        <v>104.95302161458034</v>
      </c>
      <c r="H56" s="2">
        <v>0.2</v>
      </c>
      <c r="I56" s="20">
        <v>1</v>
      </c>
      <c r="J56" s="2">
        <v>1</v>
      </c>
      <c r="K56" s="2" t="s">
        <v>5</v>
      </c>
      <c r="L56" s="13">
        <v>43361</v>
      </c>
    </row>
    <row r="57" spans="1:12">
      <c r="A57" s="20" t="s">
        <v>29</v>
      </c>
      <c r="B57" s="20">
        <v>1056</v>
      </c>
      <c r="C57" s="1">
        <f t="shared" si="0"/>
        <v>0.35634779327462396</v>
      </c>
      <c r="D57" s="1">
        <f t="shared" si="12"/>
        <v>0.35634779327462396</v>
      </c>
      <c r="E57" s="4"/>
      <c r="H57" s="2">
        <v>0.2</v>
      </c>
      <c r="I57" s="20">
        <v>1</v>
      </c>
      <c r="J57" s="2">
        <v>1</v>
      </c>
      <c r="K57" s="2" t="s">
        <v>5</v>
      </c>
      <c r="L57" s="13">
        <v>43361</v>
      </c>
    </row>
    <row r="58" spans="1:12">
      <c r="A58" s="20" t="s">
        <v>79</v>
      </c>
      <c r="B58" s="20">
        <v>17572</v>
      </c>
      <c r="C58" s="1">
        <f t="shared" si="0"/>
        <v>7.6442594894462559</v>
      </c>
      <c r="D58" s="1">
        <f t="shared" si="9"/>
        <v>38.221297447231279</v>
      </c>
      <c r="E58" s="4"/>
      <c r="H58" s="2">
        <v>0.2</v>
      </c>
      <c r="I58" s="20">
        <v>5</v>
      </c>
      <c r="J58" s="2">
        <v>1</v>
      </c>
      <c r="K58" s="2" t="s">
        <v>5</v>
      </c>
      <c r="L58" s="13">
        <v>43361</v>
      </c>
    </row>
    <row r="59" spans="1:12">
      <c r="A59" s="20" t="s">
        <v>80</v>
      </c>
      <c r="B59" s="20">
        <v>18003</v>
      </c>
      <c r="C59" s="1">
        <f t="shared" si="0"/>
        <v>7.8396531805904308</v>
      </c>
      <c r="D59" s="1">
        <f t="shared" si="9"/>
        <v>39.198265902952151</v>
      </c>
      <c r="E59" s="4"/>
      <c r="H59" s="2">
        <v>0.2</v>
      </c>
      <c r="I59" s="20">
        <v>5</v>
      </c>
      <c r="J59" s="2">
        <v>1</v>
      </c>
      <c r="K59" s="2" t="s">
        <v>5</v>
      </c>
      <c r="L59" s="13">
        <v>43361</v>
      </c>
    </row>
    <row r="60" spans="1:12">
      <c r="A60" s="20" t="s">
        <v>81</v>
      </c>
      <c r="B60" s="20">
        <v>22628</v>
      </c>
      <c r="C60" s="1">
        <f t="shared" si="0"/>
        <v>9.953071735987054</v>
      </c>
      <c r="D60" s="1">
        <f t="shared" si="9"/>
        <v>49.765358679935268</v>
      </c>
      <c r="E60" s="4"/>
      <c r="H60" s="2">
        <v>0.2</v>
      </c>
      <c r="I60" s="20">
        <v>5</v>
      </c>
      <c r="J60" s="2">
        <v>1</v>
      </c>
      <c r="K60" s="2" t="s">
        <v>5</v>
      </c>
      <c r="L60" s="13">
        <v>43361</v>
      </c>
    </row>
    <row r="61" spans="1:12">
      <c r="A61" s="20" t="s">
        <v>82</v>
      </c>
      <c r="B61" s="20">
        <v>22339</v>
      </c>
      <c r="C61" s="1">
        <f t="shared" si="0"/>
        <v>9.8201179735894382</v>
      </c>
      <c r="D61" s="1">
        <f t="shared" si="9"/>
        <v>49.100589867947193</v>
      </c>
      <c r="E61" s="4"/>
      <c r="H61" s="2">
        <v>0.2</v>
      </c>
      <c r="I61" s="20">
        <v>5</v>
      </c>
      <c r="J61" s="2">
        <v>1</v>
      </c>
      <c r="K61" s="2" t="s">
        <v>5</v>
      </c>
      <c r="L61" s="13">
        <v>43361</v>
      </c>
    </row>
    <row r="62" spans="1:12">
      <c r="A62" s="20" t="s">
        <v>83</v>
      </c>
      <c r="B62" s="20">
        <v>22167</v>
      </c>
      <c r="C62" s="1">
        <f t="shared" si="0"/>
        <v>9.7410463306233499</v>
      </c>
      <c r="D62" s="1">
        <f t="shared" si="9"/>
        <v>48.705231653116748</v>
      </c>
      <c r="E62" s="4"/>
      <c r="H62" s="2">
        <v>0.2</v>
      </c>
      <c r="I62" s="20">
        <v>5</v>
      </c>
      <c r="J62" s="2">
        <v>1</v>
      </c>
      <c r="K62" s="2" t="s">
        <v>5</v>
      </c>
      <c r="L62" s="13">
        <v>43361</v>
      </c>
    </row>
    <row r="63" spans="1:12">
      <c r="A63" s="20" t="s">
        <v>84</v>
      </c>
      <c r="B63" s="20">
        <v>46611</v>
      </c>
      <c r="C63" s="1">
        <f t="shared" si="0"/>
        <v>21.401534643939041</v>
      </c>
      <c r="D63" s="1">
        <f t="shared" si="9"/>
        <v>21.401534643939041</v>
      </c>
      <c r="E63" s="4"/>
      <c r="F63" s="3"/>
      <c r="H63" s="2">
        <v>0.2</v>
      </c>
      <c r="I63" s="20">
        <v>1</v>
      </c>
      <c r="J63" s="2">
        <v>1</v>
      </c>
      <c r="K63" s="2" t="s">
        <v>5</v>
      </c>
      <c r="L63" s="13">
        <v>43361</v>
      </c>
    </row>
    <row r="64" spans="1:12">
      <c r="A64" s="20" t="s">
        <v>85</v>
      </c>
      <c r="B64" s="20">
        <v>50762</v>
      </c>
      <c r="C64" s="1">
        <f t="shared" si="0"/>
        <v>23.466331005294396</v>
      </c>
      <c r="D64" s="1">
        <f t="shared" si="9"/>
        <v>23.466331005294396</v>
      </c>
      <c r="E64" s="4"/>
      <c r="H64" s="2">
        <v>0.2</v>
      </c>
      <c r="I64" s="20">
        <v>1</v>
      </c>
      <c r="J64" s="2">
        <v>1</v>
      </c>
      <c r="K64" s="2" t="s">
        <v>5</v>
      </c>
      <c r="L64" s="13">
        <v>43361</v>
      </c>
    </row>
    <row r="65" spans="1:12">
      <c r="A65" s="20" t="s">
        <v>86</v>
      </c>
      <c r="B65" s="20">
        <v>51528</v>
      </c>
      <c r="C65" s="1">
        <f t="shared" si="0"/>
        <v>23.850041879422658</v>
      </c>
      <c r="D65" s="1">
        <f t="shared" si="9"/>
        <v>23.850041879422658</v>
      </c>
      <c r="E65" s="4"/>
      <c r="H65" s="2">
        <v>0.2</v>
      </c>
      <c r="I65" s="20">
        <v>1</v>
      </c>
      <c r="J65" s="2">
        <v>1</v>
      </c>
      <c r="K65" s="2" t="s">
        <v>5</v>
      </c>
      <c r="L65" s="13">
        <v>43361</v>
      </c>
    </row>
    <row r="66" spans="1:12">
      <c r="A66" s="20" t="s">
        <v>87</v>
      </c>
      <c r="B66" s="20">
        <v>15905</v>
      </c>
      <c r="C66" s="1">
        <f t="shared" si="0"/>
        <v>6.8910198318999747</v>
      </c>
      <c r="D66" s="1">
        <f t="shared" ref="D66" si="14">C66*J66*I66</f>
        <v>34.455099159499873</v>
      </c>
      <c r="E66" s="4"/>
      <c r="H66" s="2">
        <v>0.2</v>
      </c>
      <c r="I66" s="20">
        <v>5</v>
      </c>
      <c r="J66" s="2">
        <v>1</v>
      </c>
      <c r="K66" s="2" t="s">
        <v>5</v>
      </c>
      <c r="L66" s="13">
        <v>43361</v>
      </c>
    </row>
    <row r="67" spans="1:12">
      <c r="A67" s="20" t="s">
        <v>88</v>
      </c>
      <c r="B67" s="20">
        <v>15521</v>
      </c>
      <c r="C67" s="1">
        <f t="shared" ref="C67:C93" si="15">B67^2*0.000000000713159+B67*0.000427979-0.0963933</f>
        <v>6.7180697897621195</v>
      </c>
      <c r="D67" s="1">
        <f t="shared" ref="D67:D89" si="16">C67*J67*I67</f>
        <v>33.5903489488106</v>
      </c>
      <c r="E67" s="4"/>
      <c r="H67" s="2">
        <v>0.2</v>
      </c>
      <c r="I67" s="20">
        <v>5</v>
      </c>
      <c r="J67" s="2">
        <v>1</v>
      </c>
      <c r="K67" s="2" t="s">
        <v>5</v>
      </c>
      <c r="L67" s="13">
        <v>43361</v>
      </c>
    </row>
    <row r="68" spans="1:12">
      <c r="A68" s="20" t="s">
        <v>30</v>
      </c>
      <c r="B68" s="20">
        <v>46091</v>
      </c>
      <c r="C68" s="1">
        <f t="shared" si="15"/>
        <v>21.14460770581768</v>
      </c>
      <c r="D68" s="1">
        <f t="shared" si="16"/>
        <v>21.14460770581768</v>
      </c>
      <c r="E68" s="4">
        <v>22.22</v>
      </c>
      <c r="F68" s="1">
        <f t="shared" ref="F68" si="17">100*D68/E68</f>
        <v>95.160250701249694</v>
      </c>
      <c r="H68" s="2">
        <v>0.2</v>
      </c>
      <c r="I68" s="20">
        <v>1</v>
      </c>
      <c r="J68" s="2">
        <v>1</v>
      </c>
      <c r="K68" s="2" t="s">
        <v>5</v>
      </c>
      <c r="L68" s="13">
        <v>43361</v>
      </c>
    </row>
    <row r="69" spans="1:12">
      <c r="A69" s="20" t="s">
        <v>31</v>
      </c>
      <c r="B69" s="20">
        <v>1137</v>
      </c>
      <c r="C69" s="1">
        <f t="shared" si="15"/>
        <v>0.391140772847271</v>
      </c>
      <c r="D69" s="1">
        <f t="shared" si="16"/>
        <v>0.391140772847271</v>
      </c>
      <c r="E69" s="4"/>
      <c r="F69" s="3"/>
      <c r="H69" s="2">
        <v>0.2</v>
      </c>
      <c r="I69" s="20">
        <v>1</v>
      </c>
      <c r="J69" s="2">
        <v>1</v>
      </c>
      <c r="K69" s="2" t="s">
        <v>5</v>
      </c>
      <c r="L69" s="13">
        <v>43361</v>
      </c>
    </row>
    <row r="70" spans="1:12">
      <c r="A70" s="20" t="s">
        <v>89</v>
      </c>
      <c r="B70" s="20">
        <v>14840</v>
      </c>
      <c r="C70" s="1">
        <f t="shared" si="15"/>
        <v>6.4118709286704005</v>
      </c>
      <c r="D70" s="1">
        <f t="shared" si="16"/>
        <v>32.059354643352002</v>
      </c>
      <c r="E70" s="4"/>
      <c r="F70" s="3"/>
      <c r="H70" s="2">
        <v>0.2</v>
      </c>
      <c r="I70" s="20">
        <v>5</v>
      </c>
      <c r="J70" s="2">
        <v>1</v>
      </c>
      <c r="K70" s="2" t="s">
        <v>5</v>
      </c>
      <c r="L70" s="13">
        <v>43361</v>
      </c>
    </row>
    <row r="71" spans="1:12">
      <c r="A71" s="20" t="s">
        <v>90</v>
      </c>
      <c r="B71" s="20">
        <v>31793</v>
      </c>
      <c r="C71" s="1">
        <f t="shared" si="15"/>
        <v>14.23120049071799</v>
      </c>
      <c r="D71" s="1">
        <f t="shared" si="16"/>
        <v>71.156002453589949</v>
      </c>
      <c r="E71" s="4"/>
      <c r="F71" s="3"/>
      <c r="H71" s="2">
        <v>0.2</v>
      </c>
      <c r="I71" s="20">
        <v>5</v>
      </c>
      <c r="J71" s="2">
        <v>1</v>
      </c>
      <c r="K71" s="2" t="s">
        <v>5</v>
      </c>
      <c r="L71" s="13">
        <v>43361</v>
      </c>
    </row>
    <row r="72" spans="1:12">
      <c r="A72" s="20" t="s">
        <v>91</v>
      </c>
      <c r="B72" s="20">
        <v>25758</v>
      </c>
      <c r="C72" s="1">
        <f t="shared" si="15"/>
        <v>11.400652638587674</v>
      </c>
      <c r="D72" s="1">
        <f t="shared" si="16"/>
        <v>57.00326319293837</v>
      </c>
      <c r="E72" s="4"/>
      <c r="F72" s="3"/>
      <c r="H72" s="2">
        <v>0.2</v>
      </c>
      <c r="I72" s="20">
        <v>5</v>
      </c>
      <c r="J72" s="2">
        <v>1</v>
      </c>
      <c r="K72" s="2" t="s">
        <v>5</v>
      </c>
      <c r="L72" s="13">
        <v>43361</v>
      </c>
    </row>
    <row r="73" spans="1:12">
      <c r="A73" s="20" t="s">
        <v>92</v>
      </c>
      <c r="B73" s="20">
        <v>27460</v>
      </c>
      <c r="C73" s="1">
        <f t="shared" si="15"/>
        <v>12.193668725004398</v>
      </c>
      <c r="D73" s="1">
        <f t="shared" si="16"/>
        <v>60.968343625021994</v>
      </c>
      <c r="E73" s="4"/>
      <c r="F73" s="3"/>
      <c r="H73" s="2">
        <v>0.2</v>
      </c>
      <c r="I73" s="20">
        <v>5</v>
      </c>
      <c r="J73" s="2">
        <v>1</v>
      </c>
      <c r="K73" s="2" t="s">
        <v>5</v>
      </c>
      <c r="L73" s="13">
        <v>43361</v>
      </c>
    </row>
    <row r="74" spans="1:12">
      <c r="A74" s="20" t="s">
        <v>93</v>
      </c>
      <c r="B74" s="20">
        <v>46306</v>
      </c>
      <c r="C74" s="1">
        <f t="shared" si="15"/>
        <v>21.250790347524127</v>
      </c>
      <c r="D74" s="1">
        <f t="shared" si="16"/>
        <v>21.250790347524127</v>
      </c>
      <c r="E74" s="4"/>
      <c r="F74" s="3"/>
      <c r="H74" s="2">
        <v>0.2</v>
      </c>
      <c r="I74" s="20">
        <v>1</v>
      </c>
      <c r="J74" s="2">
        <v>1</v>
      </c>
      <c r="K74" s="2" t="s">
        <v>5</v>
      </c>
      <c r="L74" s="13">
        <v>43361</v>
      </c>
    </row>
    <row r="75" spans="1:12">
      <c r="A75" s="20" t="s">
        <v>94</v>
      </c>
      <c r="B75" s="20">
        <v>42908</v>
      </c>
      <c r="C75" s="1">
        <f t="shared" si="15"/>
        <v>19.580324145169776</v>
      </c>
      <c r="D75" s="1">
        <f t="shared" si="16"/>
        <v>19.580324145169776</v>
      </c>
      <c r="E75" s="4"/>
      <c r="F75" s="3"/>
      <c r="H75" s="2">
        <v>0.2</v>
      </c>
      <c r="I75" s="20">
        <v>1</v>
      </c>
      <c r="J75" s="2">
        <v>1</v>
      </c>
      <c r="K75" s="2" t="s">
        <v>5</v>
      </c>
      <c r="L75" s="13">
        <v>43361</v>
      </c>
    </row>
    <row r="76" spans="1:12">
      <c r="A76" s="20" t="s">
        <v>95</v>
      </c>
      <c r="B76" s="20">
        <v>50402</v>
      </c>
      <c r="C76" s="1">
        <f t="shared" si="15"/>
        <v>23.286285999147037</v>
      </c>
      <c r="D76" s="1">
        <f t="shared" si="16"/>
        <v>23.286285999147037</v>
      </c>
      <c r="E76" s="4"/>
      <c r="H76" s="2">
        <v>0.2</v>
      </c>
      <c r="I76" s="20">
        <v>1</v>
      </c>
      <c r="J76" s="2">
        <v>1</v>
      </c>
      <c r="K76" s="2" t="s">
        <v>5</v>
      </c>
      <c r="L76" s="13">
        <v>43361</v>
      </c>
    </row>
    <row r="77" spans="1:12">
      <c r="A77" s="20" t="s">
        <v>96</v>
      </c>
      <c r="B77" s="20">
        <v>16304</v>
      </c>
      <c r="C77" s="1">
        <f t="shared" si="15"/>
        <v>7.0709485380541439</v>
      </c>
      <c r="D77" s="1">
        <f t="shared" si="16"/>
        <v>35.354742690270719</v>
      </c>
      <c r="E77" s="4"/>
      <c r="H77" s="2">
        <v>0.2</v>
      </c>
      <c r="I77" s="20">
        <v>5</v>
      </c>
      <c r="J77" s="2">
        <v>1</v>
      </c>
      <c r="K77" s="2" t="s">
        <v>5</v>
      </c>
      <c r="L77" s="13">
        <v>43361</v>
      </c>
    </row>
    <row r="78" spans="1:12">
      <c r="A78" s="20" t="s">
        <v>97</v>
      </c>
      <c r="B78" s="20">
        <v>14790</v>
      </c>
      <c r="C78" s="1">
        <f t="shared" si="15"/>
        <v>6.3894154336119007</v>
      </c>
      <c r="D78" s="1">
        <f t="shared" si="16"/>
        <v>31.947077168059504</v>
      </c>
      <c r="E78" s="4"/>
      <c r="H78" s="2">
        <v>0.2</v>
      </c>
      <c r="I78" s="20">
        <v>5</v>
      </c>
      <c r="J78" s="2">
        <v>1</v>
      </c>
      <c r="K78" s="2" t="s">
        <v>5</v>
      </c>
      <c r="L78" s="13">
        <v>43361</v>
      </c>
    </row>
    <row r="79" spans="1:12">
      <c r="A79" s="20" t="s">
        <v>98</v>
      </c>
      <c r="B79" s="20">
        <v>14738</v>
      </c>
      <c r="C79" s="1">
        <f t="shared" si="15"/>
        <v>6.3660655013463954</v>
      </c>
      <c r="D79" s="1">
        <f t="shared" si="16"/>
        <v>31.830327506731976</v>
      </c>
      <c r="E79" s="4"/>
      <c r="F79" s="3"/>
      <c r="H79" s="2">
        <v>0.2</v>
      </c>
      <c r="I79" s="20">
        <v>5</v>
      </c>
      <c r="J79" s="2">
        <v>1</v>
      </c>
      <c r="K79" s="2" t="s">
        <v>5</v>
      </c>
      <c r="L79" s="13">
        <v>43361</v>
      </c>
    </row>
    <row r="80" spans="1:12">
      <c r="A80" s="20" t="s">
        <v>32</v>
      </c>
      <c r="B80" s="20">
        <v>17252</v>
      </c>
      <c r="C80" s="1">
        <f t="shared" si="15"/>
        <v>7.4993589937611356</v>
      </c>
      <c r="D80" s="1">
        <f t="shared" si="16"/>
        <v>7.4993589937611356</v>
      </c>
      <c r="E80" s="4">
        <v>7.7773499999999993</v>
      </c>
      <c r="F80" s="1">
        <f t="shared" ref="F80" si="18">100*D80/E80</f>
        <v>96.42563332961916</v>
      </c>
      <c r="H80" s="2">
        <v>0.2</v>
      </c>
      <c r="I80" s="20">
        <v>1</v>
      </c>
      <c r="J80" s="2">
        <v>1</v>
      </c>
      <c r="K80" s="2" t="s">
        <v>5</v>
      </c>
      <c r="L80" s="13">
        <v>43361</v>
      </c>
    </row>
    <row r="81" spans="1:12">
      <c r="A81" s="20" t="s">
        <v>33</v>
      </c>
      <c r="B81" s="20">
        <v>1249</v>
      </c>
      <c r="C81" s="1">
        <f t="shared" si="15"/>
        <v>0.43926499975315902</v>
      </c>
      <c r="D81" s="1">
        <f t="shared" si="16"/>
        <v>0.43926499975315902</v>
      </c>
      <c r="E81" s="4"/>
      <c r="H81" s="2">
        <v>0.2</v>
      </c>
      <c r="I81" s="20">
        <v>1</v>
      </c>
      <c r="J81" s="2">
        <v>1</v>
      </c>
      <c r="K81" s="2" t="s">
        <v>5</v>
      </c>
      <c r="L81" s="13">
        <v>43361</v>
      </c>
    </row>
    <row r="82" spans="1:12">
      <c r="A82" s="20" t="s">
        <v>99</v>
      </c>
      <c r="B82" s="20">
        <v>17436</v>
      </c>
      <c r="C82" s="1">
        <f t="shared" si="15"/>
        <v>7.5826589326892639</v>
      </c>
      <c r="D82" s="1">
        <f t="shared" si="16"/>
        <v>37.913294663446322</v>
      </c>
      <c r="E82" s="4"/>
      <c r="H82" s="2">
        <v>0.2</v>
      </c>
      <c r="I82" s="20">
        <v>5</v>
      </c>
      <c r="J82" s="2">
        <v>1</v>
      </c>
      <c r="K82" s="2" t="s">
        <v>5</v>
      </c>
      <c r="L82" s="13">
        <v>43361</v>
      </c>
    </row>
    <row r="83" spans="1:12">
      <c r="A83" s="20" t="s">
        <v>100</v>
      </c>
      <c r="B83" s="20">
        <v>18221</v>
      </c>
      <c r="C83" s="1">
        <f t="shared" si="15"/>
        <v>7.9385842994027191</v>
      </c>
      <c r="D83" s="1">
        <f t="shared" si="16"/>
        <v>39.692921497013593</v>
      </c>
      <c r="E83" s="4"/>
      <c r="H83" s="2">
        <v>0.2</v>
      </c>
      <c r="I83" s="20">
        <v>5</v>
      </c>
      <c r="J83" s="2">
        <v>1</v>
      </c>
      <c r="K83" s="2" t="s">
        <v>5</v>
      </c>
      <c r="L83" s="13">
        <v>43361</v>
      </c>
    </row>
    <row r="84" spans="1:12">
      <c r="A84" s="20" t="s">
        <v>101</v>
      </c>
      <c r="B84" s="20">
        <v>19882</v>
      </c>
      <c r="C84" s="1">
        <f t="shared" si="15"/>
        <v>8.6945925975459151</v>
      </c>
      <c r="D84" s="1">
        <f t="shared" si="16"/>
        <v>43.472962987729574</v>
      </c>
      <c r="E84" s="4"/>
      <c r="H84" s="2">
        <v>0.2</v>
      </c>
      <c r="I84" s="20">
        <v>5</v>
      </c>
      <c r="J84" s="2">
        <v>1</v>
      </c>
      <c r="K84" s="2" t="s">
        <v>5</v>
      </c>
      <c r="L84" s="13">
        <v>43361</v>
      </c>
    </row>
    <row r="85" spans="1:12">
      <c r="A85" s="20" t="s">
        <v>102</v>
      </c>
      <c r="B85" s="20">
        <v>34417</v>
      </c>
      <c r="C85" s="1">
        <f t="shared" si="15"/>
        <v>15.47811809410935</v>
      </c>
      <c r="D85" s="1">
        <f t="shared" si="16"/>
        <v>15.47811809410935</v>
      </c>
      <c r="E85" s="4"/>
      <c r="H85" s="2">
        <v>0.2</v>
      </c>
      <c r="I85" s="20">
        <v>1</v>
      </c>
      <c r="J85" s="2">
        <v>1</v>
      </c>
      <c r="K85" s="2" t="s">
        <v>5</v>
      </c>
      <c r="L85" s="13">
        <v>43361</v>
      </c>
    </row>
    <row r="86" spans="1:12">
      <c r="A86" s="20" t="s">
        <v>103</v>
      </c>
      <c r="B86" s="20">
        <v>28721</v>
      </c>
      <c r="C86" s="1">
        <f t="shared" si="15"/>
        <v>12.783873452071719</v>
      </c>
      <c r="D86" s="1">
        <f t="shared" si="16"/>
        <v>12.783873452071719</v>
      </c>
      <c r="E86" s="4"/>
      <c r="H86" s="2">
        <v>0.2</v>
      </c>
      <c r="I86" s="20">
        <v>1</v>
      </c>
      <c r="J86" s="2">
        <v>1</v>
      </c>
      <c r="K86" s="2" t="s">
        <v>5</v>
      </c>
      <c r="L86" s="13">
        <v>43361</v>
      </c>
    </row>
    <row r="87" spans="1:12">
      <c r="A87" s="20" t="s">
        <v>104</v>
      </c>
      <c r="B87" s="20">
        <v>31218</v>
      </c>
      <c r="C87" s="1">
        <f t="shared" si="15"/>
        <v>13.959273870212314</v>
      </c>
      <c r="D87" s="1">
        <f t="shared" si="16"/>
        <v>13.959273870212314</v>
      </c>
      <c r="E87" s="4"/>
      <c r="F87" s="3"/>
      <c r="H87" s="2">
        <v>0.2</v>
      </c>
      <c r="I87" s="20">
        <v>1</v>
      </c>
      <c r="J87" s="2">
        <v>1</v>
      </c>
      <c r="K87" s="2" t="s">
        <v>5</v>
      </c>
      <c r="L87" s="13">
        <v>43361</v>
      </c>
    </row>
    <row r="88" spans="1:12">
      <c r="A88" s="23" t="s">
        <v>105</v>
      </c>
      <c r="B88" s="23">
        <v>38750</v>
      </c>
      <c r="C88" s="1">
        <f t="shared" si="15"/>
        <v>17.558645760937498</v>
      </c>
      <c r="D88" s="3">
        <f t="shared" si="16"/>
        <v>17.558645760937498</v>
      </c>
      <c r="E88" s="4"/>
      <c r="F88" s="3"/>
      <c r="G88" s="3"/>
      <c r="H88" s="24">
        <v>0.2</v>
      </c>
      <c r="I88" s="23">
        <v>1</v>
      </c>
      <c r="J88" s="24">
        <v>1</v>
      </c>
      <c r="K88" s="24" t="s">
        <v>5</v>
      </c>
      <c r="L88" s="13">
        <v>43361</v>
      </c>
    </row>
    <row r="89" spans="1:12">
      <c r="A89" s="23" t="s">
        <v>106</v>
      </c>
      <c r="B89" s="23">
        <v>12633</v>
      </c>
      <c r="C89" s="1">
        <f t="shared" si="15"/>
        <v>5.4240803694945514</v>
      </c>
      <c r="D89" s="3">
        <f t="shared" si="16"/>
        <v>27.120401847472756</v>
      </c>
      <c r="E89" s="4"/>
      <c r="F89" s="3"/>
      <c r="G89" s="3"/>
      <c r="H89" s="24">
        <v>0.2</v>
      </c>
      <c r="I89" s="23">
        <v>5</v>
      </c>
      <c r="J89" s="24">
        <v>1</v>
      </c>
      <c r="K89" s="24" t="s">
        <v>5</v>
      </c>
      <c r="L89" s="13">
        <v>43361</v>
      </c>
    </row>
    <row r="90" spans="1:12" ht="8.25" customHeight="1">
      <c r="A90" s="23" t="s">
        <v>107</v>
      </c>
      <c r="B90" s="23">
        <v>39463</v>
      </c>
      <c r="C90" s="1">
        <f t="shared" si="15"/>
        <v>17.903564719307674</v>
      </c>
      <c r="D90" s="3">
        <f t="shared" ref="D90:D110" si="19">C90*J90*I90</f>
        <v>17.903564719307674</v>
      </c>
      <c r="E90" s="4"/>
      <c r="F90" s="3"/>
      <c r="G90" s="3"/>
      <c r="H90" s="24">
        <v>0.2</v>
      </c>
      <c r="I90" s="23">
        <v>1</v>
      </c>
      <c r="J90" s="24">
        <v>1</v>
      </c>
      <c r="K90" s="24" t="s">
        <v>5</v>
      </c>
      <c r="L90" s="13">
        <v>43361</v>
      </c>
    </row>
    <row r="91" spans="1:12">
      <c r="A91" s="23" t="s">
        <v>108</v>
      </c>
      <c r="B91" s="23">
        <v>44271</v>
      </c>
      <c r="C91" s="1">
        <f t="shared" si="15"/>
        <v>20.248400623942118</v>
      </c>
      <c r="D91" s="3">
        <f t="shared" si="19"/>
        <v>20.248400623942118</v>
      </c>
      <c r="E91" s="4">
        <v>22.22</v>
      </c>
      <c r="F91" s="1">
        <f t="shared" ref="F91" si="20">100*D91/E91</f>
        <v>91.126915499289467</v>
      </c>
      <c r="G91" s="3"/>
      <c r="H91" s="24">
        <v>0.2</v>
      </c>
      <c r="I91" s="23">
        <v>1</v>
      </c>
      <c r="J91" s="24">
        <v>1</v>
      </c>
      <c r="K91" s="24" t="s">
        <v>5</v>
      </c>
      <c r="L91" s="13">
        <v>43361</v>
      </c>
    </row>
    <row r="92" spans="1:12">
      <c r="A92" s="20" t="s">
        <v>34</v>
      </c>
      <c r="B92" s="20">
        <v>42673</v>
      </c>
      <c r="C92" s="1">
        <f t="shared" si="15"/>
        <v>19.465406357980712</v>
      </c>
      <c r="D92" s="1">
        <f t="shared" ref="D92:D93" si="21">C92*J92*I92</f>
        <v>19.465406357980712</v>
      </c>
      <c r="E92" s="4"/>
      <c r="H92" s="2">
        <v>0.2</v>
      </c>
      <c r="I92" s="20">
        <v>1</v>
      </c>
      <c r="J92" s="2">
        <v>1</v>
      </c>
      <c r="K92" s="2" t="s">
        <v>5</v>
      </c>
      <c r="L92" s="13">
        <v>43361</v>
      </c>
    </row>
    <row r="93" spans="1:12">
      <c r="A93" s="20" t="s">
        <v>35</v>
      </c>
      <c r="B93" s="20">
        <v>780</v>
      </c>
      <c r="C93" s="1">
        <f t="shared" si="15"/>
        <v>0.23786420593559998</v>
      </c>
      <c r="D93" s="1">
        <f t="shared" si="21"/>
        <v>0.23786420593559998</v>
      </c>
      <c r="E93" s="4"/>
      <c r="H93" s="2">
        <v>0.2</v>
      </c>
      <c r="I93" s="20">
        <v>1</v>
      </c>
      <c r="J93" s="2">
        <v>1</v>
      </c>
      <c r="K93" s="2" t="s">
        <v>5</v>
      </c>
      <c r="L93" s="13">
        <v>43361</v>
      </c>
    </row>
    <row r="94" spans="1:12">
      <c r="A94" s="20" t="s">
        <v>34</v>
      </c>
      <c r="B94" s="20">
        <v>42673</v>
      </c>
      <c r="C94" s="1">
        <f t="shared" ref="C94:C110" si="22">B94^2*0.0000000000363283+B94*0.000545877-0.477351</f>
        <v>22.883011507796191</v>
      </c>
      <c r="D94" s="1">
        <f t="shared" si="19"/>
        <v>22.883011507796191</v>
      </c>
      <c r="E94" s="4">
        <v>22.22</v>
      </c>
      <c r="F94" s="1">
        <f t="shared" ref="F94" si="23">100*D94/E94</f>
        <v>102.98385017009987</v>
      </c>
      <c r="H94" s="2">
        <v>0.2</v>
      </c>
      <c r="I94" s="20">
        <v>1</v>
      </c>
      <c r="J94" s="2">
        <v>1</v>
      </c>
      <c r="K94" s="2" t="s">
        <v>5</v>
      </c>
      <c r="L94" s="13">
        <v>43361</v>
      </c>
    </row>
    <row r="95" spans="1:12">
      <c r="A95" s="20" t="s">
        <v>35</v>
      </c>
      <c r="B95" s="20">
        <v>780</v>
      </c>
      <c r="C95" s="1">
        <f t="shared" si="22"/>
        <v>-5.1544837862280035E-2</v>
      </c>
      <c r="D95" s="1">
        <f t="shared" si="19"/>
        <v>-5.1544837862280035E-2</v>
      </c>
      <c r="E95" s="4"/>
      <c r="H95" s="2">
        <v>0.2</v>
      </c>
      <c r="I95" s="20">
        <v>1</v>
      </c>
      <c r="J95" s="2">
        <v>1</v>
      </c>
      <c r="K95" s="2" t="s">
        <v>5</v>
      </c>
      <c r="L95" s="13">
        <v>43361</v>
      </c>
    </row>
    <row r="96" spans="1:12">
      <c r="A96" s="20" t="s">
        <v>109</v>
      </c>
      <c r="B96" s="20">
        <v>43637</v>
      </c>
      <c r="C96" s="1">
        <f t="shared" si="22"/>
        <v>23.412259553528564</v>
      </c>
      <c r="D96" s="1">
        <f t="shared" si="19"/>
        <v>23.412259553528564</v>
      </c>
      <c r="E96" s="4"/>
      <c r="H96" s="2">
        <v>0.2</v>
      </c>
      <c r="I96" s="20">
        <v>1</v>
      </c>
      <c r="J96" s="2">
        <v>1</v>
      </c>
      <c r="K96" s="2" t="s">
        <v>5</v>
      </c>
      <c r="L96" s="13">
        <v>43361</v>
      </c>
    </row>
    <row r="97" spans="1:13">
      <c r="A97" s="20" t="s">
        <v>110</v>
      </c>
      <c r="B97" s="20">
        <v>44069</v>
      </c>
      <c r="C97" s="1">
        <f t="shared" si="22"/>
        <v>23.649454860196634</v>
      </c>
      <c r="D97" s="1">
        <f t="shared" si="19"/>
        <v>23.649454860196634</v>
      </c>
      <c r="E97" s="4"/>
      <c r="F97" s="3"/>
      <c r="H97" s="2">
        <v>0.2</v>
      </c>
      <c r="I97" s="20">
        <v>1</v>
      </c>
      <c r="J97" s="2">
        <v>1</v>
      </c>
      <c r="K97" s="2" t="s">
        <v>5</v>
      </c>
      <c r="L97" s="13">
        <v>43361</v>
      </c>
    </row>
    <row r="98" spans="1:13">
      <c r="A98" s="20" t="s">
        <v>111</v>
      </c>
      <c r="B98" s="20">
        <v>44835</v>
      </c>
      <c r="C98" s="1">
        <f t="shared" si="22"/>
        <v>24.070070616282965</v>
      </c>
      <c r="D98" s="1">
        <f t="shared" si="19"/>
        <v>24.070070616282965</v>
      </c>
      <c r="E98" s="4"/>
      <c r="H98" s="2">
        <v>0.2</v>
      </c>
      <c r="I98" s="20">
        <v>1</v>
      </c>
      <c r="J98" s="2">
        <v>1</v>
      </c>
      <c r="K98" s="2" t="s">
        <v>5</v>
      </c>
      <c r="L98" s="13">
        <v>43361</v>
      </c>
    </row>
    <row r="99" spans="1:13">
      <c r="A99" s="20" t="s">
        <v>112</v>
      </c>
      <c r="B99" s="20">
        <v>10244</v>
      </c>
      <c r="C99" s="1">
        <f t="shared" si="22"/>
        <v>5.118425262945669</v>
      </c>
      <c r="D99" s="1">
        <f t="shared" si="19"/>
        <v>25.592126314728347</v>
      </c>
      <c r="E99" s="4"/>
      <c r="H99" s="2">
        <v>0.2</v>
      </c>
      <c r="I99" s="20">
        <v>5</v>
      </c>
      <c r="J99" s="2">
        <v>1</v>
      </c>
      <c r="K99" s="2" t="s">
        <v>5</v>
      </c>
      <c r="L99" s="13">
        <v>43361</v>
      </c>
    </row>
    <row r="100" spans="1:13">
      <c r="A100" s="20" t="s">
        <v>113</v>
      </c>
      <c r="B100" s="20">
        <v>17345</v>
      </c>
      <c r="C100" s="1">
        <f t="shared" si="22"/>
        <v>9.0018148986349065</v>
      </c>
      <c r="D100" s="1">
        <f t="shared" si="19"/>
        <v>45.009074493174531</v>
      </c>
      <c r="E100" s="4"/>
      <c r="H100" s="2">
        <v>0.2</v>
      </c>
      <c r="I100" s="20">
        <v>5</v>
      </c>
      <c r="J100" s="2">
        <v>1</v>
      </c>
      <c r="K100" s="2" t="s">
        <v>5</v>
      </c>
      <c r="L100" s="13">
        <v>43361</v>
      </c>
    </row>
    <row r="101" spans="1:13">
      <c r="A101" s="20" t="s">
        <v>114</v>
      </c>
      <c r="B101" s="20">
        <v>35717</v>
      </c>
      <c r="C101" s="1">
        <f t="shared" si="22"/>
        <v>19.066081969856416</v>
      </c>
      <c r="D101" s="1">
        <f t="shared" si="19"/>
        <v>19.066081969856416</v>
      </c>
      <c r="E101" s="4"/>
      <c r="H101" s="2">
        <v>0.2</v>
      </c>
      <c r="I101" s="20">
        <v>1</v>
      </c>
      <c r="J101" s="2">
        <v>1</v>
      </c>
      <c r="K101" s="2" t="s">
        <v>5</v>
      </c>
      <c r="L101" s="13">
        <v>43361</v>
      </c>
    </row>
    <row r="102" spans="1:13">
      <c r="A102" s="20" t="s">
        <v>115</v>
      </c>
      <c r="B102" s="20">
        <v>12094</v>
      </c>
      <c r="C102" s="1">
        <f t="shared" si="22"/>
        <v>6.1297989908416586</v>
      </c>
      <c r="D102" s="1">
        <f t="shared" si="19"/>
        <v>30.648994954208291</v>
      </c>
      <c r="E102" s="4"/>
      <c r="H102" s="2">
        <v>0.2</v>
      </c>
      <c r="I102" s="20">
        <v>5</v>
      </c>
      <c r="J102" s="2">
        <v>1</v>
      </c>
      <c r="K102" s="2" t="s">
        <v>5</v>
      </c>
      <c r="L102" s="13">
        <v>43361</v>
      </c>
    </row>
    <row r="103" spans="1:13">
      <c r="A103" s="20" t="s">
        <v>116</v>
      </c>
      <c r="B103" s="20">
        <v>15779</v>
      </c>
      <c r="C103" s="1">
        <f t="shared" si="22"/>
        <v>8.1450870883728985</v>
      </c>
      <c r="D103" s="1">
        <f t="shared" si="19"/>
        <v>40.725435441864491</v>
      </c>
      <c r="E103" s="4"/>
      <c r="H103" s="2">
        <v>0.2</v>
      </c>
      <c r="I103" s="20">
        <v>5</v>
      </c>
      <c r="J103" s="2">
        <v>1</v>
      </c>
      <c r="K103" s="2" t="s">
        <v>5</v>
      </c>
      <c r="L103" s="13">
        <v>43361</v>
      </c>
    </row>
    <row r="104" spans="1:13">
      <c r="A104" s="23" t="s">
        <v>36</v>
      </c>
      <c r="B104" s="23">
        <v>43007</v>
      </c>
      <c r="C104" s="1">
        <f t="shared" si="22"/>
        <v>23.066374037116685</v>
      </c>
      <c r="D104" s="3">
        <f t="shared" si="19"/>
        <v>23.066374037116685</v>
      </c>
      <c r="E104" s="4">
        <v>22.22</v>
      </c>
      <c r="F104" s="1">
        <f t="shared" ref="F104" si="24">100*D104/E104</f>
        <v>103.80906407343242</v>
      </c>
      <c r="G104" s="3"/>
      <c r="H104" s="24">
        <v>0.2</v>
      </c>
      <c r="I104" s="23">
        <v>1</v>
      </c>
      <c r="J104" s="24">
        <v>1</v>
      </c>
      <c r="K104" s="24" t="s">
        <v>5</v>
      </c>
      <c r="L104" s="13">
        <v>43361</v>
      </c>
    </row>
    <row r="105" spans="1:13">
      <c r="A105" s="23" t="s">
        <v>37</v>
      </c>
      <c r="B105" s="23">
        <v>1108</v>
      </c>
      <c r="C105" s="1">
        <f t="shared" si="22"/>
        <v>0.12752531494609115</v>
      </c>
      <c r="D105" s="3">
        <f t="shared" si="19"/>
        <v>0.12752531494609115</v>
      </c>
      <c r="E105" s="4"/>
      <c r="F105" s="3"/>
      <c r="G105" s="3"/>
      <c r="H105" s="24">
        <v>0.2</v>
      </c>
      <c r="I105" s="23">
        <v>1</v>
      </c>
      <c r="J105" s="24">
        <v>1</v>
      </c>
      <c r="K105" s="24" t="s">
        <v>5</v>
      </c>
      <c r="L105" s="13">
        <v>43361</v>
      </c>
    </row>
    <row r="106" spans="1:13">
      <c r="A106" s="23" t="s">
        <v>14</v>
      </c>
      <c r="B106" s="23">
        <v>1165</v>
      </c>
      <c r="C106" s="1">
        <f t="shared" si="22"/>
        <v>0.1586450106769674</v>
      </c>
      <c r="D106" s="3">
        <f t="shared" si="19"/>
        <v>0.1586450106769674</v>
      </c>
      <c r="E106" s="4">
        <v>0</v>
      </c>
      <c r="F106" s="3"/>
      <c r="G106" s="3"/>
      <c r="H106" s="24">
        <v>0.2</v>
      </c>
      <c r="I106" s="23">
        <v>1</v>
      </c>
      <c r="J106" s="24">
        <v>1</v>
      </c>
      <c r="K106" s="24" t="s">
        <v>5</v>
      </c>
      <c r="L106" s="13">
        <v>43361</v>
      </c>
    </row>
    <row r="107" spans="1:13">
      <c r="A107" s="23" t="s">
        <v>15</v>
      </c>
      <c r="B107" s="23">
        <v>2662</v>
      </c>
      <c r="C107" s="1">
        <f t="shared" si="22"/>
        <v>0.97603100519790487</v>
      </c>
      <c r="D107" s="3">
        <f t="shared" si="19"/>
        <v>0.97603100519790487</v>
      </c>
      <c r="E107" s="4">
        <v>1.1110500000000001</v>
      </c>
      <c r="F107" s="3">
        <f t="shared" ref="F107:F111" si="25">100*D107/E107</f>
        <v>87.847622087026224</v>
      </c>
      <c r="G107" s="3"/>
      <c r="H107" s="24">
        <v>0.2</v>
      </c>
      <c r="I107" s="23">
        <v>1</v>
      </c>
      <c r="J107" s="24">
        <v>1</v>
      </c>
      <c r="K107" s="24" t="s">
        <v>5</v>
      </c>
      <c r="L107" s="13">
        <v>43361</v>
      </c>
    </row>
    <row r="108" spans="1:13">
      <c r="A108" s="23" t="s">
        <v>16</v>
      </c>
      <c r="B108" s="23">
        <v>4628</v>
      </c>
      <c r="C108" s="1">
        <f t="shared" si="22"/>
        <v>2.0497458494794669</v>
      </c>
      <c r="D108" s="3">
        <f t="shared" si="19"/>
        <v>2.0497458494794669</v>
      </c>
      <c r="E108" s="4">
        <v>2.2221000000000002</v>
      </c>
      <c r="F108" s="3">
        <f t="shared" si="25"/>
        <v>92.243636626590458</v>
      </c>
      <c r="G108" s="3"/>
      <c r="H108" s="24">
        <v>0.2</v>
      </c>
      <c r="I108" s="23">
        <v>1</v>
      </c>
      <c r="J108" s="24">
        <v>1</v>
      </c>
      <c r="K108" s="24" t="s">
        <v>5</v>
      </c>
      <c r="L108" s="13">
        <v>43361</v>
      </c>
    </row>
    <row r="109" spans="1:13">
      <c r="A109" s="23" t="s">
        <v>17</v>
      </c>
      <c r="B109" s="23">
        <v>15521</v>
      </c>
      <c r="C109" s="1">
        <f t="shared" si="22"/>
        <v>8.0039574568190783</v>
      </c>
      <c r="D109" s="3">
        <f t="shared" si="19"/>
        <v>8.0039574568190783</v>
      </c>
      <c r="E109" s="4">
        <v>7.7773499999999993</v>
      </c>
      <c r="F109" s="3">
        <f t="shared" si="25"/>
        <v>102.91368469747509</v>
      </c>
      <c r="G109" s="3"/>
      <c r="H109" s="24">
        <v>0.2</v>
      </c>
      <c r="I109" s="23">
        <v>1</v>
      </c>
      <c r="J109" s="24">
        <v>1</v>
      </c>
      <c r="K109" s="24" t="s">
        <v>5</v>
      </c>
      <c r="L109" s="13">
        <v>43361</v>
      </c>
    </row>
    <row r="110" spans="1:13">
      <c r="A110" s="23" t="s">
        <v>18</v>
      </c>
      <c r="B110" s="23">
        <v>41295</v>
      </c>
      <c r="C110" s="1">
        <f t="shared" si="22"/>
        <v>22.126589530347307</v>
      </c>
      <c r="D110" s="3">
        <f t="shared" si="19"/>
        <v>22.126589530347307</v>
      </c>
      <c r="E110" s="4">
        <v>22.221</v>
      </c>
      <c r="F110" s="3">
        <f t="shared" si="25"/>
        <v>99.575129518686396</v>
      </c>
      <c r="G110" s="3"/>
      <c r="H110" s="24">
        <v>0.2</v>
      </c>
      <c r="I110" s="23">
        <v>1</v>
      </c>
      <c r="J110" s="24">
        <v>1</v>
      </c>
      <c r="K110" s="24" t="s">
        <v>5</v>
      </c>
      <c r="L110" s="13">
        <v>43361</v>
      </c>
    </row>
    <row r="111" spans="1:13" ht="10.5" customHeight="1">
      <c r="A111" s="23" t="s">
        <v>19</v>
      </c>
      <c r="B111" s="23">
        <v>81869</v>
      </c>
      <c r="C111" s="1">
        <f>B111^2*0.0000000000363283+B111*0.000545877-0.477351</f>
        <v>44.456544748432748</v>
      </c>
      <c r="D111" s="3">
        <f t="shared" ref="D111" si="26">C111*J111*I111</f>
        <v>44.456544748432748</v>
      </c>
      <c r="E111" s="4">
        <v>44.44</v>
      </c>
      <c r="F111" s="3">
        <f t="shared" si="25"/>
        <v>100.03722940691439</v>
      </c>
      <c r="G111" s="3"/>
      <c r="H111" s="24">
        <v>0.2</v>
      </c>
      <c r="I111" s="23">
        <v>1</v>
      </c>
      <c r="J111" s="24">
        <v>1</v>
      </c>
      <c r="K111" s="24" t="s">
        <v>5</v>
      </c>
      <c r="L111" s="13">
        <v>43361</v>
      </c>
      <c r="M111" s="22"/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Carbon</vt:lpstr>
      <vt:lpstr>'Total Carbon'!Print_Area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ENVS</dc:creator>
  <cp:lastModifiedBy>Melsisa DeSiervo</cp:lastModifiedBy>
  <cp:lastPrinted>2018-01-22T12:56:08Z</cp:lastPrinted>
  <dcterms:created xsi:type="dcterms:W3CDTF">2002-10-10T14:29:06Z</dcterms:created>
  <dcterms:modified xsi:type="dcterms:W3CDTF">2018-09-26T18:34:38Z</dcterms:modified>
</cp:coreProperties>
</file>