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Stock_Assessments\VRML_Assessment_2021\GitHub\Vermilion_2021\doc\tables\"/>
    </mc:Choice>
  </mc:AlternateContent>
  <bookViews>
    <workbookView xWindow="0" yWindow="0" windowWidth="27094" windowHeight="1108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" i="1" l="1"/>
  <c r="I11" i="1"/>
  <c r="I12" i="1"/>
  <c r="I13" i="1"/>
  <c r="I14" i="1"/>
  <c r="I15" i="1"/>
  <c r="I16" i="1"/>
  <c r="I17" i="1"/>
  <c r="I18" i="1"/>
  <c r="I19" i="1"/>
  <c r="I20" i="1"/>
  <c r="I9" i="1"/>
  <c r="F10" i="1"/>
  <c r="F11" i="1"/>
  <c r="F12" i="1"/>
  <c r="F13" i="1"/>
  <c r="F14" i="1"/>
  <c r="F15" i="1"/>
  <c r="F16" i="1"/>
  <c r="F17" i="1"/>
  <c r="F18" i="1"/>
  <c r="F19" i="1"/>
  <c r="F20" i="1"/>
  <c r="F9" i="1"/>
  <c r="E12" i="1"/>
  <c r="E13" i="1"/>
  <c r="E14" i="1"/>
  <c r="E15" i="1"/>
  <c r="E16" i="1"/>
  <c r="E17" i="1"/>
  <c r="E18" i="1"/>
  <c r="E19" i="1"/>
  <c r="E20" i="1"/>
  <c r="E11" i="1"/>
  <c r="D12" i="1"/>
  <c r="D13" i="1"/>
  <c r="D14" i="1"/>
  <c r="D15" i="1"/>
  <c r="D16" i="1"/>
  <c r="D17" i="1"/>
  <c r="D18" i="1"/>
  <c r="D19" i="1"/>
  <c r="D20" i="1"/>
  <c r="D11" i="1"/>
</calcChain>
</file>

<file path=xl/sharedStrings.xml><?xml version="1.0" encoding="utf-8"?>
<sst xmlns="http://schemas.openxmlformats.org/spreadsheetml/2006/main" count="28" uniqueCount="28">
  <si>
    <t>Proxy MSY, mt</t>
  </si>
  <si>
    <t>Proxy Spawning Output ($10^6$ eggs)</t>
  </si>
  <si>
    <t>Description</t>
  </si>
  <si>
    <t>Unfished  Recruitment (1000s of fish)</t>
  </si>
  <si>
    <t>Fraction Unfished (2021)</t>
  </si>
  <si>
    <t>So. CA</t>
  </si>
  <si>
    <t>No. CA</t>
  </si>
  <si>
    <t>S of Cape Mend.</t>
  </si>
  <si>
    <t>Pt. Conc. to Cape Mend.</t>
  </si>
  <si>
    <t>OR</t>
  </si>
  <si>
    <t>WA</t>
  </si>
  <si>
    <t>N of Cape Mend.</t>
  </si>
  <si>
    <t>Cape Mend. to CA/OR border</t>
  </si>
  <si>
    <t>Spawning Output (2021, $10^6$ eggs)</t>
  </si>
  <si>
    <t>Unfished spawning output ($10^6$ eggs)</t>
  </si>
  <si>
    <t>Total Biomass (mt)</t>
  </si>
  <si>
    <t>GMT Projected Catch, 2021 (mt)</t>
  </si>
  <si>
    <t>OFL 2023 (mt)</t>
  </si>
  <si>
    <t>OFL 2024 (mt)</t>
  </si>
  <si>
    <t>OFL 2025 (mt)</t>
  </si>
  <si>
    <t>OFL 2026 (mt)</t>
  </si>
  <si>
    <t>OFL 2027 (mt)</t>
  </si>
  <si>
    <t>OFL 2028 (mt)</t>
  </si>
  <si>
    <t>OFL 2029 (mt)</t>
  </si>
  <si>
    <t>OFL 2030 (mt)</t>
  </si>
  <si>
    <t>OFL 2031 (mt)</t>
  </si>
  <si>
    <t>OFL 2032 (mt)</t>
  </si>
  <si>
    <t>GMT Projected Catch, 2022 (mt)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</si>
</sst>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0" xfId="0" applyFont="1" applyFill="1"/>
    <xf numFmtId="164" fontId="1" fillId="2" borderId="4" xfId="0" applyNumberFormat="1" applyFont="1" applyFill="1" applyBorder="1" applyAlignment="1">
      <alignment horizontal="center"/>
    </xf>
    <xf numFmtId="164" fontId="1" fillId="2" borderId="0" xfId="0" applyNumberFormat="1" applyFont="1" applyFill="1" applyAlignment="1">
      <alignment horizontal="center"/>
    </xf>
    <xf numFmtId="2" fontId="1" fillId="2" borderId="4" xfId="0" applyNumberFormat="1" applyFont="1" applyFill="1" applyBorder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quotePrefix="1" applyNumberFormat="1" applyFont="1" applyFill="1" applyAlignment="1">
      <alignment horizontal="center"/>
    </xf>
    <xf numFmtId="2" fontId="1" fillId="2" borderId="5" xfId="0" quotePrefix="1" applyNumberFormat="1" applyFont="1" applyFill="1" applyBorder="1" applyAlignment="1">
      <alignment horizontal="center"/>
    </xf>
    <xf numFmtId="0" fontId="1" fillId="2" borderId="3" xfId="0" applyFont="1" applyFill="1" applyBorder="1"/>
    <xf numFmtId="1" fontId="1" fillId="2" borderId="0" xfId="0" applyNumberFormat="1" applyFont="1" applyFill="1" applyAlignment="1">
      <alignment horizontal="center"/>
    </xf>
    <xf numFmtId="164" fontId="1" fillId="2" borderId="2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0" fillId="3" borderId="5" xfId="0" applyNumberFormat="1" applyFill="1" applyBorder="1"/>
    <xf numFmtId="164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G28" sqref="G28"/>
    </sheetView>
  </sheetViews>
  <sheetFormatPr defaultRowHeight="14.6" x14ac:dyDescent="0.4"/>
  <cols>
    <col min="1" max="1" width="53.53515625" customWidth="1"/>
    <col min="2" max="2" width="7.15234375" bestFit="1" customWidth="1"/>
    <col min="4" max="4" width="22.3046875" bestFit="1" customWidth="1"/>
    <col min="5" max="5" width="15.4609375" bestFit="1" customWidth="1"/>
  </cols>
  <sheetData>
    <row r="1" spans="1:9" ht="15.45" x14ac:dyDescent="0.4">
      <c r="A1" s="1" t="s">
        <v>2</v>
      </c>
      <c r="B1" s="2" t="s">
        <v>5</v>
      </c>
      <c r="C1" s="3" t="s">
        <v>6</v>
      </c>
      <c r="D1" s="3" t="s">
        <v>8</v>
      </c>
      <c r="E1" s="3" t="s">
        <v>7</v>
      </c>
      <c r="F1" s="2" t="s">
        <v>12</v>
      </c>
      <c r="G1" s="3" t="s">
        <v>9</v>
      </c>
      <c r="H1" s="3" t="s">
        <v>10</v>
      </c>
      <c r="I1" s="3" t="s">
        <v>11</v>
      </c>
    </row>
    <row r="2" spans="1:9" ht="15.45" x14ac:dyDescent="0.4">
      <c r="A2" s="4" t="s">
        <v>14</v>
      </c>
      <c r="B2" s="5">
        <v>977.83399999999995</v>
      </c>
      <c r="C2" s="6">
        <v>1145.18</v>
      </c>
      <c r="D2" s="6">
        <v>1094.7920799999999</v>
      </c>
      <c r="E2" s="6">
        <v>2072.62608</v>
      </c>
      <c r="F2" s="5">
        <v>50.387920000000001</v>
      </c>
      <c r="G2" s="6">
        <v>29.2</v>
      </c>
      <c r="H2" s="6">
        <v>2.8</v>
      </c>
      <c r="I2" s="6">
        <v>82.387919999999994</v>
      </c>
    </row>
    <row r="3" spans="1:9" ht="15.45" x14ac:dyDescent="0.4">
      <c r="A3" s="4" t="s">
        <v>15</v>
      </c>
      <c r="B3" s="5">
        <v>6263.31</v>
      </c>
      <c r="C3" s="6">
        <v>6457.95</v>
      </c>
      <c r="D3" s="6">
        <v>6173.8001999999997</v>
      </c>
      <c r="E3" s="6">
        <v>12437.110199999999</v>
      </c>
      <c r="F3" s="5">
        <v>284.14979999999997</v>
      </c>
      <c r="G3" s="6">
        <v>439.41300000000001</v>
      </c>
      <c r="H3" s="6">
        <v>36.648000000000003</v>
      </c>
      <c r="I3" s="6">
        <v>760.21079999999995</v>
      </c>
    </row>
    <row r="4" spans="1:9" ht="15.45" x14ac:dyDescent="0.4">
      <c r="A4" s="4" t="s">
        <v>3</v>
      </c>
      <c r="B4" s="5">
        <v>809.34299999999996</v>
      </c>
      <c r="C4" s="6">
        <v>420.18599999999998</v>
      </c>
      <c r="D4" s="6">
        <v>401.69781599999999</v>
      </c>
      <c r="E4" s="6">
        <v>1211.0408159999999</v>
      </c>
      <c r="F4" s="5">
        <v>18.488183999999997</v>
      </c>
      <c r="G4" s="6">
        <v>16.3</v>
      </c>
      <c r="H4" s="6">
        <v>2.5</v>
      </c>
      <c r="I4" s="6">
        <v>37.288184000000001</v>
      </c>
    </row>
    <row r="5" spans="1:9" ht="15.45" x14ac:dyDescent="0.4">
      <c r="A5" s="4" t="s">
        <v>13</v>
      </c>
      <c r="B5" s="5">
        <v>471.178</v>
      </c>
      <c r="C5" s="6">
        <v>489.43900000000002</v>
      </c>
      <c r="D5" s="6">
        <v>467.903684</v>
      </c>
      <c r="E5" s="6">
        <v>939.081684</v>
      </c>
      <c r="F5" s="5">
        <v>21.535315999999998</v>
      </c>
      <c r="G5" s="6">
        <v>21.4</v>
      </c>
      <c r="H5" s="6">
        <v>1.5</v>
      </c>
      <c r="I5" s="6">
        <v>44.435316</v>
      </c>
    </row>
    <row r="6" spans="1:9" ht="15.45" x14ac:dyDescent="0.4">
      <c r="A6" s="4" t="s">
        <v>4</v>
      </c>
      <c r="B6" s="7">
        <v>0.4818588840232596</v>
      </c>
      <c r="C6" s="8">
        <v>0.42739045390244329</v>
      </c>
      <c r="D6" s="9"/>
      <c r="E6" s="10"/>
      <c r="F6" s="9"/>
      <c r="G6" s="8">
        <v>0.73287671232876705</v>
      </c>
      <c r="H6" s="8">
        <v>0.56000000000000005</v>
      </c>
      <c r="I6" s="9"/>
    </row>
    <row r="7" spans="1:9" ht="15.45" x14ac:dyDescent="0.4">
      <c r="A7" s="4" t="s">
        <v>1</v>
      </c>
      <c r="B7" s="5">
        <v>439.02</v>
      </c>
      <c r="C7" s="6">
        <v>510.928</v>
      </c>
      <c r="D7" s="6">
        <v>488.44716799999998</v>
      </c>
      <c r="E7" s="6">
        <v>927.4671679999999</v>
      </c>
      <c r="F7" s="5">
        <v>22.480831999999999</v>
      </c>
      <c r="G7" s="12">
        <v>13</v>
      </c>
      <c r="H7" s="6">
        <v>1.2</v>
      </c>
      <c r="I7" s="6">
        <v>36.680832000000002</v>
      </c>
    </row>
    <row r="8" spans="1:9" ht="15.45" x14ac:dyDescent="0.4">
      <c r="A8" s="11" t="s">
        <v>0</v>
      </c>
      <c r="B8" s="13">
        <v>148.285</v>
      </c>
      <c r="C8" s="14">
        <v>138.99199999999999</v>
      </c>
      <c r="D8" s="14">
        <v>132.876352</v>
      </c>
      <c r="E8" s="14">
        <v>281.16135199999997</v>
      </c>
      <c r="F8" s="13">
        <v>6.1156479999999993</v>
      </c>
      <c r="G8" s="14">
        <v>7.9</v>
      </c>
      <c r="H8" s="14">
        <v>0.8</v>
      </c>
      <c r="I8" s="14">
        <v>14.815647999999999</v>
      </c>
    </row>
    <row r="9" spans="1:9" ht="15.45" x14ac:dyDescent="0.4">
      <c r="A9" s="4" t="s">
        <v>16</v>
      </c>
      <c r="B9" s="5">
        <v>210.298</v>
      </c>
      <c r="C9" s="6">
        <v>226.773</v>
      </c>
      <c r="D9" s="6">
        <v>216.79498799999999</v>
      </c>
      <c r="E9" s="6">
        <v>427.09298799999999</v>
      </c>
      <c r="F9" s="5">
        <f>C9*0.044</f>
        <v>9.9780119999999997</v>
      </c>
      <c r="G9" s="6">
        <v>12.96</v>
      </c>
      <c r="H9" s="6">
        <v>2.69</v>
      </c>
      <c r="I9" s="6">
        <f>SUM(F9:H9)</f>
        <v>25.628012000000002</v>
      </c>
    </row>
    <row r="10" spans="1:9" ht="15.45" x14ac:dyDescent="0.4">
      <c r="A10" s="4" t="s">
        <v>27</v>
      </c>
      <c r="B10" s="5">
        <v>210.298</v>
      </c>
      <c r="C10" s="6">
        <v>226.773</v>
      </c>
      <c r="D10" s="6">
        <v>216.79498799999999</v>
      </c>
      <c r="E10" s="6">
        <v>427.09298799999999</v>
      </c>
      <c r="F10" s="5">
        <f t="shared" ref="F10:F20" si="0">C10*0.044</f>
        <v>9.9780119999999997</v>
      </c>
      <c r="G10" s="6">
        <v>12.96</v>
      </c>
      <c r="H10" s="6">
        <v>3.26</v>
      </c>
      <c r="I10" s="6">
        <f t="shared" ref="I10:I20" si="1">SUM(F10:H10)</f>
        <v>26.198011999999999</v>
      </c>
    </row>
    <row r="11" spans="1:9" ht="15.45" x14ac:dyDescent="0.4">
      <c r="A11" s="4" t="s">
        <v>17</v>
      </c>
      <c r="B11" s="5">
        <v>159.364</v>
      </c>
      <c r="C11" s="15">
        <v>154.238</v>
      </c>
      <c r="D11" s="6">
        <f>0.956*C11</f>
        <v>147.451528</v>
      </c>
      <c r="E11" s="6">
        <f>B11+D11</f>
        <v>306.81552799999997</v>
      </c>
      <c r="F11" s="5">
        <f t="shared" si="0"/>
        <v>6.7864719999999998</v>
      </c>
      <c r="G11" s="6">
        <v>13.477</v>
      </c>
      <c r="H11" s="6">
        <v>0.70799000000000001</v>
      </c>
      <c r="I11" s="6">
        <f t="shared" si="1"/>
        <v>20.971461999999999</v>
      </c>
    </row>
    <row r="12" spans="1:9" ht="15.45" x14ac:dyDescent="0.4">
      <c r="A12" s="4" t="s">
        <v>18</v>
      </c>
      <c r="B12" s="5">
        <v>158.81299999999999</v>
      </c>
      <c r="C12" s="15">
        <v>157.364</v>
      </c>
      <c r="D12" s="6">
        <f t="shared" ref="D12:D20" si="2">0.956*C12</f>
        <v>150.43998400000001</v>
      </c>
      <c r="E12" s="6">
        <f t="shared" ref="E12:E20" si="3">B12+D12</f>
        <v>309.25298399999997</v>
      </c>
      <c r="F12" s="5">
        <f t="shared" si="0"/>
        <v>6.9240159999999999</v>
      </c>
      <c r="G12" s="6">
        <v>13.382999999999999</v>
      </c>
      <c r="H12" s="6">
        <v>0.70718000000000003</v>
      </c>
      <c r="I12" s="6">
        <f t="shared" si="1"/>
        <v>21.014195999999998</v>
      </c>
    </row>
    <row r="13" spans="1:9" ht="15.45" x14ac:dyDescent="0.4">
      <c r="A13" s="4" t="s">
        <v>19</v>
      </c>
      <c r="B13" s="5">
        <v>158.79900000000001</v>
      </c>
      <c r="C13" s="15">
        <v>158.578</v>
      </c>
      <c r="D13" s="6">
        <f t="shared" si="2"/>
        <v>151.60056800000001</v>
      </c>
      <c r="E13" s="6">
        <f t="shared" si="3"/>
        <v>310.39956800000004</v>
      </c>
      <c r="F13" s="5">
        <f t="shared" si="0"/>
        <v>6.9774319999999994</v>
      </c>
      <c r="G13" s="6">
        <v>13.163</v>
      </c>
      <c r="H13" s="6">
        <v>0.71043999999999996</v>
      </c>
      <c r="I13" s="6">
        <f t="shared" si="1"/>
        <v>20.850871999999999</v>
      </c>
    </row>
    <row r="14" spans="1:9" ht="15.45" x14ac:dyDescent="0.4">
      <c r="A14" s="4" t="s">
        <v>20</v>
      </c>
      <c r="B14" s="5">
        <v>159.011</v>
      </c>
      <c r="C14" s="15">
        <v>158.477</v>
      </c>
      <c r="D14" s="6">
        <f t="shared" si="2"/>
        <v>151.50401199999999</v>
      </c>
      <c r="E14" s="6">
        <f t="shared" si="3"/>
        <v>310.51501199999996</v>
      </c>
      <c r="F14" s="5">
        <f t="shared" si="0"/>
        <v>6.972988</v>
      </c>
      <c r="G14" s="6">
        <v>12.891</v>
      </c>
      <c r="H14" s="6">
        <v>0.71706999999999999</v>
      </c>
      <c r="I14" s="6">
        <f t="shared" si="1"/>
        <v>20.581057999999999</v>
      </c>
    </row>
    <row r="15" spans="1:9" ht="15.45" x14ac:dyDescent="0.4">
      <c r="A15" s="4" t="s">
        <v>21</v>
      </c>
      <c r="B15" s="5">
        <v>159.28299999999999</v>
      </c>
      <c r="C15" s="15">
        <v>157.608</v>
      </c>
      <c r="D15" s="6">
        <f t="shared" si="2"/>
        <v>150.673248</v>
      </c>
      <c r="E15" s="6">
        <f t="shared" si="3"/>
        <v>309.95624799999996</v>
      </c>
      <c r="F15" s="5">
        <f t="shared" si="0"/>
        <v>6.9347519999999996</v>
      </c>
      <c r="G15" s="6">
        <v>12.601000000000001</v>
      </c>
      <c r="H15" s="6">
        <v>0.72602</v>
      </c>
      <c r="I15" s="6">
        <f t="shared" si="1"/>
        <v>20.261772000000001</v>
      </c>
    </row>
    <row r="16" spans="1:9" ht="15.45" x14ac:dyDescent="0.4">
      <c r="A16" s="4" t="s">
        <v>22</v>
      </c>
      <c r="B16" s="5">
        <v>159.578</v>
      </c>
      <c r="C16" s="15">
        <v>156.39699999999999</v>
      </c>
      <c r="D16" s="6">
        <f t="shared" si="2"/>
        <v>149.51553199999998</v>
      </c>
      <c r="E16" s="6">
        <f t="shared" si="3"/>
        <v>309.09353199999998</v>
      </c>
      <c r="F16" s="5">
        <f t="shared" si="0"/>
        <v>6.881467999999999</v>
      </c>
      <c r="G16" s="6">
        <v>12.31</v>
      </c>
      <c r="H16" s="6">
        <v>0.73621999999999999</v>
      </c>
      <c r="I16" s="6">
        <f t="shared" si="1"/>
        <v>19.927688</v>
      </c>
    </row>
    <row r="17" spans="1:9" ht="15.45" x14ac:dyDescent="0.4">
      <c r="A17" s="4" t="s">
        <v>23</v>
      </c>
      <c r="B17" s="5">
        <v>159.9</v>
      </c>
      <c r="C17" s="15">
        <v>155.11500000000001</v>
      </c>
      <c r="D17" s="6">
        <f t="shared" si="2"/>
        <v>148.28994</v>
      </c>
      <c r="E17" s="6">
        <f t="shared" si="3"/>
        <v>308.18993999999998</v>
      </c>
      <c r="F17" s="5">
        <f t="shared" si="0"/>
        <v>6.8250599999999997</v>
      </c>
      <c r="G17" s="6">
        <v>12.028</v>
      </c>
      <c r="H17" s="6">
        <v>0.74678999999999995</v>
      </c>
      <c r="I17" s="6">
        <f t="shared" si="1"/>
        <v>19.59985</v>
      </c>
    </row>
    <row r="18" spans="1:9" ht="15.45" x14ac:dyDescent="0.4">
      <c r="A18" s="4" t="s">
        <v>24</v>
      </c>
      <c r="B18" s="5">
        <v>160.25200000000001</v>
      </c>
      <c r="C18" s="15">
        <v>153.923</v>
      </c>
      <c r="D18" s="6">
        <f t="shared" si="2"/>
        <v>147.15038799999999</v>
      </c>
      <c r="E18" s="6">
        <f t="shared" si="3"/>
        <v>307.40238799999997</v>
      </c>
      <c r="F18" s="5">
        <f t="shared" si="0"/>
        <v>6.7726119999999996</v>
      </c>
      <c r="G18" s="6">
        <v>11.759</v>
      </c>
      <c r="H18" s="6">
        <v>0.75705999999999996</v>
      </c>
      <c r="I18" s="6">
        <f t="shared" si="1"/>
        <v>19.288671999999998</v>
      </c>
    </row>
    <row r="19" spans="1:9" ht="15.45" x14ac:dyDescent="0.4">
      <c r="A19" s="4" t="s">
        <v>25</v>
      </c>
      <c r="B19" s="5">
        <v>160.63999999999999</v>
      </c>
      <c r="C19" s="15">
        <v>152.90799999999999</v>
      </c>
      <c r="D19" s="6">
        <f t="shared" si="2"/>
        <v>146.18004799999997</v>
      </c>
      <c r="E19" s="6">
        <f t="shared" si="3"/>
        <v>306.82004799999993</v>
      </c>
      <c r="F19" s="5">
        <f t="shared" si="0"/>
        <v>6.7279519999999993</v>
      </c>
      <c r="G19" s="6">
        <v>11.507</v>
      </c>
      <c r="H19" s="6">
        <v>0.76673999999999998</v>
      </c>
      <c r="I19" s="6">
        <f t="shared" si="1"/>
        <v>19.001691999999998</v>
      </c>
    </row>
    <row r="20" spans="1:9" ht="15.45" x14ac:dyDescent="0.4">
      <c r="A20" s="4" t="s">
        <v>26</v>
      </c>
      <c r="B20" s="5">
        <v>161.06299999999999</v>
      </c>
      <c r="C20" s="16">
        <v>152.083</v>
      </c>
      <c r="D20" s="6">
        <f t="shared" si="2"/>
        <v>145.39134799999999</v>
      </c>
      <c r="E20" s="6">
        <f t="shared" si="3"/>
        <v>306.45434799999998</v>
      </c>
      <c r="F20" s="5">
        <f t="shared" si="0"/>
        <v>6.6916519999999995</v>
      </c>
      <c r="G20" s="6">
        <v>11.273999999999999</v>
      </c>
      <c r="H20" s="6">
        <v>0.77568999999999999</v>
      </c>
      <c r="I20" s="6">
        <f t="shared" si="1"/>
        <v>18.741342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Monk</dc:creator>
  <cp:lastModifiedBy>Melissa Monk</cp:lastModifiedBy>
  <dcterms:created xsi:type="dcterms:W3CDTF">2021-08-10T23:59:08Z</dcterms:created>
  <dcterms:modified xsi:type="dcterms:W3CDTF">2021-12-17T20:32:38Z</dcterms:modified>
</cp:coreProperties>
</file>