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lissa/Library/CloudStorage/Dropbox/GitHub/PCCFA_25_28_negotiations/data/"/>
    </mc:Choice>
  </mc:AlternateContent>
  <xr:revisionPtr revIDLastSave="0" documentId="13_ncr:1_{308B781E-0D00-2E49-80D4-31AB71B4E9E8}" xr6:coauthVersionLast="47" xr6:coauthVersionMax="47" xr10:uidLastSave="{00000000-0000-0000-0000-000000000000}"/>
  <bookViews>
    <workbookView xWindow="680" yWindow="740" windowWidth="28040" windowHeight="16620" activeTab="6" xr2:uid="{15C1D82A-529D-984E-BC61-80A8779F00F2}"/>
  </bookViews>
  <sheets>
    <sheet name="2324" sheetId="1" r:id="rId1"/>
    <sheet name="2223" sheetId="3" r:id="rId2"/>
    <sheet name="2122" sheetId="4" r:id="rId3"/>
    <sheet name="2021" sheetId="5" r:id="rId4"/>
    <sheet name="1920" sheetId="6" r:id="rId5"/>
    <sheet name="1819" sheetId="7" r:id="rId6"/>
    <sheet name="1718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4" i="1" l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8" i="1"/>
  <c r="D27" i="1"/>
  <c r="D26" i="1"/>
  <c r="D25" i="1"/>
  <c r="D24" i="1"/>
  <c r="D23" i="1"/>
  <c r="D22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D5" i="1"/>
</calcChain>
</file>

<file path=xl/sharedStrings.xml><?xml version="1.0" encoding="utf-8"?>
<sst xmlns="http://schemas.openxmlformats.org/spreadsheetml/2006/main" count="771" uniqueCount="210">
  <si>
    <t>Allan Hancock Joint</t>
  </si>
  <si>
    <t>Antelope Valley</t>
  </si>
  <si>
    <t>Barstow</t>
  </si>
  <si>
    <t>Butte-Glenn</t>
  </si>
  <si>
    <t>Cabrillo</t>
  </si>
  <si>
    <t>Cerritos</t>
  </si>
  <si>
    <t>Chabot-Las Positas</t>
  </si>
  <si>
    <t>Chaffey</t>
  </si>
  <si>
    <t>Citrus</t>
  </si>
  <si>
    <t>Coast</t>
  </si>
  <si>
    <t>Compton</t>
  </si>
  <si>
    <t>Contra Costa</t>
  </si>
  <si>
    <t>Copper Mountain</t>
  </si>
  <si>
    <t>Desert</t>
  </si>
  <si>
    <t>El Camino</t>
  </si>
  <si>
    <t>Feather River</t>
  </si>
  <si>
    <t>Foothill-De Anza</t>
  </si>
  <si>
    <t>Gavilan Joint</t>
  </si>
  <si>
    <t>Glendale</t>
  </si>
  <si>
    <r>
      <t>Grossmont-Cuyamaca</t>
    </r>
    <r>
      <rPr>
        <vertAlign val="superscript"/>
        <sz val="10"/>
        <color rgb="FF000000"/>
        <rFont val="Arial"/>
        <family val="2"/>
      </rPr>
      <t>1</t>
    </r>
  </si>
  <si>
    <t>Hartnell</t>
  </si>
  <si>
    <t>Imperial</t>
  </si>
  <si>
    <t>Kern</t>
  </si>
  <si>
    <t>Lake Tahoe</t>
  </si>
  <si>
    <t>Lassen</t>
  </si>
  <si>
    <t>Long Beach</t>
  </si>
  <si>
    <t>Los Angeles</t>
  </si>
  <si>
    <t>Los Rios</t>
  </si>
  <si>
    <t>Marin</t>
  </si>
  <si>
    <t>Mendocino-Lake</t>
  </si>
  <si>
    <t>Merced</t>
  </si>
  <si>
    <t>MiraCosta</t>
  </si>
  <si>
    <t>Monterey Peninsula</t>
  </si>
  <si>
    <t>Mt. San Antonio</t>
  </si>
  <si>
    <t>Mt. San Jacinto</t>
  </si>
  <si>
    <t>Napa Valley</t>
  </si>
  <si>
    <t>North Orange County</t>
  </si>
  <si>
    <t>Ohlone</t>
  </si>
  <si>
    <t>Palo Verde</t>
  </si>
  <si>
    <t>Palomar</t>
  </si>
  <si>
    <t>Pasadena Area</t>
  </si>
  <si>
    <t>Peralta</t>
  </si>
  <si>
    <t>Rancho Santiago</t>
  </si>
  <si>
    <t>Redwoods</t>
  </si>
  <si>
    <t>Rio Hondo</t>
  </si>
  <si>
    <t>Riverside</t>
  </si>
  <si>
    <t>San Bernardino</t>
  </si>
  <si>
    <t>San Diego</t>
  </si>
  <si>
    <t>San Francisco</t>
  </si>
  <si>
    <t>San Joaquin Delta</t>
  </si>
  <si>
    <t>San Jose/Evergreen</t>
  </si>
  <si>
    <t>San Luis Obispo County</t>
  </si>
  <si>
    <t>San Mateo County</t>
  </si>
  <si>
    <t>Santa Barbara</t>
  </si>
  <si>
    <t>Santa Clarita</t>
  </si>
  <si>
    <r>
      <t>Santa Monica</t>
    </r>
    <r>
      <rPr>
        <b/>
        <vertAlign val="superscript"/>
        <sz val="10"/>
        <color rgb="FF000000"/>
        <rFont val="Arial"/>
        <family val="2"/>
      </rPr>
      <t>2</t>
    </r>
  </si>
  <si>
    <t>Sequoias</t>
  </si>
  <si>
    <t>Shasta-Tehama-Trinity Joint</t>
  </si>
  <si>
    <t>Sierra Joint</t>
  </si>
  <si>
    <t>Siskiyou Joint</t>
  </si>
  <si>
    <t>Solano</t>
  </si>
  <si>
    <t>Sonoma County</t>
  </si>
  <si>
    <t>South Orange County</t>
  </si>
  <si>
    <t>Southwestern</t>
  </si>
  <si>
    <t>State Center</t>
  </si>
  <si>
    <t>Ventura County</t>
  </si>
  <si>
    <t>Victor Valley</t>
  </si>
  <si>
    <t>West Hills</t>
  </si>
  <si>
    <t>West Kern</t>
  </si>
  <si>
    <t>West Valley-Mission</t>
  </si>
  <si>
    <t>Yosemite</t>
  </si>
  <si>
    <t>Yuba</t>
  </si>
  <si>
    <t>30+</t>
  </si>
  <si>
    <t>35+</t>
  </si>
  <si>
    <t>28+</t>
  </si>
  <si>
    <t>31+</t>
  </si>
  <si>
    <t>24+</t>
  </si>
  <si>
    <t>25+</t>
  </si>
  <si>
    <t>19(PG)*</t>
  </si>
  <si>
    <t>28(PG)*</t>
  </si>
  <si>
    <t>26+</t>
  </si>
  <si>
    <t>29+</t>
  </si>
  <si>
    <t>22**</t>
  </si>
  <si>
    <t>28 (PG)*</t>
  </si>
  <si>
    <t>California Online (Calbright)</t>
  </si>
  <si>
    <t>30X</t>
  </si>
  <si>
    <t>40-44</t>
  </si>
  <si>
    <t>District</t>
  </si>
  <si>
    <t>30x</t>
  </si>
  <si>
    <t>22+</t>
  </si>
  <si>
    <t>18 (PG)*</t>
  </si>
  <si>
    <t>24-26</t>
  </si>
  <si>
    <t>Affiliation</t>
  </si>
  <si>
    <t>Zip</t>
  </si>
  <si>
    <t>Adjustment</t>
  </si>
  <si>
    <t>CCCI</t>
  </si>
  <si>
    <t>CFT</t>
  </si>
  <si>
    <t>CTA</t>
  </si>
  <si>
    <t>2324_Salary_MA_0_1</t>
  </si>
  <si>
    <t>2324_Rank_MA_0_1</t>
  </si>
  <si>
    <t>2324_Salary_MA_5_6</t>
  </si>
  <si>
    <t>2324_Rank_MA_5_6</t>
  </si>
  <si>
    <t>2324_Salary_MA30_10_11</t>
  </si>
  <si>
    <t>2324_Rank_MA30_10_11</t>
  </si>
  <si>
    <t>2324_Salary_MA60_20_21</t>
  </si>
  <si>
    <t>2324_Rank_MA60_20_21</t>
  </si>
  <si>
    <t>2324_Salary_Doctorate_Max</t>
  </si>
  <si>
    <t>2324_Step_Max</t>
  </si>
  <si>
    <t>2324_Rank_Doctorate_Max</t>
  </si>
  <si>
    <t>2324_FTES</t>
  </si>
  <si>
    <t>2324_Rank_FTES</t>
  </si>
  <si>
    <t>2324_General_Fund_Revenue</t>
  </si>
  <si>
    <t>2324_Revenue_per_FTES</t>
  </si>
  <si>
    <t>2324_Rank_Revenue_per_FTES</t>
  </si>
  <si>
    <t>2223_Salary_MA_0_1</t>
  </si>
  <si>
    <t>2223_Rank_MA_0_1</t>
  </si>
  <si>
    <t>2223_Salary_MA_5_6</t>
  </si>
  <si>
    <t>2223_Rank_MA_5_6</t>
  </si>
  <si>
    <t>2223_Salary_MA30_10_11</t>
  </si>
  <si>
    <t>2223_Rank_MA30_10_11</t>
  </si>
  <si>
    <t>2223_Salary_MA60_20_21</t>
  </si>
  <si>
    <t>2223_Rank_MA60_20_21</t>
  </si>
  <si>
    <t>2223_Salary_Doctorate_Max</t>
  </si>
  <si>
    <t>2223_Step_Max</t>
  </si>
  <si>
    <t>2223_Rank_Doctorate_Max</t>
  </si>
  <si>
    <t>2223_FTES</t>
  </si>
  <si>
    <t>2223_Rank_FTES</t>
  </si>
  <si>
    <t>2223_General_Fund_Revenue</t>
  </si>
  <si>
    <t>2223_Revenue_per_FTES</t>
  </si>
  <si>
    <t>2223_Rank_Revenue_per_FTES</t>
  </si>
  <si>
    <t>2122_Salary_MA_0_1</t>
  </si>
  <si>
    <t>2122_Rank_MA_0_1</t>
  </si>
  <si>
    <t>2122_Salary_MA_5_6</t>
  </si>
  <si>
    <t>2122_Rank_MA_5_6</t>
  </si>
  <si>
    <t>2122_Salary_MA30_10_11</t>
  </si>
  <si>
    <t>2122_Rank_MA30_10_11</t>
  </si>
  <si>
    <t>2122_Salary_MA60_20_21</t>
  </si>
  <si>
    <t>2122_Rank_MA60_20_21</t>
  </si>
  <si>
    <t>2122_Salary_Doctorate_Max</t>
  </si>
  <si>
    <t>2122_Step_Max</t>
  </si>
  <si>
    <t>2122_Rank_Doctorate_Max</t>
  </si>
  <si>
    <t>2122_FTES</t>
  </si>
  <si>
    <t>2122_Rank_FTES</t>
  </si>
  <si>
    <t>2122_General_Fund_Revenue</t>
  </si>
  <si>
    <t>2122_Revenue_per_FTES</t>
  </si>
  <si>
    <t>2122_Rank_Revenue_per_FTES</t>
  </si>
  <si>
    <t>2021_Salary_MA_0_1</t>
  </si>
  <si>
    <t>2021_Rank_MA_0_1</t>
  </si>
  <si>
    <t>2021_Salary_MA_5_6</t>
  </si>
  <si>
    <t>2021_Rank_MA_5_6</t>
  </si>
  <si>
    <t>2021_Salary_MA30_10_11</t>
  </si>
  <si>
    <t>2021_Rank_MA30_10_11</t>
  </si>
  <si>
    <t>2021_Salary_MA60_20_21</t>
  </si>
  <si>
    <t>2021_Rank_MA60_20_21</t>
  </si>
  <si>
    <t>2021_Salary_Doctorate_Max</t>
  </si>
  <si>
    <t>2021_Step_Max</t>
  </si>
  <si>
    <t>2021_Rank_Doctorate_Max</t>
  </si>
  <si>
    <t>2021_FTES</t>
  </si>
  <si>
    <t>2021_Rank_FTES</t>
  </si>
  <si>
    <t>2021_General_Fund_Revenue</t>
  </si>
  <si>
    <t>2021_Revenue_per_FTES</t>
  </si>
  <si>
    <t>2021_Rank_Revenue_per_FTES</t>
  </si>
  <si>
    <t>1920_Salary_MA_0_1</t>
  </si>
  <si>
    <t>1920_Rank_MA_0_1</t>
  </si>
  <si>
    <t>1920_Salary_MA_5_6</t>
  </si>
  <si>
    <t>1920_Rank_MA_5_6</t>
  </si>
  <si>
    <t>1920_Salary_MA30_10_11</t>
  </si>
  <si>
    <t>1920_Rank_MA30_10_11</t>
  </si>
  <si>
    <t>1920_Salary_MA60_20_21</t>
  </si>
  <si>
    <t>1920_Rank_MA60_20_21</t>
  </si>
  <si>
    <t>1920_Salary_Doctorate_Max</t>
  </si>
  <si>
    <t>1920_Step_Max</t>
  </si>
  <si>
    <t>1920_Rank_Doctorate_Max</t>
  </si>
  <si>
    <t>1920_FTES</t>
  </si>
  <si>
    <t>1920_Rank_FTES</t>
  </si>
  <si>
    <t>1920_General_Fund_Revenue</t>
  </si>
  <si>
    <t>1920_Revenue_per_FTES</t>
  </si>
  <si>
    <t>1920_Rank_Revenue_per_FTES</t>
  </si>
  <si>
    <t>1819_Salary_MA_0_1</t>
  </si>
  <si>
    <t>1819_Rank_MA_0_1</t>
  </si>
  <si>
    <t>1819_Salary_MA_5_6</t>
  </si>
  <si>
    <t>1819_Rank_MA_5_6</t>
  </si>
  <si>
    <t>1819_Salary_MA30_10_11</t>
  </si>
  <si>
    <t>1819_Rank_MA30_10_11</t>
  </si>
  <si>
    <t>1819_Salary_MA60_20_21</t>
  </si>
  <si>
    <t>1819_Rank_MA60_20_21</t>
  </si>
  <si>
    <t>1819_Salary_Doctorate_Max</t>
  </si>
  <si>
    <t>1819_Step_Max</t>
  </si>
  <si>
    <t>1819_Rank_Doctorate_Max</t>
  </si>
  <si>
    <t>1819_FTES</t>
  </si>
  <si>
    <t>1819_Rank_FTES</t>
  </si>
  <si>
    <t>1819_General_Fund_Revenue</t>
  </si>
  <si>
    <t>1819_Revenue_per_FTES</t>
  </si>
  <si>
    <t>1819_Rank_Revenue_per_FTES</t>
  </si>
  <si>
    <t>1718_Salary_MA_0_1</t>
  </si>
  <si>
    <t>1718_Rank_MA_0_1</t>
  </si>
  <si>
    <t>1718_Salary_MA_5_6</t>
  </si>
  <si>
    <t>1718_Rank_MA_5_6</t>
  </si>
  <si>
    <t>1718_Salary_MA30_10_11</t>
  </si>
  <si>
    <t>1718_Rank_MA30_10_11</t>
  </si>
  <si>
    <t>1718_Salary_MA60_20_21</t>
  </si>
  <si>
    <t>1718_Rank_MA60_20_21</t>
  </si>
  <si>
    <t>1718_Salary_Doctorate_Max</t>
  </si>
  <si>
    <t>1718_Step_Max</t>
  </si>
  <si>
    <t>1718_Rank_Doctorate_Max</t>
  </si>
  <si>
    <t>1718_FTES</t>
  </si>
  <si>
    <t>1718_Rank_FTES</t>
  </si>
  <si>
    <t>1718_General_Fund_Revenue</t>
  </si>
  <si>
    <t>1718_Revenue_per_FTES</t>
  </si>
  <si>
    <t>1718_Rank_Revenue_per_FTES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</si>
</sst>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vertAlign val="superscript"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AE4BE-AE9B-A24F-9AC5-4A051329B5AC}">
  <dimension ref="A1:T74"/>
  <sheetViews>
    <sheetView topLeftCell="A52" workbookViewId="0">
      <selection activeCell="A52" sqref="A1:A1048576"/>
    </sheetView>
  </sheetViews>
  <sheetFormatPr baseColWidth="10" defaultRowHeight="16" x14ac:dyDescent="0.2"/>
  <cols>
    <col min="2" max="2" width="8.83203125" bestFit="1" customWidth="1"/>
    <col min="3" max="3" width="6.1640625" bestFit="1" customWidth="1"/>
    <col min="4" max="4" width="10.33203125" bestFit="1" customWidth="1"/>
  </cols>
  <sheetData>
    <row r="1" spans="1:20" x14ac:dyDescent="0.2">
      <c r="A1" t="s">
        <v>87</v>
      </c>
      <c r="B1" t="s">
        <v>92</v>
      </c>
      <c r="C1" t="s">
        <v>93</v>
      </c>
      <c r="D1" t="s">
        <v>94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</row>
    <row r="2" spans="1:20" x14ac:dyDescent="0.2">
      <c r="A2" t="s">
        <v>0</v>
      </c>
      <c r="B2" t="s">
        <v>95</v>
      </c>
      <c r="C2">
        <v>93454</v>
      </c>
      <c r="D2">
        <v>1.0069333333333332</v>
      </c>
      <c r="E2">
        <v>63481</v>
      </c>
      <c r="F2">
        <v>64</v>
      </c>
      <c r="G2">
        <v>75034</v>
      </c>
      <c r="H2">
        <v>66</v>
      </c>
      <c r="I2">
        <v>91191</v>
      </c>
      <c r="J2">
        <v>70</v>
      </c>
      <c r="K2">
        <v>113826</v>
      </c>
      <c r="L2">
        <v>69</v>
      </c>
      <c r="M2">
        <v>116326</v>
      </c>
      <c r="N2">
        <v>21</v>
      </c>
      <c r="O2">
        <v>71</v>
      </c>
      <c r="P2">
        <v>8513.6</v>
      </c>
      <c r="Q2">
        <v>48</v>
      </c>
      <c r="R2">
        <v>113530019</v>
      </c>
      <c r="S2">
        <v>13335.14</v>
      </c>
      <c r="T2">
        <v>50</v>
      </c>
    </row>
    <row r="3" spans="1:20" x14ac:dyDescent="0.2">
      <c r="A3" t="s">
        <v>1</v>
      </c>
      <c r="B3" t="s">
        <v>96</v>
      </c>
      <c r="C3">
        <v>93550</v>
      </c>
      <c r="D3">
        <v>0.98991666666666667</v>
      </c>
      <c r="E3">
        <v>67305</v>
      </c>
      <c r="F3">
        <v>53</v>
      </c>
      <c r="G3">
        <v>82403</v>
      </c>
      <c r="H3">
        <v>52</v>
      </c>
      <c r="I3">
        <v>102757</v>
      </c>
      <c r="J3">
        <v>56</v>
      </c>
      <c r="K3">
        <v>123110</v>
      </c>
      <c r="L3">
        <v>61</v>
      </c>
      <c r="M3">
        <v>133325</v>
      </c>
      <c r="N3">
        <v>26</v>
      </c>
      <c r="O3">
        <v>56</v>
      </c>
      <c r="P3">
        <v>8969.6</v>
      </c>
      <c r="Q3">
        <v>46</v>
      </c>
      <c r="R3">
        <v>145148546</v>
      </c>
      <c r="S3">
        <v>16182.28</v>
      </c>
      <c r="T3">
        <v>27</v>
      </c>
    </row>
    <row r="4" spans="1:20" x14ac:dyDescent="0.2">
      <c r="A4" t="s">
        <v>2</v>
      </c>
      <c r="B4" t="s">
        <v>97</v>
      </c>
      <c r="C4">
        <v>92311</v>
      </c>
      <c r="D4">
        <v>0.79279999999999995</v>
      </c>
      <c r="E4">
        <v>66596</v>
      </c>
      <c r="F4">
        <v>55</v>
      </c>
      <c r="G4">
        <v>80632</v>
      </c>
      <c r="H4">
        <v>57</v>
      </c>
      <c r="I4">
        <v>100283</v>
      </c>
      <c r="J4">
        <v>61</v>
      </c>
      <c r="K4">
        <v>131164</v>
      </c>
      <c r="L4">
        <v>42</v>
      </c>
      <c r="M4">
        <v>133715</v>
      </c>
      <c r="N4">
        <v>20</v>
      </c>
      <c r="O4">
        <v>54</v>
      </c>
      <c r="P4">
        <v>2750.82</v>
      </c>
      <c r="Q4">
        <v>64</v>
      </c>
      <c r="R4">
        <v>43843866</v>
      </c>
      <c r="S4">
        <v>15938.47</v>
      </c>
      <c r="T4">
        <v>28</v>
      </c>
    </row>
    <row r="5" spans="1:20" x14ac:dyDescent="0.2">
      <c r="A5" t="s">
        <v>3</v>
      </c>
      <c r="B5" t="s">
        <v>97</v>
      </c>
      <c r="C5">
        <v>95965</v>
      </c>
      <c r="D5">
        <f>1-0.233</f>
        <v>0.76700000000000002</v>
      </c>
      <c r="E5">
        <v>73304</v>
      </c>
      <c r="F5">
        <v>36</v>
      </c>
      <c r="G5">
        <v>91322</v>
      </c>
      <c r="H5">
        <v>28</v>
      </c>
      <c r="I5">
        <v>115365</v>
      </c>
      <c r="J5">
        <v>23</v>
      </c>
      <c r="K5">
        <v>141080</v>
      </c>
      <c r="L5">
        <v>24</v>
      </c>
      <c r="M5">
        <v>151771</v>
      </c>
      <c r="N5">
        <v>24</v>
      </c>
      <c r="O5">
        <v>29</v>
      </c>
      <c r="P5">
        <v>8240.43</v>
      </c>
      <c r="Q5">
        <v>49</v>
      </c>
      <c r="R5">
        <v>245214179</v>
      </c>
      <c r="S5">
        <v>29757.45</v>
      </c>
      <c r="T5">
        <v>1</v>
      </c>
    </row>
    <row r="6" spans="1:20" x14ac:dyDescent="0.2">
      <c r="A6" t="s">
        <v>4</v>
      </c>
      <c r="B6" t="s">
        <v>96</v>
      </c>
      <c r="C6">
        <v>95003</v>
      </c>
      <c r="D6">
        <f>1+5.3/100</f>
        <v>1.0529999999999999</v>
      </c>
      <c r="E6">
        <v>70995</v>
      </c>
      <c r="F6">
        <v>45</v>
      </c>
      <c r="G6">
        <v>86827</v>
      </c>
      <c r="H6">
        <v>40</v>
      </c>
      <c r="I6">
        <v>107773</v>
      </c>
      <c r="J6">
        <v>39</v>
      </c>
      <c r="K6">
        <v>128117</v>
      </c>
      <c r="L6">
        <v>48</v>
      </c>
      <c r="M6">
        <v>142031</v>
      </c>
      <c r="N6">
        <v>27</v>
      </c>
      <c r="O6">
        <v>43</v>
      </c>
      <c r="P6">
        <v>6186.6</v>
      </c>
      <c r="Q6">
        <v>55</v>
      </c>
      <c r="R6">
        <v>116817108</v>
      </c>
      <c r="S6">
        <v>18882.28</v>
      </c>
      <c r="T6">
        <v>13</v>
      </c>
    </row>
    <row r="7" spans="1:20" x14ac:dyDescent="0.2">
      <c r="A7" t="s">
        <v>84</v>
      </c>
      <c r="P7">
        <v>1047.27</v>
      </c>
      <c r="Q7">
        <v>73</v>
      </c>
      <c r="R7">
        <v>17127084</v>
      </c>
      <c r="S7">
        <v>16354.03</v>
      </c>
      <c r="T7">
        <v>26</v>
      </c>
    </row>
    <row r="8" spans="1:20" x14ac:dyDescent="0.2">
      <c r="A8" t="s">
        <v>5</v>
      </c>
      <c r="B8" t="s">
        <v>96</v>
      </c>
      <c r="C8">
        <v>90650</v>
      </c>
      <c r="D8">
        <f>1-4.7/100</f>
        <v>0.95299999999999996</v>
      </c>
      <c r="E8">
        <v>86325</v>
      </c>
      <c r="F8">
        <v>7</v>
      </c>
      <c r="G8">
        <v>107335</v>
      </c>
      <c r="H8">
        <v>2</v>
      </c>
      <c r="I8">
        <v>132551</v>
      </c>
      <c r="J8">
        <v>5</v>
      </c>
      <c r="K8">
        <v>149356</v>
      </c>
      <c r="L8">
        <v>11</v>
      </c>
      <c r="M8">
        <v>166154</v>
      </c>
      <c r="N8" t="s">
        <v>72</v>
      </c>
      <c r="O8">
        <v>7</v>
      </c>
      <c r="P8">
        <v>13441.43</v>
      </c>
      <c r="Q8">
        <v>29</v>
      </c>
      <c r="R8">
        <v>197923823</v>
      </c>
      <c r="S8">
        <v>14724.91</v>
      </c>
      <c r="T8">
        <v>31</v>
      </c>
    </row>
    <row r="9" spans="1:20" x14ac:dyDescent="0.2">
      <c r="A9" t="s">
        <v>6</v>
      </c>
      <c r="B9" t="s">
        <v>95</v>
      </c>
      <c r="C9">
        <v>94545</v>
      </c>
      <c r="D9">
        <f>1+11.4/100</f>
        <v>1.1140000000000001</v>
      </c>
      <c r="E9">
        <v>84768</v>
      </c>
      <c r="F9">
        <v>12</v>
      </c>
      <c r="G9">
        <v>101595</v>
      </c>
      <c r="H9">
        <v>10</v>
      </c>
      <c r="I9">
        <v>122774</v>
      </c>
      <c r="J9">
        <v>9</v>
      </c>
      <c r="K9">
        <v>139601</v>
      </c>
      <c r="L9">
        <v>27</v>
      </c>
      <c r="M9">
        <v>158813</v>
      </c>
      <c r="N9">
        <v>30</v>
      </c>
      <c r="O9">
        <v>15</v>
      </c>
      <c r="P9">
        <v>13332.85</v>
      </c>
      <c r="Q9">
        <v>30</v>
      </c>
      <c r="R9">
        <v>197235555</v>
      </c>
      <c r="S9">
        <v>14793.2</v>
      </c>
      <c r="T9">
        <v>30</v>
      </c>
    </row>
    <row r="10" spans="1:20" x14ac:dyDescent="0.2">
      <c r="A10" t="s">
        <v>7</v>
      </c>
      <c r="B10" t="s">
        <v>97</v>
      </c>
      <c r="C10">
        <v>91737</v>
      </c>
      <c r="D10">
        <f>1-19.9/100</f>
        <v>0.80100000000000005</v>
      </c>
      <c r="E10">
        <v>82539</v>
      </c>
      <c r="F10">
        <v>18</v>
      </c>
      <c r="G10">
        <v>93127</v>
      </c>
      <c r="H10">
        <v>24</v>
      </c>
      <c r="I10">
        <v>112706</v>
      </c>
      <c r="J10">
        <v>30</v>
      </c>
      <c r="K10">
        <v>132995</v>
      </c>
      <c r="L10">
        <v>38</v>
      </c>
      <c r="M10">
        <v>151556</v>
      </c>
      <c r="N10">
        <v>28</v>
      </c>
      <c r="O10">
        <v>30</v>
      </c>
      <c r="P10">
        <v>14646.81</v>
      </c>
      <c r="Q10">
        <v>22</v>
      </c>
      <c r="R10">
        <v>202283406</v>
      </c>
      <c r="S10">
        <v>13810.75</v>
      </c>
      <c r="T10">
        <v>43</v>
      </c>
    </row>
    <row r="11" spans="1:20" x14ac:dyDescent="0.2">
      <c r="A11" t="s">
        <v>8</v>
      </c>
      <c r="B11" t="s">
        <v>97</v>
      </c>
      <c r="C11">
        <v>91741</v>
      </c>
      <c r="D11">
        <f>1-7.4/100</f>
        <v>0.92599999999999993</v>
      </c>
      <c r="E11">
        <v>74000</v>
      </c>
      <c r="F11">
        <v>33</v>
      </c>
      <c r="G11">
        <v>84912</v>
      </c>
      <c r="H11">
        <v>48</v>
      </c>
      <c r="I11">
        <v>107106</v>
      </c>
      <c r="J11">
        <v>42</v>
      </c>
      <c r="K11">
        <v>129305</v>
      </c>
      <c r="L11">
        <v>46</v>
      </c>
      <c r="M11">
        <v>151970</v>
      </c>
      <c r="N11">
        <v>35</v>
      </c>
      <c r="O11">
        <v>28</v>
      </c>
      <c r="P11">
        <v>9268.1200000000008</v>
      </c>
      <c r="Q11">
        <v>44</v>
      </c>
      <c r="R11">
        <v>116468116</v>
      </c>
      <c r="S11">
        <v>12566.53</v>
      </c>
      <c r="T11">
        <v>63</v>
      </c>
    </row>
    <row r="12" spans="1:20" x14ac:dyDescent="0.2">
      <c r="A12" t="s">
        <v>9</v>
      </c>
      <c r="B12" t="s">
        <v>96</v>
      </c>
      <c r="C12">
        <v>92626</v>
      </c>
      <c r="D12">
        <f>1-2.6/100</f>
        <v>0.97399999999999998</v>
      </c>
      <c r="E12">
        <v>75121</v>
      </c>
      <c r="F12">
        <v>32</v>
      </c>
      <c r="G12">
        <v>91668</v>
      </c>
      <c r="H12">
        <v>26</v>
      </c>
      <c r="I12">
        <v>114131</v>
      </c>
      <c r="J12">
        <v>27</v>
      </c>
      <c r="K12">
        <v>147759</v>
      </c>
      <c r="L12">
        <v>14</v>
      </c>
      <c r="M12">
        <v>161660</v>
      </c>
      <c r="N12">
        <v>26</v>
      </c>
      <c r="O12">
        <v>10</v>
      </c>
      <c r="P12">
        <v>26807.5</v>
      </c>
      <c r="Q12">
        <v>9</v>
      </c>
      <c r="R12">
        <v>351244941</v>
      </c>
      <c r="S12">
        <v>13102.49</v>
      </c>
      <c r="T12">
        <v>56</v>
      </c>
    </row>
    <row r="13" spans="1:20" x14ac:dyDescent="0.2">
      <c r="A13" t="s">
        <v>10</v>
      </c>
      <c r="B13" t="s">
        <v>96</v>
      </c>
      <c r="C13">
        <v>90221</v>
      </c>
      <c r="D13">
        <f>1-4.1/100</f>
        <v>0.95899999999999996</v>
      </c>
      <c r="E13">
        <v>62880</v>
      </c>
      <c r="F13">
        <v>65</v>
      </c>
      <c r="G13">
        <v>70289</v>
      </c>
      <c r="H13">
        <v>71</v>
      </c>
      <c r="I13">
        <v>80204</v>
      </c>
      <c r="J13">
        <v>72</v>
      </c>
      <c r="K13">
        <v>104489</v>
      </c>
      <c r="L13">
        <v>72</v>
      </c>
      <c r="M13">
        <v>118062</v>
      </c>
      <c r="N13">
        <v>35</v>
      </c>
      <c r="O13">
        <v>70</v>
      </c>
      <c r="P13">
        <v>3093.5</v>
      </c>
      <c r="Q13">
        <v>63</v>
      </c>
      <c r="R13">
        <v>70753356</v>
      </c>
      <c r="S13">
        <v>22871.62</v>
      </c>
      <c r="T13">
        <v>5</v>
      </c>
    </row>
    <row r="14" spans="1:20" x14ac:dyDescent="0.2">
      <c r="A14" t="s">
        <v>11</v>
      </c>
      <c r="B14" t="s">
        <v>95</v>
      </c>
      <c r="C14">
        <v>94806</v>
      </c>
      <c r="D14">
        <f>1-9.2/100</f>
        <v>0.90800000000000003</v>
      </c>
      <c r="E14">
        <v>71496</v>
      </c>
      <c r="F14">
        <v>44</v>
      </c>
      <c r="G14">
        <v>81072</v>
      </c>
      <c r="H14">
        <v>56</v>
      </c>
      <c r="I14">
        <v>106260</v>
      </c>
      <c r="J14">
        <v>45</v>
      </c>
      <c r="K14">
        <v>126300</v>
      </c>
      <c r="L14">
        <v>54</v>
      </c>
      <c r="M14">
        <v>132264</v>
      </c>
      <c r="N14">
        <v>27</v>
      </c>
      <c r="O14">
        <v>59</v>
      </c>
      <c r="P14">
        <v>24747.69</v>
      </c>
      <c r="Q14">
        <v>11</v>
      </c>
      <c r="R14">
        <v>306924121</v>
      </c>
      <c r="S14">
        <v>12402.13</v>
      </c>
      <c r="T14">
        <v>66</v>
      </c>
    </row>
    <row r="15" spans="1:20" x14ac:dyDescent="0.2">
      <c r="A15" t="s">
        <v>12</v>
      </c>
      <c r="B15" t="s">
        <v>97</v>
      </c>
      <c r="C15">
        <v>92252</v>
      </c>
      <c r="D15">
        <f>1+-20/100</f>
        <v>0.8</v>
      </c>
      <c r="E15">
        <v>62684</v>
      </c>
      <c r="F15">
        <v>66</v>
      </c>
      <c r="G15">
        <v>77186</v>
      </c>
      <c r="H15">
        <v>62</v>
      </c>
      <c r="I15">
        <v>103293</v>
      </c>
      <c r="J15">
        <v>54</v>
      </c>
      <c r="K15">
        <v>122004</v>
      </c>
      <c r="L15">
        <v>62</v>
      </c>
      <c r="M15">
        <v>127189</v>
      </c>
      <c r="N15">
        <v>14</v>
      </c>
      <c r="O15">
        <v>67</v>
      </c>
      <c r="P15">
        <v>1547.36</v>
      </c>
      <c r="Q15">
        <v>70</v>
      </c>
      <c r="R15">
        <v>28067530</v>
      </c>
      <c r="S15">
        <v>18138.98</v>
      </c>
      <c r="T15">
        <v>17</v>
      </c>
    </row>
    <row r="16" spans="1:20" x14ac:dyDescent="0.2">
      <c r="A16" t="s">
        <v>13</v>
      </c>
      <c r="B16" t="s">
        <v>97</v>
      </c>
      <c r="C16">
        <v>92260</v>
      </c>
      <c r="D16">
        <f>1+-20/100</f>
        <v>0.8</v>
      </c>
      <c r="E16">
        <v>83174</v>
      </c>
      <c r="F16">
        <v>17</v>
      </c>
      <c r="G16">
        <v>102416</v>
      </c>
      <c r="H16">
        <v>7</v>
      </c>
      <c r="I16">
        <v>137056</v>
      </c>
      <c r="J16">
        <v>1</v>
      </c>
      <c r="K16">
        <v>150654</v>
      </c>
      <c r="L16">
        <v>10</v>
      </c>
      <c r="M16">
        <v>157734</v>
      </c>
      <c r="N16" t="s">
        <v>73</v>
      </c>
      <c r="O16">
        <v>16</v>
      </c>
      <c r="P16">
        <v>9079.25</v>
      </c>
      <c r="Q16">
        <v>45</v>
      </c>
      <c r="R16">
        <v>129241773</v>
      </c>
      <c r="S16">
        <v>14234.85</v>
      </c>
      <c r="T16">
        <v>36</v>
      </c>
    </row>
    <row r="17" spans="1:20" x14ac:dyDescent="0.2">
      <c r="A17" t="s">
        <v>14</v>
      </c>
      <c r="B17" t="s">
        <v>96</v>
      </c>
      <c r="C17">
        <v>90506</v>
      </c>
      <c r="D17">
        <f>1+-4.1/100</f>
        <v>0.95899999999999996</v>
      </c>
      <c r="E17">
        <v>84855</v>
      </c>
      <c r="F17">
        <v>11</v>
      </c>
      <c r="G17">
        <v>102201</v>
      </c>
      <c r="H17">
        <v>9</v>
      </c>
      <c r="I17">
        <v>117389</v>
      </c>
      <c r="J17">
        <v>20</v>
      </c>
      <c r="K17">
        <v>143271</v>
      </c>
      <c r="L17">
        <v>21</v>
      </c>
      <c r="M17">
        <v>161661</v>
      </c>
      <c r="N17">
        <v>30</v>
      </c>
      <c r="O17">
        <v>9</v>
      </c>
      <c r="P17">
        <v>19628.990000000002</v>
      </c>
      <c r="Q17">
        <v>16</v>
      </c>
      <c r="R17">
        <v>210376816</v>
      </c>
      <c r="S17">
        <v>10717.66</v>
      </c>
      <c r="T17">
        <v>69</v>
      </c>
    </row>
    <row r="18" spans="1:20" x14ac:dyDescent="0.2">
      <c r="A18" t="s">
        <v>15</v>
      </c>
      <c r="B18" t="s">
        <v>96</v>
      </c>
      <c r="C18">
        <v>95971</v>
      </c>
      <c r="D18">
        <f>1+-23.5/100</f>
        <v>0.76500000000000001</v>
      </c>
      <c r="E18">
        <v>71933</v>
      </c>
      <c r="F18">
        <v>40</v>
      </c>
      <c r="G18">
        <v>89408</v>
      </c>
      <c r="H18">
        <v>33</v>
      </c>
      <c r="I18">
        <v>111588</v>
      </c>
      <c r="J18">
        <v>34</v>
      </c>
      <c r="K18">
        <v>123824</v>
      </c>
      <c r="L18">
        <v>59</v>
      </c>
      <c r="M18">
        <v>131832</v>
      </c>
      <c r="N18">
        <v>15</v>
      </c>
      <c r="O18">
        <v>61</v>
      </c>
      <c r="P18">
        <v>1600.27</v>
      </c>
      <c r="Q18">
        <v>69</v>
      </c>
      <c r="R18">
        <v>31227851</v>
      </c>
      <c r="S18">
        <v>19514.11</v>
      </c>
      <c r="T18">
        <v>12</v>
      </c>
    </row>
    <row r="19" spans="1:20" x14ac:dyDescent="0.2">
      <c r="A19" t="s">
        <v>16</v>
      </c>
      <c r="B19" t="s">
        <v>95</v>
      </c>
      <c r="C19">
        <v>94022</v>
      </c>
      <c r="D19">
        <f>1+23.2/100</f>
        <v>1.232</v>
      </c>
      <c r="E19">
        <v>75785</v>
      </c>
      <c r="F19">
        <v>29</v>
      </c>
      <c r="G19">
        <v>95038</v>
      </c>
      <c r="H19">
        <v>20</v>
      </c>
      <c r="I19">
        <v>118141</v>
      </c>
      <c r="J19">
        <v>17</v>
      </c>
      <c r="K19">
        <v>129693</v>
      </c>
      <c r="L19">
        <v>45</v>
      </c>
      <c r="M19">
        <v>133544</v>
      </c>
      <c r="N19">
        <v>13</v>
      </c>
      <c r="O19">
        <v>55</v>
      </c>
      <c r="P19">
        <v>23359.57</v>
      </c>
      <c r="Q19">
        <v>13</v>
      </c>
      <c r="R19">
        <v>333823692</v>
      </c>
      <c r="S19">
        <v>14290.66</v>
      </c>
      <c r="T19">
        <v>35</v>
      </c>
    </row>
    <row r="20" spans="1:20" x14ac:dyDescent="0.2">
      <c r="A20" t="s">
        <v>17</v>
      </c>
      <c r="B20" t="s">
        <v>97</v>
      </c>
      <c r="C20">
        <v>95020</v>
      </c>
      <c r="D20">
        <f>1+12/100</f>
        <v>1.1200000000000001</v>
      </c>
      <c r="E20">
        <v>71831</v>
      </c>
      <c r="F20">
        <v>41</v>
      </c>
      <c r="G20">
        <v>86289</v>
      </c>
      <c r="H20">
        <v>42</v>
      </c>
      <c r="I20">
        <v>110420</v>
      </c>
      <c r="J20">
        <v>36</v>
      </c>
      <c r="K20">
        <v>136602</v>
      </c>
      <c r="L20">
        <v>33</v>
      </c>
      <c r="M20">
        <v>143608</v>
      </c>
      <c r="N20">
        <v>22</v>
      </c>
      <c r="O20">
        <v>39</v>
      </c>
      <c r="P20">
        <v>4261.9799999999996</v>
      </c>
      <c r="Q20">
        <v>59</v>
      </c>
      <c r="R20">
        <v>58281589</v>
      </c>
      <c r="S20">
        <v>13674.77</v>
      </c>
      <c r="T20">
        <v>45</v>
      </c>
    </row>
    <row r="21" spans="1:20" x14ac:dyDescent="0.2">
      <c r="A21" t="s">
        <v>18</v>
      </c>
      <c r="B21" t="s">
        <v>96</v>
      </c>
      <c r="C21">
        <v>91208</v>
      </c>
      <c r="D21">
        <v>1</v>
      </c>
      <c r="E21">
        <v>70983</v>
      </c>
      <c r="F21">
        <v>46</v>
      </c>
      <c r="G21">
        <v>85337</v>
      </c>
      <c r="H21">
        <v>45</v>
      </c>
      <c r="I21">
        <v>103584</v>
      </c>
      <c r="J21">
        <v>51</v>
      </c>
      <c r="K21">
        <v>117981</v>
      </c>
      <c r="L21">
        <v>68</v>
      </c>
      <c r="M21">
        <v>137118</v>
      </c>
      <c r="N21">
        <v>31</v>
      </c>
      <c r="O21">
        <v>49</v>
      </c>
      <c r="P21">
        <v>10907.01</v>
      </c>
      <c r="Q21">
        <v>37</v>
      </c>
      <c r="R21">
        <v>149458207</v>
      </c>
      <c r="S21">
        <v>13702.95</v>
      </c>
      <c r="T21">
        <v>44</v>
      </c>
    </row>
    <row r="22" spans="1:20" x14ac:dyDescent="0.2">
      <c r="A22" t="s">
        <v>19</v>
      </c>
      <c r="B22" t="s">
        <v>96</v>
      </c>
      <c r="C22">
        <v>92020</v>
      </c>
      <c r="D22">
        <f>1+4.1/100</f>
        <v>1.0409999999999999</v>
      </c>
      <c r="E22">
        <v>66036</v>
      </c>
      <c r="F22">
        <v>58</v>
      </c>
      <c r="G22">
        <v>75078</v>
      </c>
      <c r="H22">
        <v>65</v>
      </c>
      <c r="I22">
        <v>91724</v>
      </c>
      <c r="J22">
        <v>68</v>
      </c>
      <c r="K22">
        <v>123641</v>
      </c>
      <c r="L22">
        <v>60</v>
      </c>
      <c r="M22">
        <v>129466</v>
      </c>
      <c r="N22">
        <v>30</v>
      </c>
      <c r="O22">
        <v>64</v>
      </c>
      <c r="P22">
        <v>11265.97</v>
      </c>
      <c r="Q22">
        <v>35</v>
      </c>
      <c r="R22">
        <v>249134652</v>
      </c>
      <c r="S22">
        <v>22113.91</v>
      </c>
      <c r="T22">
        <v>6</v>
      </c>
    </row>
    <row r="23" spans="1:20" x14ac:dyDescent="0.2">
      <c r="A23" t="s">
        <v>20</v>
      </c>
      <c r="B23" t="s">
        <v>97</v>
      </c>
      <c r="C23">
        <v>93901</v>
      </c>
      <c r="D23">
        <f>1+4.4/100</f>
        <v>1.044</v>
      </c>
      <c r="E23">
        <v>73694</v>
      </c>
      <c r="F23">
        <v>34</v>
      </c>
      <c r="G23">
        <v>90351</v>
      </c>
      <c r="H23">
        <v>31</v>
      </c>
      <c r="I23">
        <v>110796</v>
      </c>
      <c r="J23">
        <v>35</v>
      </c>
      <c r="K23">
        <v>143535</v>
      </c>
      <c r="L23">
        <v>19</v>
      </c>
      <c r="M23">
        <v>147677</v>
      </c>
      <c r="N23">
        <v>19</v>
      </c>
      <c r="O23">
        <v>36</v>
      </c>
      <c r="P23">
        <v>6401.27</v>
      </c>
      <c r="Q23">
        <v>53</v>
      </c>
      <c r="R23">
        <v>93083404</v>
      </c>
      <c r="S23">
        <v>14541.4</v>
      </c>
      <c r="T23">
        <v>33</v>
      </c>
    </row>
    <row r="24" spans="1:20" x14ac:dyDescent="0.2">
      <c r="A24" t="s">
        <v>21</v>
      </c>
      <c r="B24" t="s">
        <v>97</v>
      </c>
      <c r="C24">
        <v>92251</v>
      </c>
      <c r="D24">
        <f>1+3.8/100</f>
        <v>1.038</v>
      </c>
      <c r="E24">
        <v>76340</v>
      </c>
      <c r="F24">
        <v>27</v>
      </c>
      <c r="G24">
        <v>88503</v>
      </c>
      <c r="H24">
        <v>35</v>
      </c>
      <c r="I24">
        <v>114570</v>
      </c>
      <c r="J24">
        <v>26</v>
      </c>
      <c r="K24">
        <v>145140</v>
      </c>
      <c r="L24">
        <v>17</v>
      </c>
      <c r="M24">
        <v>153845</v>
      </c>
      <c r="N24">
        <v>18</v>
      </c>
      <c r="O24">
        <v>25</v>
      </c>
      <c r="P24">
        <v>8619.75</v>
      </c>
      <c r="Q24">
        <v>47</v>
      </c>
      <c r="R24">
        <v>102652095</v>
      </c>
      <c r="S24">
        <v>11908.94</v>
      </c>
      <c r="T24">
        <v>67</v>
      </c>
    </row>
    <row r="25" spans="1:20" x14ac:dyDescent="0.2">
      <c r="A25" t="s">
        <v>22</v>
      </c>
      <c r="B25" t="s">
        <v>97</v>
      </c>
      <c r="C25">
        <v>93301</v>
      </c>
      <c r="D25">
        <f>1+-31.7/100</f>
        <v>0.68300000000000005</v>
      </c>
      <c r="E25">
        <v>85717</v>
      </c>
      <c r="F25">
        <v>8</v>
      </c>
      <c r="G25">
        <v>96981</v>
      </c>
      <c r="H25">
        <v>18</v>
      </c>
      <c r="I25">
        <v>117406</v>
      </c>
      <c r="J25">
        <v>19</v>
      </c>
      <c r="K25">
        <v>138667</v>
      </c>
      <c r="L25">
        <v>29</v>
      </c>
      <c r="M25">
        <v>148372</v>
      </c>
      <c r="N25">
        <v>15</v>
      </c>
      <c r="O25">
        <v>34</v>
      </c>
      <c r="P25">
        <v>24765.8</v>
      </c>
      <c r="Q25">
        <v>10</v>
      </c>
      <c r="R25">
        <v>350682058</v>
      </c>
      <c r="S25">
        <v>14159.93</v>
      </c>
      <c r="T25">
        <v>37</v>
      </c>
    </row>
    <row r="26" spans="1:20" x14ac:dyDescent="0.2">
      <c r="A26" t="s">
        <v>23</v>
      </c>
      <c r="B26" t="s">
        <v>97</v>
      </c>
      <c r="C26">
        <v>96150</v>
      </c>
      <c r="D26">
        <f>1+-19.2/100</f>
        <v>0.80800000000000005</v>
      </c>
      <c r="E26">
        <v>64866</v>
      </c>
      <c r="F26">
        <v>62</v>
      </c>
      <c r="G26">
        <v>78539</v>
      </c>
      <c r="H26">
        <v>61</v>
      </c>
      <c r="I26">
        <v>97680</v>
      </c>
      <c r="J26">
        <v>63</v>
      </c>
      <c r="K26">
        <v>127758</v>
      </c>
      <c r="L26">
        <v>50</v>
      </c>
      <c r="M26">
        <v>130244</v>
      </c>
      <c r="N26">
        <v>20</v>
      </c>
      <c r="O26">
        <v>63</v>
      </c>
      <c r="P26">
        <v>1967.06</v>
      </c>
      <c r="Q26">
        <v>67</v>
      </c>
      <c r="R26">
        <v>32313591</v>
      </c>
      <c r="S26">
        <v>16427.349999999999</v>
      </c>
      <c r="T26">
        <v>25</v>
      </c>
    </row>
    <row r="27" spans="1:20" x14ac:dyDescent="0.2">
      <c r="A27" t="s">
        <v>24</v>
      </c>
      <c r="B27" t="s">
        <v>97</v>
      </c>
      <c r="C27">
        <v>96130</v>
      </c>
      <c r="D27">
        <f>1+-18.4/100</f>
        <v>0.81600000000000006</v>
      </c>
      <c r="E27">
        <v>73514</v>
      </c>
      <c r="F27">
        <v>35</v>
      </c>
      <c r="G27">
        <v>92917</v>
      </c>
      <c r="H27">
        <v>25</v>
      </c>
      <c r="I27">
        <v>112180</v>
      </c>
      <c r="J27">
        <v>33</v>
      </c>
      <c r="K27">
        <v>126260</v>
      </c>
      <c r="L27">
        <v>56</v>
      </c>
      <c r="M27">
        <v>129260</v>
      </c>
      <c r="N27">
        <v>21</v>
      </c>
      <c r="O27">
        <v>65</v>
      </c>
      <c r="P27">
        <v>1278.4000000000001</v>
      </c>
      <c r="Q27">
        <v>72</v>
      </c>
      <c r="R27">
        <v>29846211</v>
      </c>
      <c r="S27">
        <v>23346.54</v>
      </c>
      <c r="T27">
        <v>4</v>
      </c>
    </row>
    <row r="28" spans="1:20" x14ac:dyDescent="0.2">
      <c r="A28" t="s">
        <v>25</v>
      </c>
      <c r="B28" t="s">
        <v>97</v>
      </c>
      <c r="C28">
        <v>90806</v>
      </c>
      <c r="D28">
        <f>1+-4.1/100</f>
        <v>0.95899999999999996</v>
      </c>
      <c r="E28">
        <v>83651</v>
      </c>
      <c r="F28">
        <v>16</v>
      </c>
      <c r="G28">
        <v>99302</v>
      </c>
      <c r="H28">
        <v>14</v>
      </c>
      <c r="I28">
        <v>117448</v>
      </c>
      <c r="J28">
        <v>18</v>
      </c>
      <c r="K28">
        <v>140701</v>
      </c>
      <c r="L28">
        <v>25</v>
      </c>
      <c r="M28">
        <v>146842</v>
      </c>
      <c r="N28">
        <v>20</v>
      </c>
      <c r="O28">
        <v>37</v>
      </c>
      <c r="P28">
        <v>18811.259999999998</v>
      </c>
      <c r="Q28">
        <v>19</v>
      </c>
      <c r="R28">
        <v>248633454</v>
      </c>
      <c r="S28">
        <v>13217.27</v>
      </c>
      <c r="T28">
        <v>51</v>
      </c>
    </row>
    <row r="29" spans="1:20" x14ac:dyDescent="0.2">
      <c r="A29" t="s">
        <v>26</v>
      </c>
      <c r="B29" t="s">
        <v>96</v>
      </c>
      <c r="C29">
        <v>90017</v>
      </c>
      <c r="D29">
        <v>1</v>
      </c>
      <c r="E29">
        <v>76640</v>
      </c>
      <c r="F29">
        <v>26</v>
      </c>
      <c r="G29">
        <v>91460</v>
      </c>
      <c r="H29">
        <v>27</v>
      </c>
      <c r="I29">
        <v>114610</v>
      </c>
      <c r="J29">
        <v>25</v>
      </c>
      <c r="K29">
        <v>152590</v>
      </c>
      <c r="L29">
        <v>8</v>
      </c>
      <c r="M29">
        <v>157200</v>
      </c>
      <c r="N29" t="s">
        <v>74</v>
      </c>
      <c r="O29">
        <v>17</v>
      </c>
      <c r="P29">
        <v>76195.929999999993</v>
      </c>
      <c r="Q29">
        <v>1</v>
      </c>
      <c r="R29">
        <v>1073537984</v>
      </c>
      <c r="S29">
        <v>14089.18</v>
      </c>
      <c r="T29">
        <v>39</v>
      </c>
    </row>
    <row r="30" spans="1:20" x14ac:dyDescent="0.2">
      <c r="A30" t="s">
        <v>27</v>
      </c>
      <c r="B30" t="s">
        <v>96</v>
      </c>
      <c r="C30">
        <v>95822</v>
      </c>
      <c r="D30">
        <f>1+-18.6/100</f>
        <v>0.81399999999999995</v>
      </c>
      <c r="E30">
        <v>56160</v>
      </c>
      <c r="F30">
        <v>71</v>
      </c>
      <c r="G30">
        <v>72900</v>
      </c>
      <c r="H30">
        <v>69</v>
      </c>
      <c r="I30">
        <v>95040</v>
      </c>
      <c r="J30">
        <v>64</v>
      </c>
      <c r="K30">
        <v>119470</v>
      </c>
      <c r="L30">
        <v>64</v>
      </c>
      <c r="M30">
        <v>128628</v>
      </c>
      <c r="N30">
        <v>25</v>
      </c>
      <c r="O30">
        <v>66</v>
      </c>
      <c r="P30">
        <v>44648.05</v>
      </c>
      <c r="Q30">
        <v>2</v>
      </c>
      <c r="R30">
        <v>606407051</v>
      </c>
      <c r="S30">
        <v>13581.94</v>
      </c>
      <c r="T30">
        <v>48</v>
      </c>
    </row>
    <row r="31" spans="1:20" x14ac:dyDescent="0.2">
      <c r="A31" t="s">
        <v>28</v>
      </c>
      <c r="B31" t="s">
        <v>96</v>
      </c>
      <c r="C31">
        <v>94949</v>
      </c>
      <c r="D31">
        <f>1+0.4/100</f>
        <v>1.004</v>
      </c>
      <c r="E31">
        <v>78832</v>
      </c>
      <c r="F31">
        <v>22</v>
      </c>
      <c r="G31">
        <v>90080</v>
      </c>
      <c r="H31">
        <v>32</v>
      </c>
      <c r="I31">
        <v>106216</v>
      </c>
      <c r="J31">
        <v>47</v>
      </c>
      <c r="K31">
        <v>135684</v>
      </c>
      <c r="L31">
        <v>36</v>
      </c>
      <c r="M31">
        <v>150449</v>
      </c>
      <c r="N31">
        <v>30</v>
      </c>
      <c r="O31">
        <v>33</v>
      </c>
      <c r="P31">
        <v>3268.78</v>
      </c>
      <c r="Q31">
        <v>62</v>
      </c>
      <c r="R31">
        <v>91886833</v>
      </c>
      <c r="S31">
        <v>28110.44</v>
      </c>
      <c r="T31">
        <v>2</v>
      </c>
    </row>
    <row r="32" spans="1:20" x14ac:dyDescent="0.2">
      <c r="A32" t="s">
        <v>29</v>
      </c>
      <c r="B32" t="s">
        <v>96</v>
      </c>
      <c r="C32">
        <v>95482</v>
      </c>
      <c r="D32">
        <f>1+-4.1/100</f>
        <v>0.95899999999999996</v>
      </c>
      <c r="E32">
        <v>69512</v>
      </c>
      <c r="F32">
        <v>48</v>
      </c>
      <c r="G32">
        <v>84992</v>
      </c>
      <c r="H32">
        <v>47</v>
      </c>
      <c r="I32">
        <v>104569</v>
      </c>
      <c r="J32">
        <v>50</v>
      </c>
      <c r="K32">
        <v>133372</v>
      </c>
      <c r="L32">
        <v>37</v>
      </c>
      <c r="M32">
        <v>140517</v>
      </c>
      <c r="N32" t="s">
        <v>75</v>
      </c>
      <c r="O32">
        <v>45</v>
      </c>
      <c r="P32">
        <v>2617.09</v>
      </c>
      <c r="Q32">
        <v>65</v>
      </c>
      <c r="R32">
        <v>46412488</v>
      </c>
      <c r="S32">
        <v>17734.39</v>
      </c>
      <c r="T32">
        <v>18</v>
      </c>
    </row>
    <row r="33" spans="1:20" x14ac:dyDescent="0.2">
      <c r="A33" t="s">
        <v>30</v>
      </c>
      <c r="B33" t="s">
        <v>97</v>
      </c>
      <c r="C33">
        <v>95348</v>
      </c>
      <c r="D33">
        <f>1+-25.6/100</f>
        <v>0.74399999999999999</v>
      </c>
      <c r="E33">
        <v>60520</v>
      </c>
      <c r="F33">
        <v>69</v>
      </c>
      <c r="G33">
        <v>74262</v>
      </c>
      <c r="H33">
        <v>68</v>
      </c>
      <c r="I33">
        <v>94201</v>
      </c>
      <c r="J33">
        <v>66</v>
      </c>
      <c r="K33">
        <v>111995</v>
      </c>
      <c r="L33">
        <v>71</v>
      </c>
      <c r="M33">
        <v>143099</v>
      </c>
      <c r="N33">
        <v>41</v>
      </c>
      <c r="O33">
        <v>41</v>
      </c>
      <c r="P33">
        <v>9958.59</v>
      </c>
      <c r="Q33">
        <v>41</v>
      </c>
      <c r="R33">
        <v>126955481</v>
      </c>
      <c r="S33">
        <v>12748.34</v>
      </c>
      <c r="T33">
        <v>60</v>
      </c>
    </row>
    <row r="34" spans="1:20" x14ac:dyDescent="0.2">
      <c r="A34" t="s">
        <v>31</v>
      </c>
      <c r="B34" t="s">
        <v>97</v>
      </c>
      <c r="C34">
        <v>92056</v>
      </c>
      <c r="D34">
        <f>1+3.8/100</f>
        <v>1.038</v>
      </c>
      <c r="E34">
        <v>83974</v>
      </c>
      <c r="F34">
        <v>14</v>
      </c>
      <c r="G34">
        <v>105979</v>
      </c>
      <c r="H34">
        <v>4</v>
      </c>
      <c r="I34">
        <v>133975</v>
      </c>
      <c r="J34">
        <v>4</v>
      </c>
      <c r="K34">
        <v>159803</v>
      </c>
      <c r="L34">
        <v>4</v>
      </c>
      <c r="M34">
        <v>170657</v>
      </c>
      <c r="N34">
        <v>30</v>
      </c>
      <c r="O34">
        <v>6</v>
      </c>
      <c r="P34">
        <v>9386.6</v>
      </c>
      <c r="Q34">
        <v>43</v>
      </c>
      <c r="R34">
        <v>191869341</v>
      </c>
      <c r="S34">
        <v>20440.77</v>
      </c>
      <c r="T34">
        <v>10</v>
      </c>
    </row>
    <row r="35" spans="1:20" x14ac:dyDescent="0.2">
      <c r="A35" t="s">
        <v>32</v>
      </c>
      <c r="B35" t="s">
        <v>97</v>
      </c>
      <c r="C35">
        <v>93940</v>
      </c>
      <c r="D35">
        <f>1+ 4.5/100</f>
        <v>1.0449999999999999</v>
      </c>
      <c r="E35">
        <v>71759</v>
      </c>
      <c r="F35">
        <v>43</v>
      </c>
      <c r="G35">
        <v>87154</v>
      </c>
      <c r="H35">
        <v>38</v>
      </c>
      <c r="I35">
        <v>107640</v>
      </c>
      <c r="J35">
        <v>40</v>
      </c>
      <c r="K35">
        <v>131192</v>
      </c>
      <c r="L35">
        <v>41</v>
      </c>
      <c r="M35">
        <v>134482</v>
      </c>
      <c r="N35">
        <v>17</v>
      </c>
      <c r="O35">
        <v>53</v>
      </c>
      <c r="P35">
        <v>5280.23</v>
      </c>
      <c r="Q35">
        <v>57</v>
      </c>
      <c r="R35">
        <v>73600368</v>
      </c>
      <c r="S35">
        <v>13938.86</v>
      </c>
      <c r="T35">
        <v>41</v>
      </c>
    </row>
    <row r="36" spans="1:20" x14ac:dyDescent="0.2">
      <c r="A36" t="s">
        <v>33</v>
      </c>
      <c r="B36" t="s">
        <v>97</v>
      </c>
      <c r="C36">
        <v>91789</v>
      </c>
      <c r="D36">
        <f>1+-5.4/100</f>
        <v>0.94599999999999995</v>
      </c>
      <c r="E36">
        <v>81395</v>
      </c>
      <c r="F36">
        <v>19</v>
      </c>
      <c r="G36">
        <v>97640</v>
      </c>
      <c r="H36">
        <v>16</v>
      </c>
      <c r="I36">
        <v>128997</v>
      </c>
      <c r="J36">
        <v>6</v>
      </c>
      <c r="K36">
        <v>147409</v>
      </c>
      <c r="L36">
        <v>15</v>
      </c>
      <c r="M36">
        <v>160282</v>
      </c>
      <c r="N36" t="s">
        <v>72</v>
      </c>
      <c r="O36">
        <v>12</v>
      </c>
      <c r="P36">
        <v>32223.08</v>
      </c>
      <c r="Q36">
        <v>5</v>
      </c>
      <c r="R36">
        <v>336351982</v>
      </c>
      <c r="S36">
        <v>10438.23</v>
      </c>
      <c r="T36">
        <v>70</v>
      </c>
    </row>
    <row r="37" spans="1:20" x14ac:dyDescent="0.2">
      <c r="A37" t="s">
        <v>34</v>
      </c>
      <c r="B37" t="s">
        <v>97</v>
      </c>
      <c r="C37">
        <v>92583</v>
      </c>
      <c r="D37">
        <f>1+-20/100</f>
        <v>0.8</v>
      </c>
      <c r="E37">
        <v>78507</v>
      </c>
      <c r="F37">
        <v>23</v>
      </c>
      <c r="G37">
        <v>91011</v>
      </c>
      <c r="H37">
        <v>29</v>
      </c>
      <c r="I37">
        <v>116321</v>
      </c>
      <c r="J37">
        <v>21</v>
      </c>
      <c r="K37">
        <v>148670</v>
      </c>
      <c r="L37">
        <v>13</v>
      </c>
      <c r="M37">
        <v>156104</v>
      </c>
      <c r="N37">
        <v>16</v>
      </c>
      <c r="O37">
        <v>20</v>
      </c>
      <c r="P37">
        <v>11967.15</v>
      </c>
      <c r="Q37">
        <v>33</v>
      </c>
      <c r="R37">
        <v>153034360</v>
      </c>
      <c r="S37">
        <v>12787.87</v>
      </c>
      <c r="T37">
        <v>59</v>
      </c>
    </row>
    <row r="38" spans="1:20" x14ac:dyDescent="0.2">
      <c r="A38" t="s">
        <v>35</v>
      </c>
      <c r="B38" t="s">
        <v>97</v>
      </c>
      <c r="C38">
        <v>94558</v>
      </c>
      <c r="D38">
        <f>1-8/100</f>
        <v>0.92</v>
      </c>
      <c r="E38">
        <v>64474</v>
      </c>
      <c r="F38">
        <v>63</v>
      </c>
      <c r="G38">
        <v>83867</v>
      </c>
      <c r="H38">
        <v>49</v>
      </c>
      <c r="I38">
        <v>102773</v>
      </c>
      <c r="J38">
        <v>55</v>
      </c>
      <c r="K38">
        <v>121304</v>
      </c>
      <c r="L38">
        <v>63</v>
      </c>
      <c r="M38">
        <v>125650</v>
      </c>
      <c r="N38" t="s">
        <v>76</v>
      </c>
      <c r="O38">
        <v>69</v>
      </c>
      <c r="P38">
        <v>3370.84</v>
      </c>
      <c r="Q38">
        <v>61</v>
      </c>
      <c r="R38">
        <v>59592280</v>
      </c>
      <c r="S38">
        <v>17678.759999999998</v>
      </c>
      <c r="T38">
        <v>19</v>
      </c>
    </row>
    <row r="39" spans="1:20" x14ac:dyDescent="0.2">
      <c r="A39" t="s">
        <v>36</v>
      </c>
      <c r="B39" t="s">
        <v>97</v>
      </c>
      <c r="C39">
        <v>92801</v>
      </c>
      <c r="D39">
        <f>1+-5.3/100</f>
        <v>0.94699999999999995</v>
      </c>
      <c r="E39">
        <v>87986</v>
      </c>
      <c r="F39">
        <v>3</v>
      </c>
      <c r="G39">
        <v>99100</v>
      </c>
      <c r="H39">
        <v>15</v>
      </c>
      <c r="I39">
        <v>121331</v>
      </c>
      <c r="J39">
        <v>11</v>
      </c>
      <c r="K39">
        <v>143558</v>
      </c>
      <c r="L39">
        <v>18</v>
      </c>
      <c r="M39">
        <v>156120</v>
      </c>
      <c r="N39">
        <v>25</v>
      </c>
      <c r="O39">
        <v>18</v>
      </c>
      <c r="P39">
        <v>28262.16</v>
      </c>
      <c r="Q39">
        <v>8</v>
      </c>
      <c r="R39">
        <v>351261039</v>
      </c>
      <c r="S39">
        <v>12428.67</v>
      </c>
      <c r="T39">
        <v>65</v>
      </c>
    </row>
    <row r="40" spans="1:20" x14ac:dyDescent="0.2">
      <c r="A40" t="s">
        <v>37</v>
      </c>
      <c r="B40" t="s">
        <v>95</v>
      </c>
      <c r="C40">
        <v>94539</v>
      </c>
      <c r="D40">
        <f>1+23.3/100</f>
        <v>1.2330000000000001</v>
      </c>
      <c r="E40">
        <v>83923</v>
      </c>
      <c r="F40">
        <v>15</v>
      </c>
      <c r="G40">
        <v>100933</v>
      </c>
      <c r="H40">
        <v>11</v>
      </c>
      <c r="I40">
        <v>121206</v>
      </c>
      <c r="J40">
        <v>12</v>
      </c>
      <c r="K40">
        <v>158508</v>
      </c>
      <c r="L40">
        <v>5</v>
      </c>
      <c r="M40">
        <v>161771</v>
      </c>
      <c r="N40">
        <v>21</v>
      </c>
      <c r="O40">
        <v>8</v>
      </c>
      <c r="P40">
        <v>6909.47</v>
      </c>
      <c r="Q40">
        <v>51</v>
      </c>
      <c r="R40">
        <v>86327158</v>
      </c>
      <c r="S40">
        <v>12494.03</v>
      </c>
      <c r="T40">
        <v>64</v>
      </c>
    </row>
    <row r="41" spans="1:20" x14ac:dyDescent="0.2">
      <c r="A41" t="s">
        <v>38</v>
      </c>
      <c r="B41" t="s">
        <v>97</v>
      </c>
      <c r="C41">
        <v>92225</v>
      </c>
      <c r="D41">
        <f>1-26.1/100</f>
        <v>0.73899999999999999</v>
      </c>
      <c r="E41">
        <v>75468</v>
      </c>
      <c r="F41">
        <v>30</v>
      </c>
      <c r="G41">
        <v>87488</v>
      </c>
      <c r="H41">
        <v>37</v>
      </c>
      <c r="I41">
        <v>106245</v>
      </c>
      <c r="J41">
        <v>46</v>
      </c>
      <c r="K41">
        <v>139440</v>
      </c>
      <c r="L41">
        <v>28</v>
      </c>
      <c r="M41">
        <v>142201</v>
      </c>
      <c r="N41">
        <v>21</v>
      </c>
      <c r="O41">
        <v>42</v>
      </c>
      <c r="P41">
        <v>2014.25</v>
      </c>
      <c r="Q41">
        <v>66</v>
      </c>
      <c r="R41">
        <v>37190221</v>
      </c>
      <c r="S41">
        <v>18463.560000000001</v>
      </c>
      <c r="T41">
        <v>15</v>
      </c>
    </row>
    <row r="42" spans="1:20" x14ac:dyDescent="0.2">
      <c r="A42" t="s">
        <v>39</v>
      </c>
      <c r="B42" t="s">
        <v>96</v>
      </c>
      <c r="C42">
        <v>92069</v>
      </c>
      <c r="D42">
        <f>1+3.8/100</f>
        <v>1.038</v>
      </c>
      <c r="E42">
        <v>79681</v>
      </c>
      <c r="F42">
        <v>20</v>
      </c>
      <c r="G42">
        <v>97081</v>
      </c>
      <c r="H42">
        <v>17</v>
      </c>
      <c r="I42">
        <v>119205</v>
      </c>
      <c r="J42">
        <v>14</v>
      </c>
      <c r="K42">
        <v>138167</v>
      </c>
      <c r="L42">
        <v>32</v>
      </c>
      <c r="M42">
        <v>160384</v>
      </c>
      <c r="N42">
        <v>40</v>
      </c>
      <c r="O42">
        <v>11</v>
      </c>
      <c r="P42">
        <v>14429.15</v>
      </c>
      <c r="Q42">
        <v>23</v>
      </c>
      <c r="R42">
        <v>200542943</v>
      </c>
      <c r="S42">
        <v>13898.46</v>
      </c>
      <c r="T42">
        <v>42</v>
      </c>
    </row>
    <row r="43" spans="1:20" x14ac:dyDescent="0.2">
      <c r="A43" t="s">
        <v>40</v>
      </c>
      <c r="B43" t="s">
        <v>95</v>
      </c>
      <c r="C43">
        <v>91106</v>
      </c>
      <c r="D43">
        <v>1</v>
      </c>
      <c r="E43">
        <v>87651</v>
      </c>
      <c r="F43">
        <v>4</v>
      </c>
      <c r="G43">
        <v>87651</v>
      </c>
      <c r="H43">
        <v>36</v>
      </c>
      <c r="I43">
        <v>106169</v>
      </c>
      <c r="J43">
        <v>48</v>
      </c>
      <c r="K43">
        <v>128391</v>
      </c>
      <c r="L43">
        <v>47</v>
      </c>
      <c r="M43">
        <v>150612</v>
      </c>
      <c r="N43">
        <v>33</v>
      </c>
      <c r="O43">
        <v>32</v>
      </c>
      <c r="P43">
        <v>19044.59</v>
      </c>
      <c r="Q43">
        <v>18</v>
      </c>
      <c r="R43">
        <v>291891813</v>
      </c>
      <c r="S43">
        <v>15326.76</v>
      </c>
      <c r="T43">
        <v>29</v>
      </c>
    </row>
    <row r="44" spans="1:20" x14ac:dyDescent="0.2">
      <c r="A44" t="s">
        <v>41</v>
      </c>
      <c r="B44" t="s">
        <v>96</v>
      </c>
      <c r="C44">
        <v>94606</v>
      </c>
      <c r="D44">
        <f>1+ 15.7/100</f>
        <v>1.157</v>
      </c>
      <c r="E44">
        <v>52171</v>
      </c>
      <c r="F44">
        <v>72</v>
      </c>
      <c r="G44">
        <v>68200</v>
      </c>
      <c r="H44">
        <v>72</v>
      </c>
      <c r="I44">
        <v>91651</v>
      </c>
      <c r="J44">
        <v>69</v>
      </c>
      <c r="K44">
        <v>130810</v>
      </c>
      <c r="L44">
        <v>43</v>
      </c>
      <c r="M44">
        <v>143379</v>
      </c>
      <c r="N44">
        <v>25</v>
      </c>
      <c r="O44">
        <v>40</v>
      </c>
      <c r="P44">
        <v>17229.59</v>
      </c>
      <c r="Q44">
        <v>20</v>
      </c>
      <c r="R44">
        <v>226299706</v>
      </c>
      <c r="S44">
        <v>13134.36</v>
      </c>
      <c r="T44">
        <v>53</v>
      </c>
    </row>
    <row r="45" spans="1:20" x14ac:dyDescent="0.2">
      <c r="A45" t="s">
        <v>42</v>
      </c>
      <c r="B45" t="s">
        <v>97</v>
      </c>
      <c r="C45">
        <v>92706</v>
      </c>
      <c r="D45">
        <f>1+-2.7/100</f>
        <v>0.97299999999999998</v>
      </c>
      <c r="E45">
        <v>77931</v>
      </c>
      <c r="F45">
        <v>24</v>
      </c>
      <c r="G45">
        <v>94637</v>
      </c>
      <c r="H45">
        <v>21</v>
      </c>
      <c r="I45">
        <v>118495</v>
      </c>
      <c r="J45">
        <v>16</v>
      </c>
      <c r="K45">
        <v>145685</v>
      </c>
      <c r="L45">
        <v>16</v>
      </c>
      <c r="M45">
        <v>154414</v>
      </c>
      <c r="N45" t="s">
        <v>77</v>
      </c>
      <c r="O45">
        <v>23</v>
      </c>
      <c r="P45">
        <v>39712.85</v>
      </c>
      <c r="Q45">
        <v>4</v>
      </c>
      <c r="R45">
        <v>308126556</v>
      </c>
      <c r="S45">
        <v>7758.86</v>
      </c>
      <c r="T45">
        <v>73</v>
      </c>
    </row>
    <row r="46" spans="1:20" x14ac:dyDescent="0.2">
      <c r="A46" t="s">
        <v>43</v>
      </c>
      <c r="B46" t="s">
        <v>95</v>
      </c>
      <c r="C46">
        <v>95501</v>
      </c>
      <c r="D46">
        <f>1-25.9/100</f>
        <v>0.74099999999999999</v>
      </c>
      <c r="E46">
        <v>72440</v>
      </c>
      <c r="F46">
        <v>37</v>
      </c>
      <c r="G46">
        <v>85899</v>
      </c>
      <c r="H46">
        <v>43</v>
      </c>
      <c r="I46">
        <v>107791</v>
      </c>
      <c r="J46">
        <v>38</v>
      </c>
      <c r="K46">
        <v>152065</v>
      </c>
      <c r="L46">
        <v>9</v>
      </c>
      <c r="M46">
        <v>153565</v>
      </c>
      <c r="N46">
        <v>23</v>
      </c>
      <c r="O46">
        <v>26</v>
      </c>
      <c r="P46">
        <v>3382.46</v>
      </c>
      <c r="Q46">
        <v>60</v>
      </c>
      <c r="R46">
        <v>56905420</v>
      </c>
      <c r="S46">
        <v>16823.68</v>
      </c>
      <c r="T46">
        <v>23</v>
      </c>
    </row>
    <row r="47" spans="1:20" x14ac:dyDescent="0.2">
      <c r="A47" t="s">
        <v>44</v>
      </c>
      <c r="B47" t="s">
        <v>97</v>
      </c>
      <c r="C47">
        <v>90601</v>
      </c>
      <c r="D47">
        <f>1+ -2.8/100</f>
        <v>0.97199999999999998</v>
      </c>
      <c r="E47">
        <v>76308</v>
      </c>
      <c r="F47">
        <v>28</v>
      </c>
      <c r="G47">
        <v>95658</v>
      </c>
      <c r="H47">
        <v>19</v>
      </c>
      <c r="I47">
        <v>119277</v>
      </c>
      <c r="J47">
        <v>13</v>
      </c>
      <c r="K47">
        <v>142952</v>
      </c>
      <c r="L47">
        <v>22</v>
      </c>
      <c r="M47">
        <v>151092</v>
      </c>
      <c r="N47">
        <v>25</v>
      </c>
      <c r="O47">
        <v>31</v>
      </c>
      <c r="P47">
        <v>11006.91</v>
      </c>
      <c r="Q47">
        <v>36</v>
      </c>
      <c r="R47">
        <v>203812466</v>
      </c>
      <c r="S47">
        <v>18516.77</v>
      </c>
      <c r="T47">
        <v>14</v>
      </c>
    </row>
    <row r="48" spans="1:20" x14ac:dyDescent="0.2">
      <c r="A48" t="s">
        <v>45</v>
      </c>
      <c r="B48" t="s">
        <v>97</v>
      </c>
      <c r="C48">
        <v>92506</v>
      </c>
      <c r="D48">
        <f>1-18.9/100</f>
        <v>0.81100000000000005</v>
      </c>
      <c r="E48">
        <v>85112</v>
      </c>
      <c r="F48">
        <v>10</v>
      </c>
      <c r="G48">
        <v>105439</v>
      </c>
      <c r="H48">
        <v>5</v>
      </c>
      <c r="I48">
        <v>136038</v>
      </c>
      <c r="J48">
        <v>2</v>
      </c>
      <c r="K48">
        <v>162141</v>
      </c>
      <c r="L48">
        <v>1</v>
      </c>
      <c r="M48">
        <v>171520</v>
      </c>
      <c r="N48">
        <v>22</v>
      </c>
      <c r="O48">
        <v>5</v>
      </c>
      <c r="P48">
        <v>28555.48</v>
      </c>
      <c r="Q48">
        <v>7</v>
      </c>
      <c r="R48">
        <v>388785609</v>
      </c>
      <c r="S48">
        <v>13615.1</v>
      </c>
      <c r="T48">
        <v>47</v>
      </c>
    </row>
    <row r="49" spans="1:20" x14ac:dyDescent="0.2">
      <c r="A49" t="s">
        <v>46</v>
      </c>
      <c r="B49" t="s">
        <v>97</v>
      </c>
      <c r="C49">
        <v>92410</v>
      </c>
      <c r="D49">
        <f>1+-20.3/100</f>
        <v>0.79699999999999993</v>
      </c>
      <c r="E49">
        <v>72285</v>
      </c>
      <c r="F49">
        <v>38</v>
      </c>
      <c r="G49">
        <v>85023</v>
      </c>
      <c r="H49">
        <v>46</v>
      </c>
      <c r="I49">
        <v>102042</v>
      </c>
      <c r="J49">
        <v>59</v>
      </c>
      <c r="K49">
        <v>126858</v>
      </c>
      <c r="L49">
        <v>52</v>
      </c>
      <c r="M49">
        <v>131298</v>
      </c>
      <c r="N49">
        <v>21</v>
      </c>
      <c r="O49">
        <v>62</v>
      </c>
      <c r="P49">
        <v>11892.94</v>
      </c>
      <c r="Q49">
        <v>34</v>
      </c>
      <c r="R49">
        <v>203007162</v>
      </c>
      <c r="S49">
        <v>17069.55</v>
      </c>
      <c r="T49">
        <v>21</v>
      </c>
    </row>
    <row r="50" spans="1:20" x14ac:dyDescent="0.2">
      <c r="A50" t="s">
        <v>47</v>
      </c>
      <c r="B50" t="s">
        <v>96</v>
      </c>
      <c r="C50">
        <v>92108</v>
      </c>
      <c r="D50">
        <f>1+4.2/100</f>
        <v>1.042</v>
      </c>
      <c r="E50">
        <v>65673</v>
      </c>
      <c r="F50">
        <v>60</v>
      </c>
      <c r="G50">
        <v>75213</v>
      </c>
      <c r="H50">
        <v>64</v>
      </c>
      <c r="I50">
        <v>94969</v>
      </c>
      <c r="J50">
        <v>65</v>
      </c>
      <c r="K50">
        <v>130082</v>
      </c>
      <c r="L50">
        <v>44</v>
      </c>
      <c r="M50">
        <v>136586</v>
      </c>
      <c r="N50">
        <v>19</v>
      </c>
      <c r="O50">
        <v>51</v>
      </c>
      <c r="P50">
        <v>42241.13</v>
      </c>
      <c r="Q50">
        <v>3</v>
      </c>
      <c r="R50">
        <v>439251097</v>
      </c>
      <c r="S50">
        <v>10398.66</v>
      </c>
      <c r="T50">
        <v>71</v>
      </c>
    </row>
    <row r="51" spans="1:20" x14ac:dyDescent="0.2">
      <c r="A51" t="s">
        <v>48</v>
      </c>
      <c r="B51" t="s">
        <v>96</v>
      </c>
      <c r="C51">
        <v>94112</v>
      </c>
      <c r="D51">
        <f>1+29.2/100</f>
        <v>1.292</v>
      </c>
      <c r="E51">
        <v>71831</v>
      </c>
      <c r="F51">
        <v>42</v>
      </c>
      <c r="G51">
        <v>86383</v>
      </c>
      <c r="H51">
        <v>41</v>
      </c>
      <c r="I51">
        <v>106755</v>
      </c>
      <c r="J51">
        <v>43</v>
      </c>
      <c r="K51">
        <v>132947</v>
      </c>
      <c r="L51">
        <v>39</v>
      </c>
      <c r="M51">
        <v>138768</v>
      </c>
      <c r="N51">
        <v>30</v>
      </c>
      <c r="O51">
        <v>46</v>
      </c>
      <c r="P51">
        <v>21747.83</v>
      </c>
      <c r="Q51">
        <v>15</v>
      </c>
      <c r="R51">
        <v>222628637</v>
      </c>
      <c r="S51">
        <v>10236.82</v>
      </c>
      <c r="T51">
        <v>72</v>
      </c>
    </row>
    <row r="52" spans="1:20" x14ac:dyDescent="0.2">
      <c r="A52" t="s">
        <v>49</v>
      </c>
      <c r="B52" t="s">
        <v>97</v>
      </c>
      <c r="C52">
        <v>95207</v>
      </c>
      <c r="D52">
        <f>1+-22.9/100</f>
        <v>0.77100000000000002</v>
      </c>
      <c r="E52">
        <v>69218</v>
      </c>
      <c r="F52">
        <v>49</v>
      </c>
      <c r="G52">
        <v>87067</v>
      </c>
      <c r="H52">
        <v>39</v>
      </c>
      <c r="I52">
        <v>107532</v>
      </c>
      <c r="J52">
        <v>41</v>
      </c>
      <c r="K52">
        <v>127776</v>
      </c>
      <c r="L52">
        <v>49</v>
      </c>
      <c r="M52">
        <v>145295</v>
      </c>
      <c r="N52">
        <v>25</v>
      </c>
      <c r="O52">
        <v>38</v>
      </c>
      <c r="P52">
        <v>15568.99</v>
      </c>
      <c r="Q52">
        <v>21</v>
      </c>
      <c r="R52">
        <v>170284559</v>
      </c>
      <c r="S52">
        <v>10937.42</v>
      </c>
      <c r="T52">
        <v>68</v>
      </c>
    </row>
    <row r="53" spans="1:20" x14ac:dyDescent="0.2">
      <c r="A53" t="s">
        <v>50</v>
      </c>
      <c r="B53" t="s">
        <v>96</v>
      </c>
      <c r="C53">
        <v>95113</v>
      </c>
      <c r="D53">
        <f>1+23.4/100</f>
        <v>1.234</v>
      </c>
      <c r="E53">
        <v>89273</v>
      </c>
      <c r="F53">
        <v>1</v>
      </c>
      <c r="G53">
        <v>106232</v>
      </c>
      <c r="H53">
        <v>3</v>
      </c>
      <c r="I53">
        <v>126986</v>
      </c>
      <c r="J53">
        <v>7</v>
      </c>
      <c r="K53">
        <v>155052</v>
      </c>
      <c r="L53">
        <v>7</v>
      </c>
      <c r="M53">
        <v>159001</v>
      </c>
      <c r="N53" t="s">
        <v>78</v>
      </c>
      <c r="O53">
        <v>14</v>
      </c>
      <c r="P53">
        <v>10330.030000000001</v>
      </c>
      <c r="Q53">
        <v>40</v>
      </c>
      <c r="R53">
        <v>207327020</v>
      </c>
      <c r="S53">
        <v>20070.32</v>
      </c>
      <c r="T53">
        <v>11</v>
      </c>
    </row>
    <row r="54" spans="1:20" x14ac:dyDescent="0.2">
      <c r="A54" t="s">
        <v>51</v>
      </c>
      <c r="B54" t="s">
        <v>96</v>
      </c>
      <c r="C54">
        <v>93403</v>
      </c>
      <c r="D54">
        <f>1+-0.4/100</f>
        <v>0.996</v>
      </c>
      <c r="E54">
        <v>67799</v>
      </c>
      <c r="F54">
        <v>52</v>
      </c>
      <c r="G54">
        <v>83853</v>
      </c>
      <c r="H54">
        <v>50</v>
      </c>
      <c r="I54">
        <v>106356</v>
      </c>
      <c r="J54">
        <v>44</v>
      </c>
      <c r="K54">
        <v>127593</v>
      </c>
      <c r="L54">
        <v>51</v>
      </c>
      <c r="M54">
        <v>137715</v>
      </c>
      <c r="N54">
        <v>23</v>
      </c>
      <c r="O54">
        <v>48</v>
      </c>
      <c r="P54">
        <v>7218.15</v>
      </c>
      <c r="Q54">
        <v>50</v>
      </c>
      <c r="R54">
        <v>92810616</v>
      </c>
      <c r="S54">
        <v>12857.95</v>
      </c>
      <c r="T54">
        <v>58</v>
      </c>
    </row>
    <row r="55" spans="1:20" x14ac:dyDescent="0.2">
      <c r="A55" t="s">
        <v>52</v>
      </c>
      <c r="B55" t="s">
        <v>96</v>
      </c>
      <c r="C55">
        <v>94402</v>
      </c>
      <c r="D55">
        <f>1+22.2/100</f>
        <v>1.222</v>
      </c>
      <c r="E55">
        <v>88044</v>
      </c>
      <c r="F55">
        <v>2</v>
      </c>
      <c r="G55">
        <v>109404</v>
      </c>
      <c r="H55">
        <v>1</v>
      </c>
      <c r="I55">
        <v>126480</v>
      </c>
      <c r="J55">
        <v>8</v>
      </c>
      <c r="K55">
        <v>143412</v>
      </c>
      <c r="L55">
        <v>20</v>
      </c>
      <c r="M55">
        <v>159684</v>
      </c>
      <c r="N55">
        <v>25</v>
      </c>
      <c r="O55">
        <v>13</v>
      </c>
      <c r="P55">
        <v>14179.38</v>
      </c>
      <c r="Q55">
        <v>25</v>
      </c>
      <c r="R55">
        <v>292963604</v>
      </c>
      <c r="S55">
        <v>20661.240000000002</v>
      </c>
      <c r="T55">
        <v>9</v>
      </c>
    </row>
    <row r="56" spans="1:20" x14ac:dyDescent="0.2">
      <c r="A56" t="s">
        <v>53</v>
      </c>
      <c r="B56" t="s">
        <v>95</v>
      </c>
      <c r="C56">
        <v>93109</v>
      </c>
      <c r="D56">
        <f>1+2.4/100</f>
        <v>1.024</v>
      </c>
      <c r="E56">
        <v>77182</v>
      </c>
      <c r="F56">
        <v>25</v>
      </c>
      <c r="G56">
        <v>90730</v>
      </c>
      <c r="H56">
        <v>30</v>
      </c>
      <c r="I56">
        <v>112594</v>
      </c>
      <c r="J56">
        <v>32</v>
      </c>
      <c r="K56">
        <v>132472</v>
      </c>
      <c r="L56">
        <v>40</v>
      </c>
      <c r="M56">
        <v>152350</v>
      </c>
      <c r="N56">
        <v>34</v>
      </c>
      <c r="O56">
        <v>27</v>
      </c>
      <c r="P56">
        <v>12595.73</v>
      </c>
      <c r="Q56">
        <v>31</v>
      </c>
      <c r="R56">
        <v>177057885</v>
      </c>
      <c r="S56">
        <v>14056.98</v>
      </c>
      <c r="T56">
        <v>40</v>
      </c>
    </row>
    <row r="57" spans="1:20" x14ac:dyDescent="0.2">
      <c r="A57" t="s">
        <v>54</v>
      </c>
      <c r="B57" t="s">
        <v>97</v>
      </c>
      <c r="C57">
        <v>91355</v>
      </c>
      <c r="D57">
        <f>1+ -2.2/100</f>
        <v>0.97799999999999998</v>
      </c>
      <c r="E57">
        <v>79308</v>
      </c>
      <c r="F57">
        <v>21</v>
      </c>
      <c r="G57">
        <v>93936</v>
      </c>
      <c r="H57">
        <v>22</v>
      </c>
      <c r="I57">
        <v>118944</v>
      </c>
      <c r="J57">
        <v>15</v>
      </c>
      <c r="K57">
        <v>156156</v>
      </c>
      <c r="L57">
        <v>6</v>
      </c>
      <c r="M57">
        <v>174072</v>
      </c>
      <c r="N57">
        <v>27</v>
      </c>
      <c r="O57">
        <v>4</v>
      </c>
      <c r="P57">
        <v>14070.69</v>
      </c>
      <c r="Q57">
        <v>26</v>
      </c>
      <c r="R57">
        <v>179154721</v>
      </c>
      <c r="S57">
        <v>12732.48</v>
      </c>
      <c r="T57">
        <v>61</v>
      </c>
    </row>
    <row r="58" spans="1:20" x14ac:dyDescent="0.2">
      <c r="A58" t="s">
        <v>55</v>
      </c>
      <c r="B58" t="s">
        <v>95</v>
      </c>
      <c r="C58">
        <v>90405</v>
      </c>
      <c r="D58">
        <f>1+-0.1/100</f>
        <v>0.999</v>
      </c>
      <c r="E58">
        <v>67173</v>
      </c>
      <c r="F58">
        <v>54</v>
      </c>
      <c r="G58">
        <v>81561</v>
      </c>
      <c r="H58">
        <v>55</v>
      </c>
      <c r="I58">
        <v>112682</v>
      </c>
      <c r="J58">
        <v>31</v>
      </c>
      <c r="K58">
        <v>149101</v>
      </c>
      <c r="L58">
        <v>12</v>
      </c>
      <c r="M58">
        <v>155981</v>
      </c>
      <c r="N58">
        <v>22</v>
      </c>
      <c r="O58">
        <v>21</v>
      </c>
      <c r="P58">
        <v>19226.41</v>
      </c>
      <c r="Q58">
        <v>17</v>
      </c>
      <c r="R58">
        <v>250242844</v>
      </c>
      <c r="S58">
        <v>13015.58</v>
      </c>
      <c r="T58">
        <v>57</v>
      </c>
    </row>
    <row r="59" spans="1:20" x14ac:dyDescent="0.2">
      <c r="A59" t="s">
        <v>56</v>
      </c>
      <c r="B59" t="s">
        <v>97</v>
      </c>
      <c r="C59">
        <v>93277</v>
      </c>
      <c r="D59">
        <f>1+-30.9/100</f>
        <v>0.69100000000000006</v>
      </c>
      <c r="E59">
        <v>83977</v>
      </c>
      <c r="F59">
        <v>13</v>
      </c>
      <c r="G59">
        <v>99367</v>
      </c>
      <c r="H59">
        <v>13</v>
      </c>
      <c r="I59">
        <v>114752</v>
      </c>
      <c r="J59">
        <v>24</v>
      </c>
      <c r="K59">
        <v>135833</v>
      </c>
      <c r="L59">
        <v>35</v>
      </c>
      <c r="M59">
        <v>177810</v>
      </c>
      <c r="N59">
        <v>33</v>
      </c>
      <c r="O59">
        <v>2</v>
      </c>
      <c r="P59">
        <v>9823.4500000000007</v>
      </c>
      <c r="Q59">
        <v>42</v>
      </c>
      <c r="R59">
        <v>128884816</v>
      </c>
      <c r="S59">
        <v>13120.12</v>
      </c>
      <c r="T59">
        <v>54</v>
      </c>
    </row>
    <row r="60" spans="1:20" x14ac:dyDescent="0.2">
      <c r="A60" t="s">
        <v>57</v>
      </c>
      <c r="B60" t="s">
        <v>97</v>
      </c>
      <c r="C60">
        <v>96003</v>
      </c>
      <c r="D60">
        <f>1+-23.5/100</f>
        <v>0.76500000000000001</v>
      </c>
      <c r="E60">
        <v>68272</v>
      </c>
      <c r="F60">
        <v>50</v>
      </c>
      <c r="G60">
        <v>82070</v>
      </c>
      <c r="H60">
        <v>54</v>
      </c>
      <c r="I60">
        <v>103571</v>
      </c>
      <c r="J60">
        <v>52</v>
      </c>
      <c r="K60">
        <v>119406</v>
      </c>
      <c r="L60">
        <v>65</v>
      </c>
      <c r="M60">
        <v>132478</v>
      </c>
      <c r="N60">
        <v>28</v>
      </c>
      <c r="O60">
        <v>58</v>
      </c>
      <c r="P60">
        <v>5769.9</v>
      </c>
      <c r="Q60">
        <v>56</v>
      </c>
      <c r="R60">
        <v>95565797</v>
      </c>
      <c r="S60">
        <v>16562.82</v>
      </c>
      <c r="T60">
        <v>24</v>
      </c>
    </row>
    <row r="61" spans="1:20" x14ac:dyDescent="0.2">
      <c r="A61" t="s">
        <v>58</v>
      </c>
      <c r="B61" t="s">
        <v>97</v>
      </c>
      <c r="C61">
        <v>95677</v>
      </c>
      <c r="D61">
        <f>1+-18.9/100</f>
        <v>0.81100000000000005</v>
      </c>
      <c r="E61">
        <v>65247</v>
      </c>
      <c r="F61">
        <v>61</v>
      </c>
      <c r="G61">
        <v>83273</v>
      </c>
      <c r="H61">
        <v>51</v>
      </c>
      <c r="I61">
        <v>100255</v>
      </c>
      <c r="J61">
        <v>62</v>
      </c>
      <c r="K61">
        <v>125532</v>
      </c>
      <c r="L61">
        <v>58</v>
      </c>
      <c r="M61">
        <v>137081</v>
      </c>
      <c r="N61">
        <v>24</v>
      </c>
      <c r="O61">
        <v>50</v>
      </c>
      <c r="P61">
        <v>12238.4</v>
      </c>
      <c r="Q61">
        <v>32</v>
      </c>
      <c r="R61">
        <v>178617129</v>
      </c>
      <c r="S61">
        <v>14594.81</v>
      </c>
      <c r="T61">
        <v>32</v>
      </c>
    </row>
    <row r="62" spans="1:20" x14ac:dyDescent="0.2">
      <c r="A62" t="s">
        <v>59</v>
      </c>
      <c r="B62" t="s">
        <v>97</v>
      </c>
      <c r="C62">
        <v>96094</v>
      </c>
      <c r="D62">
        <f>1+-25.9/100</f>
        <v>0.74099999999999999</v>
      </c>
      <c r="E62">
        <v>61711</v>
      </c>
      <c r="F62">
        <v>67</v>
      </c>
      <c r="G62">
        <v>71888</v>
      </c>
      <c r="H62">
        <v>70</v>
      </c>
      <c r="I62">
        <v>87930</v>
      </c>
      <c r="J62">
        <v>71</v>
      </c>
      <c r="K62">
        <v>112930</v>
      </c>
      <c r="L62">
        <v>70</v>
      </c>
      <c r="M62">
        <v>114930</v>
      </c>
      <c r="N62">
        <v>16</v>
      </c>
      <c r="O62">
        <v>72</v>
      </c>
      <c r="P62">
        <v>1313.76</v>
      </c>
      <c r="Q62">
        <v>71</v>
      </c>
      <c r="R62">
        <v>27556090</v>
      </c>
      <c r="S62">
        <v>20974.98</v>
      </c>
      <c r="T62">
        <v>8</v>
      </c>
    </row>
    <row r="63" spans="1:20" x14ac:dyDescent="0.2">
      <c r="A63" t="s">
        <v>60</v>
      </c>
      <c r="B63" t="s">
        <v>97</v>
      </c>
      <c r="C63">
        <v>94534</v>
      </c>
      <c r="D63">
        <f>1+-9.2/100</f>
        <v>0.90800000000000003</v>
      </c>
      <c r="E63">
        <v>66167</v>
      </c>
      <c r="F63">
        <v>57</v>
      </c>
      <c r="G63">
        <v>80502</v>
      </c>
      <c r="H63">
        <v>59</v>
      </c>
      <c r="I63">
        <v>105779</v>
      </c>
      <c r="J63">
        <v>49</v>
      </c>
      <c r="K63">
        <v>126564</v>
      </c>
      <c r="L63">
        <v>53</v>
      </c>
      <c r="M63">
        <v>133006</v>
      </c>
      <c r="N63">
        <v>25</v>
      </c>
      <c r="O63">
        <v>57</v>
      </c>
      <c r="P63">
        <v>6315.24</v>
      </c>
      <c r="Q63">
        <v>54</v>
      </c>
      <c r="R63">
        <v>83339873</v>
      </c>
      <c r="S63">
        <v>13196.63</v>
      </c>
      <c r="T63">
        <v>52</v>
      </c>
    </row>
    <row r="64" spans="1:20" x14ac:dyDescent="0.2">
      <c r="A64" t="s">
        <v>61</v>
      </c>
      <c r="B64" t="s">
        <v>95</v>
      </c>
      <c r="C64">
        <v>95401</v>
      </c>
      <c r="D64">
        <f>1+ -3.7/100</f>
        <v>0.96299999999999997</v>
      </c>
      <c r="E64">
        <v>85535</v>
      </c>
      <c r="F64">
        <v>9</v>
      </c>
      <c r="G64">
        <v>99570</v>
      </c>
      <c r="H64">
        <v>12</v>
      </c>
      <c r="I64">
        <v>113605</v>
      </c>
      <c r="J64">
        <v>29</v>
      </c>
      <c r="K64">
        <v>140484</v>
      </c>
      <c r="L64">
        <v>26</v>
      </c>
      <c r="M64">
        <v>153875</v>
      </c>
      <c r="N64" t="s">
        <v>79</v>
      </c>
      <c r="O64">
        <v>24</v>
      </c>
      <c r="P64">
        <v>13975.72</v>
      </c>
      <c r="Q64">
        <v>28</v>
      </c>
      <c r="R64">
        <v>188881300</v>
      </c>
      <c r="S64">
        <v>13514.96</v>
      </c>
      <c r="T64">
        <v>49</v>
      </c>
    </row>
    <row r="65" spans="1:20" x14ac:dyDescent="0.2">
      <c r="A65" t="s">
        <v>62</v>
      </c>
      <c r="B65" t="s">
        <v>97</v>
      </c>
      <c r="C65">
        <v>92692</v>
      </c>
      <c r="D65">
        <f>1+-2.8/100</f>
        <v>0.97199999999999998</v>
      </c>
      <c r="E65">
        <v>87107</v>
      </c>
      <c r="F65">
        <v>5</v>
      </c>
      <c r="G65">
        <v>102387</v>
      </c>
      <c r="H65">
        <v>8</v>
      </c>
      <c r="I65">
        <v>122252</v>
      </c>
      <c r="J65">
        <v>10</v>
      </c>
      <c r="K65">
        <v>161982</v>
      </c>
      <c r="L65">
        <v>2</v>
      </c>
      <c r="M65">
        <v>175771</v>
      </c>
      <c r="N65">
        <v>25</v>
      </c>
      <c r="O65">
        <v>3</v>
      </c>
      <c r="P65">
        <v>23027.73</v>
      </c>
      <c r="Q65">
        <v>14</v>
      </c>
      <c r="R65">
        <v>402015526</v>
      </c>
      <c r="S65">
        <v>17457.89</v>
      </c>
      <c r="T65">
        <v>20</v>
      </c>
    </row>
    <row r="66" spans="1:20" x14ac:dyDescent="0.2">
      <c r="A66" t="s">
        <v>63</v>
      </c>
      <c r="B66" t="s">
        <v>97</v>
      </c>
      <c r="C66">
        <v>91910</v>
      </c>
      <c r="D66">
        <f>1+4.2/100</f>
        <v>1.042</v>
      </c>
      <c r="E66">
        <v>67960</v>
      </c>
      <c r="F66">
        <v>51</v>
      </c>
      <c r="G66">
        <v>82237</v>
      </c>
      <c r="H66">
        <v>53</v>
      </c>
      <c r="I66">
        <v>102225</v>
      </c>
      <c r="J66">
        <v>58</v>
      </c>
      <c r="K66">
        <v>126293</v>
      </c>
      <c r="L66">
        <v>55</v>
      </c>
      <c r="M66">
        <v>140893</v>
      </c>
      <c r="N66" t="s">
        <v>74</v>
      </c>
      <c r="O66">
        <v>44</v>
      </c>
      <c r="P66">
        <v>14017.45</v>
      </c>
      <c r="Q66">
        <v>27</v>
      </c>
      <c r="R66">
        <v>191131149</v>
      </c>
      <c r="S66">
        <v>13635.23</v>
      </c>
      <c r="T66">
        <v>46</v>
      </c>
    </row>
    <row r="67" spans="1:20" x14ac:dyDescent="0.2">
      <c r="A67" t="s">
        <v>64</v>
      </c>
      <c r="B67" t="s">
        <v>96</v>
      </c>
      <c r="C67">
        <v>93721</v>
      </c>
      <c r="D67">
        <f>1+-30.5/100</f>
        <v>0.69500000000000006</v>
      </c>
      <c r="E67">
        <v>75134</v>
      </c>
      <c r="F67">
        <v>31</v>
      </c>
      <c r="G67">
        <v>93282</v>
      </c>
      <c r="H67">
        <v>23</v>
      </c>
      <c r="I67">
        <v>115620</v>
      </c>
      <c r="J67">
        <v>22</v>
      </c>
      <c r="K67">
        <v>138535</v>
      </c>
      <c r="L67">
        <v>30</v>
      </c>
      <c r="M67">
        <v>148205</v>
      </c>
      <c r="N67">
        <v>30</v>
      </c>
      <c r="O67">
        <v>35</v>
      </c>
      <c r="P67">
        <v>30529.35</v>
      </c>
      <c r="Q67">
        <v>6</v>
      </c>
      <c r="R67">
        <v>400201652</v>
      </c>
      <c r="S67">
        <v>13108.75</v>
      </c>
      <c r="T67">
        <v>55</v>
      </c>
    </row>
    <row r="68" spans="1:20" x14ac:dyDescent="0.2">
      <c r="A68" t="s">
        <v>65</v>
      </c>
      <c r="B68" t="s">
        <v>96</v>
      </c>
      <c r="C68">
        <v>93010</v>
      </c>
      <c r="D68">
        <f>1+-6.7/100</f>
        <v>0.93300000000000005</v>
      </c>
      <c r="E68">
        <v>60391</v>
      </c>
      <c r="F68">
        <v>70</v>
      </c>
      <c r="G68">
        <v>75487</v>
      </c>
      <c r="H68">
        <v>63</v>
      </c>
      <c r="I68">
        <v>102658</v>
      </c>
      <c r="J68">
        <v>57</v>
      </c>
      <c r="K68">
        <v>126204</v>
      </c>
      <c r="L68">
        <v>57</v>
      </c>
      <c r="M68">
        <v>135869</v>
      </c>
      <c r="N68" t="s">
        <v>75</v>
      </c>
      <c r="O68">
        <v>52</v>
      </c>
      <c r="P68">
        <v>24025.83</v>
      </c>
      <c r="Q68">
        <v>12</v>
      </c>
      <c r="R68">
        <v>303147886</v>
      </c>
      <c r="S68">
        <v>12617.58</v>
      </c>
      <c r="T68">
        <v>62</v>
      </c>
    </row>
    <row r="69" spans="1:20" x14ac:dyDescent="0.2">
      <c r="A69" t="s">
        <v>66</v>
      </c>
      <c r="B69" t="s">
        <v>97</v>
      </c>
      <c r="C69">
        <v>92395</v>
      </c>
      <c r="D69">
        <f>1+ -20.2/100</f>
        <v>0.79800000000000004</v>
      </c>
      <c r="E69">
        <v>65909</v>
      </c>
      <c r="F69">
        <v>59</v>
      </c>
      <c r="G69">
        <v>80518</v>
      </c>
      <c r="H69">
        <v>58</v>
      </c>
      <c r="I69">
        <v>103554</v>
      </c>
      <c r="J69">
        <v>53</v>
      </c>
      <c r="K69">
        <v>138277</v>
      </c>
      <c r="L69">
        <v>31</v>
      </c>
      <c r="M69">
        <v>138277</v>
      </c>
      <c r="N69">
        <v>20</v>
      </c>
      <c r="O69">
        <v>47</v>
      </c>
      <c r="P69">
        <v>10726.36</v>
      </c>
      <c r="Q69">
        <v>38</v>
      </c>
      <c r="R69">
        <v>151399768</v>
      </c>
      <c r="S69">
        <v>14114.74</v>
      </c>
      <c r="T69">
        <v>38</v>
      </c>
    </row>
    <row r="70" spans="1:20" x14ac:dyDescent="0.2">
      <c r="A70" t="s">
        <v>67</v>
      </c>
      <c r="B70" t="s">
        <v>97</v>
      </c>
      <c r="C70">
        <v>93210</v>
      </c>
      <c r="D70">
        <f>1+-30.9/100</f>
        <v>0.69100000000000006</v>
      </c>
      <c r="E70">
        <v>72198</v>
      </c>
      <c r="F70">
        <v>39</v>
      </c>
      <c r="G70">
        <v>85545</v>
      </c>
      <c r="H70">
        <v>44</v>
      </c>
      <c r="I70">
        <v>109570</v>
      </c>
      <c r="J70">
        <v>37</v>
      </c>
      <c r="K70">
        <v>141609</v>
      </c>
      <c r="L70">
        <v>23</v>
      </c>
      <c r="M70">
        <v>155615</v>
      </c>
      <c r="N70">
        <v>25</v>
      </c>
      <c r="O70">
        <v>22</v>
      </c>
      <c r="P70">
        <v>4599.97</v>
      </c>
      <c r="Q70">
        <v>58</v>
      </c>
      <c r="R70">
        <v>83620961</v>
      </c>
      <c r="S70">
        <v>18178.59</v>
      </c>
      <c r="T70">
        <v>16</v>
      </c>
    </row>
    <row r="71" spans="1:20" x14ac:dyDescent="0.2">
      <c r="A71" t="s">
        <v>68</v>
      </c>
      <c r="B71" t="s">
        <v>97</v>
      </c>
      <c r="C71">
        <v>93268</v>
      </c>
      <c r="D71">
        <f>1+-32.1/100</f>
        <v>0.67900000000000005</v>
      </c>
      <c r="E71">
        <v>70531</v>
      </c>
      <c r="F71">
        <v>47</v>
      </c>
      <c r="G71">
        <v>88881</v>
      </c>
      <c r="H71">
        <v>34</v>
      </c>
      <c r="I71">
        <v>113746</v>
      </c>
      <c r="J71">
        <v>28</v>
      </c>
      <c r="K71">
        <v>136569</v>
      </c>
      <c r="L71">
        <v>34</v>
      </c>
      <c r="M71">
        <v>156109</v>
      </c>
      <c r="N71" t="s">
        <v>80</v>
      </c>
      <c r="O71">
        <v>19</v>
      </c>
      <c r="P71">
        <v>1820.15</v>
      </c>
      <c r="Q71">
        <v>68</v>
      </c>
      <c r="R71">
        <v>45768649</v>
      </c>
      <c r="S71">
        <v>25145.54</v>
      </c>
      <c r="T71">
        <v>3</v>
      </c>
    </row>
    <row r="72" spans="1:20" x14ac:dyDescent="0.2">
      <c r="A72" t="s">
        <v>69</v>
      </c>
      <c r="B72" t="s">
        <v>96</v>
      </c>
      <c r="C72">
        <v>95054</v>
      </c>
      <c r="D72">
        <f>1+23.4/100</f>
        <v>1.234</v>
      </c>
      <c r="E72">
        <v>86397</v>
      </c>
      <c r="F72">
        <v>6</v>
      </c>
      <c r="G72">
        <v>103857</v>
      </c>
      <c r="H72">
        <v>6</v>
      </c>
      <c r="I72">
        <v>134386</v>
      </c>
      <c r="J72">
        <v>3</v>
      </c>
      <c r="K72">
        <v>161544</v>
      </c>
      <c r="L72">
        <v>3</v>
      </c>
      <c r="M72">
        <v>201474</v>
      </c>
      <c r="N72">
        <v>36</v>
      </c>
      <c r="O72">
        <v>1</v>
      </c>
      <c r="P72">
        <v>10433.049999999999</v>
      </c>
      <c r="Q72">
        <v>39</v>
      </c>
      <c r="R72">
        <v>223851596</v>
      </c>
      <c r="S72">
        <v>21456.01</v>
      </c>
      <c r="T72">
        <v>7</v>
      </c>
    </row>
    <row r="73" spans="1:20" x14ac:dyDescent="0.2">
      <c r="A73" t="s">
        <v>70</v>
      </c>
      <c r="B73" t="s">
        <v>95</v>
      </c>
      <c r="C73">
        <v>95358</v>
      </c>
      <c r="D73">
        <f>1+-25.2/100</f>
        <v>0.748</v>
      </c>
      <c r="E73">
        <v>66367</v>
      </c>
      <c r="F73">
        <v>56</v>
      </c>
      <c r="G73">
        <v>79865</v>
      </c>
      <c r="H73">
        <v>60</v>
      </c>
      <c r="I73">
        <v>101851</v>
      </c>
      <c r="J73">
        <v>60</v>
      </c>
      <c r="K73">
        <v>118518</v>
      </c>
      <c r="L73">
        <v>66</v>
      </c>
      <c r="M73">
        <v>126680</v>
      </c>
      <c r="N73">
        <v>25</v>
      </c>
      <c r="O73">
        <v>68</v>
      </c>
      <c r="P73">
        <v>14359.84</v>
      </c>
      <c r="Q73">
        <v>24</v>
      </c>
      <c r="R73">
        <v>206679753</v>
      </c>
      <c r="S73">
        <v>14392.9</v>
      </c>
      <c r="T73">
        <v>34</v>
      </c>
    </row>
    <row r="74" spans="1:20" x14ac:dyDescent="0.2">
      <c r="A74" t="s">
        <v>71</v>
      </c>
      <c r="B74" t="s">
        <v>95</v>
      </c>
      <c r="C74">
        <v>95901</v>
      </c>
      <c r="D74">
        <f>1+-20.6/100</f>
        <v>0.79400000000000004</v>
      </c>
      <c r="E74">
        <v>61595</v>
      </c>
      <c r="F74">
        <v>68</v>
      </c>
      <c r="G74">
        <v>74445</v>
      </c>
      <c r="H74">
        <v>67</v>
      </c>
      <c r="I74">
        <v>92433</v>
      </c>
      <c r="J74">
        <v>67</v>
      </c>
      <c r="K74">
        <v>118130</v>
      </c>
      <c r="L74">
        <v>67</v>
      </c>
      <c r="M74">
        <v>132263</v>
      </c>
      <c r="N74">
        <v>33</v>
      </c>
      <c r="O74">
        <v>60</v>
      </c>
      <c r="P74">
        <v>6405.62</v>
      </c>
      <c r="Q74">
        <v>52</v>
      </c>
      <c r="R74">
        <v>108795052</v>
      </c>
      <c r="S74">
        <v>16984.310000000001</v>
      </c>
      <c r="T74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731F-37F9-D247-96A7-EEF3B9502E78}">
  <dimension ref="A1:Q74"/>
  <sheetViews>
    <sheetView workbookViewId="0">
      <selection sqref="A1:A1048576"/>
    </sheetView>
  </sheetViews>
  <sheetFormatPr baseColWidth="10" defaultRowHeight="16" x14ac:dyDescent="0.2"/>
  <sheetData>
    <row r="1" spans="1:17" x14ac:dyDescent="0.2">
      <c r="A1" t="s">
        <v>87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</row>
    <row r="2" spans="1:17" x14ac:dyDescent="0.2">
      <c r="A2" t="s">
        <v>0</v>
      </c>
      <c r="B2">
        <v>62543</v>
      </c>
      <c r="C2">
        <v>57</v>
      </c>
      <c r="D2">
        <v>73924</v>
      </c>
      <c r="E2">
        <v>61</v>
      </c>
      <c r="F2">
        <v>89842</v>
      </c>
      <c r="G2">
        <v>66</v>
      </c>
      <c r="H2">
        <v>112139</v>
      </c>
      <c r="I2">
        <v>64</v>
      </c>
      <c r="J2">
        <v>114639</v>
      </c>
      <c r="K2">
        <v>21</v>
      </c>
      <c r="L2">
        <v>70</v>
      </c>
      <c r="M2">
        <v>8184.19</v>
      </c>
      <c r="N2">
        <v>47</v>
      </c>
      <c r="O2">
        <v>108712139</v>
      </c>
      <c r="P2">
        <v>13283.19</v>
      </c>
      <c r="Q2">
        <v>45</v>
      </c>
    </row>
    <row r="3" spans="1:17" x14ac:dyDescent="0.2">
      <c r="A3" t="s">
        <v>1</v>
      </c>
      <c r="B3">
        <v>59562</v>
      </c>
      <c r="C3">
        <v>66</v>
      </c>
      <c r="D3">
        <v>72923</v>
      </c>
      <c r="E3">
        <v>62</v>
      </c>
      <c r="F3">
        <v>90935</v>
      </c>
      <c r="G3">
        <v>64</v>
      </c>
      <c r="H3">
        <v>108947</v>
      </c>
      <c r="I3">
        <v>70</v>
      </c>
      <c r="J3">
        <v>117987</v>
      </c>
      <c r="K3">
        <v>26</v>
      </c>
      <c r="L3">
        <v>65</v>
      </c>
      <c r="M3">
        <v>8326.93</v>
      </c>
      <c r="N3">
        <v>45</v>
      </c>
      <c r="O3">
        <v>138549920</v>
      </c>
      <c r="P3">
        <v>16638.79</v>
      </c>
      <c r="Q3">
        <v>19</v>
      </c>
    </row>
    <row r="4" spans="1:17" x14ac:dyDescent="0.2">
      <c r="A4" t="s">
        <v>2</v>
      </c>
      <c r="B4">
        <v>61663</v>
      </c>
      <c r="C4">
        <v>58</v>
      </c>
      <c r="D4">
        <v>74659</v>
      </c>
      <c r="E4">
        <v>58</v>
      </c>
      <c r="F4">
        <v>92855</v>
      </c>
      <c r="G4">
        <v>58</v>
      </c>
      <c r="H4">
        <v>121448</v>
      </c>
      <c r="I4">
        <v>44</v>
      </c>
      <c r="J4">
        <v>123810</v>
      </c>
      <c r="K4">
        <v>20</v>
      </c>
      <c r="L4">
        <v>56</v>
      </c>
      <c r="M4">
        <v>2221.88</v>
      </c>
      <c r="N4">
        <v>65</v>
      </c>
      <c r="O4">
        <v>36645271</v>
      </c>
      <c r="P4">
        <v>16492.93</v>
      </c>
      <c r="Q4">
        <v>20</v>
      </c>
    </row>
    <row r="5" spans="1:17" x14ac:dyDescent="0.2">
      <c r="A5" t="s">
        <v>3</v>
      </c>
      <c r="B5">
        <v>67736</v>
      </c>
      <c r="C5">
        <v>39</v>
      </c>
      <c r="D5">
        <v>84385</v>
      </c>
      <c r="E5">
        <v>32</v>
      </c>
      <c r="F5">
        <v>106602</v>
      </c>
      <c r="G5">
        <v>23</v>
      </c>
      <c r="H5">
        <v>130364</v>
      </c>
      <c r="I5">
        <v>22</v>
      </c>
      <c r="J5">
        <v>140243</v>
      </c>
      <c r="K5">
        <v>24</v>
      </c>
      <c r="L5">
        <v>32</v>
      </c>
      <c r="M5">
        <v>8297.43</v>
      </c>
      <c r="N5">
        <v>46</v>
      </c>
      <c r="O5">
        <v>199702431</v>
      </c>
      <c r="P5">
        <v>24067.99</v>
      </c>
      <c r="Q5">
        <v>3</v>
      </c>
    </row>
    <row r="6" spans="1:17" x14ac:dyDescent="0.2">
      <c r="A6" t="s">
        <v>4</v>
      </c>
      <c r="B6">
        <v>66214</v>
      </c>
      <c r="C6">
        <v>46</v>
      </c>
      <c r="D6">
        <v>80980</v>
      </c>
      <c r="E6">
        <v>41</v>
      </c>
      <c r="F6">
        <v>100516</v>
      </c>
      <c r="G6">
        <v>42</v>
      </c>
      <c r="H6">
        <v>119490</v>
      </c>
      <c r="I6">
        <v>48</v>
      </c>
      <c r="J6">
        <v>132467</v>
      </c>
      <c r="K6">
        <v>27</v>
      </c>
      <c r="L6">
        <v>41</v>
      </c>
      <c r="M6">
        <v>6923.58</v>
      </c>
      <c r="N6">
        <v>52</v>
      </c>
      <c r="O6">
        <v>107660216</v>
      </c>
      <c r="P6">
        <v>15549.79</v>
      </c>
      <c r="Q6">
        <v>29</v>
      </c>
    </row>
    <row r="7" spans="1:17" x14ac:dyDescent="0.2">
      <c r="A7" t="s">
        <v>84</v>
      </c>
      <c r="M7">
        <v>491.14</v>
      </c>
      <c r="N7">
        <v>73</v>
      </c>
      <c r="O7">
        <v>15750387</v>
      </c>
      <c r="P7">
        <v>32068.85</v>
      </c>
      <c r="Q7">
        <v>1</v>
      </c>
    </row>
    <row r="8" spans="1:17" x14ac:dyDescent="0.2">
      <c r="A8" t="s">
        <v>5</v>
      </c>
      <c r="B8">
        <v>79401</v>
      </c>
      <c r="C8">
        <v>10</v>
      </c>
      <c r="D8">
        <v>98726</v>
      </c>
      <c r="E8">
        <v>3</v>
      </c>
      <c r="F8">
        <v>121920</v>
      </c>
      <c r="G8">
        <v>5</v>
      </c>
      <c r="H8">
        <v>137377</v>
      </c>
      <c r="I8">
        <v>14</v>
      </c>
      <c r="J8">
        <v>152837</v>
      </c>
      <c r="K8" t="s">
        <v>72</v>
      </c>
      <c r="L8">
        <v>8</v>
      </c>
      <c r="M8">
        <v>11191.16</v>
      </c>
      <c r="N8">
        <v>33</v>
      </c>
      <c r="O8">
        <v>182262974</v>
      </c>
      <c r="P8">
        <v>16286.34</v>
      </c>
      <c r="Q8">
        <v>22</v>
      </c>
    </row>
    <row r="9" spans="1:17" x14ac:dyDescent="0.2">
      <c r="A9" t="s">
        <v>6</v>
      </c>
      <c r="B9">
        <v>81507</v>
      </c>
      <c r="C9">
        <v>5</v>
      </c>
      <c r="D9">
        <v>97687</v>
      </c>
      <c r="E9">
        <v>4</v>
      </c>
      <c r="F9">
        <v>118051</v>
      </c>
      <c r="G9">
        <v>7</v>
      </c>
      <c r="H9">
        <v>134231</v>
      </c>
      <c r="I9">
        <v>16</v>
      </c>
      <c r="J9">
        <v>152704</v>
      </c>
      <c r="K9">
        <v>30</v>
      </c>
      <c r="L9">
        <v>9</v>
      </c>
      <c r="M9">
        <v>13789.92</v>
      </c>
      <c r="N9">
        <v>26</v>
      </c>
      <c r="O9">
        <v>182107731</v>
      </c>
      <c r="P9">
        <v>13205.86</v>
      </c>
      <c r="Q9">
        <v>46</v>
      </c>
    </row>
    <row r="10" spans="1:17" x14ac:dyDescent="0.2">
      <c r="A10" t="s">
        <v>7</v>
      </c>
      <c r="B10">
        <v>76901</v>
      </c>
      <c r="C10">
        <v>16</v>
      </c>
      <c r="D10">
        <v>85856</v>
      </c>
      <c r="E10">
        <v>27</v>
      </c>
      <c r="F10">
        <v>104326</v>
      </c>
      <c r="G10">
        <v>31</v>
      </c>
      <c r="H10">
        <v>123467</v>
      </c>
      <c r="I10">
        <v>39</v>
      </c>
      <c r="J10">
        <v>142277</v>
      </c>
      <c r="K10">
        <v>27</v>
      </c>
      <c r="L10">
        <v>25</v>
      </c>
      <c r="M10">
        <v>13812.76</v>
      </c>
      <c r="N10">
        <v>25</v>
      </c>
      <c r="O10">
        <v>206540817</v>
      </c>
      <c r="P10">
        <v>14952.9</v>
      </c>
      <c r="Q10">
        <v>31</v>
      </c>
    </row>
    <row r="11" spans="1:17" x14ac:dyDescent="0.2">
      <c r="A11" t="s">
        <v>8</v>
      </c>
      <c r="B11">
        <v>72549</v>
      </c>
      <c r="C11">
        <v>25</v>
      </c>
      <c r="D11">
        <v>83247</v>
      </c>
      <c r="E11">
        <v>33</v>
      </c>
      <c r="F11">
        <v>105006</v>
      </c>
      <c r="G11">
        <v>29</v>
      </c>
      <c r="H11">
        <v>126770</v>
      </c>
      <c r="I11">
        <v>33</v>
      </c>
      <c r="J11">
        <v>148990</v>
      </c>
      <c r="K11">
        <v>35</v>
      </c>
      <c r="L11">
        <v>13</v>
      </c>
      <c r="M11">
        <v>9024.19</v>
      </c>
      <c r="N11">
        <v>43</v>
      </c>
      <c r="O11">
        <v>123278840</v>
      </c>
      <c r="P11">
        <v>13660.93</v>
      </c>
      <c r="Q11">
        <v>41</v>
      </c>
    </row>
    <row r="12" spans="1:17" x14ac:dyDescent="0.2">
      <c r="A12" t="s">
        <v>9</v>
      </c>
      <c r="B12">
        <v>69415</v>
      </c>
      <c r="C12">
        <v>33</v>
      </c>
      <c r="D12">
        <v>84705</v>
      </c>
      <c r="E12">
        <v>31</v>
      </c>
      <c r="F12">
        <v>105462</v>
      </c>
      <c r="G12">
        <v>26</v>
      </c>
      <c r="H12">
        <v>136535</v>
      </c>
      <c r="I12">
        <v>15</v>
      </c>
      <c r="J12">
        <v>149381</v>
      </c>
      <c r="K12">
        <v>26</v>
      </c>
      <c r="L12">
        <v>12</v>
      </c>
      <c r="M12">
        <v>25880.55</v>
      </c>
      <c r="N12">
        <v>9</v>
      </c>
      <c r="O12">
        <v>307408071</v>
      </c>
      <c r="P12">
        <v>11877.96</v>
      </c>
      <c r="Q12">
        <v>62</v>
      </c>
    </row>
    <row r="13" spans="1:17" x14ac:dyDescent="0.2">
      <c r="A13" t="s">
        <v>10</v>
      </c>
      <c r="B13">
        <v>62880</v>
      </c>
      <c r="C13">
        <v>56</v>
      </c>
      <c r="D13">
        <v>70289</v>
      </c>
      <c r="E13">
        <v>68</v>
      </c>
      <c r="F13">
        <v>80204</v>
      </c>
      <c r="G13">
        <v>72</v>
      </c>
      <c r="H13">
        <v>104489</v>
      </c>
      <c r="I13">
        <v>72</v>
      </c>
      <c r="J13">
        <v>118062</v>
      </c>
      <c r="K13">
        <v>35</v>
      </c>
      <c r="L13">
        <v>64</v>
      </c>
      <c r="M13">
        <v>2965.91</v>
      </c>
      <c r="N13">
        <v>62</v>
      </c>
      <c r="O13">
        <v>64712842</v>
      </c>
      <c r="P13">
        <v>21818.87</v>
      </c>
      <c r="Q13">
        <v>5</v>
      </c>
    </row>
    <row r="14" spans="1:17" x14ac:dyDescent="0.2">
      <c r="A14" t="s">
        <v>11</v>
      </c>
      <c r="B14">
        <v>70404</v>
      </c>
      <c r="C14">
        <v>29</v>
      </c>
      <c r="D14">
        <v>79212</v>
      </c>
      <c r="E14">
        <v>48</v>
      </c>
      <c r="F14">
        <v>99732</v>
      </c>
      <c r="G14">
        <v>45</v>
      </c>
      <c r="H14">
        <v>118536</v>
      </c>
      <c r="I14">
        <v>51</v>
      </c>
      <c r="J14">
        <v>124128</v>
      </c>
      <c r="K14">
        <v>27</v>
      </c>
      <c r="L14">
        <v>55</v>
      </c>
      <c r="M14">
        <v>25632.21</v>
      </c>
      <c r="N14">
        <v>10</v>
      </c>
      <c r="O14">
        <v>295146856</v>
      </c>
      <c r="P14">
        <v>11514.69</v>
      </c>
      <c r="Q14">
        <v>66</v>
      </c>
    </row>
    <row r="15" spans="1:17" x14ac:dyDescent="0.2">
      <c r="A15" t="s">
        <v>12</v>
      </c>
      <c r="B15">
        <v>54038</v>
      </c>
      <c r="C15">
        <v>70</v>
      </c>
      <c r="D15">
        <v>66539</v>
      </c>
      <c r="E15">
        <v>71</v>
      </c>
      <c r="F15">
        <v>89045</v>
      </c>
      <c r="G15">
        <v>67</v>
      </c>
      <c r="H15">
        <v>105176</v>
      </c>
      <c r="I15">
        <v>71</v>
      </c>
      <c r="J15">
        <v>109646</v>
      </c>
      <c r="K15">
        <v>14</v>
      </c>
      <c r="L15">
        <v>72</v>
      </c>
      <c r="M15">
        <v>1234.4000000000001</v>
      </c>
      <c r="N15">
        <v>72</v>
      </c>
      <c r="O15">
        <v>25023506</v>
      </c>
      <c r="P15">
        <v>20271.8</v>
      </c>
      <c r="Q15">
        <v>8</v>
      </c>
    </row>
    <row r="16" spans="1:17" x14ac:dyDescent="0.2">
      <c r="A16" t="s">
        <v>13</v>
      </c>
      <c r="B16">
        <v>76856</v>
      </c>
      <c r="C16">
        <v>18</v>
      </c>
      <c r="D16">
        <v>94637</v>
      </c>
      <c r="E16">
        <v>10</v>
      </c>
      <c r="F16">
        <v>126646</v>
      </c>
      <c r="G16">
        <v>2</v>
      </c>
      <c r="H16">
        <v>139340</v>
      </c>
      <c r="I16">
        <v>10</v>
      </c>
      <c r="J16">
        <v>145939</v>
      </c>
      <c r="K16" t="s">
        <v>73</v>
      </c>
      <c r="L16">
        <v>19</v>
      </c>
      <c r="M16">
        <v>9136.99</v>
      </c>
      <c r="N16">
        <v>41</v>
      </c>
      <c r="O16">
        <v>116455498</v>
      </c>
      <c r="P16">
        <v>12745.49</v>
      </c>
      <c r="Q16">
        <v>53</v>
      </c>
    </row>
    <row r="17" spans="1:17" x14ac:dyDescent="0.2">
      <c r="A17" t="s">
        <v>14</v>
      </c>
      <c r="B17">
        <v>73328</v>
      </c>
      <c r="C17">
        <v>23</v>
      </c>
      <c r="D17">
        <v>88318</v>
      </c>
      <c r="E17">
        <v>21</v>
      </c>
      <c r="F17">
        <v>101442</v>
      </c>
      <c r="G17">
        <v>40</v>
      </c>
      <c r="H17">
        <v>116084</v>
      </c>
      <c r="I17">
        <v>58</v>
      </c>
      <c r="J17">
        <v>129047</v>
      </c>
      <c r="K17">
        <v>30</v>
      </c>
      <c r="L17">
        <v>48</v>
      </c>
      <c r="M17">
        <v>14954.92</v>
      </c>
      <c r="N17">
        <v>21</v>
      </c>
      <c r="O17">
        <v>193383182</v>
      </c>
      <c r="P17">
        <v>12931.08</v>
      </c>
      <c r="Q17">
        <v>51</v>
      </c>
    </row>
    <row r="18" spans="1:17" x14ac:dyDescent="0.2">
      <c r="A18" t="s">
        <v>15</v>
      </c>
      <c r="B18">
        <v>66469</v>
      </c>
      <c r="C18">
        <v>45</v>
      </c>
      <c r="D18">
        <v>82617</v>
      </c>
      <c r="E18">
        <v>37</v>
      </c>
      <c r="F18">
        <v>103176</v>
      </c>
      <c r="G18">
        <v>34</v>
      </c>
      <c r="H18">
        <v>114583</v>
      </c>
      <c r="I18">
        <v>60</v>
      </c>
      <c r="J18">
        <v>122068</v>
      </c>
      <c r="K18">
        <v>15</v>
      </c>
      <c r="L18">
        <v>59</v>
      </c>
      <c r="M18">
        <v>1577.09</v>
      </c>
      <c r="N18">
        <v>69</v>
      </c>
      <c r="O18">
        <v>26461430</v>
      </c>
      <c r="P18">
        <v>16778.599999999999</v>
      </c>
      <c r="Q18">
        <v>17</v>
      </c>
    </row>
    <row r="19" spans="1:17" x14ac:dyDescent="0.2">
      <c r="A19" t="s">
        <v>16</v>
      </c>
      <c r="B19">
        <v>70682</v>
      </c>
      <c r="C19">
        <v>27</v>
      </c>
      <c r="D19">
        <v>88638</v>
      </c>
      <c r="E19">
        <v>19</v>
      </c>
      <c r="F19">
        <v>110186</v>
      </c>
      <c r="G19">
        <v>16</v>
      </c>
      <c r="H19">
        <v>120960</v>
      </c>
      <c r="I19">
        <v>47</v>
      </c>
      <c r="J19">
        <v>124551</v>
      </c>
      <c r="K19">
        <v>13</v>
      </c>
      <c r="L19">
        <v>54</v>
      </c>
      <c r="M19">
        <v>23724.57</v>
      </c>
      <c r="N19">
        <v>13</v>
      </c>
      <c r="O19">
        <v>281794205</v>
      </c>
      <c r="P19">
        <v>11877.74</v>
      </c>
      <c r="Q19">
        <v>63</v>
      </c>
    </row>
    <row r="20" spans="1:17" x14ac:dyDescent="0.2">
      <c r="A20" t="s">
        <v>17</v>
      </c>
      <c r="B20">
        <v>66994</v>
      </c>
      <c r="C20">
        <v>41</v>
      </c>
      <c r="D20">
        <v>80479</v>
      </c>
      <c r="E20">
        <v>43</v>
      </c>
      <c r="F20">
        <v>102984</v>
      </c>
      <c r="G20">
        <v>37</v>
      </c>
      <c r="H20">
        <v>127403</v>
      </c>
      <c r="I20">
        <v>31</v>
      </c>
      <c r="J20">
        <v>133937</v>
      </c>
      <c r="K20">
        <v>22</v>
      </c>
      <c r="L20">
        <v>39</v>
      </c>
      <c r="M20">
        <v>4031.03</v>
      </c>
      <c r="N20">
        <v>59</v>
      </c>
      <c r="O20">
        <v>52815734</v>
      </c>
      <c r="P20">
        <v>13102.3</v>
      </c>
      <c r="Q20">
        <v>48</v>
      </c>
    </row>
    <row r="21" spans="1:17" x14ac:dyDescent="0.2">
      <c r="A21" t="s">
        <v>18</v>
      </c>
      <c r="B21">
        <v>68916</v>
      </c>
      <c r="C21">
        <v>35</v>
      </c>
      <c r="D21">
        <v>82852</v>
      </c>
      <c r="E21">
        <v>35</v>
      </c>
      <c r="F21">
        <v>100567</v>
      </c>
      <c r="G21">
        <v>41</v>
      </c>
      <c r="H21">
        <v>114545</v>
      </c>
      <c r="I21">
        <v>61</v>
      </c>
      <c r="J21">
        <v>133125</v>
      </c>
      <c r="K21">
        <v>31</v>
      </c>
      <c r="L21">
        <v>40</v>
      </c>
      <c r="M21">
        <v>10995</v>
      </c>
      <c r="N21">
        <v>34</v>
      </c>
      <c r="O21">
        <v>172486491</v>
      </c>
      <c r="P21">
        <v>15687.72</v>
      </c>
      <c r="Q21">
        <v>26</v>
      </c>
    </row>
    <row r="22" spans="1:17" x14ac:dyDescent="0.2">
      <c r="A22" t="s">
        <v>19</v>
      </c>
      <c r="B22">
        <v>66036</v>
      </c>
      <c r="C22">
        <v>47</v>
      </c>
      <c r="D22">
        <v>75078</v>
      </c>
      <c r="E22">
        <v>57</v>
      </c>
      <c r="F22">
        <v>91724</v>
      </c>
      <c r="G22">
        <v>62</v>
      </c>
      <c r="H22">
        <v>116325</v>
      </c>
      <c r="I22">
        <v>56</v>
      </c>
      <c r="J22">
        <v>121805</v>
      </c>
      <c r="K22">
        <v>30</v>
      </c>
      <c r="L22">
        <v>61</v>
      </c>
      <c r="M22">
        <v>10837.14</v>
      </c>
      <c r="N22">
        <v>35</v>
      </c>
      <c r="O22">
        <v>232757808</v>
      </c>
      <c r="P22">
        <v>21477.79</v>
      </c>
      <c r="Q22">
        <v>6</v>
      </c>
    </row>
    <row r="23" spans="1:17" x14ac:dyDescent="0.2">
      <c r="A23" t="s">
        <v>20</v>
      </c>
      <c r="B23">
        <v>60546</v>
      </c>
      <c r="C23">
        <v>60</v>
      </c>
      <c r="D23">
        <v>75591</v>
      </c>
      <c r="E23">
        <v>56</v>
      </c>
      <c r="F23">
        <v>94057</v>
      </c>
      <c r="G23">
        <v>57</v>
      </c>
      <c r="H23">
        <v>118541</v>
      </c>
      <c r="I23">
        <v>50</v>
      </c>
      <c r="J23">
        <v>121962</v>
      </c>
      <c r="K23">
        <v>20</v>
      </c>
      <c r="L23">
        <v>60</v>
      </c>
      <c r="M23">
        <v>6398.68</v>
      </c>
      <c r="N23">
        <v>53</v>
      </c>
      <c r="O23">
        <v>85877430</v>
      </c>
      <c r="P23">
        <v>13421.13</v>
      </c>
      <c r="Q23">
        <v>43</v>
      </c>
    </row>
    <row r="24" spans="1:17" x14ac:dyDescent="0.2">
      <c r="A24" t="s">
        <v>21</v>
      </c>
      <c r="B24">
        <v>70379</v>
      </c>
      <c r="C24">
        <v>30</v>
      </c>
      <c r="D24">
        <v>81592</v>
      </c>
      <c r="E24">
        <v>39</v>
      </c>
      <c r="F24">
        <v>105623</v>
      </c>
      <c r="G24">
        <v>25</v>
      </c>
      <c r="H24">
        <v>133806</v>
      </c>
      <c r="I24">
        <v>17</v>
      </c>
      <c r="J24">
        <v>141832</v>
      </c>
      <c r="K24">
        <v>18</v>
      </c>
      <c r="L24">
        <v>28</v>
      </c>
      <c r="M24">
        <v>7944.58</v>
      </c>
      <c r="N24">
        <v>49</v>
      </c>
      <c r="O24">
        <v>100132160</v>
      </c>
      <c r="P24">
        <v>12603.83</v>
      </c>
      <c r="Q24">
        <v>55</v>
      </c>
    </row>
    <row r="25" spans="1:17" x14ac:dyDescent="0.2">
      <c r="A25" t="s">
        <v>22</v>
      </c>
      <c r="B25">
        <v>80440</v>
      </c>
      <c r="C25">
        <v>9</v>
      </c>
      <c r="D25">
        <v>91010</v>
      </c>
      <c r="E25">
        <v>15</v>
      </c>
      <c r="F25">
        <v>110178</v>
      </c>
      <c r="G25">
        <v>17</v>
      </c>
      <c r="H25">
        <v>130130</v>
      </c>
      <c r="I25">
        <v>24</v>
      </c>
      <c r="J25">
        <v>139238</v>
      </c>
      <c r="K25">
        <v>15</v>
      </c>
      <c r="L25">
        <v>35</v>
      </c>
      <c r="M25">
        <v>22621.200000000001</v>
      </c>
      <c r="N25">
        <v>14</v>
      </c>
      <c r="O25">
        <v>268555295</v>
      </c>
      <c r="P25">
        <v>11871.84</v>
      </c>
      <c r="Q25">
        <v>64</v>
      </c>
    </row>
    <row r="26" spans="1:17" x14ac:dyDescent="0.2">
      <c r="A26" t="s">
        <v>23</v>
      </c>
      <c r="B26">
        <v>59939</v>
      </c>
      <c r="C26">
        <v>64</v>
      </c>
      <c r="D26">
        <v>72573</v>
      </c>
      <c r="E26">
        <v>64</v>
      </c>
      <c r="F26">
        <v>90261</v>
      </c>
      <c r="G26">
        <v>65</v>
      </c>
      <c r="H26">
        <v>118054</v>
      </c>
      <c r="I26">
        <v>53</v>
      </c>
      <c r="J26">
        <v>120351</v>
      </c>
      <c r="K26">
        <v>20</v>
      </c>
      <c r="L26">
        <v>62</v>
      </c>
      <c r="M26">
        <v>1811.18</v>
      </c>
      <c r="N26">
        <v>68</v>
      </c>
      <c r="O26">
        <v>28359853</v>
      </c>
      <c r="P26">
        <v>15658.23</v>
      </c>
      <c r="Q26">
        <v>28</v>
      </c>
    </row>
    <row r="27" spans="1:17" x14ac:dyDescent="0.2">
      <c r="A27" t="s">
        <v>24</v>
      </c>
      <c r="B27">
        <v>67930</v>
      </c>
      <c r="C27">
        <v>38</v>
      </c>
      <c r="D27">
        <v>85859</v>
      </c>
      <c r="E27">
        <v>26</v>
      </c>
      <c r="F27">
        <v>103659</v>
      </c>
      <c r="G27">
        <v>33</v>
      </c>
      <c r="H27">
        <v>116669</v>
      </c>
      <c r="I27">
        <v>55</v>
      </c>
      <c r="J27">
        <v>119669</v>
      </c>
      <c r="K27">
        <v>21</v>
      </c>
      <c r="L27">
        <v>63</v>
      </c>
      <c r="M27">
        <v>1350.97</v>
      </c>
      <c r="N27">
        <v>71</v>
      </c>
      <c r="O27">
        <v>26779172</v>
      </c>
      <c r="P27">
        <v>19822.2</v>
      </c>
      <c r="Q27">
        <v>9</v>
      </c>
    </row>
    <row r="28" spans="1:17" x14ac:dyDescent="0.2">
      <c r="A28" t="s">
        <v>25</v>
      </c>
      <c r="B28">
        <v>77297</v>
      </c>
      <c r="C28">
        <v>15</v>
      </c>
      <c r="D28">
        <v>91759</v>
      </c>
      <c r="E28">
        <v>12</v>
      </c>
      <c r="F28">
        <v>108527</v>
      </c>
      <c r="G28">
        <v>20</v>
      </c>
      <c r="H28">
        <v>130014</v>
      </c>
      <c r="I28">
        <v>25</v>
      </c>
      <c r="J28">
        <v>135689</v>
      </c>
      <c r="K28">
        <v>20</v>
      </c>
      <c r="L28">
        <v>37</v>
      </c>
      <c r="M28">
        <v>18107.34</v>
      </c>
      <c r="N28">
        <v>17</v>
      </c>
      <c r="O28">
        <v>217537234</v>
      </c>
      <c r="P28">
        <v>12013.76</v>
      </c>
      <c r="Q28">
        <v>61</v>
      </c>
    </row>
    <row r="29" spans="1:17" x14ac:dyDescent="0.2">
      <c r="A29" t="s">
        <v>26</v>
      </c>
      <c r="B29">
        <v>69530</v>
      </c>
      <c r="C29">
        <v>31</v>
      </c>
      <c r="D29">
        <v>82980</v>
      </c>
      <c r="E29">
        <v>34</v>
      </c>
      <c r="F29">
        <v>103980</v>
      </c>
      <c r="G29">
        <v>32</v>
      </c>
      <c r="H29">
        <v>138450</v>
      </c>
      <c r="I29">
        <v>12</v>
      </c>
      <c r="J29">
        <v>142630</v>
      </c>
      <c r="K29" t="s">
        <v>74</v>
      </c>
      <c r="L29">
        <v>24</v>
      </c>
      <c r="M29">
        <v>71824.17</v>
      </c>
      <c r="N29">
        <v>1</v>
      </c>
      <c r="O29">
        <v>1026377911</v>
      </c>
      <c r="P29">
        <v>14290.15</v>
      </c>
      <c r="Q29">
        <v>34</v>
      </c>
    </row>
    <row r="30" spans="1:17" x14ac:dyDescent="0.2">
      <c r="A30" t="s">
        <v>27</v>
      </c>
      <c r="B30">
        <v>52000</v>
      </c>
      <c r="C30">
        <v>71</v>
      </c>
      <c r="D30">
        <v>67500</v>
      </c>
      <c r="E30">
        <v>70</v>
      </c>
      <c r="F30">
        <v>88000</v>
      </c>
      <c r="G30">
        <v>68</v>
      </c>
      <c r="H30">
        <v>109120</v>
      </c>
      <c r="I30">
        <v>69</v>
      </c>
      <c r="J30">
        <v>116600</v>
      </c>
      <c r="K30">
        <v>25</v>
      </c>
      <c r="L30">
        <v>68</v>
      </c>
      <c r="M30">
        <v>42870.95</v>
      </c>
      <c r="N30">
        <v>2</v>
      </c>
      <c r="O30">
        <v>557197473</v>
      </c>
      <c r="P30">
        <v>12997.09</v>
      </c>
      <c r="Q30">
        <v>50</v>
      </c>
    </row>
    <row r="31" spans="1:17" x14ac:dyDescent="0.2">
      <c r="A31" t="s">
        <v>28</v>
      </c>
      <c r="B31">
        <v>76536</v>
      </c>
      <c r="C31">
        <v>19</v>
      </c>
      <c r="D31">
        <v>87456</v>
      </c>
      <c r="E31">
        <v>23</v>
      </c>
      <c r="F31">
        <v>103122</v>
      </c>
      <c r="G31">
        <v>36</v>
      </c>
      <c r="H31">
        <v>131732</v>
      </c>
      <c r="I31">
        <v>21</v>
      </c>
      <c r="J31">
        <v>146067</v>
      </c>
      <c r="K31">
        <v>30</v>
      </c>
      <c r="L31">
        <v>18</v>
      </c>
      <c r="M31">
        <v>3090.57</v>
      </c>
      <c r="N31">
        <v>61</v>
      </c>
      <c r="O31">
        <v>85388156</v>
      </c>
      <c r="P31">
        <v>27628.58</v>
      </c>
      <c r="Q31">
        <v>2</v>
      </c>
    </row>
    <row r="32" spans="1:17" x14ac:dyDescent="0.2">
      <c r="A32" t="s">
        <v>29</v>
      </c>
      <c r="B32">
        <v>65473</v>
      </c>
      <c r="C32">
        <v>49</v>
      </c>
      <c r="D32">
        <v>80053</v>
      </c>
      <c r="E32">
        <v>45</v>
      </c>
      <c r="F32">
        <v>98492</v>
      </c>
      <c r="G32">
        <v>50</v>
      </c>
      <c r="H32">
        <v>122561</v>
      </c>
      <c r="I32">
        <v>40</v>
      </c>
      <c r="J32">
        <v>127462</v>
      </c>
      <c r="K32" t="s">
        <v>81</v>
      </c>
      <c r="L32">
        <v>50</v>
      </c>
      <c r="M32">
        <v>2401.67</v>
      </c>
      <c r="N32">
        <v>64</v>
      </c>
      <c r="O32">
        <v>43482983</v>
      </c>
      <c r="P32">
        <v>18105.310000000001</v>
      </c>
      <c r="Q32">
        <v>12</v>
      </c>
    </row>
    <row r="33" spans="1:17" x14ac:dyDescent="0.2">
      <c r="A33" t="s">
        <v>30</v>
      </c>
      <c r="B33">
        <v>60520</v>
      </c>
      <c r="C33">
        <v>61</v>
      </c>
      <c r="D33">
        <v>74262</v>
      </c>
      <c r="E33">
        <v>60</v>
      </c>
      <c r="F33">
        <v>94201</v>
      </c>
      <c r="G33">
        <v>56</v>
      </c>
      <c r="H33">
        <v>111995</v>
      </c>
      <c r="I33">
        <v>65</v>
      </c>
      <c r="J33">
        <v>143099</v>
      </c>
      <c r="K33">
        <v>41</v>
      </c>
      <c r="L33">
        <v>23</v>
      </c>
      <c r="M33">
        <v>8990.57</v>
      </c>
      <c r="N33">
        <v>44</v>
      </c>
      <c r="O33">
        <v>110437211</v>
      </c>
      <c r="P33">
        <v>12283.67</v>
      </c>
      <c r="Q33">
        <v>60</v>
      </c>
    </row>
    <row r="34" spans="1:17" x14ac:dyDescent="0.2">
      <c r="A34" t="s">
        <v>31</v>
      </c>
      <c r="B34">
        <v>82530</v>
      </c>
      <c r="C34">
        <v>3</v>
      </c>
      <c r="D34">
        <v>104156</v>
      </c>
      <c r="E34">
        <v>1</v>
      </c>
      <c r="F34">
        <v>131671</v>
      </c>
      <c r="G34">
        <v>1</v>
      </c>
      <c r="H34">
        <v>157054</v>
      </c>
      <c r="I34">
        <v>1</v>
      </c>
      <c r="J34">
        <v>167722</v>
      </c>
      <c r="K34">
        <v>30</v>
      </c>
      <c r="L34">
        <v>2</v>
      </c>
      <c r="M34">
        <v>9358.57</v>
      </c>
      <c r="N34">
        <v>40</v>
      </c>
      <c r="O34">
        <v>181588408</v>
      </c>
      <c r="P34">
        <v>19403.439999999999</v>
      </c>
      <c r="Q34">
        <v>11</v>
      </c>
    </row>
    <row r="35" spans="1:17" x14ac:dyDescent="0.2">
      <c r="A35" t="s">
        <v>32</v>
      </c>
      <c r="B35">
        <v>66927</v>
      </c>
      <c r="C35">
        <v>43</v>
      </c>
      <c r="D35">
        <v>81286</v>
      </c>
      <c r="E35">
        <v>40</v>
      </c>
      <c r="F35">
        <v>100391</v>
      </c>
      <c r="G35">
        <v>43</v>
      </c>
      <c r="H35">
        <v>122358</v>
      </c>
      <c r="I35">
        <v>41</v>
      </c>
      <c r="J35">
        <v>125648</v>
      </c>
      <c r="K35">
        <v>17</v>
      </c>
      <c r="L35">
        <v>53</v>
      </c>
      <c r="M35">
        <v>4919.09</v>
      </c>
      <c r="N35">
        <v>57</v>
      </c>
      <c r="O35">
        <v>68677997</v>
      </c>
      <c r="P35">
        <v>13961.52</v>
      </c>
      <c r="Q35">
        <v>38</v>
      </c>
    </row>
    <row r="36" spans="1:17" x14ac:dyDescent="0.2">
      <c r="A36" t="s">
        <v>33</v>
      </c>
      <c r="B36">
        <v>73368</v>
      </c>
      <c r="C36">
        <v>22</v>
      </c>
      <c r="D36">
        <v>88011</v>
      </c>
      <c r="E36">
        <v>22</v>
      </c>
      <c r="F36">
        <v>112346</v>
      </c>
      <c r="G36">
        <v>13</v>
      </c>
      <c r="H36">
        <v>128942</v>
      </c>
      <c r="I36">
        <v>26</v>
      </c>
      <c r="J36">
        <v>144475</v>
      </c>
      <c r="K36">
        <v>35</v>
      </c>
      <c r="L36">
        <v>20</v>
      </c>
      <c r="M36">
        <v>31453.82</v>
      </c>
      <c r="N36">
        <v>5</v>
      </c>
      <c r="O36">
        <v>332136618</v>
      </c>
      <c r="P36">
        <v>10559.5</v>
      </c>
      <c r="Q36">
        <v>71</v>
      </c>
    </row>
    <row r="37" spans="1:17" x14ac:dyDescent="0.2">
      <c r="A37" t="s">
        <v>34</v>
      </c>
      <c r="B37">
        <v>78507</v>
      </c>
      <c r="C37">
        <v>12</v>
      </c>
      <c r="D37">
        <v>91011</v>
      </c>
      <c r="E37">
        <v>14</v>
      </c>
      <c r="F37">
        <v>116321</v>
      </c>
      <c r="G37">
        <v>8</v>
      </c>
      <c r="H37">
        <v>148670</v>
      </c>
      <c r="I37">
        <v>4</v>
      </c>
      <c r="J37">
        <v>156104</v>
      </c>
      <c r="K37">
        <v>16</v>
      </c>
      <c r="L37">
        <v>7</v>
      </c>
      <c r="M37">
        <v>9958.44</v>
      </c>
      <c r="N37">
        <v>39</v>
      </c>
      <c r="O37">
        <v>135335968</v>
      </c>
      <c r="P37">
        <v>13590.07</v>
      </c>
      <c r="Q37">
        <v>42</v>
      </c>
    </row>
    <row r="38" spans="1:17" x14ac:dyDescent="0.2">
      <c r="A38" t="s">
        <v>35</v>
      </c>
      <c r="B38">
        <v>59698</v>
      </c>
      <c r="C38">
        <v>65</v>
      </c>
      <c r="D38">
        <v>77655</v>
      </c>
      <c r="E38">
        <v>53</v>
      </c>
      <c r="F38">
        <v>95160</v>
      </c>
      <c r="G38">
        <v>55</v>
      </c>
      <c r="H38">
        <v>112319</v>
      </c>
      <c r="I38">
        <v>63</v>
      </c>
      <c r="J38">
        <v>116343</v>
      </c>
      <c r="K38">
        <v>24</v>
      </c>
      <c r="L38">
        <v>69</v>
      </c>
      <c r="M38">
        <v>3453.38</v>
      </c>
      <c r="N38">
        <v>60</v>
      </c>
      <c r="O38">
        <v>57927459</v>
      </c>
      <c r="P38">
        <v>16774.16</v>
      </c>
      <c r="Q38">
        <v>18</v>
      </c>
    </row>
    <row r="39" spans="1:17" x14ac:dyDescent="0.2">
      <c r="A39" t="s">
        <v>36</v>
      </c>
      <c r="B39">
        <v>81303</v>
      </c>
      <c r="C39">
        <v>8</v>
      </c>
      <c r="D39">
        <v>91573</v>
      </c>
      <c r="E39">
        <v>13</v>
      </c>
      <c r="F39">
        <v>112115</v>
      </c>
      <c r="G39">
        <v>14</v>
      </c>
      <c r="H39">
        <v>132654</v>
      </c>
      <c r="I39">
        <v>19</v>
      </c>
      <c r="J39">
        <v>144262</v>
      </c>
      <c r="K39">
        <v>25</v>
      </c>
      <c r="L39">
        <v>21</v>
      </c>
      <c r="M39">
        <v>30102.13</v>
      </c>
      <c r="N39">
        <v>6</v>
      </c>
      <c r="O39">
        <v>336677142</v>
      </c>
      <c r="P39">
        <v>11184.5</v>
      </c>
      <c r="Q39">
        <v>68</v>
      </c>
    </row>
    <row r="40" spans="1:17" x14ac:dyDescent="0.2">
      <c r="A40" t="s">
        <v>37</v>
      </c>
      <c r="B40">
        <v>78800</v>
      </c>
      <c r="C40">
        <v>11</v>
      </c>
      <c r="D40">
        <v>94770</v>
      </c>
      <c r="E40">
        <v>9</v>
      </c>
      <c r="F40">
        <v>113803</v>
      </c>
      <c r="G40">
        <v>10</v>
      </c>
      <c r="H40">
        <v>148823</v>
      </c>
      <c r="I40">
        <v>3</v>
      </c>
      <c r="J40">
        <v>151886</v>
      </c>
      <c r="K40">
        <v>21</v>
      </c>
      <c r="L40">
        <v>10</v>
      </c>
      <c r="M40">
        <v>7255.78</v>
      </c>
      <c r="N40">
        <v>50</v>
      </c>
      <c r="O40">
        <v>82228002</v>
      </c>
      <c r="P40">
        <v>11332.75</v>
      </c>
      <c r="Q40">
        <v>67</v>
      </c>
    </row>
    <row r="41" spans="1:17" x14ac:dyDescent="0.2">
      <c r="A41" t="s">
        <v>38</v>
      </c>
      <c r="B41">
        <v>69097</v>
      </c>
      <c r="C41">
        <v>34</v>
      </c>
      <c r="D41">
        <v>80103</v>
      </c>
      <c r="E41">
        <v>44</v>
      </c>
      <c r="F41">
        <v>97276</v>
      </c>
      <c r="G41">
        <v>53</v>
      </c>
      <c r="H41">
        <v>127669</v>
      </c>
      <c r="I41">
        <v>29</v>
      </c>
      <c r="J41">
        <v>130197</v>
      </c>
      <c r="K41">
        <v>21</v>
      </c>
      <c r="L41">
        <v>47</v>
      </c>
      <c r="M41">
        <v>1829.33</v>
      </c>
      <c r="N41">
        <v>67</v>
      </c>
      <c r="O41">
        <v>29836251</v>
      </c>
      <c r="P41">
        <v>16309.9</v>
      </c>
      <c r="Q41">
        <v>21</v>
      </c>
    </row>
    <row r="42" spans="1:17" x14ac:dyDescent="0.2">
      <c r="A42" t="s">
        <v>39</v>
      </c>
      <c r="B42">
        <v>73629</v>
      </c>
      <c r="C42">
        <v>21</v>
      </c>
      <c r="D42">
        <v>89707</v>
      </c>
      <c r="E42">
        <v>18</v>
      </c>
      <c r="F42">
        <v>110151</v>
      </c>
      <c r="G42">
        <v>18</v>
      </c>
      <c r="H42">
        <v>127672</v>
      </c>
      <c r="I42">
        <v>28</v>
      </c>
      <c r="J42">
        <v>148202</v>
      </c>
      <c r="K42">
        <v>40</v>
      </c>
      <c r="L42">
        <v>14</v>
      </c>
      <c r="M42">
        <v>14474.8</v>
      </c>
      <c r="N42">
        <v>23</v>
      </c>
      <c r="O42">
        <v>190960247</v>
      </c>
      <c r="P42">
        <v>13192.6</v>
      </c>
      <c r="Q42">
        <v>47</v>
      </c>
    </row>
    <row r="43" spans="1:17" x14ac:dyDescent="0.2">
      <c r="A43" t="s">
        <v>40</v>
      </c>
      <c r="B43">
        <v>82690</v>
      </c>
      <c r="C43">
        <v>2</v>
      </c>
      <c r="D43">
        <v>82690</v>
      </c>
      <c r="E43">
        <v>36</v>
      </c>
      <c r="F43">
        <v>100159</v>
      </c>
      <c r="G43">
        <v>44</v>
      </c>
      <c r="H43">
        <v>121123</v>
      </c>
      <c r="I43">
        <v>46</v>
      </c>
      <c r="J43">
        <v>142086</v>
      </c>
      <c r="K43">
        <v>33</v>
      </c>
      <c r="L43">
        <v>27</v>
      </c>
      <c r="M43">
        <v>17425.509999999998</v>
      </c>
      <c r="N43">
        <v>18</v>
      </c>
      <c r="O43">
        <v>273041062</v>
      </c>
      <c r="P43">
        <v>15669.04</v>
      </c>
      <c r="Q43">
        <v>27</v>
      </c>
    </row>
    <row r="44" spans="1:17" x14ac:dyDescent="0.2">
      <c r="A44" t="s">
        <v>41</v>
      </c>
      <c r="B44">
        <v>48758</v>
      </c>
      <c r="C44">
        <v>72</v>
      </c>
      <c r="D44">
        <v>63738</v>
      </c>
      <c r="E44">
        <v>72</v>
      </c>
      <c r="F44">
        <v>85655</v>
      </c>
      <c r="G44">
        <v>71</v>
      </c>
      <c r="H44">
        <v>122252</v>
      </c>
      <c r="I44">
        <v>42</v>
      </c>
      <c r="J44">
        <v>133999</v>
      </c>
      <c r="K44">
        <v>25</v>
      </c>
      <c r="L44">
        <v>38</v>
      </c>
      <c r="M44">
        <v>15443.42</v>
      </c>
      <c r="N44">
        <v>20</v>
      </c>
      <c r="O44">
        <v>221955712</v>
      </c>
      <c r="P44">
        <v>14372.18</v>
      </c>
      <c r="Q44">
        <v>33</v>
      </c>
    </row>
    <row r="45" spans="1:17" x14ac:dyDescent="0.2">
      <c r="A45" t="s">
        <v>42</v>
      </c>
      <c r="B45">
        <v>74220</v>
      </c>
      <c r="C45">
        <v>20</v>
      </c>
      <c r="D45">
        <v>90130</v>
      </c>
      <c r="E45">
        <v>17</v>
      </c>
      <c r="F45">
        <v>112853</v>
      </c>
      <c r="G45">
        <v>11</v>
      </c>
      <c r="H45">
        <v>138748</v>
      </c>
      <c r="I45">
        <v>11</v>
      </c>
      <c r="J45">
        <v>147061</v>
      </c>
      <c r="K45" t="s">
        <v>77</v>
      </c>
      <c r="L45">
        <v>15</v>
      </c>
      <c r="M45">
        <v>42089.46</v>
      </c>
      <c r="N45">
        <v>4</v>
      </c>
      <c r="O45">
        <v>297793609</v>
      </c>
      <c r="P45">
        <v>7075.25</v>
      </c>
      <c r="Q45">
        <v>73</v>
      </c>
    </row>
    <row r="46" spans="1:17" x14ac:dyDescent="0.2">
      <c r="A46" t="s">
        <v>43</v>
      </c>
      <c r="B46">
        <v>66938</v>
      </c>
      <c r="C46">
        <v>42</v>
      </c>
      <c r="D46">
        <v>79374</v>
      </c>
      <c r="E46">
        <v>46</v>
      </c>
      <c r="F46">
        <v>99604</v>
      </c>
      <c r="G46">
        <v>46</v>
      </c>
      <c r="H46">
        <v>137895</v>
      </c>
      <c r="I46">
        <v>13</v>
      </c>
      <c r="J46">
        <v>139395</v>
      </c>
      <c r="K46">
        <v>22</v>
      </c>
      <c r="L46">
        <v>34</v>
      </c>
      <c r="M46">
        <v>2909.32</v>
      </c>
      <c r="N46">
        <v>63</v>
      </c>
      <c r="O46">
        <v>50299501</v>
      </c>
      <c r="P46">
        <v>17289.09</v>
      </c>
      <c r="Q46">
        <v>16</v>
      </c>
    </row>
    <row r="47" spans="1:17" x14ac:dyDescent="0.2">
      <c r="A47" t="s">
        <v>44</v>
      </c>
      <c r="B47">
        <v>70512</v>
      </c>
      <c r="C47">
        <v>28</v>
      </c>
      <c r="D47">
        <v>88392</v>
      </c>
      <c r="E47">
        <v>20</v>
      </c>
      <c r="F47">
        <v>110217</v>
      </c>
      <c r="G47">
        <v>15</v>
      </c>
      <c r="H47">
        <v>132094</v>
      </c>
      <c r="I47">
        <v>20</v>
      </c>
      <c r="J47">
        <v>139616</v>
      </c>
      <c r="K47">
        <v>25</v>
      </c>
      <c r="L47">
        <v>33</v>
      </c>
      <c r="M47">
        <v>10817.9</v>
      </c>
      <c r="N47">
        <v>36</v>
      </c>
      <c r="O47">
        <v>148154628</v>
      </c>
      <c r="P47">
        <v>13695.33</v>
      </c>
      <c r="Q47">
        <v>40</v>
      </c>
    </row>
    <row r="48" spans="1:17" x14ac:dyDescent="0.2">
      <c r="A48" t="s">
        <v>45</v>
      </c>
      <c r="B48">
        <v>77868</v>
      </c>
      <c r="C48">
        <v>14</v>
      </c>
      <c r="D48">
        <v>96465</v>
      </c>
      <c r="E48">
        <v>8</v>
      </c>
      <c r="F48">
        <v>124460</v>
      </c>
      <c r="G48">
        <v>3</v>
      </c>
      <c r="H48">
        <v>148342</v>
      </c>
      <c r="I48">
        <v>5</v>
      </c>
      <c r="J48">
        <v>156923</v>
      </c>
      <c r="K48">
        <v>22</v>
      </c>
      <c r="L48">
        <v>6</v>
      </c>
      <c r="M48">
        <v>26002.17</v>
      </c>
      <c r="N48">
        <v>8</v>
      </c>
      <c r="O48">
        <v>370553473</v>
      </c>
      <c r="P48">
        <v>14250.86</v>
      </c>
      <c r="Q48">
        <v>35</v>
      </c>
    </row>
    <row r="49" spans="1:17" x14ac:dyDescent="0.2">
      <c r="A49" t="s">
        <v>46</v>
      </c>
      <c r="B49">
        <v>72285</v>
      </c>
      <c r="C49">
        <v>26</v>
      </c>
      <c r="D49">
        <v>85023</v>
      </c>
      <c r="E49">
        <v>29</v>
      </c>
      <c r="F49">
        <v>102042</v>
      </c>
      <c r="G49">
        <v>39</v>
      </c>
      <c r="H49">
        <v>126858</v>
      </c>
      <c r="I49">
        <v>32</v>
      </c>
      <c r="J49">
        <v>131298</v>
      </c>
      <c r="K49">
        <v>21</v>
      </c>
      <c r="L49">
        <v>44</v>
      </c>
      <c r="M49">
        <v>11813.55</v>
      </c>
      <c r="N49">
        <v>32</v>
      </c>
      <c r="O49">
        <v>166808453</v>
      </c>
      <c r="P49">
        <v>14120.09</v>
      </c>
      <c r="Q49">
        <v>37</v>
      </c>
    </row>
    <row r="50" spans="1:17" x14ac:dyDescent="0.2">
      <c r="A50" t="s">
        <v>47</v>
      </c>
      <c r="B50">
        <v>63014</v>
      </c>
      <c r="C50">
        <v>55</v>
      </c>
      <c r="D50">
        <v>72168</v>
      </c>
      <c r="E50">
        <v>65</v>
      </c>
      <c r="F50">
        <v>91124</v>
      </c>
      <c r="G50">
        <v>63</v>
      </c>
      <c r="H50">
        <v>124814</v>
      </c>
      <c r="I50">
        <v>36</v>
      </c>
      <c r="J50">
        <v>131055</v>
      </c>
      <c r="K50">
        <v>19</v>
      </c>
      <c r="L50">
        <v>45</v>
      </c>
      <c r="M50">
        <v>42353.69</v>
      </c>
      <c r="N50">
        <v>3</v>
      </c>
      <c r="O50">
        <v>448883185</v>
      </c>
      <c r="P50">
        <v>10598.44</v>
      </c>
      <c r="Q50">
        <v>70</v>
      </c>
    </row>
    <row r="51" spans="1:17" x14ac:dyDescent="0.2">
      <c r="A51" t="s">
        <v>48</v>
      </c>
      <c r="B51">
        <v>65900</v>
      </c>
      <c r="C51">
        <v>48</v>
      </c>
      <c r="D51">
        <v>79250</v>
      </c>
      <c r="E51">
        <v>47</v>
      </c>
      <c r="F51">
        <v>97940</v>
      </c>
      <c r="G51">
        <v>51</v>
      </c>
      <c r="H51">
        <v>121970</v>
      </c>
      <c r="I51">
        <v>43</v>
      </c>
      <c r="J51">
        <v>127310</v>
      </c>
      <c r="K51">
        <v>30</v>
      </c>
      <c r="L51">
        <v>51</v>
      </c>
      <c r="M51">
        <v>12657.94</v>
      </c>
      <c r="N51">
        <v>28</v>
      </c>
      <c r="O51">
        <v>227046747</v>
      </c>
      <c r="P51">
        <v>17937.09</v>
      </c>
      <c r="Q51">
        <v>13</v>
      </c>
    </row>
    <row r="52" spans="1:17" x14ac:dyDescent="0.2">
      <c r="A52" t="s">
        <v>49</v>
      </c>
      <c r="B52">
        <v>67530</v>
      </c>
      <c r="C52">
        <v>40</v>
      </c>
      <c r="D52">
        <v>84944</v>
      </c>
      <c r="E52">
        <v>30</v>
      </c>
      <c r="F52">
        <v>104909</v>
      </c>
      <c r="G52">
        <v>30</v>
      </c>
      <c r="H52">
        <v>124660</v>
      </c>
      <c r="I52">
        <v>37</v>
      </c>
      <c r="J52">
        <v>141751</v>
      </c>
      <c r="K52">
        <v>25</v>
      </c>
      <c r="L52">
        <v>29</v>
      </c>
      <c r="M52">
        <v>16362.93</v>
      </c>
      <c r="N52">
        <v>19</v>
      </c>
      <c r="O52">
        <v>158903227</v>
      </c>
      <c r="P52">
        <v>9711.17</v>
      </c>
      <c r="Q52">
        <v>72</v>
      </c>
    </row>
    <row r="53" spans="1:17" x14ac:dyDescent="0.2">
      <c r="A53" t="s">
        <v>50</v>
      </c>
      <c r="B53">
        <v>84220</v>
      </c>
      <c r="C53">
        <v>1</v>
      </c>
      <c r="D53">
        <v>100219</v>
      </c>
      <c r="E53">
        <v>2</v>
      </c>
      <c r="F53">
        <v>119798</v>
      </c>
      <c r="G53">
        <v>6</v>
      </c>
      <c r="H53">
        <v>146275</v>
      </c>
      <c r="I53">
        <v>7</v>
      </c>
      <c r="J53">
        <v>150001</v>
      </c>
      <c r="K53" t="s">
        <v>78</v>
      </c>
      <c r="L53">
        <v>11</v>
      </c>
      <c r="M53">
        <v>10017.950000000001</v>
      </c>
      <c r="N53">
        <v>37</v>
      </c>
      <c r="O53">
        <v>178369249</v>
      </c>
      <c r="P53">
        <v>17804.97</v>
      </c>
      <c r="Q53">
        <v>14</v>
      </c>
    </row>
    <row r="54" spans="1:17" x14ac:dyDescent="0.2">
      <c r="A54" t="s">
        <v>51</v>
      </c>
      <c r="B54">
        <v>63281</v>
      </c>
      <c r="C54">
        <v>52</v>
      </c>
      <c r="D54">
        <v>78265</v>
      </c>
      <c r="E54">
        <v>50</v>
      </c>
      <c r="F54">
        <v>99268</v>
      </c>
      <c r="G54">
        <v>48</v>
      </c>
      <c r="H54">
        <v>119090</v>
      </c>
      <c r="I54">
        <v>49</v>
      </c>
      <c r="J54">
        <v>128538</v>
      </c>
      <c r="K54">
        <v>23</v>
      </c>
      <c r="L54">
        <v>49</v>
      </c>
      <c r="M54">
        <v>7129.85</v>
      </c>
      <c r="N54">
        <v>51</v>
      </c>
      <c r="O54">
        <v>89547492</v>
      </c>
      <c r="P54">
        <v>12559.53</v>
      </c>
      <c r="Q54">
        <v>56</v>
      </c>
    </row>
    <row r="55" spans="1:17" x14ac:dyDescent="0.2">
      <c r="A55" t="s">
        <v>52</v>
      </c>
      <c r="B55">
        <v>78372</v>
      </c>
      <c r="C55">
        <v>13</v>
      </c>
      <c r="D55">
        <v>97380</v>
      </c>
      <c r="E55">
        <v>5</v>
      </c>
      <c r="F55">
        <v>112572</v>
      </c>
      <c r="G55">
        <v>12</v>
      </c>
      <c r="H55">
        <v>127644</v>
      </c>
      <c r="I55">
        <v>30</v>
      </c>
      <c r="J55">
        <v>142128</v>
      </c>
      <c r="K55">
        <v>25</v>
      </c>
      <c r="L55">
        <v>26</v>
      </c>
      <c r="M55">
        <v>18447.03</v>
      </c>
      <c r="N55">
        <v>16</v>
      </c>
      <c r="O55">
        <v>269382217</v>
      </c>
      <c r="P55">
        <v>14603.01</v>
      </c>
      <c r="Q55">
        <v>32</v>
      </c>
    </row>
    <row r="56" spans="1:17" x14ac:dyDescent="0.2">
      <c r="A56" t="s">
        <v>53</v>
      </c>
      <c r="B56">
        <v>66540</v>
      </c>
      <c r="C56">
        <v>44</v>
      </c>
      <c r="D56">
        <v>78220</v>
      </c>
      <c r="E56">
        <v>51</v>
      </c>
      <c r="F56">
        <v>97070</v>
      </c>
      <c r="G56">
        <v>54</v>
      </c>
      <c r="H56">
        <v>114207</v>
      </c>
      <c r="I56">
        <v>62</v>
      </c>
      <c r="J56">
        <v>131344</v>
      </c>
      <c r="K56">
        <v>34</v>
      </c>
      <c r="L56">
        <v>43</v>
      </c>
      <c r="M56">
        <v>11834.04</v>
      </c>
      <c r="N56">
        <v>31</v>
      </c>
      <c r="O56">
        <v>167586351</v>
      </c>
      <c r="P56">
        <v>14161.38</v>
      </c>
      <c r="Q56">
        <v>36</v>
      </c>
    </row>
    <row r="57" spans="1:17" x14ac:dyDescent="0.2">
      <c r="A57" t="s">
        <v>54</v>
      </c>
      <c r="B57">
        <v>72840</v>
      </c>
      <c r="C57">
        <v>24</v>
      </c>
      <c r="D57">
        <v>86280</v>
      </c>
      <c r="E57">
        <v>24</v>
      </c>
      <c r="F57">
        <v>109248</v>
      </c>
      <c r="G57">
        <v>19</v>
      </c>
      <c r="H57">
        <v>143424</v>
      </c>
      <c r="I57">
        <v>8</v>
      </c>
      <c r="J57">
        <v>159876</v>
      </c>
      <c r="K57">
        <v>27</v>
      </c>
      <c r="L57">
        <v>5</v>
      </c>
      <c r="M57">
        <v>13818.82</v>
      </c>
      <c r="N57">
        <v>24</v>
      </c>
      <c r="O57">
        <v>173139485</v>
      </c>
      <c r="P57">
        <v>12529.25</v>
      </c>
      <c r="Q57">
        <v>57</v>
      </c>
    </row>
    <row r="58" spans="1:17" x14ac:dyDescent="0.2">
      <c r="A58" t="s">
        <v>55</v>
      </c>
      <c r="B58">
        <v>63272</v>
      </c>
      <c r="C58">
        <v>53</v>
      </c>
      <c r="D58">
        <v>76825</v>
      </c>
      <c r="E58">
        <v>55</v>
      </c>
      <c r="F58">
        <v>106139</v>
      </c>
      <c r="G58">
        <v>24</v>
      </c>
      <c r="H58">
        <v>140443</v>
      </c>
      <c r="I58">
        <v>9</v>
      </c>
      <c r="J58">
        <v>146923</v>
      </c>
      <c r="K58" t="s">
        <v>82</v>
      </c>
      <c r="L58">
        <v>16</v>
      </c>
      <c r="M58">
        <v>19847.7</v>
      </c>
      <c r="N58">
        <v>15</v>
      </c>
      <c r="O58">
        <v>245604632</v>
      </c>
      <c r="P58">
        <v>12374.46</v>
      </c>
      <c r="Q58">
        <v>59</v>
      </c>
    </row>
    <row r="59" spans="1:17" x14ac:dyDescent="0.2">
      <c r="A59" t="s">
        <v>56</v>
      </c>
      <c r="B59">
        <v>76888</v>
      </c>
      <c r="C59">
        <v>17</v>
      </c>
      <c r="D59">
        <v>90978</v>
      </c>
      <c r="E59">
        <v>16</v>
      </c>
      <c r="F59">
        <v>105065</v>
      </c>
      <c r="G59">
        <v>28</v>
      </c>
      <c r="H59">
        <v>124367</v>
      </c>
      <c r="I59">
        <v>38</v>
      </c>
      <c r="J59">
        <v>162799</v>
      </c>
      <c r="K59">
        <v>33</v>
      </c>
      <c r="L59">
        <v>4</v>
      </c>
      <c r="M59">
        <v>9047.43</v>
      </c>
      <c r="N59">
        <v>42</v>
      </c>
      <c r="O59">
        <v>124566495</v>
      </c>
      <c r="P59">
        <v>13768.17</v>
      </c>
      <c r="Q59">
        <v>39</v>
      </c>
    </row>
    <row r="60" spans="1:17" x14ac:dyDescent="0.2">
      <c r="A60" t="s">
        <v>57</v>
      </c>
      <c r="B60">
        <v>63087</v>
      </c>
      <c r="C60">
        <v>54</v>
      </c>
      <c r="D60">
        <v>78799</v>
      </c>
      <c r="E60">
        <v>49</v>
      </c>
      <c r="F60">
        <v>97652</v>
      </c>
      <c r="G60">
        <v>52</v>
      </c>
      <c r="H60">
        <v>110266</v>
      </c>
      <c r="I60">
        <v>68</v>
      </c>
      <c r="J60">
        <v>122492</v>
      </c>
      <c r="K60">
        <v>28</v>
      </c>
      <c r="L60">
        <v>58</v>
      </c>
      <c r="M60">
        <v>5346.15</v>
      </c>
      <c r="N60">
        <v>56</v>
      </c>
      <c r="O60">
        <v>80627070</v>
      </c>
      <c r="P60">
        <v>15081.33</v>
      </c>
      <c r="Q60">
        <v>30</v>
      </c>
    </row>
    <row r="61" spans="1:17" x14ac:dyDescent="0.2">
      <c r="A61" t="s">
        <v>58</v>
      </c>
      <c r="B61">
        <v>60414</v>
      </c>
      <c r="C61">
        <v>62</v>
      </c>
      <c r="D61">
        <v>77105</v>
      </c>
      <c r="E61">
        <v>54</v>
      </c>
      <c r="F61">
        <v>92829</v>
      </c>
      <c r="G61">
        <v>59</v>
      </c>
      <c r="H61">
        <v>116233</v>
      </c>
      <c r="I61">
        <v>57</v>
      </c>
      <c r="J61">
        <v>126927</v>
      </c>
      <c r="K61">
        <v>24</v>
      </c>
      <c r="L61">
        <v>52</v>
      </c>
      <c r="M61">
        <v>11893.42</v>
      </c>
      <c r="N61">
        <v>30</v>
      </c>
      <c r="O61">
        <v>150611866</v>
      </c>
      <c r="P61">
        <v>12663.46</v>
      </c>
      <c r="Q61">
        <v>54</v>
      </c>
    </row>
    <row r="62" spans="1:17" x14ac:dyDescent="0.2">
      <c r="A62" t="s">
        <v>59</v>
      </c>
      <c r="B62">
        <v>60353</v>
      </c>
      <c r="C62">
        <v>63</v>
      </c>
      <c r="D62">
        <v>70306</v>
      </c>
      <c r="E62">
        <v>67</v>
      </c>
      <c r="F62">
        <v>85995</v>
      </c>
      <c r="G62">
        <v>70</v>
      </c>
      <c r="H62">
        <v>110445</v>
      </c>
      <c r="I62">
        <v>67</v>
      </c>
      <c r="J62">
        <v>112445</v>
      </c>
      <c r="K62">
        <v>16</v>
      </c>
      <c r="L62">
        <v>71</v>
      </c>
      <c r="M62">
        <v>1422.72</v>
      </c>
      <c r="N62">
        <v>70</v>
      </c>
      <c r="O62">
        <v>27903297</v>
      </c>
      <c r="P62">
        <v>19612.650000000001</v>
      </c>
      <c r="Q62">
        <v>10</v>
      </c>
    </row>
    <row r="63" spans="1:17" x14ac:dyDescent="0.2">
      <c r="A63" t="s">
        <v>60</v>
      </c>
      <c r="B63">
        <v>57904</v>
      </c>
      <c r="C63">
        <v>68</v>
      </c>
      <c r="D63">
        <v>70449</v>
      </c>
      <c r="E63">
        <v>66</v>
      </c>
      <c r="F63">
        <v>92569</v>
      </c>
      <c r="G63">
        <v>60</v>
      </c>
      <c r="H63">
        <v>111133</v>
      </c>
      <c r="I63">
        <v>66</v>
      </c>
      <c r="J63">
        <v>116958</v>
      </c>
      <c r="K63">
        <v>25</v>
      </c>
      <c r="L63">
        <v>66</v>
      </c>
      <c r="M63">
        <v>6166.81</v>
      </c>
      <c r="N63">
        <v>54</v>
      </c>
      <c r="O63">
        <v>72212644</v>
      </c>
      <c r="P63">
        <v>11709.89</v>
      </c>
      <c r="Q63">
        <v>65</v>
      </c>
    </row>
    <row r="64" spans="1:17" x14ac:dyDescent="0.2">
      <c r="A64" t="s">
        <v>61</v>
      </c>
      <c r="B64">
        <v>81377</v>
      </c>
      <c r="C64">
        <v>7</v>
      </c>
      <c r="D64">
        <v>94015</v>
      </c>
      <c r="E64">
        <v>11</v>
      </c>
      <c r="F64">
        <v>106653</v>
      </c>
      <c r="G64">
        <v>22</v>
      </c>
      <c r="H64">
        <v>130154</v>
      </c>
      <c r="I64">
        <v>23</v>
      </c>
      <c r="J64">
        <v>140316</v>
      </c>
      <c r="K64" t="s">
        <v>83</v>
      </c>
      <c r="L64">
        <v>31</v>
      </c>
      <c r="M64">
        <v>13691.22</v>
      </c>
      <c r="N64">
        <v>27</v>
      </c>
      <c r="O64">
        <v>179007006</v>
      </c>
      <c r="P64">
        <v>13074.59</v>
      </c>
      <c r="Q64">
        <v>49</v>
      </c>
    </row>
    <row r="65" spans="1:17" x14ac:dyDescent="0.2">
      <c r="A65" t="s">
        <v>62</v>
      </c>
      <c r="B65">
        <v>82448</v>
      </c>
      <c r="C65">
        <v>4</v>
      </c>
      <c r="D65">
        <v>96913</v>
      </c>
      <c r="E65">
        <v>6</v>
      </c>
      <c r="F65">
        <v>115717</v>
      </c>
      <c r="G65">
        <v>9</v>
      </c>
      <c r="H65">
        <v>153352</v>
      </c>
      <c r="I65">
        <v>2</v>
      </c>
      <c r="J65">
        <v>166378</v>
      </c>
      <c r="K65">
        <v>25</v>
      </c>
      <c r="L65">
        <v>3</v>
      </c>
      <c r="M65">
        <v>23858.14</v>
      </c>
      <c r="N65">
        <v>12</v>
      </c>
      <c r="O65">
        <v>374965639</v>
      </c>
      <c r="P65">
        <v>15716.47</v>
      </c>
      <c r="Q65">
        <v>25</v>
      </c>
    </row>
    <row r="66" spans="1:17" x14ac:dyDescent="0.2">
      <c r="A66" t="s">
        <v>63</v>
      </c>
      <c r="B66">
        <v>67960</v>
      </c>
      <c r="C66">
        <v>37</v>
      </c>
      <c r="D66">
        <v>85237</v>
      </c>
      <c r="E66">
        <v>28</v>
      </c>
      <c r="F66">
        <v>102225</v>
      </c>
      <c r="G66">
        <v>38</v>
      </c>
      <c r="H66">
        <v>126293</v>
      </c>
      <c r="I66">
        <v>34</v>
      </c>
      <c r="J66">
        <v>140893</v>
      </c>
      <c r="K66" t="s">
        <v>74</v>
      </c>
      <c r="L66">
        <v>30</v>
      </c>
      <c r="M66">
        <v>12184.34</v>
      </c>
      <c r="N66">
        <v>29</v>
      </c>
      <c r="O66">
        <v>196136575</v>
      </c>
      <c r="P66">
        <v>16097.43</v>
      </c>
      <c r="Q66">
        <v>23</v>
      </c>
    </row>
    <row r="67" spans="1:17" x14ac:dyDescent="0.2">
      <c r="A67" t="s">
        <v>64</v>
      </c>
      <c r="B67">
        <v>69427</v>
      </c>
      <c r="C67">
        <v>32</v>
      </c>
      <c r="D67">
        <v>86197</v>
      </c>
      <c r="E67">
        <v>25</v>
      </c>
      <c r="F67">
        <v>106838</v>
      </c>
      <c r="G67">
        <v>21</v>
      </c>
      <c r="H67">
        <v>128012</v>
      </c>
      <c r="I67">
        <v>27</v>
      </c>
      <c r="J67">
        <v>137132</v>
      </c>
      <c r="K67">
        <v>30</v>
      </c>
      <c r="L67">
        <v>36</v>
      </c>
      <c r="M67">
        <v>27679.82</v>
      </c>
      <c r="N67">
        <v>7</v>
      </c>
      <c r="O67">
        <v>368333818</v>
      </c>
      <c r="P67">
        <v>13306.94</v>
      </c>
      <c r="Q67">
        <v>44</v>
      </c>
    </row>
    <row r="68" spans="1:17" x14ac:dyDescent="0.2">
      <c r="A68" t="s">
        <v>65</v>
      </c>
      <c r="B68">
        <v>58068</v>
      </c>
      <c r="C68">
        <v>67</v>
      </c>
      <c r="D68">
        <v>72583</v>
      </c>
      <c r="E68">
        <v>63</v>
      </c>
      <c r="F68">
        <v>98709</v>
      </c>
      <c r="G68">
        <v>49</v>
      </c>
      <c r="H68">
        <v>121350</v>
      </c>
      <c r="I68">
        <v>45</v>
      </c>
      <c r="J68">
        <v>130642</v>
      </c>
      <c r="K68" t="s">
        <v>75</v>
      </c>
      <c r="L68">
        <v>46</v>
      </c>
      <c r="M68">
        <v>25316.75</v>
      </c>
      <c r="N68">
        <v>11</v>
      </c>
      <c r="O68">
        <v>276100264</v>
      </c>
      <c r="P68">
        <v>10905.84</v>
      </c>
      <c r="Q68">
        <v>69</v>
      </c>
    </row>
    <row r="69" spans="1:17" x14ac:dyDescent="0.2">
      <c r="A69" t="s">
        <v>66</v>
      </c>
      <c r="B69">
        <v>55714</v>
      </c>
      <c r="C69">
        <v>69</v>
      </c>
      <c r="D69">
        <v>68063</v>
      </c>
      <c r="E69">
        <v>69</v>
      </c>
      <c r="F69">
        <v>87535</v>
      </c>
      <c r="G69">
        <v>69</v>
      </c>
      <c r="H69">
        <v>116888</v>
      </c>
      <c r="I69">
        <v>54</v>
      </c>
      <c r="J69">
        <v>116888</v>
      </c>
      <c r="K69">
        <v>20</v>
      </c>
      <c r="L69">
        <v>67</v>
      </c>
      <c r="M69">
        <v>8130.19</v>
      </c>
      <c r="N69">
        <v>48</v>
      </c>
      <c r="O69">
        <v>105020752</v>
      </c>
      <c r="P69">
        <v>12917.39</v>
      </c>
      <c r="Q69">
        <v>52</v>
      </c>
    </row>
    <row r="70" spans="1:17" x14ac:dyDescent="0.2">
      <c r="A70" t="s">
        <v>67</v>
      </c>
      <c r="B70">
        <v>67970</v>
      </c>
      <c r="C70">
        <v>36</v>
      </c>
      <c r="D70">
        <v>80536</v>
      </c>
      <c r="E70">
        <v>42</v>
      </c>
      <c r="F70">
        <v>103154</v>
      </c>
      <c r="G70">
        <v>35</v>
      </c>
      <c r="H70">
        <v>133317</v>
      </c>
      <c r="I70">
        <v>18</v>
      </c>
      <c r="J70">
        <v>146649</v>
      </c>
      <c r="K70">
        <v>25</v>
      </c>
      <c r="L70">
        <v>17</v>
      </c>
      <c r="M70">
        <v>4363.34</v>
      </c>
      <c r="N70">
        <v>58</v>
      </c>
      <c r="O70">
        <v>76898218</v>
      </c>
      <c r="P70">
        <v>17623.71</v>
      </c>
      <c r="Q70">
        <v>15</v>
      </c>
    </row>
    <row r="71" spans="1:17" x14ac:dyDescent="0.2">
      <c r="A71" t="s">
        <v>68</v>
      </c>
      <c r="B71">
        <v>65174</v>
      </c>
      <c r="C71">
        <v>50</v>
      </c>
      <c r="D71">
        <v>82130</v>
      </c>
      <c r="E71">
        <v>38</v>
      </c>
      <c r="F71">
        <v>105106</v>
      </c>
      <c r="G71">
        <v>27</v>
      </c>
      <c r="H71">
        <v>126195</v>
      </c>
      <c r="I71">
        <v>35</v>
      </c>
      <c r="J71">
        <v>144252</v>
      </c>
      <c r="K71" t="s">
        <v>80</v>
      </c>
      <c r="L71">
        <v>22</v>
      </c>
      <c r="M71">
        <v>1914.27</v>
      </c>
      <c r="N71">
        <v>66</v>
      </c>
      <c r="O71">
        <v>43686427</v>
      </c>
      <c r="P71">
        <v>22821.439999999999</v>
      </c>
      <c r="Q71">
        <v>4</v>
      </c>
    </row>
    <row r="72" spans="1:17" x14ac:dyDescent="0.2">
      <c r="A72" t="s">
        <v>69</v>
      </c>
      <c r="B72">
        <v>81503</v>
      </c>
      <c r="C72">
        <v>6</v>
      </c>
      <c r="D72">
        <v>96802</v>
      </c>
      <c r="E72">
        <v>7</v>
      </c>
      <c r="F72">
        <v>123754</v>
      </c>
      <c r="G72">
        <v>4</v>
      </c>
      <c r="H72">
        <v>147338</v>
      </c>
      <c r="I72">
        <v>6</v>
      </c>
      <c r="J72">
        <v>178493</v>
      </c>
      <c r="K72">
        <v>36</v>
      </c>
      <c r="L72">
        <v>1</v>
      </c>
      <c r="M72">
        <v>9986.5</v>
      </c>
      <c r="N72">
        <v>38</v>
      </c>
      <c r="O72">
        <v>202475241</v>
      </c>
      <c r="P72">
        <v>20274.900000000001</v>
      </c>
      <c r="Q72">
        <v>7</v>
      </c>
    </row>
    <row r="73" spans="1:17" x14ac:dyDescent="0.2">
      <c r="A73" t="s">
        <v>70</v>
      </c>
      <c r="B73">
        <v>64844</v>
      </c>
      <c r="C73">
        <v>51</v>
      </c>
      <c r="D73">
        <v>78032</v>
      </c>
      <c r="E73">
        <v>52</v>
      </c>
      <c r="F73">
        <v>99514</v>
      </c>
      <c r="G73">
        <v>47</v>
      </c>
      <c r="H73">
        <v>115799</v>
      </c>
      <c r="I73">
        <v>59</v>
      </c>
      <c r="J73">
        <v>123773</v>
      </c>
      <c r="K73">
        <v>25</v>
      </c>
      <c r="L73">
        <v>57</v>
      </c>
      <c r="M73">
        <v>14852.34</v>
      </c>
      <c r="N73">
        <v>22</v>
      </c>
      <c r="O73">
        <v>185162208</v>
      </c>
      <c r="P73">
        <v>12466.87</v>
      </c>
      <c r="Q73">
        <v>58</v>
      </c>
    </row>
    <row r="74" spans="1:17" x14ac:dyDescent="0.2">
      <c r="A74" t="s">
        <v>71</v>
      </c>
      <c r="B74">
        <v>61595</v>
      </c>
      <c r="C74">
        <v>59</v>
      </c>
      <c r="D74">
        <v>74445</v>
      </c>
      <c r="E74">
        <v>59</v>
      </c>
      <c r="F74">
        <v>92433</v>
      </c>
      <c r="G74">
        <v>61</v>
      </c>
      <c r="H74">
        <v>118130</v>
      </c>
      <c r="I74">
        <v>52</v>
      </c>
      <c r="J74">
        <v>132263</v>
      </c>
      <c r="K74">
        <v>33</v>
      </c>
      <c r="L74">
        <v>42</v>
      </c>
      <c r="M74">
        <v>6156.39</v>
      </c>
      <c r="N74">
        <v>55</v>
      </c>
      <c r="O74">
        <v>97262208</v>
      </c>
      <c r="P74">
        <v>15798.58</v>
      </c>
      <c r="Q74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00D12-3028-3C4D-8270-7DD37C9FF1B9}">
  <dimension ref="A1:Q74"/>
  <sheetViews>
    <sheetView workbookViewId="0">
      <selection sqref="A1:A1048576"/>
    </sheetView>
  </sheetViews>
  <sheetFormatPr baseColWidth="10" defaultRowHeight="16" x14ac:dyDescent="0.2"/>
  <cols>
    <col min="15" max="15" width="16.5" customWidth="1"/>
  </cols>
  <sheetData>
    <row r="1" spans="1:17" x14ac:dyDescent="0.2">
      <c r="A1" t="s">
        <v>87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</row>
    <row r="2" spans="1:17" x14ac:dyDescent="0.2">
      <c r="A2" t="s">
        <v>0</v>
      </c>
      <c r="B2">
        <v>61619</v>
      </c>
      <c r="C2">
        <v>49</v>
      </c>
      <c r="D2">
        <v>72832</v>
      </c>
      <c r="E2">
        <v>54</v>
      </c>
      <c r="F2">
        <v>88516</v>
      </c>
      <c r="G2">
        <v>59</v>
      </c>
      <c r="H2">
        <v>110487</v>
      </c>
      <c r="I2">
        <v>59</v>
      </c>
      <c r="J2">
        <v>112987</v>
      </c>
      <c r="K2">
        <v>21</v>
      </c>
      <c r="L2">
        <v>66</v>
      </c>
      <c r="M2">
        <v>8302.41</v>
      </c>
      <c r="N2">
        <v>48</v>
      </c>
      <c r="O2">
        <v>90695796</v>
      </c>
      <c r="P2">
        <v>10924.03</v>
      </c>
      <c r="Q2">
        <v>46</v>
      </c>
    </row>
    <row r="3" spans="1:17" x14ac:dyDescent="0.2">
      <c r="A3" t="s">
        <v>1</v>
      </c>
      <c r="B3">
        <v>59562</v>
      </c>
      <c r="C3">
        <v>57</v>
      </c>
      <c r="D3">
        <v>72923</v>
      </c>
      <c r="E3">
        <v>53</v>
      </c>
      <c r="F3">
        <v>90935</v>
      </c>
      <c r="G3">
        <v>56</v>
      </c>
      <c r="H3">
        <v>108947</v>
      </c>
      <c r="I3">
        <v>63</v>
      </c>
      <c r="J3">
        <v>117987</v>
      </c>
      <c r="K3">
        <v>26</v>
      </c>
      <c r="L3">
        <v>58</v>
      </c>
      <c r="M3">
        <v>9278.4500000000007</v>
      </c>
      <c r="N3">
        <v>45</v>
      </c>
      <c r="O3">
        <v>119682328</v>
      </c>
      <c r="P3">
        <v>12898.96</v>
      </c>
      <c r="Q3">
        <v>24</v>
      </c>
    </row>
    <row r="4" spans="1:17" x14ac:dyDescent="0.2">
      <c r="A4" t="s">
        <v>2</v>
      </c>
      <c r="B4">
        <v>59268</v>
      </c>
      <c r="C4">
        <v>58</v>
      </c>
      <c r="D4">
        <v>71760</v>
      </c>
      <c r="E4">
        <v>58</v>
      </c>
      <c r="F4">
        <v>89249</v>
      </c>
      <c r="G4">
        <v>58</v>
      </c>
      <c r="H4">
        <v>116732</v>
      </c>
      <c r="I4">
        <v>41</v>
      </c>
      <c r="J4">
        <v>119002</v>
      </c>
      <c r="K4">
        <v>20</v>
      </c>
      <c r="L4">
        <v>56</v>
      </c>
      <c r="M4">
        <v>2168.92</v>
      </c>
      <c r="N4">
        <v>66</v>
      </c>
      <c r="O4">
        <v>35295485</v>
      </c>
      <c r="P4">
        <v>16273.31</v>
      </c>
      <c r="Q4">
        <v>12</v>
      </c>
    </row>
    <row r="5" spans="1:17" x14ac:dyDescent="0.2">
      <c r="A5" t="s">
        <v>3</v>
      </c>
      <c r="B5">
        <v>63566</v>
      </c>
      <c r="C5">
        <v>39</v>
      </c>
      <c r="D5">
        <v>79190</v>
      </c>
      <c r="E5">
        <v>32</v>
      </c>
      <c r="F5">
        <v>100040</v>
      </c>
      <c r="G5">
        <v>22</v>
      </c>
      <c r="H5">
        <v>122338</v>
      </c>
      <c r="I5">
        <v>23</v>
      </c>
      <c r="J5">
        <v>131610</v>
      </c>
      <c r="K5">
        <v>24</v>
      </c>
      <c r="L5">
        <v>34</v>
      </c>
      <c r="M5">
        <v>8468.82</v>
      </c>
      <c r="N5">
        <v>47</v>
      </c>
      <c r="O5">
        <v>181566736</v>
      </c>
      <c r="P5">
        <v>21439.439999999999</v>
      </c>
      <c r="Q5">
        <v>3</v>
      </c>
    </row>
    <row r="6" spans="1:17" x14ac:dyDescent="0.2">
      <c r="A6" t="s">
        <v>4</v>
      </c>
      <c r="B6">
        <v>62138</v>
      </c>
      <c r="C6">
        <v>47</v>
      </c>
      <c r="D6">
        <v>75995</v>
      </c>
      <c r="E6">
        <v>40</v>
      </c>
      <c r="F6">
        <v>94328</v>
      </c>
      <c r="G6">
        <v>45</v>
      </c>
      <c r="H6">
        <v>112134</v>
      </c>
      <c r="I6">
        <v>54</v>
      </c>
      <c r="J6">
        <v>124312</v>
      </c>
      <c r="K6">
        <v>27</v>
      </c>
      <c r="L6">
        <v>46</v>
      </c>
      <c r="M6">
        <v>7918.25</v>
      </c>
      <c r="N6">
        <v>49</v>
      </c>
      <c r="O6">
        <v>95257476</v>
      </c>
      <c r="P6">
        <v>12030.12</v>
      </c>
      <c r="Q6">
        <v>28</v>
      </c>
    </row>
    <row r="7" spans="1:17" x14ac:dyDescent="0.2">
      <c r="A7" t="s">
        <v>84</v>
      </c>
      <c r="M7">
        <v>260.54000000000002</v>
      </c>
      <c r="N7">
        <v>73</v>
      </c>
      <c r="O7">
        <v>16247782</v>
      </c>
      <c r="P7">
        <v>62361.26</v>
      </c>
      <c r="Q7">
        <v>1</v>
      </c>
    </row>
    <row r="8" spans="1:17" x14ac:dyDescent="0.2">
      <c r="A8" t="s">
        <v>5</v>
      </c>
      <c r="B8">
        <v>70084</v>
      </c>
      <c r="C8">
        <v>20</v>
      </c>
      <c r="D8">
        <v>87142</v>
      </c>
      <c r="E8">
        <v>12</v>
      </c>
      <c r="F8">
        <v>107614</v>
      </c>
      <c r="G8">
        <v>11</v>
      </c>
      <c r="H8">
        <v>121258</v>
      </c>
      <c r="I8">
        <v>27</v>
      </c>
      <c r="J8">
        <v>134904</v>
      </c>
      <c r="K8" t="s">
        <v>85</v>
      </c>
      <c r="L8">
        <v>24</v>
      </c>
      <c r="M8">
        <v>16881.240000000002</v>
      </c>
      <c r="N8">
        <v>20</v>
      </c>
      <c r="O8">
        <v>161228957</v>
      </c>
      <c r="P8">
        <v>9550.7800000000007</v>
      </c>
      <c r="Q8">
        <v>63</v>
      </c>
    </row>
    <row r="9" spans="1:17" x14ac:dyDescent="0.2">
      <c r="A9" t="s">
        <v>6</v>
      </c>
      <c r="B9">
        <v>67769</v>
      </c>
      <c r="C9">
        <v>24</v>
      </c>
      <c r="D9">
        <v>83940</v>
      </c>
      <c r="E9">
        <v>19</v>
      </c>
      <c r="F9">
        <v>104298</v>
      </c>
      <c r="G9">
        <v>14</v>
      </c>
      <c r="H9">
        <v>120471</v>
      </c>
      <c r="I9">
        <v>29</v>
      </c>
      <c r="J9">
        <v>135703</v>
      </c>
      <c r="K9">
        <v>30</v>
      </c>
      <c r="L9">
        <v>20</v>
      </c>
      <c r="M9">
        <v>15628.9</v>
      </c>
      <c r="N9">
        <v>24</v>
      </c>
      <c r="O9">
        <v>168437116</v>
      </c>
      <c r="P9">
        <v>10777.28</v>
      </c>
      <c r="Q9">
        <v>50</v>
      </c>
    </row>
    <row r="10" spans="1:17" x14ac:dyDescent="0.2">
      <c r="A10" t="s">
        <v>7</v>
      </c>
      <c r="B10">
        <v>71496</v>
      </c>
      <c r="C10">
        <v>16</v>
      </c>
      <c r="D10">
        <v>79822</v>
      </c>
      <c r="E10">
        <v>27</v>
      </c>
      <c r="F10">
        <v>96993</v>
      </c>
      <c r="G10">
        <v>37</v>
      </c>
      <c r="H10">
        <v>114789</v>
      </c>
      <c r="I10">
        <v>47</v>
      </c>
      <c r="J10">
        <v>132277</v>
      </c>
      <c r="K10">
        <v>27</v>
      </c>
      <c r="L10">
        <v>31</v>
      </c>
      <c r="M10">
        <v>14513.1</v>
      </c>
      <c r="N10">
        <v>28</v>
      </c>
      <c r="O10">
        <v>168441973</v>
      </c>
      <c r="P10">
        <v>11606.2</v>
      </c>
      <c r="Q10">
        <v>34</v>
      </c>
    </row>
    <row r="11" spans="1:17" x14ac:dyDescent="0.2">
      <c r="A11" t="s">
        <v>8</v>
      </c>
      <c r="B11">
        <v>65954</v>
      </c>
      <c r="C11">
        <v>27</v>
      </c>
      <c r="D11">
        <v>75679</v>
      </c>
      <c r="E11">
        <v>42</v>
      </c>
      <c r="F11">
        <v>95460</v>
      </c>
      <c r="G11">
        <v>42</v>
      </c>
      <c r="H11">
        <v>115245</v>
      </c>
      <c r="I11">
        <v>44</v>
      </c>
      <c r="J11">
        <v>135446</v>
      </c>
      <c r="K11">
        <v>35</v>
      </c>
      <c r="L11">
        <v>22</v>
      </c>
      <c r="M11">
        <v>10709.47</v>
      </c>
      <c r="N11">
        <v>40</v>
      </c>
      <c r="O11">
        <v>106544686</v>
      </c>
      <c r="P11">
        <v>9948.64</v>
      </c>
      <c r="Q11">
        <v>60</v>
      </c>
    </row>
    <row r="12" spans="1:17" x14ac:dyDescent="0.2">
      <c r="A12" t="s">
        <v>9</v>
      </c>
      <c r="B12">
        <v>65141</v>
      </c>
      <c r="C12">
        <v>31</v>
      </c>
      <c r="D12">
        <v>79490</v>
      </c>
      <c r="E12">
        <v>30</v>
      </c>
      <c r="F12">
        <v>98969</v>
      </c>
      <c r="G12">
        <v>26</v>
      </c>
      <c r="H12">
        <v>128129</v>
      </c>
      <c r="I12">
        <v>14</v>
      </c>
      <c r="J12">
        <v>140184</v>
      </c>
      <c r="K12">
        <v>26</v>
      </c>
      <c r="L12">
        <v>13</v>
      </c>
      <c r="M12">
        <v>29509.49</v>
      </c>
      <c r="N12">
        <v>9</v>
      </c>
      <c r="O12">
        <v>297543294</v>
      </c>
      <c r="P12">
        <v>10082.969999999999</v>
      </c>
      <c r="Q12">
        <v>57</v>
      </c>
    </row>
    <row r="13" spans="1:17" x14ac:dyDescent="0.2">
      <c r="A13" t="s">
        <v>10</v>
      </c>
      <c r="B13">
        <v>62880</v>
      </c>
      <c r="C13">
        <v>44</v>
      </c>
      <c r="D13">
        <v>70289</v>
      </c>
      <c r="E13">
        <v>61</v>
      </c>
      <c r="F13">
        <v>80204</v>
      </c>
      <c r="G13">
        <v>70</v>
      </c>
      <c r="H13">
        <v>104489</v>
      </c>
      <c r="I13">
        <v>66</v>
      </c>
      <c r="J13">
        <v>118062</v>
      </c>
      <c r="K13">
        <v>35</v>
      </c>
      <c r="L13">
        <v>57</v>
      </c>
      <c r="M13">
        <v>3435.61</v>
      </c>
      <c r="N13">
        <v>61</v>
      </c>
      <c r="O13">
        <v>60687877</v>
      </c>
      <c r="P13">
        <v>17664.349999999999</v>
      </c>
      <c r="Q13">
        <v>7</v>
      </c>
    </row>
    <row r="14" spans="1:17" x14ac:dyDescent="0.2">
      <c r="A14" t="s">
        <v>11</v>
      </c>
      <c r="B14">
        <v>65088</v>
      </c>
      <c r="C14">
        <v>32</v>
      </c>
      <c r="D14">
        <v>73236</v>
      </c>
      <c r="E14">
        <v>52</v>
      </c>
      <c r="F14">
        <v>94044</v>
      </c>
      <c r="G14">
        <v>47</v>
      </c>
      <c r="H14">
        <v>111768</v>
      </c>
      <c r="I14">
        <v>55</v>
      </c>
      <c r="J14">
        <v>117048</v>
      </c>
      <c r="K14">
        <v>27</v>
      </c>
      <c r="L14">
        <v>59</v>
      </c>
      <c r="M14">
        <v>27698.54</v>
      </c>
      <c r="N14">
        <v>10</v>
      </c>
      <c r="O14">
        <v>278226090</v>
      </c>
      <c r="P14">
        <v>10044.790000000001</v>
      </c>
      <c r="Q14">
        <v>58</v>
      </c>
    </row>
    <row r="15" spans="1:17" x14ac:dyDescent="0.2">
      <c r="A15" t="s">
        <v>12</v>
      </c>
      <c r="B15">
        <v>53239</v>
      </c>
      <c r="C15">
        <v>70</v>
      </c>
      <c r="D15">
        <v>65556</v>
      </c>
      <c r="E15">
        <v>69</v>
      </c>
      <c r="F15">
        <v>87729</v>
      </c>
      <c r="G15">
        <v>60</v>
      </c>
      <c r="H15">
        <v>103621</v>
      </c>
      <c r="I15">
        <v>68</v>
      </c>
      <c r="J15">
        <v>108025</v>
      </c>
      <c r="K15">
        <v>14</v>
      </c>
      <c r="L15">
        <v>69</v>
      </c>
      <c r="M15">
        <v>1321.89</v>
      </c>
      <c r="N15">
        <v>72</v>
      </c>
      <c r="O15">
        <v>23768863</v>
      </c>
      <c r="P15">
        <v>17980.98</v>
      </c>
      <c r="Q15">
        <v>4</v>
      </c>
    </row>
    <row r="16" spans="1:17" x14ac:dyDescent="0.2">
      <c r="A16" t="s">
        <v>13</v>
      </c>
      <c r="B16">
        <v>72125</v>
      </c>
      <c r="C16">
        <v>15</v>
      </c>
      <c r="D16">
        <v>88811</v>
      </c>
      <c r="E16">
        <v>10</v>
      </c>
      <c r="F16">
        <v>118849</v>
      </c>
      <c r="G16">
        <v>2</v>
      </c>
      <c r="H16">
        <v>130366</v>
      </c>
      <c r="I16">
        <v>11</v>
      </c>
      <c r="J16">
        <v>137066</v>
      </c>
      <c r="K16" t="s">
        <v>86</v>
      </c>
      <c r="L16">
        <v>19</v>
      </c>
      <c r="M16">
        <v>9463.69</v>
      </c>
      <c r="N16">
        <v>44</v>
      </c>
      <c r="O16">
        <v>108969550</v>
      </c>
      <c r="P16">
        <v>11514.49</v>
      </c>
      <c r="Q16">
        <v>36</v>
      </c>
    </row>
    <row r="17" spans="1:17" x14ac:dyDescent="0.2">
      <c r="A17" t="s">
        <v>14</v>
      </c>
      <c r="B17">
        <v>73328</v>
      </c>
      <c r="C17">
        <v>11</v>
      </c>
      <c r="D17">
        <v>88318</v>
      </c>
      <c r="E17">
        <v>11</v>
      </c>
      <c r="F17">
        <v>101442</v>
      </c>
      <c r="G17">
        <v>19</v>
      </c>
      <c r="H17">
        <v>116084</v>
      </c>
      <c r="I17">
        <v>42</v>
      </c>
      <c r="J17">
        <v>129047</v>
      </c>
      <c r="K17">
        <v>30</v>
      </c>
      <c r="L17">
        <v>37</v>
      </c>
      <c r="M17">
        <v>16062.03</v>
      </c>
      <c r="N17">
        <v>23</v>
      </c>
      <c r="O17">
        <v>181783096</v>
      </c>
      <c r="P17">
        <v>11317.57</v>
      </c>
      <c r="Q17">
        <v>39</v>
      </c>
    </row>
    <row r="18" spans="1:17" x14ac:dyDescent="0.2">
      <c r="A18" t="s">
        <v>15</v>
      </c>
      <c r="B18">
        <v>62377</v>
      </c>
      <c r="C18">
        <v>45</v>
      </c>
      <c r="D18">
        <v>77531</v>
      </c>
      <c r="E18">
        <v>35</v>
      </c>
      <c r="F18">
        <v>96686</v>
      </c>
      <c r="G18">
        <v>38</v>
      </c>
      <c r="H18">
        <v>107302</v>
      </c>
      <c r="I18">
        <v>65</v>
      </c>
      <c r="J18">
        <v>114230</v>
      </c>
      <c r="K18">
        <v>15</v>
      </c>
      <c r="L18">
        <v>65</v>
      </c>
      <c r="M18">
        <v>1584</v>
      </c>
      <c r="N18">
        <v>68</v>
      </c>
      <c r="O18">
        <v>22890208</v>
      </c>
      <c r="P18">
        <v>14450.91</v>
      </c>
      <c r="Q18">
        <v>17</v>
      </c>
    </row>
    <row r="19" spans="1:17" x14ac:dyDescent="0.2">
      <c r="A19" t="s">
        <v>16</v>
      </c>
      <c r="B19">
        <v>63728</v>
      </c>
      <c r="C19">
        <v>38</v>
      </c>
      <c r="D19">
        <v>79918</v>
      </c>
      <c r="E19">
        <v>26</v>
      </c>
      <c r="F19">
        <v>99346</v>
      </c>
      <c r="G19">
        <v>24</v>
      </c>
      <c r="H19">
        <v>109059</v>
      </c>
      <c r="I19">
        <v>62</v>
      </c>
      <c r="J19">
        <v>112297</v>
      </c>
      <c r="K19">
        <v>13</v>
      </c>
      <c r="L19">
        <v>68</v>
      </c>
      <c r="M19">
        <v>27370.76</v>
      </c>
      <c r="N19">
        <v>11</v>
      </c>
      <c r="O19">
        <v>280468890</v>
      </c>
      <c r="P19">
        <v>10247.030000000001</v>
      </c>
      <c r="Q19">
        <v>54</v>
      </c>
    </row>
    <row r="20" spans="1:17" x14ac:dyDescent="0.2">
      <c r="A20" t="s">
        <v>17</v>
      </c>
      <c r="B20">
        <v>64109</v>
      </c>
      <c r="C20">
        <v>35</v>
      </c>
      <c r="D20">
        <v>77013</v>
      </c>
      <c r="E20">
        <v>38</v>
      </c>
      <c r="F20">
        <v>98550</v>
      </c>
      <c r="G20">
        <v>29</v>
      </c>
      <c r="H20">
        <v>119526</v>
      </c>
      <c r="I20">
        <v>32</v>
      </c>
      <c r="J20">
        <v>125725</v>
      </c>
      <c r="K20">
        <v>22</v>
      </c>
      <c r="L20">
        <v>41</v>
      </c>
      <c r="M20">
        <v>3867.74</v>
      </c>
      <c r="N20">
        <v>60</v>
      </c>
      <c r="O20">
        <v>52677170</v>
      </c>
      <c r="P20">
        <v>13619.64</v>
      </c>
      <c r="Q20">
        <v>21</v>
      </c>
    </row>
    <row r="21" spans="1:17" x14ac:dyDescent="0.2">
      <c r="A21" t="s">
        <v>18</v>
      </c>
      <c r="B21">
        <v>68916</v>
      </c>
      <c r="C21">
        <v>22</v>
      </c>
      <c r="D21">
        <v>82852</v>
      </c>
      <c r="E21">
        <v>22</v>
      </c>
      <c r="F21">
        <v>100567</v>
      </c>
      <c r="G21">
        <v>21</v>
      </c>
      <c r="H21">
        <v>114545</v>
      </c>
      <c r="I21">
        <v>48</v>
      </c>
      <c r="J21">
        <v>133125</v>
      </c>
      <c r="K21">
        <v>31</v>
      </c>
      <c r="L21">
        <v>28</v>
      </c>
      <c r="M21">
        <v>12308.51</v>
      </c>
      <c r="N21">
        <v>33</v>
      </c>
      <c r="O21">
        <v>148158255</v>
      </c>
      <c r="P21">
        <v>12037.06</v>
      </c>
      <c r="Q21">
        <v>27</v>
      </c>
    </row>
    <row r="22" spans="1:17" x14ac:dyDescent="0.2">
      <c r="A22" t="s">
        <v>19</v>
      </c>
      <c r="B22">
        <v>63119</v>
      </c>
      <c r="C22">
        <v>41</v>
      </c>
      <c r="D22">
        <v>71763</v>
      </c>
      <c r="E22">
        <v>57</v>
      </c>
      <c r="F22">
        <v>87673</v>
      </c>
      <c r="G22">
        <v>61</v>
      </c>
      <c r="H22">
        <v>111187</v>
      </c>
      <c r="I22">
        <v>56</v>
      </c>
      <c r="J22">
        <v>116426</v>
      </c>
      <c r="K22">
        <v>30</v>
      </c>
      <c r="L22">
        <v>62</v>
      </c>
      <c r="M22">
        <v>12412.57</v>
      </c>
      <c r="N22">
        <v>32</v>
      </c>
      <c r="O22">
        <v>188530005</v>
      </c>
      <c r="P22">
        <v>15188.63</v>
      </c>
      <c r="Q22">
        <v>14</v>
      </c>
    </row>
    <row r="23" spans="1:17" x14ac:dyDescent="0.2">
      <c r="A23" t="s">
        <v>20</v>
      </c>
      <c r="B23">
        <v>60546</v>
      </c>
      <c r="C23">
        <v>53</v>
      </c>
      <c r="D23">
        <v>75591</v>
      </c>
      <c r="E23">
        <v>43</v>
      </c>
      <c r="F23">
        <v>94057</v>
      </c>
      <c r="G23">
        <v>46</v>
      </c>
      <c r="H23">
        <v>118541</v>
      </c>
      <c r="I23">
        <v>35</v>
      </c>
      <c r="J23">
        <v>121962</v>
      </c>
      <c r="K23">
        <v>20</v>
      </c>
      <c r="L23">
        <v>48</v>
      </c>
      <c r="M23">
        <v>7001.54</v>
      </c>
      <c r="N23">
        <v>53</v>
      </c>
      <c r="O23">
        <v>75970666</v>
      </c>
      <c r="P23">
        <v>10850.57</v>
      </c>
      <c r="Q23">
        <v>47</v>
      </c>
    </row>
    <row r="24" spans="1:17" x14ac:dyDescent="0.2">
      <c r="A24" t="s">
        <v>21</v>
      </c>
      <c r="B24">
        <v>65892</v>
      </c>
      <c r="C24">
        <v>29</v>
      </c>
      <c r="D24">
        <v>76390</v>
      </c>
      <c r="E24">
        <v>39</v>
      </c>
      <c r="F24">
        <v>98889</v>
      </c>
      <c r="G24">
        <v>27</v>
      </c>
      <c r="H24">
        <v>125275</v>
      </c>
      <c r="I24">
        <v>19</v>
      </c>
      <c r="J24">
        <v>132789</v>
      </c>
      <c r="K24">
        <v>18</v>
      </c>
      <c r="L24">
        <v>30</v>
      </c>
      <c r="M24">
        <v>7419.3</v>
      </c>
      <c r="N24">
        <v>51</v>
      </c>
      <c r="O24">
        <v>80208050</v>
      </c>
      <c r="P24">
        <v>10810.73</v>
      </c>
      <c r="Q24">
        <v>49</v>
      </c>
    </row>
    <row r="25" spans="1:17" x14ac:dyDescent="0.2">
      <c r="A25" t="s">
        <v>22</v>
      </c>
      <c r="B25">
        <v>79596</v>
      </c>
      <c r="C25">
        <v>3</v>
      </c>
      <c r="D25">
        <v>90056</v>
      </c>
      <c r="E25">
        <v>6</v>
      </c>
      <c r="F25">
        <v>109022</v>
      </c>
      <c r="G25">
        <v>9</v>
      </c>
      <c r="H25">
        <v>128766</v>
      </c>
      <c r="I25">
        <v>13</v>
      </c>
      <c r="J25">
        <v>137777</v>
      </c>
      <c r="K25">
        <v>15</v>
      </c>
      <c r="L25">
        <v>16</v>
      </c>
      <c r="M25">
        <v>24804.31</v>
      </c>
      <c r="N25">
        <v>14</v>
      </c>
      <c r="O25">
        <v>244546956</v>
      </c>
      <c r="P25">
        <v>9859.0499999999993</v>
      </c>
      <c r="Q25">
        <v>62</v>
      </c>
    </row>
    <row r="26" spans="1:17" x14ac:dyDescent="0.2">
      <c r="A26" t="s">
        <v>23</v>
      </c>
      <c r="B26">
        <v>55966</v>
      </c>
      <c r="C26">
        <v>64</v>
      </c>
      <c r="D26">
        <v>67762</v>
      </c>
      <c r="E26">
        <v>66</v>
      </c>
      <c r="F26">
        <v>84277</v>
      </c>
      <c r="G26">
        <v>69</v>
      </c>
      <c r="H26">
        <v>110228</v>
      </c>
      <c r="I26">
        <v>60</v>
      </c>
      <c r="J26">
        <v>112372</v>
      </c>
      <c r="K26">
        <v>20</v>
      </c>
      <c r="L26">
        <v>67</v>
      </c>
      <c r="M26">
        <v>1874.2</v>
      </c>
      <c r="N26">
        <v>67</v>
      </c>
      <c r="O26">
        <v>22452465</v>
      </c>
      <c r="P26">
        <v>11979.77</v>
      </c>
      <c r="Q26">
        <v>31</v>
      </c>
    </row>
    <row r="27" spans="1:17" x14ac:dyDescent="0.2">
      <c r="A27" t="s">
        <v>24</v>
      </c>
      <c r="B27">
        <v>63748</v>
      </c>
      <c r="C27">
        <v>37</v>
      </c>
      <c r="D27">
        <v>80577</v>
      </c>
      <c r="E27">
        <v>24</v>
      </c>
      <c r="F27">
        <v>97278</v>
      </c>
      <c r="G27">
        <v>35</v>
      </c>
      <c r="H27">
        <v>104451</v>
      </c>
      <c r="I27">
        <v>67</v>
      </c>
      <c r="J27">
        <v>104951</v>
      </c>
      <c r="K27">
        <v>21</v>
      </c>
      <c r="L27">
        <v>71</v>
      </c>
      <c r="M27">
        <v>1407.65</v>
      </c>
      <c r="N27">
        <v>71</v>
      </c>
      <c r="O27">
        <v>23386567</v>
      </c>
      <c r="P27">
        <v>16613.87</v>
      </c>
      <c r="Q27">
        <v>10</v>
      </c>
    </row>
    <row r="28" spans="1:17" x14ac:dyDescent="0.2">
      <c r="A28" t="s">
        <v>25</v>
      </c>
      <c r="B28">
        <v>72539</v>
      </c>
      <c r="C28">
        <v>12</v>
      </c>
      <c r="D28">
        <v>86110</v>
      </c>
      <c r="E28">
        <v>13</v>
      </c>
      <c r="F28">
        <v>101846</v>
      </c>
      <c r="G28">
        <v>18</v>
      </c>
      <c r="H28">
        <v>122010</v>
      </c>
      <c r="I28">
        <v>24</v>
      </c>
      <c r="J28">
        <v>127335</v>
      </c>
      <c r="K28">
        <v>20</v>
      </c>
      <c r="L28">
        <v>39</v>
      </c>
      <c r="M28">
        <v>20225.89</v>
      </c>
      <c r="N28">
        <v>17</v>
      </c>
      <c r="O28">
        <v>191527738</v>
      </c>
      <c r="P28">
        <v>9469.43</v>
      </c>
      <c r="Q28">
        <v>65</v>
      </c>
    </row>
    <row r="29" spans="1:17" x14ac:dyDescent="0.2">
      <c r="A29" t="s">
        <v>26</v>
      </c>
      <c r="B29">
        <v>65250</v>
      </c>
      <c r="C29">
        <v>30</v>
      </c>
      <c r="D29">
        <v>77870</v>
      </c>
      <c r="E29">
        <v>34</v>
      </c>
      <c r="F29">
        <v>97570</v>
      </c>
      <c r="G29">
        <v>34</v>
      </c>
      <c r="H29">
        <v>129920</v>
      </c>
      <c r="I29">
        <v>12</v>
      </c>
      <c r="J29">
        <v>133840</v>
      </c>
      <c r="K29" t="s">
        <v>74</v>
      </c>
      <c r="L29">
        <v>27</v>
      </c>
      <c r="M29">
        <v>83138.13</v>
      </c>
      <c r="N29">
        <v>1</v>
      </c>
      <c r="O29">
        <v>924590117</v>
      </c>
      <c r="P29">
        <v>11121.13</v>
      </c>
      <c r="Q29">
        <v>42</v>
      </c>
    </row>
    <row r="30" spans="1:17" x14ac:dyDescent="0.2">
      <c r="A30" t="s">
        <v>27</v>
      </c>
      <c r="B30">
        <v>53162</v>
      </c>
      <c r="C30">
        <v>71</v>
      </c>
      <c r="D30">
        <v>64680</v>
      </c>
      <c r="E30">
        <v>70</v>
      </c>
      <c r="F30">
        <v>86547</v>
      </c>
      <c r="G30">
        <v>67</v>
      </c>
      <c r="H30">
        <v>114885</v>
      </c>
      <c r="I30">
        <v>46</v>
      </c>
      <c r="J30">
        <v>123035</v>
      </c>
      <c r="K30" t="s">
        <v>77</v>
      </c>
      <c r="L30">
        <v>47</v>
      </c>
      <c r="M30">
        <v>45756.83</v>
      </c>
      <c r="N30">
        <v>3</v>
      </c>
      <c r="O30">
        <v>490097294</v>
      </c>
      <c r="P30">
        <v>10710.91</v>
      </c>
      <c r="Q30">
        <v>51</v>
      </c>
    </row>
    <row r="31" spans="1:17" x14ac:dyDescent="0.2">
      <c r="A31" t="s">
        <v>28</v>
      </c>
      <c r="B31">
        <v>72168</v>
      </c>
      <c r="C31">
        <v>14</v>
      </c>
      <c r="D31">
        <v>83088</v>
      </c>
      <c r="E31">
        <v>20</v>
      </c>
      <c r="F31">
        <v>98546</v>
      </c>
      <c r="G31">
        <v>30</v>
      </c>
      <c r="H31">
        <v>126948</v>
      </c>
      <c r="I31">
        <v>16</v>
      </c>
      <c r="J31">
        <v>141283</v>
      </c>
      <c r="K31">
        <v>30</v>
      </c>
      <c r="L31">
        <v>11</v>
      </c>
      <c r="M31">
        <v>3210.21</v>
      </c>
      <c r="N31">
        <v>62</v>
      </c>
      <c r="O31">
        <v>82567573</v>
      </c>
      <c r="P31">
        <v>25720.29</v>
      </c>
      <c r="Q31">
        <v>2</v>
      </c>
    </row>
    <row r="32" spans="1:17" x14ac:dyDescent="0.2">
      <c r="A32" t="s">
        <v>29</v>
      </c>
      <c r="B32">
        <v>61442</v>
      </c>
      <c r="C32">
        <v>51</v>
      </c>
      <c r="D32">
        <v>75125</v>
      </c>
      <c r="E32">
        <v>44</v>
      </c>
      <c r="F32">
        <v>92429</v>
      </c>
      <c r="G32">
        <v>52</v>
      </c>
      <c r="H32">
        <v>115124</v>
      </c>
      <c r="I32">
        <v>45</v>
      </c>
      <c r="J32">
        <v>119831</v>
      </c>
      <c r="K32" t="s">
        <v>81</v>
      </c>
      <c r="L32">
        <v>54</v>
      </c>
      <c r="M32">
        <v>2740.4</v>
      </c>
      <c r="N32">
        <v>64</v>
      </c>
      <c r="O32">
        <v>35721878</v>
      </c>
      <c r="P32">
        <v>13035.27</v>
      </c>
      <c r="Q32">
        <v>23</v>
      </c>
    </row>
    <row r="33" spans="1:17" x14ac:dyDescent="0.2">
      <c r="A33" t="s">
        <v>30</v>
      </c>
      <c r="B33">
        <v>55018</v>
      </c>
      <c r="C33">
        <v>67</v>
      </c>
      <c r="D33">
        <v>67511</v>
      </c>
      <c r="E33">
        <v>67</v>
      </c>
      <c r="F33">
        <v>85637</v>
      </c>
      <c r="G33">
        <v>68</v>
      </c>
      <c r="H33">
        <v>101814</v>
      </c>
      <c r="I33">
        <v>71</v>
      </c>
      <c r="J33">
        <v>130090</v>
      </c>
      <c r="K33">
        <v>41</v>
      </c>
      <c r="L33">
        <v>36</v>
      </c>
      <c r="M33">
        <v>9612.8700000000008</v>
      </c>
      <c r="N33">
        <v>42</v>
      </c>
      <c r="O33">
        <v>94875986</v>
      </c>
      <c r="P33">
        <v>9869.69</v>
      </c>
      <c r="Q33">
        <v>61</v>
      </c>
    </row>
    <row r="34" spans="1:17" x14ac:dyDescent="0.2">
      <c r="A34" t="s">
        <v>31</v>
      </c>
      <c r="B34">
        <v>80912</v>
      </c>
      <c r="C34">
        <v>2</v>
      </c>
      <c r="D34">
        <v>102114</v>
      </c>
      <c r="E34">
        <v>1</v>
      </c>
      <c r="F34">
        <v>129089</v>
      </c>
      <c r="G34">
        <v>1</v>
      </c>
      <c r="H34">
        <v>153975</v>
      </c>
      <c r="I34">
        <v>1</v>
      </c>
      <c r="J34">
        <v>164433</v>
      </c>
      <c r="K34">
        <v>30</v>
      </c>
      <c r="L34">
        <v>2</v>
      </c>
      <c r="M34">
        <v>10553.01</v>
      </c>
      <c r="N34">
        <v>41</v>
      </c>
      <c r="O34">
        <v>161051114</v>
      </c>
      <c r="P34">
        <v>15261.16</v>
      </c>
      <c r="Q34">
        <v>13</v>
      </c>
    </row>
    <row r="35" spans="1:17" x14ac:dyDescent="0.2">
      <c r="A35" t="s">
        <v>32</v>
      </c>
      <c r="B35">
        <v>61792</v>
      </c>
      <c r="C35">
        <v>48</v>
      </c>
      <c r="D35">
        <v>75049</v>
      </c>
      <c r="E35">
        <v>45</v>
      </c>
      <c r="F35">
        <v>92689</v>
      </c>
      <c r="G35">
        <v>49</v>
      </c>
      <c r="H35">
        <v>112970</v>
      </c>
      <c r="I35">
        <v>50</v>
      </c>
      <c r="J35">
        <v>116260</v>
      </c>
      <c r="K35">
        <v>17</v>
      </c>
      <c r="L35">
        <v>63</v>
      </c>
      <c r="M35">
        <v>5610.14</v>
      </c>
      <c r="N35">
        <v>57</v>
      </c>
      <c r="O35">
        <v>59648498</v>
      </c>
      <c r="P35">
        <v>10632.27</v>
      </c>
      <c r="Q35">
        <v>52</v>
      </c>
    </row>
    <row r="36" spans="1:17" x14ac:dyDescent="0.2">
      <c r="A36" t="s">
        <v>33</v>
      </c>
      <c r="B36">
        <v>71441</v>
      </c>
      <c r="C36">
        <v>18</v>
      </c>
      <c r="D36">
        <v>85699</v>
      </c>
      <c r="E36">
        <v>16</v>
      </c>
      <c r="F36">
        <v>109394</v>
      </c>
      <c r="G36">
        <v>8</v>
      </c>
      <c r="H36">
        <v>125558</v>
      </c>
      <c r="I36">
        <v>17</v>
      </c>
      <c r="J36">
        <v>140692</v>
      </c>
      <c r="K36">
        <v>35</v>
      </c>
      <c r="L36">
        <v>12</v>
      </c>
      <c r="M36">
        <v>33823.019999999997</v>
      </c>
      <c r="N36">
        <v>6</v>
      </c>
      <c r="O36">
        <v>286858442</v>
      </c>
      <c r="P36">
        <v>8481.16</v>
      </c>
      <c r="Q36">
        <v>71</v>
      </c>
    </row>
    <row r="37" spans="1:17" x14ac:dyDescent="0.2">
      <c r="A37" t="s">
        <v>34</v>
      </c>
      <c r="B37">
        <v>60088</v>
      </c>
      <c r="C37">
        <v>55</v>
      </c>
      <c r="D37">
        <v>69658</v>
      </c>
      <c r="E37">
        <v>62</v>
      </c>
      <c r="F37">
        <v>95860</v>
      </c>
      <c r="G37">
        <v>41</v>
      </c>
      <c r="H37">
        <v>131919</v>
      </c>
      <c r="I37">
        <v>9</v>
      </c>
      <c r="J37">
        <v>146576</v>
      </c>
      <c r="K37">
        <v>16</v>
      </c>
      <c r="L37">
        <v>6</v>
      </c>
      <c r="M37">
        <v>10914.4</v>
      </c>
      <c r="N37">
        <v>39</v>
      </c>
      <c r="O37">
        <v>121556104</v>
      </c>
      <c r="P37">
        <v>11137.23</v>
      </c>
      <c r="Q37">
        <v>41</v>
      </c>
    </row>
    <row r="38" spans="1:17" x14ac:dyDescent="0.2">
      <c r="A38" t="s">
        <v>35</v>
      </c>
      <c r="B38">
        <v>54769</v>
      </c>
      <c r="C38">
        <v>68</v>
      </c>
      <c r="D38">
        <v>71243</v>
      </c>
      <c r="E38">
        <v>59</v>
      </c>
      <c r="F38">
        <v>87303</v>
      </c>
      <c r="G38">
        <v>65</v>
      </c>
      <c r="H38">
        <v>103045</v>
      </c>
      <c r="I38">
        <v>70</v>
      </c>
      <c r="J38">
        <v>106737</v>
      </c>
      <c r="K38">
        <v>24</v>
      </c>
      <c r="L38">
        <v>70</v>
      </c>
      <c r="M38">
        <v>4351.37</v>
      </c>
      <c r="N38">
        <v>59</v>
      </c>
      <c r="O38">
        <v>52159846</v>
      </c>
      <c r="P38">
        <v>11986.98</v>
      </c>
      <c r="Q38">
        <v>30</v>
      </c>
    </row>
    <row r="39" spans="1:17" x14ac:dyDescent="0.2">
      <c r="A39" t="s">
        <v>36</v>
      </c>
      <c r="B39">
        <v>76421</v>
      </c>
      <c r="C39">
        <v>9</v>
      </c>
      <c r="D39">
        <v>86059</v>
      </c>
      <c r="E39">
        <v>14</v>
      </c>
      <c r="F39">
        <v>105336</v>
      </c>
      <c r="G39">
        <v>13</v>
      </c>
      <c r="H39">
        <v>124611</v>
      </c>
      <c r="I39">
        <v>20</v>
      </c>
      <c r="J39">
        <v>135504</v>
      </c>
      <c r="K39">
        <v>25</v>
      </c>
      <c r="L39">
        <v>21</v>
      </c>
      <c r="M39">
        <v>33960.199999999997</v>
      </c>
      <c r="N39">
        <v>5</v>
      </c>
      <c r="O39">
        <v>321414860</v>
      </c>
      <c r="P39">
        <v>9464.4599999999991</v>
      </c>
      <c r="Q39">
        <v>66</v>
      </c>
    </row>
    <row r="40" spans="1:17" x14ac:dyDescent="0.2">
      <c r="A40" t="s">
        <v>37</v>
      </c>
      <c r="B40">
        <v>74649</v>
      </c>
      <c r="C40">
        <v>10</v>
      </c>
      <c r="D40">
        <v>89774</v>
      </c>
      <c r="E40">
        <v>8</v>
      </c>
      <c r="F40">
        <v>107800</v>
      </c>
      <c r="G40">
        <v>10</v>
      </c>
      <c r="H40">
        <v>140966</v>
      </c>
      <c r="I40">
        <v>4</v>
      </c>
      <c r="J40">
        <v>143867</v>
      </c>
      <c r="K40">
        <v>21</v>
      </c>
      <c r="L40">
        <v>9</v>
      </c>
      <c r="M40">
        <v>8711.06</v>
      </c>
      <c r="N40">
        <v>46</v>
      </c>
      <c r="O40">
        <v>76758540</v>
      </c>
      <c r="P40">
        <v>8811.6200000000008</v>
      </c>
      <c r="Q40">
        <v>70</v>
      </c>
    </row>
    <row r="41" spans="1:17" x14ac:dyDescent="0.2">
      <c r="A41" t="s">
        <v>38</v>
      </c>
      <c r="B41">
        <v>64240</v>
      </c>
      <c r="C41">
        <v>34</v>
      </c>
      <c r="D41">
        <v>74473</v>
      </c>
      <c r="E41">
        <v>46</v>
      </c>
      <c r="F41">
        <v>90439</v>
      </c>
      <c r="G41">
        <v>57</v>
      </c>
      <c r="H41">
        <v>118696</v>
      </c>
      <c r="I41">
        <v>34</v>
      </c>
      <c r="J41">
        <v>121046</v>
      </c>
      <c r="K41">
        <v>21</v>
      </c>
      <c r="L41">
        <v>51</v>
      </c>
      <c r="M41">
        <v>1550.62</v>
      </c>
      <c r="N41">
        <v>69</v>
      </c>
      <c r="O41">
        <v>26625460</v>
      </c>
      <c r="P41">
        <v>17170.86</v>
      </c>
      <c r="Q41">
        <v>9</v>
      </c>
    </row>
    <row r="42" spans="1:17" x14ac:dyDescent="0.2">
      <c r="A42" t="s">
        <v>39</v>
      </c>
      <c r="B42">
        <v>69096</v>
      </c>
      <c r="C42">
        <v>21</v>
      </c>
      <c r="D42">
        <v>84184</v>
      </c>
      <c r="E42">
        <v>18</v>
      </c>
      <c r="F42">
        <v>103370</v>
      </c>
      <c r="G42">
        <v>16</v>
      </c>
      <c r="H42">
        <v>119812</v>
      </c>
      <c r="I42">
        <v>30</v>
      </c>
      <c r="J42">
        <v>139079</v>
      </c>
      <c r="K42">
        <v>40</v>
      </c>
      <c r="L42">
        <v>15</v>
      </c>
      <c r="M42">
        <v>16529.36</v>
      </c>
      <c r="N42">
        <v>21</v>
      </c>
      <c r="O42">
        <v>165996745</v>
      </c>
      <c r="P42">
        <v>10042.540000000001</v>
      </c>
      <c r="Q42">
        <v>59</v>
      </c>
    </row>
    <row r="43" spans="1:17" x14ac:dyDescent="0.2">
      <c r="A43" t="s">
        <v>40</v>
      </c>
      <c r="B43">
        <v>78009</v>
      </c>
      <c r="C43">
        <v>7</v>
      </c>
      <c r="D43">
        <v>78009</v>
      </c>
      <c r="E43">
        <v>33</v>
      </c>
      <c r="F43">
        <v>94490</v>
      </c>
      <c r="G43">
        <v>43</v>
      </c>
      <c r="H43">
        <v>114267</v>
      </c>
      <c r="I43">
        <v>49</v>
      </c>
      <c r="J43">
        <v>134044</v>
      </c>
      <c r="K43">
        <v>33</v>
      </c>
      <c r="L43">
        <v>26</v>
      </c>
      <c r="M43">
        <v>23568.03</v>
      </c>
      <c r="N43">
        <v>15</v>
      </c>
      <c r="O43">
        <v>213602029</v>
      </c>
      <c r="P43">
        <v>9063.2099999999991</v>
      </c>
      <c r="Q43">
        <v>68</v>
      </c>
    </row>
    <row r="44" spans="1:17" x14ac:dyDescent="0.2">
      <c r="A44" t="s">
        <v>41</v>
      </c>
      <c r="B44">
        <v>44229</v>
      </c>
      <c r="C44">
        <v>72</v>
      </c>
      <c r="D44">
        <v>57818</v>
      </c>
      <c r="E44">
        <v>72</v>
      </c>
      <c r="F44">
        <v>77698</v>
      </c>
      <c r="G44">
        <v>72</v>
      </c>
      <c r="H44">
        <v>110896</v>
      </c>
      <c r="I44">
        <v>58</v>
      </c>
      <c r="J44">
        <v>121552</v>
      </c>
      <c r="K44">
        <v>25</v>
      </c>
      <c r="L44">
        <v>49</v>
      </c>
      <c r="M44">
        <v>16381.74</v>
      </c>
      <c r="N44">
        <v>22</v>
      </c>
      <c r="O44">
        <v>187496667</v>
      </c>
      <c r="P44">
        <v>11445.47</v>
      </c>
      <c r="Q44">
        <v>38</v>
      </c>
    </row>
    <row r="45" spans="1:17" x14ac:dyDescent="0.2">
      <c r="A45" t="s">
        <v>42</v>
      </c>
      <c r="B45">
        <v>70685</v>
      </c>
      <c r="C45">
        <v>19</v>
      </c>
      <c r="D45">
        <v>85838</v>
      </c>
      <c r="E45">
        <v>15</v>
      </c>
      <c r="F45">
        <v>107479</v>
      </c>
      <c r="G45">
        <v>12</v>
      </c>
      <c r="H45">
        <v>132141</v>
      </c>
      <c r="I45">
        <v>8</v>
      </c>
      <c r="J45">
        <v>140058</v>
      </c>
      <c r="K45" t="s">
        <v>77</v>
      </c>
      <c r="L45">
        <v>14</v>
      </c>
      <c r="M45">
        <v>38020.910000000003</v>
      </c>
      <c r="N45">
        <v>4</v>
      </c>
      <c r="O45">
        <v>343090843</v>
      </c>
      <c r="P45">
        <v>9023.74</v>
      </c>
      <c r="Q45">
        <v>69</v>
      </c>
    </row>
    <row r="46" spans="1:17" x14ac:dyDescent="0.2">
      <c r="A46" t="s">
        <v>43</v>
      </c>
      <c r="B46">
        <v>56817</v>
      </c>
      <c r="C46">
        <v>63</v>
      </c>
      <c r="D46">
        <v>68488</v>
      </c>
      <c r="E46">
        <v>64</v>
      </c>
      <c r="F46">
        <v>87472</v>
      </c>
      <c r="G46">
        <v>64</v>
      </c>
      <c r="H46">
        <v>123406</v>
      </c>
      <c r="I46">
        <v>22</v>
      </c>
      <c r="J46">
        <v>124906</v>
      </c>
      <c r="K46">
        <v>22</v>
      </c>
      <c r="L46">
        <v>44</v>
      </c>
      <c r="M46">
        <v>3137.24</v>
      </c>
      <c r="N46">
        <v>63</v>
      </c>
      <c r="O46">
        <v>44392543</v>
      </c>
      <c r="P46">
        <v>14150.18</v>
      </c>
      <c r="Q46">
        <v>19</v>
      </c>
    </row>
    <row r="47" spans="1:17" x14ac:dyDescent="0.2">
      <c r="A47" t="s">
        <v>44</v>
      </c>
      <c r="B47">
        <v>66171</v>
      </c>
      <c r="C47">
        <v>26</v>
      </c>
      <c r="D47">
        <v>82950</v>
      </c>
      <c r="E47">
        <v>21</v>
      </c>
      <c r="F47">
        <v>103432</v>
      </c>
      <c r="G47">
        <v>15</v>
      </c>
      <c r="H47">
        <v>123962</v>
      </c>
      <c r="I47">
        <v>21</v>
      </c>
      <c r="J47">
        <v>131021</v>
      </c>
      <c r="K47">
        <v>25</v>
      </c>
      <c r="L47">
        <v>35</v>
      </c>
      <c r="M47">
        <v>12202.33</v>
      </c>
      <c r="N47">
        <v>34</v>
      </c>
      <c r="O47">
        <v>115919760</v>
      </c>
      <c r="P47">
        <v>9499.7999999999993</v>
      </c>
      <c r="Q47">
        <v>64</v>
      </c>
    </row>
    <row r="48" spans="1:17" x14ac:dyDescent="0.2">
      <c r="A48" t="s">
        <v>45</v>
      </c>
      <c r="B48">
        <v>72351</v>
      </c>
      <c r="C48">
        <v>13</v>
      </c>
      <c r="D48">
        <v>89630</v>
      </c>
      <c r="E48">
        <v>9</v>
      </c>
      <c r="F48">
        <v>115642</v>
      </c>
      <c r="G48">
        <v>5</v>
      </c>
      <c r="H48">
        <v>137831</v>
      </c>
      <c r="I48">
        <v>6</v>
      </c>
      <c r="J48">
        <v>145804</v>
      </c>
      <c r="K48">
        <v>22</v>
      </c>
      <c r="L48">
        <v>7</v>
      </c>
      <c r="M48">
        <v>29940.87</v>
      </c>
      <c r="N48">
        <v>7</v>
      </c>
      <c r="O48">
        <v>349941709</v>
      </c>
      <c r="P48">
        <v>11687.76</v>
      </c>
      <c r="Q48">
        <v>33</v>
      </c>
    </row>
    <row r="49" spans="1:17" x14ac:dyDescent="0.2">
      <c r="A49" t="s">
        <v>46</v>
      </c>
      <c r="B49">
        <v>68843</v>
      </c>
      <c r="C49">
        <v>23</v>
      </c>
      <c r="D49">
        <v>80974</v>
      </c>
      <c r="E49">
        <v>23</v>
      </c>
      <c r="F49">
        <v>97182</v>
      </c>
      <c r="G49">
        <v>36</v>
      </c>
      <c r="H49">
        <v>120817</v>
      </c>
      <c r="I49">
        <v>28</v>
      </c>
      <c r="J49">
        <v>125046</v>
      </c>
      <c r="K49">
        <v>21</v>
      </c>
      <c r="L49">
        <v>43</v>
      </c>
      <c r="M49">
        <v>13613.53</v>
      </c>
      <c r="N49">
        <v>29</v>
      </c>
      <c r="O49">
        <v>147482231</v>
      </c>
      <c r="P49">
        <v>10833.51</v>
      </c>
      <c r="Q49">
        <v>48</v>
      </c>
    </row>
    <row r="50" spans="1:17" x14ac:dyDescent="0.2">
      <c r="A50" t="s">
        <v>47</v>
      </c>
      <c r="B50">
        <v>60329</v>
      </c>
      <c r="C50">
        <v>54</v>
      </c>
      <c r="D50">
        <v>69093</v>
      </c>
      <c r="E50">
        <v>63</v>
      </c>
      <c r="F50">
        <v>87242</v>
      </c>
      <c r="G50">
        <v>66</v>
      </c>
      <c r="H50">
        <v>119497</v>
      </c>
      <c r="I50">
        <v>33</v>
      </c>
      <c r="J50">
        <v>125472</v>
      </c>
      <c r="K50">
        <v>19</v>
      </c>
      <c r="L50">
        <v>42</v>
      </c>
      <c r="M50">
        <v>46339.57</v>
      </c>
      <c r="N50">
        <v>2</v>
      </c>
      <c r="O50">
        <v>384270943</v>
      </c>
      <c r="P50">
        <v>8292.5</v>
      </c>
      <c r="Q50">
        <v>72</v>
      </c>
    </row>
    <row r="51" spans="1:17" x14ac:dyDescent="0.2">
      <c r="A51" t="s">
        <v>48</v>
      </c>
      <c r="B51">
        <v>65900</v>
      </c>
      <c r="C51">
        <v>28</v>
      </c>
      <c r="D51">
        <v>79250</v>
      </c>
      <c r="E51">
        <v>31</v>
      </c>
      <c r="F51">
        <v>97940</v>
      </c>
      <c r="G51">
        <v>32</v>
      </c>
      <c r="H51">
        <v>121970</v>
      </c>
      <c r="I51">
        <v>26</v>
      </c>
      <c r="J51">
        <v>127310</v>
      </c>
      <c r="K51">
        <v>30</v>
      </c>
      <c r="L51">
        <v>40</v>
      </c>
      <c r="M51">
        <v>12107.06</v>
      </c>
      <c r="N51">
        <v>35</v>
      </c>
      <c r="O51">
        <v>217377406</v>
      </c>
      <c r="P51">
        <v>17954.59</v>
      </c>
      <c r="Q51">
        <v>5</v>
      </c>
    </row>
    <row r="52" spans="1:17" x14ac:dyDescent="0.2">
      <c r="A52" t="s">
        <v>49</v>
      </c>
      <c r="B52">
        <v>63372</v>
      </c>
      <c r="C52">
        <v>40</v>
      </c>
      <c r="D52">
        <v>79714</v>
      </c>
      <c r="E52">
        <v>29</v>
      </c>
      <c r="F52">
        <v>98451</v>
      </c>
      <c r="G52">
        <v>31</v>
      </c>
      <c r="H52">
        <v>116986</v>
      </c>
      <c r="I52">
        <v>39</v>
      </c>
      <c r="J52">
        <v>133025</v>
      </c>
      <c r="K52">
        <v>25</v>
      </c>
      <c r="L52">
        <v>29</v>
      </c>
      <c r="M52">
        <v>17588.04</v>
      </c>
      <c r="N52">
        <v>19</v>
      </c>
      <c r="O52">
        <v>138435325</v>
      </c>
      <c r="P52">
        <v>7870.99</v>
      </c>
      <c r="Q52">
        <v>73</v>
      </c>
    </row>
    <row r="53" spans="1:17" x14ac:dyDescent="0.2">
      <c r="A53" t="s">
        <v>50</v>
      </c>
      <c r="B53">
        <v>81767</v>
      </c>
      <c r="C53">
        <v>1</v>
      </c>
      <c r="D53">
        <v>97300</v>
      </c>
      <c r="E53">
        <v>3</v>
      </c>
      <c r="F53">
        <v>116309</v>
      </c>
      <c r="G53">
        <v>4</v>
      </c>
      <c r="H53">
        <v>142015</v>
      </c>
      <c r="I53">
        <v>3</v>
      </c>
      <c r="J53">
        <v>145632</v>
      </c>
      <c r="K53" t="s">
        <v>78</v>
      </c>
      <c r="L53">
        <v>8</v>
      </c>
      <c r="M53">
        <v>11614.07</v>
      </c>
      <c r="N53">
        <v>37</v>
      </c>
      <c r="O53">
        <v>166588100</v>
      </c>
      <c r="P53">
        <v>14343.64</v>
      </c>
      <c r="Q53">
        <v>18</v>
      </c>
    </row>
    <row r="54" spans="1:17" x14ac:dyDescent="0.2">
      <c r="A54" t="s">
        <v>51</v>
      </c>
      <c r="B54">
        <v>59665</v>
      </c>
      <c r="C54">
        <v>56</v>
      </c>
      <c r="D54">
        <v>73793</v>
      </c>
      <c r="E54">
        <v>50</v>
      </c>
      <c r="F54">
        <v>93595</v>
      </c>
      <c r="G54">
        <v>48</v>
      </c>
      <c r="H54">
        <v>112285</v>
      </c>
      <c r="I54">
        <v>53</v>
      </c>
      <c r="J54">
        <v>121193</v>
      </c>
      <c r="K54">
        <v>23</v>
      </c>
      <c r="L54">
        <v>50</v>
      </c>
      <c r="M54">
        <v>7358.87</v>
      </c>
      <c r="N54">
        <v>52</v>
      </c>
      <c r="O54">
        <v>77469685</v>
      </c>
      <c r="P54">
        <v>10527.39</v>
      </c>
      <c r="Q54">
        <v>53</v>
      </c>
    </row>
    <row r="55" spans="1:17" x14ac:dyDescent="0.2">
      <c r="A55" t="s">
        <v>52</v>
      </c>
      <c r="B55">
        <v>78372</v>
      </c>
      <c r="C55">
        <v>5</v>
      </c>
      <c r="D55">
        <v>97380</v>
      </c>
      <c r="E55">
        <v>2</v>
      </c>
      <c r="F55">
        <v>112572</v>
      </c>
      <c r="G55">
        <v>6</v>
      </c>
      <c r="H55">
        <v>127644</v>
      </c>
      <c r="I55">
        <v>15</v>
      </c>
      <c r="J55">
        <v>142128</v>
      </c>
      <c r="K55">
        <v>25</v>
      </c>
      <c r="L55">
        <v>10</v>
      </c>
      <c r="M55">
        <v>18799.89</v>
      </c>
      <c r="N55">
        <v>18</v>
      </c>
      <c r="O55">
        <v>262263712</v>
      </c>
      <c r="P55">
        <v>13950.28</v>
      </c>
      <c r="Q55">
        <v>20</v>
      </c>
    </row>
    <row r="56" spans="1:17" x14ac:dyDescent="0.2">
      <c r="A56" t="s">
        <v>53</v>
      </c>
      <c r="B56">
        <v>63071</v>
      </c>
      <c r="C56">
        <v>42</v>
      </c>
      <c r="D56">
        <v>74142</v>
      </c>
      <c r="E56">
        <v>48</v>
      </c>
      <c r="F56">
        <v>92009</v>
      </c>
      <c r="G56">
        <v>53</v>
      </c>
      <c r="H56">
        <v>108253</v>
      </c>
      <c r="I56">
        <v>64</v>
      </c>
      <c r="J56">
        <v>124497</v>
      </c>
      <c r="K56">
        <v>34</v>
      </c>
      <c r="L56">
        <v>45</v>
      </c>
      <c r="M56">
        <v>12038.24</v>
      </c>
      <c r="N56">
        <v>36</v>
      </c>
      <c r="O56">
        <v>153203344</v>
      </c>
      <c r="P56">
        <v>12726.39</v>
      </c>
      <c r="Q56">
        <v>25</v>
      </c>
    </row>
    <row r="57" spans="1:17" x14ac:dyDescent="0.2">
      <c r="A57" t="s">
        <v>54</v>
      </c>
      <c r="B57">
        <v>67368</v>
      </c>
      <c r="C57">
        <v>25</v>
      </c>
      <c r="D57">
        <v>79800</v>
      </c>
      <c r="E57">
        <v>28</v>
      </c>
      <c r="F57">
        <v>101040</v>
      </c>
      <c r="G57">
        <v>20</v>
      </c>
      <c r="H57">
        <v>132648</v>
      </c>
      <c r="I57">
        <v>7</v>
      </c>
      <c r="J57">
        <v>147864</v>
      </c>
      <c r="K57">
        <v>27</v>
      </c>
      <c r="L57">
        <v>5</v>
      </c>
      <c r="M57">
        <v>14914.24</v>
      </c>
      <c r="N57">
        <v>25</v>
      </c>
      <c r="O57">
        <v>152004823</v>
      </c>
      <c r="P57">
        <v>10191.92</v>
      </c>
      <c r="Q57">
        <v>55</v>
      </c>
    </row>
    <row r="58" spans="1:17" x14ac:dyDescent="0.2">
      <c r="A58" t="s">
        <v>55</v>
      </c>
      <c r="B58">
        <v>59133</v>
      </c>
      <c r="C58">
        <v>60</v>
      </c>
      <c r="D58">
        <v>71799</v>
      </c>
      <c r="E58">
        <v>56</v>
      </c>
      <c r="F58">
        <v>99195</v>
      </c>
      <c r="G58">
        <v>25</v>
      </c>
      <c r="H58">
        <v>131255</v>
      </c>
      <c r="I58">
        <v>10</v>
      </c>
      <c r="J58">
        <v>137311</v>
      </c>
      <c r="K58" t="s">
        <v>82</v>
      </c>
      <c r="L58">
        <v>18</v>
      </c>
      <c r="M58">
        <v>22134.63</v>
      </c>
      <c r="N58">
        <v>16</v>
      </c>
      <c r="O58">
        <v>243721775</v>
      </c>
      <c r="P58">
        <v>11010.88</v>
      </c>
      <c r="Q58">
        <v>44</v>
      </c>
    </row>
    <row r="59" spans="1:17" x14ac:dyDescent="0.2">
      <c r="A59" t="s">
        <v>56</v>
      </c>
      <c r="B59">
        <v>71484</v>
      </c>
      <c r="C59">
        <v>17</v>
      </c>
      <c r="D59">
        <v>84584</v>
      </c>
      <c r="E59">
        <v>17</v>
      </c>
      <c r="F59">
        <v>97680</v>
      </c>
      <c r="G59">
        <v>33</v>
      </c>
      <c r="H59">
        <v>115625</v>
      </c>
      <c r="I59">
        <v>43</v>
      </c>
      <c r="J59">
        <v>151357</v>
      </c>
      <c r="K59">
        <v>33</v>
      </c>
      <c r="L59">
        <v>4</v>
      </c>
      <c r="M59">
        <v>9537.7800000000007</v>
      </c>
      <c r="N59">
        <v>43</v>
      </c>
      <c r="O59">
        <v>106967114</v>
      </c>
      <c r="P59">
        <v>11215.09</v>
      </c>
      <c r="Q59">
        <v>40</v>
      </c>
    </row>
    <row r="60" spans="1:17" x14ac:dyDescent="0.2">
      <c r="A60" t="s">
        <v>57</v>
      </c>
      <c r="B60">
        <v>59203</v>
      </c>
      <c r="C60">
        <v>59</v>
      </c>
      <c r="D60">
        <v>73948</v>
      </c>
      <c r="E60">
        <v>49</v>
      </c>
      <c r="F60">
        <v>91641</v>
      </c>
      <c r="G60">
        <v>54</v>
      </c>
      <c r="H60">
        <v>103478</v>
      </c>
      <c r="I60">
        <v>69</v>
      </c>
      <c r="J60">
        <v>115075</v>
      </c>
      <c r="K60">
        <v>28</v>
      </c>
      <c r="L60">
        <v>64</v>
      </c>
      <c r="M60">
        <v>6164.45</v>
      </c>
      <c r="N60">
        <v>56</v>
      </c>
      <c r="O60">
        <v>77773302</v>
      </c>
      <c r="P60">
        <v>12616.43</v>
      </c>
      <c r="Q60">
        <v>26</v>
      </c>
    </row>
    <row r="61" spans="1:17" x14ac:dyDescent="0.2">
      <c r="A61" t="s">
        <v>58</v>
      </c>
      <c r="B61">
        <v>56994</v>
      </c>
      <c r="C61">
        <v>62</v>
      </c>
      <c r="D61">
        <v>72740</v>
      </c>
      <c r="E61">
        <v>55</v>
      </c>
      <c r="F61">
        <v>87574</v>
      </c>
      <c r="G61">
        <v>62</v>
      </c>
      <c r="H61">
        <v>109654</v>
      </c>
      <c r="I61">
        <v>61</v>
      </c>
      <c r="J61">
        <v>119743</v>
      </c>
      <c r="K61">
        <v>24</v>
      </c>
      <c r="L61">
        <v>55</v>
      </c>
      <c r="M61">
        <v>13349.7</v>
      </c>
      <c r="N61">
        <v>30</v>
      </c>
      <c r="O61">
        <v>135116946</v>
      </c>
      <c r="P61">
        <v>10121.35</v>
      </c>
      <c r="Q61">
        <v>56</v>
      </c>
    </row>
    <row r="62" spans="1:17" x14ac:dyDescent="0.2">
      <c r="A62" t="s">
        <v>59</v>
      </c>
      <c r="B62">
        <v>55268</v>
      </c>
      <c r="C62">
        <v>66</v>
      </c>
      <c r="D62">
        <v>64383</v>
      </c>
      <c r="E62">
        <v>71</v>
      </c>
      <c r="F62">
        <v>78750</v>
      </c>
      <c r="G62">
        <v>71</v>
      </c>
      <c r="H62">
        <v>101140</v>
      </c>
      <c r="I62">
        <v>72</v>
      </c>
      <c r="J62">
        <v>103140</v>
      </c>
      <c r="K62">
        <v>16</v>
      </c>
      <c r="L62">
        <v>72</v>
      </c>
      <c r="M62">
        <v>1549.2</v>
      </c>
      <c r="N62">
        <v>70</v>
      </c>
      <c r="O62">
        <v>25479199</v>
      </c>
      <c r="P62">
        <v>16446.73</v>
      </c>
      <c r="Q62">
        <v>11</v>
      </c>
    </row>
    <row r="63" spans="1:17" x14ac:dyDescent="0.2">
      <c r="A63" t="s">
        <v>60</v>
      </c>
      <c r="B63">
        <v>57904</v>
      </c>
      <c r="C63">
        <v>61</v>
      </c>
      <c r="D63">
        <v>70449</v>
      </c>
      <c r="E63">
        <v>60</v>
      </c>
      <c r="F63">
        <v>92569</v>
      </c>
      <c r="G63">
        <v>50</v>
      </c>
      <c r="H63">
        <v>111133</v>
      </c>
      <c r="I63">
        <v>57</v>
      </c>
      <c r="J63">
        <v>116958</v>
      </c>
      <c r="K63">
        <v>25</v>
      </c>
      <c r="L63">
        <v>60</v>
      </c>
      <c r="M63">
        <v>6882.58</v>
      </c>
      <c r="N63">
        <v>54</v>
      </c>
      <c r="O63">
        <v>75364145</v>
      </c>
      <c r="P63">
        <v>10949.99</v>
      </c>
      <c r="Q63">
        <v>45</v>
      </c>
    </row>
    <row r="64" spans="1:17" x14ac:dyDescent="0.2">
      <c r="A64" t="s">
        <v>61</v>
      </c>
      <c r="B64">
        <v>78113</v>
      </c>
      <c r="C64">
        <v>6</v>
      </c>
      <c r="D64">
        <v>90005</v>
      </c>
      <c r="E64">
        <v>7</v>
      </c>
      <c r="F64">
        <v>101896</v>
      </c>
      <c r="G64">
        <v>17</v>
      </c>
      <c r="H64">
        <v>125356</v>
      </c>
      <c r="I64">
        <v>18</v>
      </c>
      <c r="J64">
        <v>137533</v>
      </c>
      <c r="K64" t="s">
        <v>83</v>
      </c>
      <c r="L64">
        <v>17</v>
      </c>
      <c r="M64">
        <v>14764.57</v>
      </c>
      <c r="N64">
        <v>27</v>
      </c>
      <c r="O64">
        <v>170711647</v>
      </c>
      <c r="P64">
        <v>11562.25</v>
      </c>
      <c r="Q64">
        <v>35</v>
      </c>
    </row>
    <row r="65" spans="1:17" x14ac:dyDescent="0.2">
      <c r="A65" t="s">
        <v>62</v>
      </c>
      <c r="B65">
        <v>78612</v>
      </c>
      <c r="C65">
        <v>4</v>
      </c>
      <c r="D65">
        <v>92402</v>
      </c>
      <c r="E65">
        <v>4</v>
      </c>
      <c r="F65">
        <v>110329</v>
      </c>
      <c r="G65">
        <v>7</v>
      </c>
      <c r="H65">
        <v>146183</v>
      </c>
      <c r="I65">
        <v>2</v>
      </c>
      <c r="J65">
        <v>158628</v>
      </c>
      <c r="K65">
        <v>26</v>
      </c>
      <c r="L65">
        <v>3</v>
      </c>
      <c r="M65">
        <v>24828.37</v>
      </c>
      <c r="N65">
        <v>13</v>
      </c>
      <c r="O65">
        <v>368896026</v>
      </c>
      <c r="P65">
        <v>14857.85</v>
      </c>
      <c r="Q65">
        <v>15</v>
      </c>
    </row>
    <row r="66" spans="1:17" x14ac:dyDescent="0.2">
      <c r="A66" t="s">
        <v>63</v>
      </c>
      <c r="B66">
        <v>63776</v>
      </c>
      <c r="C66">
        <v>36</v>
      </c>
      <c r="D66">
        <v>77174</v>
      </c>
      <c r="E66">
        <v>36</v>
      </c>
      <c r="F66">
        <v>95932</v>
      </c>
      <c r="G66">
        <v>40</v>
      </c>
      <c r="H66">
        <v>118518</v>
      </c>
      <c r="I66">
        <v>36</v>
      </c>
      <c r="J66">
        <v>132245</v>
      </c>
      <c r="K66" t="s">
        <v>74</v>
      </c>
      <c r="L66">
        <v>33</v>
      </c>
      <c r="M66">
        <v>13262.58</v>
      </c>
      <c r="N66">
        <v>31</v>
      </c>
      <c r="O66">
        <v>152091947</v>
      </c>
      <c r="P66">
        <v>11467.75</v>
      </c>
      <c r="Q66">
        <v>37</v>
      </c>
    </row>
    <row r="67" spans="1:17" x14ac:dyDescent="0.2">
      <c r="A67" t="s">
        <v>64</v>
      </c>
      <c r="B67">
        <v>64849</v>
      </c>
      <c r="C67">
        <v>33</v>
      </c>
      <c r="D67">
        <v>80513</v>
      </c>
      <c r="E67">
        <v>25</v>
      </c>
      <c r="F67">
        <v>99793</v>
      </c>
      <c r="G67">
        <v>23</v>
      </c>
      <c r="H67">
        <v>119570</v>
      </c>
      <c r="I67">
        <v>31</v>
      </c>
      <c r="J67">
        <v>127911</v>
      </c>
      <c r="K67">
        <v>30</v>
      </c>
      <c r="L67">
        <v>38</v>
      </c>
      <c r="M67">
        <v>29831.91</v>
      </c>
      <c r="N67">
        <v>8</v>
      </c>
      <c r="O67">
        <v>330195307</v>
      </c>
      <c r="P67">
        <v>11068.53</v>
      </c>
      <c r="Q67">
        <v>43</v>
      </c>
    </row>
    <row r="68" spans="1:17" x14ac:dyDescent="0.2">
      <c r="A68" t="s">
        <v>65</v>
      </c>
      <c r="B68">
        <v>53766</v>
      </c>
      <c r="C68">
        <v>69</v>
      </c>
      <c r="D68">
        <v>67206</v>
      </c>
      <c r="E68">
        <v>68</v>
      </c>
      <c r="F68">
        <v>91397</v>
      </c>
      <c r="G68">
        <v>55</v>
      </c>
      <c r="H68">
        <v>112361</v>
      </c>
      <c r="I68">
        <v>51</v>
      </c>
      <c r="J68">
        <v>120964</v>
      </c>
      <c r="K68" t="s">
        <v>75</v>
      </c>
      <c r="L68">
        <v>52</v>
      </c>
      <c r="M68">
        <v>26232.38</v>
      </c>
      <c r="N68">
        <v>12</v>
      </c>
      <c r="O68">
        <v>245136400</v>
      </c>
      <c r="P68">
        <v>9344.7999999999993</v>
      </c>
      <c r="Q68">
        <v>67</v>
      </c>
    </row>
    <row r="69" spans="1:17" x14ac:dyDescent="0.2">
      <c r="A69" t="s">
        <v>66</v>
      </c>
      <c r="B69">
        <v>55714</v>
      </c>
      <c r="C69">
        <v>65</v>
      </c>
      <c r="D69">
        <v>68063</v>
      </c>
      <c r="E69">
        <v>65</v>
      </c>
      <c r="F69">
        <v>87535</v>
      </c>
      <c r="G69">
        <v>63</v>
      </c>
      <c r="H69">
        <v>116888</v>
      </c>
      <c r="I69">
        <v>40</v>
      </c>
      <c r="J69">
        <v>116888</v>
      </c>
      <c r="K69">
        <v>20</v>
      </c>
      <c r="L69">
        <v>61</v>
      </c>
      <c r="M69">
        <v>7909.54</v>
      </c>
      <c r="N69">
        <v>50</v>
      </c>
      <c r="O69">
        <v>95070513</v>
      </c>
      <c r="P69">
        <v>12019.72</v>
      </c>
      <c r="Q69">
        <v>29</v>
      </c>
    </row>
    <row r="70" spans="1:17" x14ac:dyDescent="0.2">
      <c r="A70" t="s">
        <v>67</v>
      </c>
      <c r="B70">
        <v>62203</v>
      </c>
      <c r="C70">
        <v>46</v>
      </c>
      <c r="D70">
        <v>73703</v>
      </c>
      <c r="E70">
        <v>51</v>
      </c>
      <c r="F70">
        <v>94402</v>
      </c>
      <c r="G70">
        <v>44</v>
      </c>
      <c r="H70">
        <v>122005</v>
      </c>
      <c r="I70">
        <v>25</v>
      </c>
      <c r="J70">
        <v>134418</v>
      </c>
      <c r="K70">
        <v>25</v>
      </c>
      <c r="L70">
        <v>25</v>
      </c>
      <c r="M70">
        <v>4727.3100000000004</v>
      </c>
      <c r="N70">
        <v>58</v>
      </c>
      <c r="O70">
        <v>70060381</v>
      </c>
      <c r="P70">
        <v>14820.36</v>
      </c>
      <c r="Q70">
        <v>16</v>
      </c>
    </row>
    <row r="71" spans="1:17" x14ac:dyDescent="0.2">
      <c r="A71" t="s">
        <v>68</v>
      </c>
      <c r="B71">
        <v>61162</v>
      </c>
      <c r="C71">
        <v>52</v>
      </c>
      <c r="D71">
        <v>77074</v>
      </c>
      <c r="E71">
        <v>37</v>
      </c>
      <c r="F71">
        <v>98636</v>
      </c>
      <c r="G71">
        <v>28</v>
      </c>
      <c r="H71">
        <v>118427</v>
      </c>
      <c r="I71">
        <v>37</v>
      </c>
      <c r="J71">
        <v>135372</v>
      </c>
      <c r="K71" t="s">
        <v>80</v>
      </c>
      <c r="L71">
        <v>23</v>
      </c>
      <c r="M71">
        <v>2445.16</v>
      </c>
      <c r="N71">
        <v>65</v>
      </c>
      <c r="O71">
        <v>43249417</v>
      </c>
      <c r="P71">
        <v>17687.740000000002</v>
      </c>
      <c r="Q71">
        <v>6</v>
      </c>
    </row>
    <row r="72" spans="1:17" x14ac:dyDescent="0.2">
      <c r="A72" t="s">
        <v>69</v>
      </c>
      <c r="B72">
        <v>77622</v>
      </c>
      <c r="C72">
        <v>8</v>
      </c>
      <c r="D72">
        <v>92192</v>
      </c>
      <c r="E72">
        <v>5</v>
      </c>
      <c r="F72">
        <v>117861</v>
      </c>
      <c r="G72">
        <v>3</v>
      </c>
      <c r="H72">
        <v>140322</v>
      </c>
      <c r="I72">
        <v>5</v>
      </c>
      <c r="J72">
        <v>169993</v>
      </c>
      <c r="K72">
        <v>36</v>
      </c>
      <c r="L72">
        <v>1</v>
      </c>
      <c r="M72">
        <v>11111.34</v>
      </c>
      <c r="N72">
        <v>38</v>
      </c>
      <c r="O72">
        <v>192629400</v>
      </c>
      <c r="P72">
        <v>17336.29</v>
      </c>
      <c r="Q72">
        <v>8</v>
      </c>
    </row>
    <row r="73" spans="1:17" x14ac:dyDescent="0.2">
      <c r="A73" t="s">
        <v>70</v>
      </c>
      <c r="B73">
        <v>62910</v>
      </c>
      <c r="C73">
        <v>43</v>
      </c>
      <c r="D73">
        <v>75704</v>
      </c>
      <c r="E73">
        <v>41</v>
      </c>
      <c r="F73">
        <v>96545</v>
      </c>
      <c r="G73">
        <v>39</v>
      </c>
      <c r="H73">
        <v>112344</v>
      </c>
      <c r="I73">
        <v>52</v>
      </c>
      <c r="J73">
        <v>120081</v>
      </c>
      <c r="K73">
        <v>25</v>
      </c>
      <c r="L73">
        <v>53</v>
      </c>
      <c r="M73">
        <v>14817.51</v>
      </c>
      <c r="N73">
        <v>26</v>
      </c>
      <c r="O73">
        <v>176268779</v>
      </c>
      <c r="P73">
        <v>11895.98</v>
      </c>
      <c r="Q73">
        <v>32</v>
      </c>
    </row>
    <row r="74" spans="1:17" x14ac:dyDescent="0.2">
      <c r="A74" t="s">
        <v>71</v>
      </c>
      <c r="B74">
        <v>61595</v>
      </c>
      <c r="C74">
        <v>50</v>
      </c>
      <c r="D74">
        <v>74445</v>
      </c>
      <c r="E74">
        <v>47</v>
      </c>
      <c r="F74">
        <v>92433</v>
      </c>
      <c r="G74">
        <v>51</v>
      </c>
      <c r="H74">
        <v>118130</v>
      </c>
      <c r="I74">
        <v>38</v>
      </c>
      <c r="J74">
        <v>132263</v>
      </c>
      <c r="K74">
        <v>33</v>
      </c>
      <c r="L74">
        <v>32</v>
      </c>
      <c r="M74">
        <v>6440.3</v>
      </c>
      <c r="N74">
        <v>55</v>
      </c>
      <c r="O74">
        <v>86929202</v>
      </c>
      <c r="P74">
        <v>13497.68</v>
      </c>
      <c r="Q74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A7A1E-72EE-5F4C-997C-D9D17702C469}">
  <dimension ref="A1:Q74"/>
  <sheetViews>
    <sheetView workbookViewId="0">
      <selection sqref="A1:A1048576"/>
    </sheetView>
  </sheetViews>
  <sheetFormatPr baseColWidth="10" defaultRowHeight="16" x14ac:dyDescent="0.2"/>
  <sheetData>
    <row r="1" spans="1:17" x14ac:dyDescent="0.2">
      <c r="A1" t="s">
        <v>87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</row>
    <row r="2" spans="1:17" x14ac:dyDescent="0.2">
      <c r="A2" t="s">
        <v>0</v>
      </c>
      <c r="B2">
        <v>60411</v>
      </c>
      <c r="C2">
        <v>42</v>
      </c>
      <c r="D2">
        <v>71404</v>
      </c>
      <c r="E2">
        <v>49</v>
      </c>
      <c r="F2">
        <v>86780</v>
      </c>
      <c r="G2">
        <v>57</v>
      </c>
      <c r="H2">
        <v>108320</v>
      </c>
      <c r="I2">
        <v>55</v>
      </c>
      <c r="J2">
        <v>110820</v>
      </c>
      <c r="K2">
        <v>21</v>
      </c>
      <c r="L2">
        <v>64</v>
      </c>
      <c r="M2">
        <v>9746.02</v>
      </c>
      <c r="N2">
        <v>47</v>
      </c>
      <c r="O2">
        <v>89146953</v>
      </c>
      <c r="P2">
        <v>9147.02</v>
      </c>
      <c r="Q2">
        <v>51</v>
      </c>
    </row>
    <row r="3" spans="1:17" x14ac:dyDescent="0.2">
      <c r="A3" t="s">
        <v>1</v>
      </c>
      <c r="B3">
        <v>59562</v>
      </c>
      <c r="C3">
        <v>48</v>
      </c>
      <c r="D3">
        <v>72923</v>
      </c>
      <c r="E3">
        <v>43</v>
      </c>
      <c r="F3">
        <v>90935</v>
      </c>
      <c r="G3">
        <v>45</v>
      </c>
      <c r="H3">
        <v>108947</v>
      </c>
      <c r="I3">
        <v>53</v>
      </c>
      <c r="J3">
        <v>117987</v>
      </c>
      <c r="K3">
        <v>26</v>
      </c>
      <c r="L3">
        <v>49</v>
      </c>
      <c r="M3">
        <v>11064.76</v>
      </c>
      <c r="N3">
        <v>42</v>
      </c>
      <c r="O3">
        <v>109292882</v>
      </c>
      <c r="P3">
        <v>9877.56</v>
      </c>
      <c r="Q3">
        <v>33</v>
      </c>
    </row>
    <row r="4" spans="1:17" x14ac:dyDescent="0.2">
      <c r="A4" t="s">
        <v>2</v>
      </c>
      <c r="B4">
        <v>59268</v>
      </c>
      <c r="C4">
        <v>50</v>
      </c>
      <c r="D4">
        <v>71760</v>
      </c>
      <c r="E4">
        <v>48</v>
      </c>
      <c r="F4">
        <v>89249</v>
      </c>
      <c r="G4">
        <v>52</v>
      </c>
      <c r="H4">
        <v>116732</v>
      </c>
      <c r="I4">
        <v>30</v>
      </c>
      <c r="J4">
        <v>119002</v>
      </c>
      <c r="K4">
        <v>20</v>
      </c>
      <c r="L4">
        <v>46</v>
      </c>
      <c r="M4">
        <v>2596.2800000000002</v>
      </c>
      <c r="N4">
        <v>66</v>
      </c>
      <c r="O4">
        <v>29793799</v>
      </c>
      <c r="P4">
        <v>11475.58</v>
      </c>
      <c r="Q4">
        <v>18</v>
      </c>
    </row>
    <row r="5" spans="1:17" x14ac:dyDescent="0.2">
      <c r="A5" t="s">
        <v>3</v>
      </c>
      <c r="B5">
        <v>58628</v>
      </c>
      <c r="C5">
        <v>53</v>
      </c>
      <c r="D5">
        <v>73038</v>
      </c>
      <c r="E5">
        <v>42</v>
      </c>
      <c r="F5">
        <v>92267</v>
      </c>
      <c r="G5">
        <v>41</v>
      </c>
      <c r="H5">
        <v>112834</v>
      </c>
      <c r="I5">
        <v>38</v>
      </c>
      <c r="J5">
        <v>121385</v>
      </c>
      <c r="K5">
        <v>24</v>
      </c>
      <c r="L5">
        <v>42</v>
      </c>
      <c r="M5">
        <v>9548.6</v>
      </c>
      <c r="N5">
        <v>48</v>
      </c>
      <c r="O5">
        <v>162240276</v>
      </c>
      <c r="P5">
        <v>16991</v>
      </c>
      <c r="Q5">
        <v>2</v>
      </c>
    </row>
    <row r="6" spans="1:17" x14ac:dyDescent="0.2">
      <c r="A6" t="s">
        <v>4</v>
      </c>
      <c r="B6">
        <v>59000</v>
      </c>
      <c r="C6">
        <v>51</v>
      </c>
      <c r="D6">
        <v>72134</v>
      </c>
      <c r="E6">
        <v>46</v>
      </c>
      <c r="F6">
        <v>87756</v>
      </c>
      <c r="G6">
        <v>55</v>
      </c>
      <c r="H6">
        <v>104730</v>
      </c>
      <c r="I6">
        <v>63</v>
      </c>
      <c r="J6">
        <v>116131</v>
      </c>
      <c r="K6">
        <v>27</v>
      </c>
      <c r="L6">
        <v>55</v>
      </c>
      <c r="M6">
        <v>8928.51</v>
      </c>
      <c r="N6">
        <v>49</v>
      </c>
      <c r="O6">
        <v>91629947</v>
      </c>
      <c r="P6">
        <v>10262.620000000001</v>
      </c>
      <c r="Q6">
        <v>28</v>
      </c>
    </row>
    <row r="7" spans="1:17" x14ac:dyDescent="0.2">
      <c r="A7" t="s">
        <v>84</v>
      </c>
      <c r="M7">
        <v>111.37</v>
      </c>
      <c r="N7">
        <v>73</v>
      </c>
      <c r="O7">
        <v>-17824077</v>
      </c>
      <c r="P7">
        <v>-160041.74</v>
      </c>
      <c r="Q7">
        <v>73</v>
      </c>
    </row>
    <row r="8" spans="1:17" x14ac:dyDescent="0.2">
      <c r="A8" t="s">
        <v>5</v>
      </c>
      <c r="B8">
        <v>70084</v>
      </c>
      <c r="C8">
        <v>12</v>
      </c>
      <c r="D8">
        <v>87142</v>
      </c>
      <c r="E8">
        <v>7</v>
      </c>
      <c r="F8">
        <v>107614</v>
      </c>
      <c r="G8">
        <v>7</v>
      </c>
      <c r="H8">
        <v>121258</v>
      </c>
      <c r="I8">
        <v>19</v>
      </c>
      <c r="J8">
        <v>134904</v>
      </c>
      <c r="K8" t="s">
        <v>85</v>
      </c>
      <c r="L8">
        <v>13</v>
      </c>
      <c r="M8">
        <v>17937.150000000001</v>
      </c>
      <c r="N8">
        <v>21</v>
      </c>
      <c r="O8">
        <v>153104543</v>
      </c>
      <c r="P8">
        <v>8535.61</v>
      </c>
      <c r="Q8">
        <v>68</v>
      </c>
    </row>
    <row r="9" spans="1:17" x14ac:dyDescent="0.2">
      <c r="A9" t="s">
        <v>6</v>
      </c>
      <c r="B9">
        <v>66440</v>
      </c>
      <c r="C9">
        <v>22</v>
      </c>
      <c r="D9">
        <v>82294</v>
      </c>
      <c r="E9">
        <v>16</v>
      </c>
      <c r="F9">
        <v>102252</v>
      </c>
      <c r="G9">
        <v>13</v>
      </c>
      <c r="H9">
        <v>118108</v>
      </c>
      <c r="I9">
        <v>24</v>
      </c>
      <c r="J9">
        <v>133042</v>
      </c>
      <c r="K9">
        <v>30</v>
      </c>
      <c r="L9">
        <v>18</v>
      </c>
      <c r="M9">
        <v>16689.009999999998</v>
      </c>
      <c r="N9">
        <v>24</v>
      </c>
      <c r="O9">
        <v>156803105</v>
      </c>
      <c r="P9">
        <v>9395.59</v>
      </c>
      <c r="Q9">
        <v>42</v>
      </c>
    </row>
    <row r="10" spans="1:17" x14ac:dyDescent="0.2">
      <c r="A10" t="s">
        <v>7</v>
      </c>
      <c r="B10">
        <v>68700</v>
      </c>
      <c r="C10">
        <v>17</v>
      </c>
      <c r="D10">
        <v>76700</v>
      </c>
      <c r="E10">
        <v>27</v>
      </c>
      <c r="F10">
        <v>93200</v>
      </c>
      <c r="G10">
        <v>36</v>
      </c>
      <c r="H10">
        <v>110300</v>
      </c>
      <c r="I10">
        <v>47</v>
      </c>
      <c r="J10">
        <v>127104</v>
      </c>
      <c r="K10">
        <v>27</v>
      </c>
      <c r="L10">
        <v>30</v>
      </c>
      <c r="M10">
        <v>16599.45</v>
      </c>
      <c r="N10">
        <v>25</v>
      </c>
      <c r="O10">
        <v>163431259</v>
      </c>
      <c r="P10">
        <v>9845.58</v>
      </c>
      <c r="Q10">
        <v>34</v>
      </c>
    </row>
    <row r="11" spans="1:17" x14ac:dyDescent="0.2">
      <c r="A11" t="s">
        <v>8</v>
      </c>
      <c r="B11">
        <v>64661</v>
      </c>
      <c r="C11">
        <v>27</v>
      </c>
      <c r="D11">
        <v>74195</v>
      </c>
      <c r="E11">
        <v>36</v>
      </c>
      <c r="F11">
        <v>93588</v>
      </c>
      <c r="G11">
        <v>35</v>
      </c>
      <c r="H11">
        <v>112985</v>
      </c>
      <c r="I11">
        <v>36</v>
      </c>
      <c r="J11">
        <v>132790</v>
      </c>
      <c r="K11">
        <v>35</v>
      </c>
      <c r="L11">
        <v>19</v>
      </c>
      <c r="M11">
        <v>12105.31</v>
      </c>
      <c r="N11">
        <v>38</v>
      </c>
      <c r="O11">
        <v>105229881</v>
      </c>
      <c r="P11">
        <v>8692.8700000000008</v>
      </c>
      <c r="Q11">
        <v>65</v>
      </c>
    </row>
    <row r="12" spans="1:17" x14ac:dyDescent="0.2">
      <c r="A12" t="s">
        <v>9</v>
      </c>
      <c r="B12">
        <v>61997</v>
      </c>
      <c r="C12">
        <v>34</v>
      </c>
      <c r="D12">
        <v>75654</v>
      </c>
      <c r="E12">
        <v>32</v>
      </c>
      <c r="F12">
        <v>94193</v>
      </c>
      <c r="G12">
        <v>30</v>
      </c>
      <c r="H12">
        <v>121946</v>
      </c>
      <c r="I12">
        <v>18</v>
      </c>
      <c r="J12">
        <v>133419</v>
      </c>
      <c r="K12">
        <v>26</v>
      </c>
      <c r="L12">
        <v>16</v>
      </c>
      <c r="M12">
        <v>33961.68</v>
      </c>
      <c r="N12">
        <v>4</v>
      </c>
      <c r="O12">
        <v>289935456</v>
      </c>
      <c r="P12">
        <v>8537.1299999999992</v>
      </c>
      <c r="Q12">
        <v>67</v>
      </c>
    </row>
    <row r="13" spans="1:17" x14ac:dyDescent="0.2">
      <c r="A13" t="s">
        <v>10</v>
      </c>
      <c r="B13">
        <v>60431</v>
      </c>
      <c r="C13">
        <v>41</v>
      </c>
      <c r="D13">
        <v>67551</v>
      </c>
      <c r="E13">
        <v>61</v>
      </c>
      <c r="F13">
        <v>77080</v>
      </c>
      <c r="G13">
        <v>71</v>
      </c>
      <c r="H13">
        <v>100419</v>
      </c>
      <c r="I13">
        <v>68</v>
      </c>
      <c r="J13">
        <v>113464</v>
      </c>
      <c r="K13">
        <v>35</v>
      </c>
      <c r="L13">
        <v>61</v>
      </c>
      <c r="M13">
        <v>4544.28</v>
      </c>
      <c r="N13">
        <v>61</v>
      </c>
      <c r="O13">
        <v>54607690</v>
      </c>
      <c r="P13">
        <v>12016.81</v>
      </c>
      <c r="Q13">
        <v>16</v>
      </c>
    </row>
    <row r="14" spans="1:17" x14ac:dyDescent="0.2">
      <c r="A14" t="s">
        <v>11</v>
      </c>
      <c r="B14">
        <v>65088</v>
      </c>
      <c r="C14">
        <v>26</v>
      </c>
      <c r="D14">
        <v>73236</v>
      </c>
      <c r="E14">
        <v>41</v>
      </c>
      <c r="F14">
        <v>94044</v>
      </c>
      <c r="G14">
        <v>32</v>
      </c>
      <c r="H14">
        <v>111768</v>
      </c>
      <c r="I14">
        <v>42</v>
      </c>
      <c r="J14">
        <v>117048</v>
      </c>
      <c r="K14">
        <v>27</v>
      </c>
      <c r="L14">
        <v>52</v>
      </c>
      <c r="M14">
        <v>30270.33</v>
      </c>
      <c r="N14">
        <v>10</v>
      </c>
      <c r="O14">
        <v>255602196</v>
      </c>
      <c r="P14">
        <v>8443.98</v>
      </c>
      <c r="Q14">
        <v>69</v>
      </c>
    </row>
    <row r="15" spans="1:17" x14ac:dyDescent="0.2">
      <c r="A15" t="s">
        <v>12</v>
      </c>
      <c r="B15">
        <v>52068</v>
      </c>
      <c r="C15">
        <v>69</v>
      </c>
      <c r="D15">
        <v>64113</v>
      </c>
      <c r="E15">
        <v>68</v>
      </c>
      <c r="F15">
        <v>85799</v>
      </c>
      <c r="G15">
        <v>60</v>
      </c>
      <c r="H15">
        <v>101341</v>
      </c>
      <c r="I15">
        <v>66</v>
      </c>
      <c r="J15">
        <v>105648</v>
      </c>
      <c r="K15">
        <v>14</v>
      </c>
      <c r="L15">
        <v>69</v>
      </c>
      <c r="M15">
        <v>1295.04</v>
      </c>
      <c r="N15">
        <v>72</v>
      </c>
      <c r="O15">
        <v>21162804</v>
      </c>
      <c r="P15">
        <v>16341.47</v>
      </c>
      <c r="Q15">
        <v>4</v>
      </c>
    </row>
    <row r="16" spans="1:17" x14ac:dyDescent="0.2">
      <c r="A16" t="s">
        <v>13</v>
      </c>
      <c r="B16">
        <v>68644</v>
      </c>
      <c r="C16">
        <v>18</v>
      </c>
      <c r="D16">
        <v>84525</v>
      </c>
      <c r="E16">
        <v>12</v>
      </c>
      <c r="F16">
        <v>113115</v>
      </c>
      <c r="G16">
        <v>2</v>
      </c>
      <c r="H16">
        <v>124133</v>
      </c>
      <c r="I16">
        <v>13</v>
      </c>
      <c r="J16">
        <v>130558</v>
      </c>
      <c r="K16" t="s">
        <v>86</v>
      </c>
      <c r="L16">
        <v>23</v>
      </c>
      <c r="M16">
        <v>11510.78</v>
      </c>
      <c r="N16">
        <v>40</v>
      </c>
      <c r="O16">
        <v>101871309</v>
      </c>
      <c r="P16">
        <v>8850.08</v>
      </c>
      <c r="Q16">
        <v>58</v>
      </c>
    </row>
    <row r="17" spans="1:17" x14ac:dyDescent="0.2">
      <c r="A17" t="s">
        <v>14</v>
      </c>
      <c r="B17">
        <v>68403</v>
      </c>
      <c r="C17">
        <v>19</v>
      </c>
      <c r="D17">
        <v>82386</v>
      </c>
      <c r="E17">
        <v>15</v>
      </c>
      <c r="F17">
        <v>94629</v>
      </c>
      <c r="G17">
        <v>28</v>
      </c>
      <c r="H17">
        <v>108287</v>
      </c>
      <c r="I17">
        <v>56</v>
      </c>
      <c r="J17">
        <v>120380</v>
      </c>
      <c r="K17">
        <v>30</v>
      </c>
      <c r="L17">
        <v>45</v>
      </c>
      <c r="M17">
        <v>17510.419999999998</v>
      </c>
      <c r="N17">
        <v>22</v>
      </c>
      <c r="O17">
        <v>163625179</v>
      </c>
      <c r="P17">
        <v>9344.4500000000007</v>
      </c>
      <c r="Q17">
        <v>45</v>
      </c>
    </row>
    <row r="18" spans="1:17" x14ac:dyDescent="0.2">
      <c r="A18" t="s">
        <v>15</v>
      </c>
      <c r="B18">
        <v>58490</v>
      </c>
      <c r="C18">
        <v>55</v>
      </c>
      <c r="D18">
        <v>72699</v>
      </c>
      <c r="E18">
        <v>45</v>
      </c>
      <c r="F18">
        <v>90701</v>
      </c>
      <c r="G18">
        <v>46</v>
      </c>
      <c r="H18">
        <v>100727</v>
      </c>
      <c r="I18">
        <v>67</v>
      </c>
      <c r="J18">
        <v>107354</v>
      </c>
      <c r="K18">
        <v>15</v>
      </c>
      <c r="L18">
        <v>67</v>
      </c>
      <c r="M18">
        <v>1828.97</v>
      </c>
      <c r="N18">
        <v>70</v>
      </c>
      <c r="O18">
        <v>22432830</v>
      </c>
      <c r="P18">
        <v>12265.27</v>
      </c>
      <c r="Q18">
        <v>15</v>
      </c>
    </row>
    <row r="19" spans="1:17" x14ac:dyDescent="0.2">
      <c r="A19" t="s">
        <v>16</v>
      </c>
      <c r="B19">
        <v>63728</v>
      </c>
      <c r="C19">
        <v>30</v>
      </c>
      <c r="D19">
        <v>79918</v>
      </c>
      <c r="E19">
        <v>21</v>
      </c>
      <c r="F19">
        <v>99346</v>
      </c>
      <c r="G19">
        <v>15</v>
      </c>
      <c r="H19">
        <v>109059</v>
      </c>
      <c r="I19">
        <v>51</v>
      </c>
      <c r="J19">
        <v>112297</v>
      </c>
      <c r="K19">
        <v>13</v>
      </c>
      <c r="L19">
        <v>62</v>
      </c>
      <c r="M19">
        <v>27482.75</v>
      </c>
      <c r="N19">
        <v>11</v>
      </c>
      <c r="O19">
        <v>288139133</v>
      </c>
      <c r="P19">
        <v>10484.36</v>
      </c>
      <c r="Q19">
        <v>24</v>
      </c>
    </row>
    <row r="20" spans="1:17" x14ac:dyDescent="0.2">
      <c r="A20" t="s">
        <v>17</v>
      </c>
      <c r="B20">
        <v>64109</v>
      </c>
      <c r="C20">
        <v>29</v>
      </c>
      <c r="D20">
        <v>77013</v>
      </c>
      <c r="E20">
        <v>26</v>
      </c>
      <c r="F20">
        <v>98550</v>
      </c>
      <c r="G20">
        <v>16</v>
      </c>
      <c r="H20">
        <v>119526</v>
      </c>
      <c r="I20">
        <v>21</v>
      </c>
      <c r="J20">
        <v>125725</v>
      </c>
      <c r="K20">
        <v>22</v>
      </c>
      <c r="L20">
        <v>34</v>
      </c>
      <c r="M20">
        <v>5301.72</v>
      </c>
      <c r="N20">
        <v>59</v>
      </c>
      <c r="O20">
        <v>50960496</v>
      </c>
      <c r="P20">
        <v>9612.07</v>
      </c>
      <c r="Q20">
        <v>37</v>
      </c>
    </row>
    <row r="21" spans="1:17" x14ac:dyDescent="0.2">
      <c r="A21" t="s">
        <v>18</v>
      </c>
      <c r="B21">
        <v>65634</v>
      </c>
      <c r="C21">
        <v>25</v>
      </c>
      <c r="D21">
        <v>78906</v>
      </c>
      <c r="E21">
        <v>23</v>
      </c>
      <c r="F21">
        <v>95778</v>
      </c>
      <c r="G21">
        <v>25</v>
      </c>
      <c r="H21">
        <v>109090</v>
      </c>
      <c r="I21">
        <v>50</v>
      </c>
      <c r="J21">
        <v>126788</v>
      </c>
      <c r="K21">
        <v>31</v>
      </c>
      <c r="L21">
        <v>32</v>
      </c>
      <c r="M21">
        <v>12996.3</v>
      </c>
      <c r="N21">
        <v>36</v>
      </c>
      <c r="O21">
        <v>129994526</v>
      </c>
      <c r="P21">
        <v>10002.43</v>
      </c>
      <c r="Q21">
        <v>30</v>
      </c>
    </row>
    <row r="22" spans="1:17" x14ac:dyDescent="0.2">
      <c r="A22" t="s">
        <v>19</v>
      </c>
      <c r="B22">
        <v>61852</v>
      </c>
      <c r="C22">
        <v>35</v>
      </c>
      <c r="D22">
        <v>70322</v>
      </c>
      <c r="E22">
        <v>54</v>
      </c>
      <c r="F22">
        <v>85913</v>
      </c>
      <c r="G22">
        <v>59</v>
      </c>
      <c r="H22">
        <v>108955</v>
      </c>
      <c r="I22">
        <v>52</v>
      </c>
      <c r="J22">
        <v>114088</v>
      </c>
      <c r="K22">
        <v>30</v>
      </c>
      <c r="L22">
        <v>58</v>
      </c>
      <c r="M22">
        <v>15002.53</v>
      </c>
      <c r="N22">
        <v>31</v>
      </c>
      <c r="O22">
        <v>204432162</v>
      </c>
      <c r="P22">
        <v>13626.51</v>
      </c>
      <c r="Q22">
        <v>9</v>
      </c>
    </row>
    <row r="23" spans="1:17" x14ac:dyDescent="0.2">
      <c r="A23" t="s">
        <v>20</v>
      </c>
      <c r="B23">
        <v>59947</v>
      </c>
      <c r="C23">
        <v>46</v>
      </c>
      <c r="D23">
        <v>74843</v>
      </c>
      <c r="E23">
        <v>33</v>
      </c>
      <c r="F23">
        <v>93126</v>
      </c>
      <c r="G23">
        <v>37</v>
      </c>
      <c r="H23">
        <v>117367</v>
      </c>
      <c r="I23">
        <v>25</v>
      </c>
      <c r="J23">
        <v>120754</v>
      </c>
      <c r="K23">
        <v>20</v>
      </c>
      <c r="L23">
        <v>44</v>
      </c>
      <c r="M23">
        <v>7838.96</v>
      </c>
      <c r="N23">
        <v>53</v>
      </c>
      <c r="O23">
        <v>76212363</v>
      </c>
      <c r="P23">
        <v>9722.26</v>
      </c>
      <c r="Q23">
        <v>35</v>
      </c>
    </row>
    <row r="24" spans="1:17" x14ac:dyDescent="0.2">
      <c r="A24" t="s">
        <v>21</v>
      </c>
      <c r="B24">
        <v>59902</v>
      </c>
      <c r="C24">
        <v>47</v>
      </c>
      <c r="D24">
        <v>69445</v>
      </c>
      <c r="E24">
        <v>56</v>
      </c>
      <c r="F24">
        <v>92420</v>
      </c>
      <c r="G24">
        <v>40</v>
      </c>
      <c r="H24">
        <v>117079</v>
      </c>
      <c r="I24">
        <v>27</v>
      </c>
      <c r="J24">
        <v>124102</v>
      </c>
      <c r="K24">
        <v>18</v>
      </c>
      <c r="L24">
        <v>37</v>
      </c>
      <c r="M24">
        <v>8251.69</v>
      </c>
      <c r="N24">
        <v>51</v>
      </c>
      <c r="O24">
        <v>78553082</v>
      </c>
      <c r="P24">
        <v>9519.6299999999992</v>
      </c>
      <c r="Q24">
        <v>39</v>
      </c>
    </row>
    <row r="25" spans="1:17" x14ac:dyDescent="0.2">
      <c r="A25" t="s">
        <v>22</v>
      </c>
      <c r="B25">
        <v>77278</v>
      </c>
      <c r="C25">
        <v>4</v>
      </c>
      <c r="D25">
        <v>87433</v>
      </c>
      <c r="E25">
        <v>6</v>
      </c>
      <c r="F25">
        <v>105847</v>
      </c>
      <c r="G25">
        <v>10</v>
      </c>
      <c r="H25">
        <v>125015</v>
      </c>
      <c r="I25">
        <v>12</v>
      </c>
      <c r="J25">
        <v>133765</v>
      </c>
      <c r="K25">
        <v>15</v>
      </c>
      <c r="L25">
        <v>15</v>
      </c>
      <c r="M25">
        <v>25810.17</v>
      </c>
      <c r="N25">
        <v>14</v>
      </c>
      <c r="O25">
        <v>240909176</v>
      </c>
      <c r="P25">
        <v>9333.8799999999992</v>
      </c>
      <c r="Q25">
        <v>46</v>
      </c>
    </row>
    <row r="26" spans="1:17" x14ac:dyDescent="0.2">
      <c r="A26" t="s">
        <v>23</v>
      </c>
      <c r="B26">
        <v>54869</v>
      </c>
      <c r="C26">
        <v>65</v>
      </c>
      <c r="D26">
        <v>66433</v>
      </c>
      <c r="E26">
        <v>66</v>
      </c>
      <c r="F26">
        <v>82624</v>
      </c>
      <c r="G26">
        <v>68</v>
      </c>
      <c r="H26">
        <v>108066</v>
      </c>
      <c r="I26">
        <v>58</v>
      </c>
      <c r="J26">
        <v>110168</v>
      </c>
      <c r="K26">
        <v>20</v>
      </c>
      <c r="L26">
        <v>65</v>
      </c>
      <c r="M26">
        <v>1912.7</v>
      </c>
      <c r="N26">
        <v>69</v>
      </c>
      <c r="O26">
        <v>26966406</v>
      </c>
      <c r="P26">
        <v>14098.58</v>
      </c>
      <c r="Q26">
        <v>8</v>
      </c>
    </row>
    <row r="27" spans="1:17" x14ac:dyDescent="0.2">
      <c r="A27" t="s">
        <v>24</v>
      </c>
      <c r="B27">
        <v>60672</v>
      </c>
      <c r="C27">
        <v>39</v>
      </c>
      <c r="D27">
        <v>76686</v>
      </c>
      <c r="E27">
        <v>28</v>
      </c>
      <c r="F27">
        <v>92584</v>
      </c>
      <c r="G27">
        <v>39</v>
      </c>
      <c r="H27">
        <v>99411</v>
      </c>
      <c r="I27">
        <v>71</v>
      </c>
      <c r="J27">
        <v>99911</v>
      </c>
      <c r="K27">
        <v>21</v>
      </c>
      <c r="L27">
        <v>72</v>
      </c>
      <c r="M27">
        <v>1653.94</v>
      </c>
      <c r="N27">
        <v>71</v>
      </c>
      <c r="O27">
        <v>25411183</v>
      </c>
      <c r="P27">
        <v>15364.06</v>
      </c>
      <c r="Q27">
        <v>5</v>
      </c>
    </row>
    <row r="28" spans="1:17" x14ac:dyDescent="0.2">
      <c r="A28" t="s">
        <v>25</v>
      </c>
      <c r="B28">
        <v>71467</v>
      </c>
      <c r="C28">
        <v>9</v>
      </c>
      <c r="D28">
        <v>84838</v>
      </c>
      <c r="E28">
        <v>11</v>
      </c>
      <c r="F28">
        <v>100341</v>
      </c>
      <c r="G28">
        <v>14</v>
      </c>
      <c r="H28">
        <v>117095</v>
      </c>
      <c r="I28">
        <v>26</v>
      </c>
      <c r="J28">
        <v>122206</v>
      </c>
      <c r="K28">
        <v>20</v>
      </c>
      <c r="L28">
        <v>40</v>
      </c>
      <c r="M28">
        <v>19948.830000000002</v>
      </c>
      <c r="N28">
        <v>17</v>
      </c>
      <c r="O28">
        <v>180730796</v>
      </c>
      <c r="P28">
        <v>9059.7199999999993</v>
      </c>
      <c r="Q28">
        <v>53</v>
      </c>
    </row>
    <row r="29" spans="1:17" x14ac:dyDescent="0.2">
      <c r="A29" t="s">
        <v>26</v>
      </c>
      <c r="B29">
        <v>62090</v>
      </c>
      <c r="C29">
        <v>33</v>
      </c>
      <c r="D29">
        <v>74100</v>
      </c>
      <c r="E29">
        <v>38</v>
      </c>
      <c r="F29">
        <v>92860</v>
      </c>
      <c r="G29">
        <v>38</v>
      </c>
      <c r="H29">
        <v>123640</v>
      </c>
      <c r="I29">
        <v>14</v>
      </c>
      <c r="J29">
        <v>127370</v>
      </c>
      <c r="K29" t="s">
        <v>74</v>
      </c>
      <c r="L29">
        <v>28</v>
      </c>
      <c r="M29">
        <v>94266.4</v>
      </c>
      <c r="N29">
        <v>1</v>
      </c>
      <c r="O29">
        <v>872931883</v>
      </c>
      <c r="P29">
        <v>9260.27</v>
      </c>
      <c r="Q29">
        <v>48</v>
      </c>
    </row>
    <row r="30" spans="1:17" x14ac:dyDescent="0.2">
      <c r="A30" t="s">
        <v>27</v>
      </c>
      <c r="B30">
        <v>51229</v>
      </c>
      <c r="C30">
        <v>71</v>
      </c>
      <c r="D30">
        <v>62328</v>
      </c>
      <c r="E30">
        <v>71</v>
      </c>
      <c r="F30">
        <v>83400</v>
      </c>
      <c r="G30">
        <v>67</v>
      </c>
      <c r="H30">
        <v>110708</v>
      </c>
      <c r="I30">
        <v>46</v>
      </c>
      <c r="J30">
        <v>118561</v>
      </c>
      <c r="K30" t="s">
        <v>77</v>
      </c>
      <c r="L30">
        <v>48</v>
      </c>
      <c r="M30">
        <v>52710.87</v>
      </c>
      <c r="N30">
        <v>2</v>
      </c>
      <c r="O30">
        <v>462493771</v>
      </c>
      <c r="P30">
        <v>8774.16</v>
      </c>
      <c r="Q30">
        <v>62</v>
      </c>
    </row>
    <row r="31" spans="1:17" x14ac:dyDescent="0.2">
      <c r="A31" t="s">
        <v>28</v>
      </c>
      <c r="B31">
        <v>67800</v>
      </c>
      <c r="C31">
        <v>21</v>
      </c>
      <c r="D31">
        <v>78720</v>
      </c>
      <c r="E31">
        <v>24</v>
      </c>
      <c r="F31">
        <v>93970</v>
      </c>
      <c r="G31">
        <v>33</v>
      </c>
      <c r="H31">
        <v>122164</v>
      </c>
      <c r="I31">
        <v>16</v>
      </c>
      <c r="J31">
        <v>136499</v>
      </c>
      <c r="K31">
        <v>30</v>
      </c>
      <c r="L31">
        <v>11</v>
      </c>
      <c r="M31">
        <v>3402.72</v>
      </c>
      <c r="N31">
        <v>63</v>
      </c>
      <c r="O31">
        <v>76354077</v>
      </c>
      <c r="P31">
        <v>22439.11</v>
      </c>
      <c r="Q31">
        <v>1</v>
      </c>
    </row>
    <row r="32" spans="1:17" x14ac:dyDescent="0.2">
      <c r="A32" t="s">
        <v>29</v>
      </c>
      <c r="B32">
        <v>60237</v>
      </c>
      <c r="C32">
        <v>44</v>
      </c>
      <c r="D32">
        <v>73652</v>
      </c>
      <c r="E32">
        <v>40</v>
      </c>
      <c r="F32">
        <v>90616</v>
      </c>
      <c r="G32">
        <v>47</v>
      </c>
      <c r="H32">
        <v>112901</v>
      </c>
      <c r="I32">
        <v>37</v>
      </c>
      <c r="J32">
        <v>117550</v>
      </c>
      <c r="K32" t="s">
        <v>75</v>
      </c>
      <c r="L32">
        <v>50</v>
      </c>
      <c r="M32">
        <v>2929.26</v>
      </c>
      <c r="N32">
        <v>64</v>
      </c>
      <c r="O32">
        <v>33647826</v>
      </c>
      <c r="P32">
        <v>11486.8</v>
      </c>
      <c r="Q32">
        <v>17</v>
      </c>
    </row>
    <row r="33" spans="1:17" x14ac:dyDescent="0.2">
      <c r="A33" t="s">
        <v>30</v>
      </c>
      <c r="B33">
        <v>55018</v>
      </c>
      <c r="C33">
        <v>64</v>
      </c>
      <c r="D33">
        <v>67511</v>
      </c>
      <c r="E33">
        <v>62</v>
      </c>
      <c r="F33">
        <v>85637</v>
      </c>
      <c r="G33">
        <v>61</v>
      </c>
      <c r="H33">
        <v>101814</v>
      </c>
      <c r="I33">
        <v>65</v>
      </c>
      <c r="J33">
        <v>130090</v>
      </c>
      <c r="K33">
        <v>41</v>
      </c>
      <c r="L33">
        <v>24</v>
      </c>
      <c r="M33">
        <v>9863.6299999999992</v>
      </c>
      <c r="N33">
        <v>45</v>
      </c>
      <c r="O33">
        <v>87056041</v>
      </c>
      <c r="P33">
        <v>8825.9699999999993</v>
      </c>
      <c r="Q33">
        <v>60</v>
      </c>
    </row>
    <row r="34" spans="1:17" x14ac:dyDescent="0.2">
      <c r="A34" t="s">
        <v>31</v>
      </c>
      <c r="B34">
        <v>78555</v>
      </c>
      <c r="C34">
        <v>1</v>
      </c>
      <c r="D34">
        <v>99140</v>
      </c>
      <c r="E34">
        <v>1</v>
      </c>
      <c r="F34">
        <v>125329</v>
      </c>
      <c r="G34">
        <v>1</v>
      </c>
      <c r="H34">
        <v>149490</v>
      </c>
      <c r="I34">
        <v>1</v>
      </c>
      <c r="J34">
        <v>159644</v>
      </c>
      <c r="K34">
        <v>30</v>
      </c>
      <c r="L34">
        <v>2</v>
      </c>
      <c r="M34">
        <v>10478.299999999999</v>
      </c>
      <c r="N34">
        <v>44</v>
      </c>
      <c r="O34">
        <v>151500224</v>
      </c>
      <c r="P34">
        <v>14458.47</v>
      </c>
      <c r="Q34">
        <v>7</v>
      </c>
    </row>
    <row r="35" spans="1:17" x14ac:dyDescent="0.2">
      <c r="A35" t="s">
        <v>32</v>
      </c>
      <c r="B35">
        <v>56299</v>
      </c>
      <c r="C35">
        <v>59</v>
      </c>
      <c r="D35">
        <v>68377</v>
      </c>
      <c r="E35">
        <v>59</v>
      </c>
      <c r="F35">
        <v>84449</v>
      </c>
      <c r="G35">
        <v>66</v>
      </c>
      <c r="H35">
        <v>102927</v>
      </c>
      <c r="I35">
        <v>64</v>
      </c>
      <c r="J35">
        <v>105925</v>
      </c>
      <c r="K35">
        <v>17</v>
      </c>
      <c r="L35">
        <v>68</v>
      </c>
      <c r="M35">
        <v>5878.69</v>
      </c>
      <c r="N35">
        <v>58</v>
      </c>
      <c r="O35">
        <v>58275587</v>
      </c>
      <c r="P35">
        <v>9913.0300000000007</v>
      </c>
      <c r="Q35">
        <v>31</v>
      </c>
    </row>
    <row r="36" spans="1:17" x14ac:dyDescent="0.2">
      <c r="A36" t="s">
        <v>33</v>
      </c>
      <c r="B36">
        <v>69827</v>
      </c>
      <c r="C36">
        <v>13</v>
      </c>
      <c r="D36">
        <v>83764</v>
      </c>
      <c r="E36">
        <v>13</v>
      </c>
      <c r="F36">
        <v>106924</v>
      </c>
      <c r="G36">
        <v>8</v>
      </c>
      <c r="H36">
        <v>122719</v>
      </c>
      <c r="I36">
        <v>15</v>
      </c>
      <c r="J36">
        <v>137501</v>
      </c>
      <c r="K36">
        <v>35</v>
      </c>
      <c r="L36">
        <v>9</v>
      </c>
      <c r="M36">
        <v>33319.870000000003</v>
      </c>
      <c r="N36">
        <v>6</v>
      </c>
      <c r="O36">
        <v>268717659</v>
      </c>
      <c r="P36">
        <v>8064.79</v>
      </c>
      <c r="Q36">
        <v>72</v>
      </c>
    </row>
    <row r="37" spans="1:17" x14ac:dyDescent="0.2">
      <c r="A37" t="s">
        <v>34</v>
      </c>
      <c r="B37">
        <v>57776</v>
      </c>
      <c r="C37">
        <v>57</v>
      </c>
      <c r="D37">
        <v>66979</v>
      </c>
      <c r="E37">
        <v>65</v>
      </c>
      <c r="F37">
        <v>92173</v>
      </c>
      <c r="G37">
        <v>42</v>
      </c>
      <c r="H37">
        <v>126845</v>
      </c>
      <c r="I37">
        <v>10</v>
      </c>
      <c r="J37">
        <v>140939</v>
      </c>
      <c r="K37">
        <v>16</v>
      </c>
      <c r="L37">
        <v>6</v>
      </c>
      <c r="M37">
        <v>11388.31</v>
      </c>
      <c r="N37">
        <v>41</v>
      </c>
      <c r="O37">
        <v>117876779</v>
      </c>
      <c r="P37">
        <v>10350.68</v>
      </c>
      <c r="Q37">
        <v>27</v>
      </c>
    </row>
    <row r="38" spans="1:17" x14ac:dyDescent="0.2">
      <c r="A38" t="s">
        <v>35</v>
      </c>
      <c r="B38">
        <v>53174</v>
      </c>
      <c r="C38">
        <v>67</v>
      </c>
      <c r="D38">
        <v>69168</v>
      </c>
      <c r="E38">
        <v>58</v>
      </c>
      <c r="F38">
        <v>84760</v>
      </c>
      <c r="G38">
        <v>65</v>
      </c>
      <c r="H38">
        <v>100044</v>
      </c>
      <c r="I38">
        <v>69</v>
      </c>
      <c r="J38">
        <v>103628</v>
      </c>
      <c r="K38">
        <v>24</v>
      </c>
      <c r="L38">
        <v>70</v>
      </c>
      <c r="M38">
        <v>4931.8999999999996</v>
      </c>
      <c r="N38">
        <v>60</v>
      </c>
      <c r="O38">
        <v>54276624</v>
      </c>
      <c r="P38">
        <v>11005.21</v>
      </c>
      <c r="Q38">
        <v>22</v>
      </c>
    </row>
    <row r="39" spans="1:17" x14ac:dyDescent="0.2">
      <c r="A39" t="s">
        <v>36</v>
      </c>
      <c r="B39">
        <v>70830</v>
      </c>
      <c r="C39">
        <v>11</v>
      </c>
      <c r="D39">
        <v>80003</v>
      </c>
      <c r="E39">
        <v>20</v>
      </c>
      <c r="F39">
        <v>98350</v>
      </c>
      <c r="G39">
        <v>18</v>
      </c>
      <c r="H39">
        <v>116695</v>
      </c>
      <c r="I39">
        <v>31</v>
      </c>
      <c r="J39">
        <v>127062</v>
      </c>
      <c r="K39">
        <v>25</v>
      </c>
      <c r="L39">
        <v>31</v>
      </c>
      <c r="M39">
        <v>33008.65</v>
      </c>
      <c r="N39">
        <v>9</v>
      </c>
      <c r="O39">
        <v>288734605</v>
      </c>
      <c r="P39">
        <v>8747.24</v>
      </c>
      <c r="Q39">
        <v>64</v>
      </c>
    </row>
    <row r="40" spans="1:17" x14ac:dyDescent="0.2">
      <c r="A40" t="s">
        <v>37</v>
      </c>
      <c r="B40">
        <v>71046</v>
      </c>
      <c r="C40">
        <v>10</v>
      </c>
      <c r="D40">
        <v>85441</v>
      </c>
      <c r="E40">
        <v>8</v>
      </c>
      <c r="F40">
        <v>102597</v>
      </c>
      <c r="G40">
        <v>12</v>
      </c>
      <c r="H40">
        <v>134161</v>
      </c>
      <c r="I40">
        <v>3</v>
      </c>
      <c r="J40">
        <v>136922</v>
      </c>
      <c r="K40">
        <v>21</v>
      </c>
      <c r="L40">
        <v>10</v>
      </c>
      <c r="M40">
        <v>8407.93</v>
      </c>
      <c r="N40">
        <v>50</v>
      </c>
      <c r="O40">
        <v>77403983</v>
      </c>
      <c r="P40">
        <v>9206.07</v>
      </c>
      <c r="Q40">
        <v>50</v>
      </c>
    </row>
    <row r="41" spans="1:17" x14ac:dyDescent="0.2">
      <c r="A41" t="s">
        <v>38</v>
      </c>
      <c r="B41">
        <v>60393</v>
      </c>
      <c r="C41">
        <v>43</v>
      </c>
      <c r="D41">
        <v>70013</v>
      </c>
      <c r="E41">
        <v>55</v>
      </c>
      <c r="F41">
        <v>85023</v>
      </c>
      <c r="G41">
        <v>64</v>
      </c>
      <c r="H41">
        <v>111588</v>
      </c>
      <c r="I41">
        <v>44</v>
      </c>
      <c r="J41">
        <v>113797</v>
      </c>
      <c r="K41">
        <v>21</v>
      </c>
      <c r="L41">
        <v>60</v>
      </c>
      <c r="M41">
        <v>1977.83</v>
      </c>
      <c r="N41">
        <v>68</v>
      </c>
      <c r="O41">
        <v>25093578</v>
      </c>
      <c r="P41">
        <v>12687.4</v>
      </c>
      <c r="Q41">
        <v>12</v>
      </c>
    </row>
    <row r="42" spans="1:17" x14ac:dyDescent="0.2">
      <c r="A42" t="s">
        <v>39</v>
      </c>
      <c r="B42">
        <v>65762</v>
      </c>
      <c r="C42">
        <v>24</v>
      </c>
      <c r="D42">
        <v>80122</v>
      </c>
      <c r="E42">
        <v>19</v>
      </c>
      <c r="F42">
        <v>98382</v>
      </c>
      <c r="G42">
        <v>17</v>
      </c>
      <c r="H42">
        <v>114031</v>
      </c>
      <c r="I42">
        <v>34</v>
      </c>
      <c r="J42">
        <v>132368</v>
      </c>
      <c r="K42">
        <v>40</v>
      </c>
      <c r="L42">
        <v>20</v>
      </c>
      <c r="M42">
        <v>18573.61</v>
      </c>
      <c r="N42">
        <v>19</v>
      </c>
      <c r="O42">
        <v>167404373</v>
      </c>
      <c r="P42">
        <v>9013.02</v>
      </c>
      <c r="Q42">
        <v>55</v>
      </c>
    </row>
    <row r="43" spans="1:17" x14ac:dyDescent="0.2">
      <c r="A43" t="s">
        <v>40</v>
      </c>
      <c r="B43">
        <v>74245</v>
      </c>
      <c r="C43">
        <v>6</v>
      </c>
      <c r="D43">
        <v>74245</v>
      </c>
      <c r="E43">
        <v>35</v>
      </c>
      <c r="F43">
        <v>89930</v>
      </c>
      <c r="G43">
        <v>49</v>
      </c>
      <c r="H43">
        <v>108753</v>
      </c>
      <c r="I43">
        <v>54</v>
      </c>
      <c r="J43">
        <v>127576</v>
      </c>
      <c r="K43">
        <v>33</v>
      </c>
      <c r="L43">
        <v>27</v>
      </c>
      <c r="M43">
        <v>24732.46</v>
      </c>
      <c r="N43">
        <v>15</v>
      </c>
      <c r="O43">
        <v>207617277</v>
      </c>
      <c r="P43">
        <v>8394.5300000000007</v>
      </c>
      <c r="Q43">
        <v>70</v>
      </c>
    </row>
    <row r="44" spans="1:17" x14ac:dyDescent="0.2">
      <c r="A44" t="s">
        <v>41</v>
      </c>
      <c r="B44">
        <v>42122</v>
      </c>
      <c r="C44">
        <v>72</v>
      </c>
      <c r="D44">
        <v>55065</v>
      </c>
      <c r="E44">
        <v>72</v>
      </c>
      <c r="F44">
        <v>73999</v>
      </c>
      <c r="G44">
        <v>72</v>
      </c>
      <c r="H44">
        <v>105615</v>
      </c>
      <c r="I44">
        <v>62</v>
      </c>
      <c r="J44">
        <v>115764</v>
      </c>
      <c r="K44">
        <v>25</v>
      </c>
      <c r="L44">
        <v>57</v>
      </c>
      <c r="M44">
        <v>19286.84</v>
      </c>
      <c r="N44">
        <v>18</v>
      </c>
      <c r="O44">
        <v>179966592</v>
      </c>
      <c r="P44">
        <v>9331.06</v>
      </c>
      <c r="Q44">
        <v>47</v>
      </c>
    </row>
    <row r="45" spans="1:17" x14ac:dyDescent="0.2">
      <c r="A45" t="s">
        <v>42</v>
      </c>
      <c r="B45">
        <v>67967</v>
      </c>
      <c r="C45">
        <v>20</v>
      </c>
      <c r="D45">
        <v>82537</v>
      </c>
      <c r="E45">
        <v>14</v>
      </c>
      <c r="F45">
        <v>103345</v>
      </c>
      <c r="G45">
        <v>11</v>
      </c>
      <c r="H45">
        <v>127059</v>
      </c>
      <c r="I45">
        <v>8</v>
      </c>
      <c r="J45">
        <v>134671</v>
      </c>
      <c r="K45" t="s">
        <v>77</v>
      </c>
      <c r="L45">
        <v>14</v>
      </c>
      <c r="M45">
        <v>33140.620000000003</v>
      </c>
      <c r="N45">
        <v>7</v>
      </c>
      <c r="O45">
        <v>333631525</v>
      </c>
      <c r="P45">
        <v>10067.15</v>
      </c>
      <c r="Q45">
        <v>29</v>
      </c>
    </row>
    <row r="46" spans="1:17" x14ac:dyDescent="0.2">
      <c r="A46" t="s">
        <v>43</v>
      </c>
      <c r="B46">
        <v>51271</v>
      </c>
      <c r="C46">
        <v>70</v>
      </c>
      <c r="D46">
        <v>62379</v>
      </c>
      <c r="E46">
        <v>70</v>
      </c>
      <c r="F46">
        <v>80447</v>
      </c>
      <c r="G46">
        <v>69</v>
      </c>
      <c r="H46">
        <v>112344</v>
      </c>
      <c r="I46">
        <v>40</v>
      </c>
      <c r="J46">
        <v>113844</v>
      </c>
      <c r="K46">
        <v>21</v>
      </c>
      <c r="L46">
        <v>59</v>
      </c>
      <c r="M46">
        <v>3912.34</v>
      </c>
      <c r="N46">
        <v>62</v>
      </c>
      <c r="O46">
        <v>40943213</v>
      </c>
      <c r="P46">
        <v>10465.15</v>
      </c>
      <c r="Q46">
        <v>25</v>
      </c>
    </row>
    <row r="47" spans="1:17" x14ac:dyDescent="0.2">
      <c r="A47" t="s">
        <v>44</v>
      </c>
      <c r="B47">
        <v>62384</v>
      </c>
      <c r="C47">
        <v>32</v>
      </c>
      <c r="D47">
        <v>78203</v>
      </c>
      <c r="E47">
        <v>25</v>
      </c>
      <c r="F47">
        <v>97513</v>
      </c>
      <c r="G47">
        <v>21</v>
      </c>
      <c r="H47">
        <v>116868</v>
      </c>
      <c r="I47">
        <v>29</v>
      </c>
      <c r="J47">
        <v>123523</v>
      </c>
      <c r="K47">
        <v>25</v>
      </c>
      <c r="L47">
        <v>38</v>
      </c>
      <c r="M47">
        <v>13049.26</v>
      </c>
      <c r="N47">
        <v>35</v>
      </c>
      <c r="O47">
        <v>120162556</v>
      </c>
      <c r="P47">
        <v>9208.3799999999992</v>
      </c>
      <c r="Q47">
        <v>49</v>
      </c>
    </row>
    <row r="48" spans="1:17" x14ac:dyDescent="0.2">
      <c r="A48" t="s">
        <v>45</v>
      </c>
      <c r="B48">
        <v>68860</v>
      </c>
      <c r="C48">
        <v>14</v>
      </c>
      <c r="D48">
        <v>85305</v>
      </c>
      <c r="E48">
        <v>9</v>
      </c>
      <c r="F48">
        <v>110062</v>
      </c>
      <c r="G48">
        <v>5</v>
      </c>
      <c r="H48">
        <v>131180</v>
      </c>
      <c r="I48">
        <v>5</v>
      </c>
      <c r="J48">
        <v>138768</v>
      </c>
      <c r="K48">
        <v>22</v>
      </c>
      <c r="L48">
        <v>8</v>
      </c>
      <c r="M48">
        <v>33019.39</v>
      </c>
      <c r="N48">
        <v>8</v>
      </c>
      <c r="O48">
        <v>311582338</v>
      </c>
      <c r="P48">
        <v>9436.34</v>
      </c>
      <c r="Q48">
        <v>40</v>
      </c>
    </row>
    <row r="49" spans="1:17" x14ac:dyDescent="0.2">
      <c r="A49" t="s">
        <v>46</v>
      </c>
      <c r="B49">
        <v>68843</v>
      </c>
      <c r="C49">
        <v>15</v>
      </c>
      <c r="D49">
        <v>80974</v>
      </c>
      <c r="E49">
        <v>18</v>
      </c>
      <c r="F49">
        <v>97182</v>
      </c>
      <c r="G49">
        <v>22</v>
      </c>
      <c r="H49">
        <v>120817</v>
      </c>
      <c r="I49">
        <v>20</v>
      </c>
      <c r="J49">
        <v>125046</v>
      </c>
      <c r="K49">
        <v>21</v>
      </c>
      <c r="L49">
        <v>35</v>
      </c>
      <c r="M49">
        <v>15638.49</v>
      </c>
      <c r="N49">
        <v>28</v>
      </c>
      <c r="O49">
        <v>150166688</v>
      </c>
      <c r="P49">
        <v>9602.3799999999992</v>
      </c>
      <c r="Q49">
        <v>38</v>
      </c>
    </row>
    <row r="50" spans="1:17" x14ac:dyDescent="0.2">
      <c r="A50" t="s">
        <v>47</v>
      </c>
      <c r="B50">
        <v>58838</v>
      </c>
      <c r="C50">
        <v>52</v>
      </c>
      <c r="D50">
        <v>67385</v>
      </c>
      <c r="E50">
        <v>63</v>
      </c>
      <c r="F50">
        <v>85085</v>
      </c>
      <c r="G50">
        <v>62</v>
      </c>
      <c r="H50">
        <v>116543</v>
      </c>
      <c r="I50">
        <v>32</v>
      </c>
      <c r="J50">
        <v>122370</v>
      </c>
      <c r="K50">
        <v>19</v>
      </c>
      <c r="L50">
        <v>39</v>
      </c>
      <c r="M50">
        <v>44703.82</v>
      </c>
      <c r="N50">
        <v>3</v>
      </c>
      <c r="O50">
        <v>371887796</v>
      </c>
      <c r="P50">
        <v>8318.93</v>
      </c>
      <c r="Q50">
        <v>71</v>
      </c>
    </row>
    <row r="51" spans="1:17" x14ac:dyDescent="0.2">
      <c r="A51" t="s">
        <v>48</v>
      </c>
      <c r="B51">
        <v>65900</v>
      </c>
      <c r="C51">
        <v>23</v>
      </c>
      <c r="D51">
        <v>79250</v>
      </c>
      <c r="E51">
        <v>22</v>
      </c>
      <c r="F51">
        <v>97940</v>
      </c>
      <c r="G51">
        <v>19</v>
      </c>
      <c r="H51">
        <v>121970</v>
      </c>
      <c r="I51">
        <v>17</v>
      </c>
      <c r="J51">
        <v>127310</v>
      </c>
      <c r="K51">
        <v>30</v>
      </c>
      <c r="L51">
        <v>29</v>
      </c>
      <c r="M51">
        <v>17969.89</v>
      </c>
      <c r="N51">
        <v>20</v>
      </c>
      <c r="O51">
        <v>201241280</v>
      </c>
      <c r="P51">
        <v>11198.81</v>
      </c>
      <c r="Q51">
        <v>21</v>
      </c>
    </row>
    <row r="52" spans="1:17" x14ac:dyDescent="0.2">
      <c r="A52" t="s">
        <v>49</v>
      </c>
      <c r="B52">
        <v>60783</v>
      </c>
      <c r="C52">
        <v>38</v>
      </c>
      <c r="D52">
        <v>76457</v>
      </c>
      <c r="E52">
        <v>30</v>
      </c>
      <c r="F52">
        <v>94428</v>
      </c>
      <c r="G52">
        <v>29</v>
      </c>
      <c r="H52">
        <v>112206</v>
      </c>
      <c r="I52">
        <v>41</v>
      </c>
      <c r="J52">
        <v>127589</v>
      </c>
      <c r="K52">
        <v>25</v>
      </c>
      <c r="L52">
        <v>26</v>
      </c>
      <c r="M52">
        <v>14842.23</v>
      </c>
      <c r="N52">
        <v>32</v>
      </c>
      <c r="O52">
        <v>130840562</v>
      </c>
      <c r="P52">
        <v>8815.42</v>
      </c>
      <c r="Q52">
        <v>61</v>
      </c>
    </row>
    <row r="53" spans="1:17" x14ac:dyDescent="0.2">
      <c r="A53" t="s">
        <v>50</v>
      </c>
      <c r="B53">
        <v>74878</v>
      </c>
      <c r="C53">
        <v>5</v>
      </c>
      <c r="D53">
        <v>89103</v>
      </c>
      <c r="E53">
        <v>4</v>
      </c>
      <c r="F53">
        <v>106510</v>
      </c>
      <c r="G53">
        <v>9</v>
      </c>
      <c r="H53">
        <v>130050</v>
      </c>
      <c r="I53">
        <v>6</v>
      </c>
      <c r="J53">
        <v>133363</v>
      </c>
      <c r="K53" t="s">
        <v>78</v>
      </c>
      <c r="L53">
        <v>17</v>
      </c>
      <c r="M53">
        <v>12938.96</v>
      </c>
      <c r="N53">
        <v>37</v>
      </c>
      <c r="O53">
        <v>162973406</v>
      </c>
      <c r="P53">
        <v>12595.55</v>
      </c>
      <c r="Q53">
        <v>13</v>
      </c>
    </row>
    <row r="54" spans="1:17" x14ac:dyDescent="0.2">
      <c r="A54" t="s">
        <v>51</v>
      </c>
      <c r="B54">
        <v>57057</v>
      </c>
      <c r="C54">
        <v>58</v>
      </c>
      <c r="D54">
        <v>70568</v>
      </c>
      <c r="E54">
        <v>53</v>
      </c>
      <c r="F54">
        <v>89505</v>
      </c>
      <c r="G54">
        <v>51</v>
      </c>
      <c r="H54">
        <v>107378</v>
      </c>
      <c r="I54">
        <v>59</v>
      </c>
      <c r="J54">
        <v>115897</v>
      </c>
      <c r="K54">
        <v>23</v>
      </c>
      <c r="L54">
        <v>56</v>
      </c>
      <c r="M54">
        <v>8168.57</v>
      </c>
      <c r="N54">
        <v>52</v>
      </c>
      <c r="O54">
        <v>72384218</v>
      </c>
      <c r="P54">
        <v>8861.31</v>
      </c>
      <c r="Q54">
        <v>57</v>
      </c>
    </row>
    <row r="55" spans="1:17" x14ac:dyDescent="0.2">
      <c r="A55" t="s">
        <v>52</v>
      </c>
      <c r="B55">
        <v>77964</v>
      </c>
      <c r="C55">
        <v>3</v>
      </c>
      <c r="D55">
        <v>96876</v>
      </c>
      <c r="E55">
        <v>2</v>
      </c>
      <c r="F55">
        <v>111984</v>
      </c>
      <c r="G55">
        <v>4</v>
      </c>
      <c r="H55">
        <v>126984</v>
      </c>
      <c r="I55">
        <v>9</v>
      </c>
      <c r="J55">
        <v>141396</v>
      </c>
      <c r="K55">
        <v>25</v>
      </c>
      <c r="L55">
        <v>5</v>
      </c>
      <c r="M55">
        <v>16322.11</v>
      </c>
      <c r="N55">
        <v>26</v>
      </c>
      <c r="O55">
        <v>249472754</v>
      </c>
      <c r="P55">
        <v>15284.35</v>
      </c>
      <c r="Q55">
        <v>6</v>
      </c>
    </row>
    <row r="56" spans="1:17" x14ac:dyDescent="0.2">
      <c r="A56" t="s">
        <v>53</v>
      </c>
      <c r="B56">
        <v>63071</v>
      </c>
      <c r="C56">
        <v>31</v>
      </c>
      <c r="D56">
        <v>74142</v>
      </c>
      <c r="E56">
        <v>37</v>
      </c>
      <c r="F56">
        <v>92009</v>
      </c>
      <c r="G56">
        <v>44</v>
      </c>
      <c r="H56">
        <v>108253</v>
      </c>
      <c r="I56">
        <v>57</v>
      </c>
      <c r="J56">
        <v>124497</v>
      </c>
      <c r="K56">
        <v>34</v>
      </c>
      <c r="L56">
        <v>36</v>
      </c>
      <c r="M56">
        <v>13570.15</v>
      </c>
      <c r="N56">
        <v>34</v>
      </c>
      <c r="O56">
        <v>142920830</v>
      </c>
      <c r="P56">
        <v>10532</v>
      </c>
      <c r="Q56">
        <v>23</v>
      </c>
    </row>
    <row r="57" spans="1:17" x14ac:dyDescent="0.2">
      <c r="A57" t="s">
        <v>54</v>
      </c>
      <c r="B57">
        <v>64116</v>
      </c>
      <c r="C57">
        <v>28</v>
      </c>
      <c r="D57">
        <v>75948</v>
      </c>
      <c r="E57">
        <v>31</v>
      </c>
      <c r="F57">
        <v>96168</v>
      </c>
      <c r="G57">
        <v>24</v>
      </c>
      <c r="H57">
        <v>126252</v>
      </c>
      <c r="I57">
        <v>11</v>
      </c>
      <c r="J57">
        <v>140724</v>
      </c>
      <c r="K57">
        <v>27</v>
      </c>
      <c r="L57">
        <v>7</v>
      </c>
      <c r="M57">
        <v>15909.62</v>
      </c>
      <c r="N57">
        <v>27</v>
      </c>
      <c r="O57">
        <v>149446863</v>
      </c>
      <c r="P57">
        <v>9393.49</v>
      </c>
      <c r="Q57">
        <v>43</v>
      </c>
    </row>
    <row r="58" spans="1:17" x14ac:dyDescent="0.2">
      <c r="A58" t="s">
        <v>55</v>
      </c>
      <c r="B58">
        <v>58259</v>
      </c>
      <c r="C58">
        <v>56</v>
      </c>
      <c r="D58">
        <v>70738</v>
      </c>
      <c r="E58">
        <v>51</v>
      </c>
      <c r="F58">
        <v>97729</v>
      </c>
      <c r="G58">
        <v>20</v>
      </c>
      <c r="H58">
        <v>129315</v>
      </c>
      <c r="I58">
        <v>7</v>
      </c>
      <c r="J58">
        <v>135282</v>
      </c>
      <c r="K58" t="s">
        <v>82</v>
      </c>
      <c r="L58">
        <v>12</v>
      </c>
      <c r="M58">
        <v>23740.71</v>
      </c>
      <c r="N58">
        <v>16</v>
      </c>
      <c r="O58">
        <v>230211954</v>
      </c>
      <c r="P58">
        <v>9696.93</v>
      </c>
      <c r="Q58">
        <v>36</v>
      </c>
    </row>
    <row r="59" spans="1:17" x14ac:dyDescent="0.2">
      <c r="A59" t="s">
        <v>56</v>
      </c>
      <c r="B59">
        <v>68735</v>
      </c>
      <c r="C59">
        <v>16</v>
      </c>
      <c r="D59">
        <v>81331</v>
      </c>
      <c r="E59">
        <v>17</v>
      </c>
      <c r="F59">
        <v>93923</v>
      </c>
      <c r="G59">
        <v>34</v>
      </c>
      <c r="H59">
        <v>111178</v>
      </c>
      <c r="I59">
        <v>45</v>
      </c>
      <c r="J59">
        <v>145485</v>
      </c>
      <c r="K59">
        <v>34</v>
      </c>
      <c r="L59">
        <v>4</v>
      </c>
      <c r="M59">
        <v>10591.81</v>
      </c>
      <c r="N59">
        <v>43</v>
      </c>
      <c r="O59">
        <v>95519992</v>
      </c>
      <c r="P59">
        <v>9018.2800000000007</v>
      </c>
      <c r="Q59">
        <v>54</v>
      </c>
    </row>
    <row r="60" spans="1:17" x14ac:dyDescent="0.2">
      <c r="A60" t="s">
        <v>57</v>
      </c>
      <c r="B60">
        <v>55590</v>
      </c>
      <c r="C60">
        <v>61</v>
      </c>
      <c r="D60">
        <v>69435</v>
      </c>
      <c r="E60">
        <v>57</v>
      </c>
      <c r="F60">
        <v>86048</v>
      </c>
      <c r="G60">
        <v>58</v>
      </c>
      <c r="H60">
        <v>97162</v>
      </c>
      <c r="I60">
        <v>72</v>
      </c>
      <c r="J60">
        <v>108173</v>
      </c>
      <c r="K60">
        <v>28</v>
      </c>
      <c r="L60">
        <v>66</v>
      </c>
      <c r="M60">
        <v>7040.99</v>
      </c>
      <c r="N60">
        <v>55</v>
      </c>
      <c r="O60">
        <v>69779920</v>
      </c>
      <c r="P60">
        <v>9910.5300000000007</v>
      </c>
      <c r="Q60">
        <v>32</v>
      </c>
    </row>
    <row r="61" spans="1:17" x14ac:dyDescent="0.2">
      <c r="A61" t="s">
        <v>58</v>
      </c>
      <c r="B61">
        <v>55334</v>
      </c>
      <c r="C61">
        <v>62</v>
      </c>
      <c r="D61">
        <v>70622</v>
      </c>
      <c r="E61">
        <v>52</v>
      </c>
      <c r="F61">
        <v>85024</v>
      </c>
      <c r="G61">
        <v>63</v>
      </c>
      <c r="H61">
        <v>106460</v>
      </c>
      <c r="I61">
        <v>60</v>
      </c>
      <c r="J61">
        <v>116255</v>
      </c>
      <c r="K61">
        <v>24</v>
      </c>
      <c r="L61">
        <v>54</v>
      </c>
      <c r="M61">
        <v>14711.34</v>
      </c>
      <c r="N61">
        <v>33</v>
      </c>
      <c r="O61">
        <v>128789077</v>
      </c>
      <c r="P61">
        <v>8754.41</v>
      </c>
      <c r="Q61">
        <v>63</v>
      </c>
    </row>
    <row r="62" spans="1:17" x14ac:dyDescent="0.2">
      <c r="A62" t="s">
        <v>59</v>
      </c>
      <c r="B62">
        <v>54451</v>
      </c>
      <c r="C62">
        <v>66</v>
      </c>
      <c r="D62">
        <v>63431</v>
      </c>
      <c r="E62">
        <v>69</v>
      </c>
      <c r="F62">
        <v>77586</v>
      </c>
      <c r="G62">
        <v>70</v>
      </c>
      <c r="H62">
        <v>99645</v>
      </c>
      <c r="I62">
        <v>70</v>
      </c>
      <c r="J62">
        <v>101645</v>
      </c>
      <c r="K62">
        <v>16</v>
      </c>
      <c r="L62">
        <v>71</v>
      </c>
      <c r="M62">
        <v>2084.9</v>
      </c>
      <c r="N62">
        <v>67</v>
      </c>
      <c r="O62">
        <v>25877727</v>
      </c>
      <c r="P62">
        <v>12412</v>
      </c>
      <c r="Q62">
        <v>14</v>
      </c>
    </row>
    <row r="63" spans="1:17" x14ac:dyDescent="0.2">
      <c r="A63" t="s">
        <v>60</v>
      </c>
      <c r="B63">
        <v>55109</v>
      </c>
      <c r="C63">
        <v>63</v>
      </c>
      <c r="D63">
        <v>67048</v>
      </c>
      <c r="E63">
        <v>64</v>
      </c>
      <c r="F63">
        <v>88100</v>
      </c>
      <c r="G63">
        <v>53</v>
      </c>
      <c r="H63">
        <v>105913</v>
      </c>
      <c r="I63">
        <v>61</v>
      </c>
      <c r="J63">
        <v>111530</v>
      </c>
      <c r="K63">
        <v>25</v>
      </c>
      <c r="L63">
        <v>63</v>
      </c>
      <c r="M63">
        <v>6960.73</v>
      </c>
      <c r="N63">
        <v>56</v>
      </c>
      <c r="O63">
        <v>65551002</v>
      </c>
      <c r="P63">
        <v>9417.27</v>
      </c>
      <c r="Q63">
        <v>41</v>
      </c>
    </row>
    <row r="64" spans="1:17" x14ac:dyDescent="0.2">
      <c r="A64" t="s">
        <v>61</v>
      </c>
      <c r="B64">
        <v>73372</v>
      </c>
      <c r="C64">
        <v>8</v>
      </c>
      <c r="D64">
        <v>85172</v>
      </c>
      <c r="E64">
        <v>10</v>
      </c>
      <c r="F64">
        <v>96971</v>
      </c>
      <c r="G64">
        <v>23</v>
      </c>
      <c r="H64">
        <v>119358</v>
      </c>
      <c r="I64">
        <v>22</v>
      </c>
      <c r="J64">
        <v>130030</v>
      </c>
      <c r="K64" t="s">
        <v>83</v>
      </c>
      <c r="L64">
        <v>25</v>
      </c>
      <c r="M64">
        <v>17242.53</v>
      </c>
      <c r="N64">
        <v>23</v>
      </c>
      <c r="O64">
        <v>152252742</v>
      </c>
      <c r="P64">
        <v>8830.07</v>
      </c>
      <c r="Q64">
        <v>59</v>
      </c>
    </row>
    <row r="65" spans="1:17" x14ac:dyDescent="0.2">
      <c r="A65" t="s">
        <v>62</v>
      </c>
      <c r="B65">
        <v>78028</v>
      </c>
      <c r="C65">
        <v>2</v>
      </c>
      <c r="D65">
        <v>91717</v>
      </c>
      <c r="E65">
        <v>3</v>
      </c>
      <c r="F65">
        <v>109512</v>
      </c>
      <c r="G65">
        <v>6</v>
      </c>
      <c r="H65">
        <v>145103</v>
      </c>
      <c r="I65">
        <v>2</v>
      </c>
      <c r="J65">
        <v>157457</v>
      </c>
      <c r="K65">
        <v>26</v>
      </c>
      <c r="L65">
        <v>3</v>
      </c>
      <c r="M65">
        <v>26201.83</v>
      </c>
      <c r="N65">
        <v>13</v>
      </c>
      <c r="O65">
        <v>351470474</v>
      </c>
      <c r="P65">
        <v>13413.97</v>
      </c>
      <c r="Q65">
        <v>10</v>
      </c>
    </row>
    <row r="66" spans="1:17" x14ac:dyDescent="0.2">
      <c r="A66" t="s">
        <v>63</v>
      </c>
      <c r="B66">
        <v>60127</v>
      </c>
      <c r="C66">
        <v>45</v>
      </c>
      <c r="D66">
        <v>72758</v>
      </c>
      <c r="E66">
        <v>44</v>
      </c>
      <c r="F66">
        <v>90442</v>
      </c>
      <c r="G66">
        <v>48</v>
      </c>
      <c r="H66">
        <v>111735</v>
      </c>
      <c r="I66">
        <v>43</v>
      </c>
      <c r="J66">
        <v>121223</v>
      </c>
      <c r="K66" t="s">
        <v>77</v>
      </c>
      <c r="L66">
        <v>43</v>
      </c>
      <c r="M66">
        <v>15358.7</v>
      </c>
      <c r="N66">
        <v>30</v>
      </c>
      <c r="O66">
        <v>137941590</v>
      </c>
      <c r="P66">
        <v>8981.33</v>
      </c>
      <c r="Q66">
        <v>56</v>
      </c>
    </row>
    <row r="67" spans="1:17" x14ac:dyDescent="0.2">
      <c r="A67" t="s">
        <v>64</v>
      </c>
      <c r="B67">
        <v>61720</v>
      </c>
      <c r="C67">
        <v>36</v>
      </c>
      <c r="D67">
        <v>76628</v>
      </c>
      <c r="E67">
        <v>29</v>
      </c>
      <c r="F67">
        <v>94978</v>
      </c>
      <c r="G67">
        <v>27</v>
      </c>
      <c r="H67">
        <v>113800</v>
      </c>
      <c r="I67">
        <v>35</v>
      </c>
      <c r="J67">
        <v>121839</v>
      </c>
      <c r="K67">
        <v>30</v>
      </c>
      <c r="L67">
        <v>41</v>
      </c>
      <c r="M67">
        <v>33582.49</v>
      </c>
      <c r="N67">
        <v>5</v>
      </c>
      <c r="O67">
        <v>304744449</v>
      </c>
      <c r="P67">
        <v>9074.5</v>
      </c>
      <c r="Q67">
        <v>52</v>
      </c>
    </row>
    <row r="68" spans="1:17" x14ac:dyDescent="0.2">
      <c r="A68" t="s">
        <v>65</v>
      </c>
      <c r="B68">
        <v>52711</v>
      </c>
      <c r="C68">
        <v>68</v>
      </c>
      <c r="D68">
        <v>65888</v>
      </c>
      <c r="E68">
        <v>67</v>
      </c>
      <c r="F68">
        <v>89604</v>
      </c>
      <c r="G68">
        <v>50</v>
      </c>
      <c r="H68">
        <v>110157</v>
      </c>
      <c r="I68">
        <v>48</v>
      </c>
      <c r="J68">
        <v>118592</v>
      </c>
      <c r="K68" t="s">
        <v>75</v>
      </c>
      <c r="L68">
        <v>47</v>
      </c>
      <c r="M68">
        <v>27123.97</v>
      </c>
      <c r="N68">
        <v>12</v>
      </c>
      <c r="O68">
        <v>235606050</v>
      </c>
      <c r="P68">
        <v>8686.27</v>
      </c>
      <c r="Q68">
        <v>66</v>
      </c>
    </row>
    <row r="69" spans="1:17" x14ac:dyDescent="0.2">
      <c r="A69" t="s">
        <v>66</v>
      </c>
      <c r="B69">
        <v>55714</v>
      </c>
      <c r="C69">
        <v>60</v>
      </c>
      <c r="D69">
        <v>68063</v>
      </c>
      <c r="E69">
        <v>60</v>
      </c>
      <c r="F69">
        <v>87535</v>
      </c>
      <c r="G69">
        <v>56</v>
      </c>
      <c r="H69">
        <v>116888</v>
      </c>
      <c r="I69">
        <v>28</v>
      </c>
      <c r="J69">
        <v>116888</v>
      </c>
      <c r="K69">
        <v>20</v>
      </c>
      <c r="L69">
        <v>53</v>
      </c>
      <c r="M69">
        <v>9807.73</v>
      </c>
      <c r="N69">
        <v>46</v>
      </c>
      <c r="O69">
        <v>91648614</v>
      </c>
      <c r="P69">
        <v>9344.5300000000007</v>
      </c>
      <c r="Q69">
        <v>44</v>
      </c>
    </row>
    <row r="70" spans="1:17" x14ac:dyDescent="0.2">
      <c r="A70" t="s">
        <v>67</v>
      </c>
      <c r="B70">
        <v>60665</v>
      </c>
      <c r="C70">
        <v>40</v>
      </c>
      <c r="D70">
        <v>71881</v>
      </c>
      <c r="E70">
        <v>47</v>
      </c>
      <c r="F70">
        <v>92068</v>
      </c>
      <c r="G70">
        <v>43</v>
      </c>
      <c r="H70">
        <v>118989</v>
      </c>
      <c r="I70">
        <v>23</v>
      </c>
      <c r="J70">
        <v>131157</v>
      </c>
      <c r="K70">
        <v>25</v>
      </c>
      <c r="L70">
        <v>22</v>
      </c>
      <c r="M70">
        <v>5914.22</v>
      </c>
      <c r="N70">
        <v>57</v>
      </c>
      <c r="O70">
        <v>66731967</v>
      </c>
      <c r="P70">
        <v>11283.32</v>
      </c>
      <c r="Q70">
        <v>20</v>
      </c>
    </row>
    <row r="71" spans="1:17" x14ac:dyDescent="0.2">
      <c r="A71" t="s">
        <v>68</v>
      </c>
      <c r="B71">
        <v>59340</v>
      </c>
      <c r="C71">
        <v>49</v>
      </c>
      <c r="D71">
        <v>74778</v>
      </c>
      <c r="E71">
        <v>34</v>
      </c>
      <c r="F71">
        <v>95698</v>
      </c>
      <c r="G71">
        <v>26</v>
      </c>
      <c r="H71">
        <v>114900</v>
      </c>
      <c r="I71">
        <v>33</v>
      </c>
      <c r="J71">
        <v>131340</v>
      </c>
      <c r="K71" t="s">
        <v>80</v>
      </c>
      <c r="L71">
        <v>21</v>
      </c>
      <c r="M71">
        <v>2856.23</v>
      </c>
      <c r="N71">
        <v>65</v>
      </c>
      <c r="O71">
        <v>37204156</v>
      </c>
      <c r="P71">
        <v>13025.61</v>
      </c>
      <c r="Q71">
        <v>11</v>
      </c>
    </row>
    <row r="72" spans="1:17" x14ac:dyDescent="0.2">
      <c r="A72" t="s">
        <v>69</v>
      </c>
      <c r="B72">
        <v>73926</v>
      </c>
      <c r="C72">
        <v>7</v>
      </c>
      <c r="D72">
        <v>87802</v>
      </c>
      <c r="E72">
        <v>5</v>
      </c>
      <c r="F72">
        <v>112249</v>
      </c>
      <c r="G72">
        <v>3</v>
      </c>
      <c r="H72">
        <v>133640</v>
      </c>
      <c r="I72">
        <v>4</v>
      </c>
      <c r="J72">
        <v>161898</v>
      </c>
      <c r="K72">
        <v>36</v>
      </c>
      <c r="L72">
        <v>1</v>
      </c>
      <c r="M72">
        <v>12020.94</v>
      </c>
      <c r="N72">
        <v>39</v>
      </c>
      <c r="O72">
        <v>200112098</v>
      </c>
      <c r="P72">
        <v>16646.96</v>
      </c>
      <c r="Q72">
        <v>3</v>
      </c>
    </row>
    <row r="73" spans="1:17" x14ac:dyDescent="0.2">
      <c r="A73" t="s">
        <v>70</v>
      </c>
      <c r="B73">
        <v>61366</v>
      </c>
      <c r="C73">
        <v>37</v>
      </c>
      <c r="D73">
        <v>73846</v>
      </c>
      <c r="E73">
        <v>39</v>
      </c>
      <c r="F73">
        <v>94176</v>
      </c>
      <c r="G73">
        <v>31</v>
      </c>
      <c r="H73">
        <v>109587</v>
      </c>
      <c r="I73">
        <v>49</v>
      </c>
      <c r="J73">
        <v>117134</v>
      </c>
      <c r="K73">
        <v>25</v>
      </c>
      <c r="L73">
        <v>51</v>
      </c>
      <c r="M73">
        <v>15508.39</v>
      </c>
      <c r="N73">
        <v>29</v>
      </c>
      <c r="O73">
        <v>161718164</v>
      </c>
      <c r="P73">
        <v>10427.790000000001</v>
      </c>
      <c r="Q73">
        <v>26</v>
      </c>
    </row>
    <row r="74" spans="1:17" x14ac:dyDescent="0.2">
      <c r="A74" t="s">
        <v>71</v>
      </c>
      <c r="B74">
        <v>58623</v>
      </c>
      <c r="C74">
        <v>54</v>
      </c>
      <c r="D74">
        <v>70852</v>
      </c>
      <c r="E74">
        <v>50</v>
      </c>
      <c r="F74">
        <v>87975</v>
      </c>
      <c r="G74">
        <v>54</v>
      </c>
      <c r="H74">
        <v>112430</v>
      </c>
      <c r="I74">
        <v>39</v>
      </c>
      <c r="J74">
        <v>125881</v>
      </c>
      <c r="K74">
        <v>33</v>
      </c>
      <c r="L74">
        <v>33</v>
      </c>
      <c r="M74">
        <v>7538.77</v>
      </c>
      <c r="N74">
        <v>54</v>
      </c>
      <c r="O74">
        <v>85840610</v>
      </c>
      <c r="P74">
        <v>11386.56</v>
      </c>
      <c r="Q74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79E9-7607-794D-9280-6816CD25706B}">
  <dimension ref="A1:Q73"/>
  <sheetViews>
    <sheetView workbookViewId="0">
      <selection sqref="A1:A1048576"/>
    </sheetView>
  </sheetViews>
  <sheetFormatPr baseColWidth="10" defaultRowHeight="16" x14ac:dyDescent="0.2"/>
  <sheetData>
    <row r="1" spans="1:17" x14ac:dyDescent="0.2">
      <c r="A1" t="s">
        <v>87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177</v>
      </c>
    </row>
    <row r="2" spans="1:17" x14ac:dyDescent="0.2">
      <c r="A2" t="s">
        <v>0</v>
      </c>
      <c r="B2">
        <v>59460</v>
      </c>
      <c r="C2">
        <v>42</v>
      </c>
      <c r="D2">
        <v>70280</v>
      </c>
      <c r="E2">
        <v>51</v>
      </c>
      <c r="F2">
        <v>85415</v>
      </c>
      <c r="G2">
        <v>59</v>
      </c>
      <c r="H2">
        <v>106616</v>
      </c>
      <c r="I2">
        <v>57</v>
      </c>
      <c r="J2">
        <v>109116</v>
      </c>
      <c r="K2">
        <v>21</v>
      </c>
      <c r="L2">
        <v>63</v>
      </c>
      <c r="M2">
        <v>9881.01</v>
      </c>
      <c r="N2">
        <v>47</v>
      </c>
      <c r="O2">
        <v>85746723</v>
      </c>
      <c r="P2">
        <v>8677.93</v>
      </c>
      <c r="Q2">
        <v>54</v>
      </c>
    </row>
    <row r="3" spans="1:17" x14ac:dyDescent="0.2">
      <c r="A3" t="s">
        <v>1</v>
      </c>
      <c r="B3">
        <v>58394</v>
      </c>
      <c r="C3">
        <v>52</v>
      </c>
      <c r="D3">
        <v>71493</v>
      </c>
      <c r="E3">
        <v>47</v>
      </c>
      <c r="F3">
        <v>89152</v>
      </c>
      <c r="G3">
        <v>51</v>
      </c>
      <c r="H3">
        <v>106811</v>
      </c>
      <c r="I3">
        <v>56</v>
      </c>
      <c r="J3">
        <v>115673</v>
      </c>
      <c r="K3">
        <v>26</v>
      </c>
      <c r="L3">
        <v>55</v>
      </c>
      <c r="M3">
        <v>11085</v>
      </c>
      <c r="N3">
        <v>42</v>
      </c>
      <c r="O3">
        <v>88313758</v>
      </c>
      <c r="P3">
        <v>7966.96</v>
      </c>
      <c r="Q3">
        <v>67</v>
      </c>
    </row>
    <row r="4" spans="1:17" x14ac:dyDescent="0.2">
      <c r="A4" t="s">
        <v>2</v>
      </c>
      <c r="B4">
        <v>59268</v>
      </c>
      <c r="C4">
        <v>43</v>
      </c>
      <c r="D4">
        <v>71760</v>
      </c>
      <c r="E4">
        <v>46</v>
      </c>
      <c r="F4">
        <v>89249</v>
      </c>
      <c r="G4">
        <v>50</v>
      </c>
      <c r="H4">
        <v>116732</v>
      </c>
      <c r="I4">
        <v>23</v>
      </c>
      <c r="J4">
        <v>119002</v>
      </c>
      <c r="K4">
        <v>20</v>
      </c>
      <c r="L4">
        <v>45</v>
      </c>
      <c r="M4">
        <v>2514.9499999999998</v>
      </c>
      <c r="N4">
        <v>67</v>
      </c>
      <c r="O4">
        <v>28947644</v>
      </c>
      <c r="P4">
        <v>11510.24</v>
      </c>
      <c r="Q4">
        <v>16</v>
      </c>
    </row>
    <row r="5" spans="1:17" x14ac:dyDescent="0.2">
      <c r="A5" t="s">
        <v>3</v>
      </c>
      <c r="B5">
        <v>58628</v>
      </c>
      <c r="C5">
        <v>50</v>
      </c>
      <c r="D5">
        <v>73038</v>
      </c>
      <c r="E5">
        <v>40</v>
      </c>
      <c r="F5">
        <v>92267</v>
      </c>
      <c r="G5">
        <v>35</v>
      </c>
      <c r="H5">
        <v>112834</v>
      </c>
      <c r="I5">
        <v>35</v>
      </c>
      <c r="J5">
        <v>121385</v>
      </c>
      <c r="K5">
        <v>24</v>
      </c>
      <c r="L5">
        <v>39</v>
      </c>
      <c r="M5">
        <v>10444.74</v>
      </c>
      <c r="N5">
        <v>43</v>
      </c>
      <c r="O5">
        <v>155182799</v>
      </c>
      <c r="P5">
        <v>14857.51</v>
      </c>
      <c r="Q5">
        <v>2</v>
      </c>
    </row>
    <row r="6" spans="1:17" x14ac:dyDescent="0.2">
      <c r="A6" t="s">
        <v>4</v>
      </c>
      <c r="B6">
        <v>59000</v>
      </c>
      <c r="C6">
        <v>46</v>
      </c>
      <c r="D6">
        <v>72134</v>
      </c>
      <c r="E6">
        <v>44</v>
      </c>
      <c r="F6">
        <v>87756</v>
      </c>
      <c r="G6">
        <v>53</v>
      </c>
      <c r="H6">
        <v>104730</v>
      </c>
      <c r="I6">
        <v>62</v>
      </c>
      <c r="J6">
        <v>116131</v>
      </c>
      <c r="K6">
        <v>27</v>
      </c>
      <c r="L6">
        <v>52</v>
      </c>
      <c r="M6">
        <v>9169.89</v>
      </c>
      <c r="N6">
        <v>49</v>
      </c>
      <c r="O6">
        <v>89666433</v>
      </c>
      <c r="P6">
        <v>9778.35</v>
      </c>
      <c r="Q6">
        <v>24</v>
      </c>
    </row>
    <row r="7" spans="1:17" x14ac:dyDescent="0.2">
      <c r="A7" t="s">
        <v>5</v>
      </c>
      <c r="B7">
        <v>70084</v>
      </c>
      <c r="C7">
        <v>9</v>
      </c>
      <c r="D7">
        <v>87142</v>
      </c>
      <c r="E7">
        <v>6</v>
      </c>
      <c r="F7">
        <v>107614</v>
      </c>
      <c r="G7">
        <v>4</v>
      </c>
      <c r="H7">
        <v>121258</v>
      </c>
      <c r="I7">
        <v>15</v>
      </c>
      <c r="J7">
        <v>134904</v>
      </c>
      <c r="K7" t="s">
        <v>85</v>
      </c>
      <c r="L7">
        <v>8</v>
      </c>
      <c r="M7">
        <v>17319.419999999998</v>
      </c>
      <c r="N7">
        <v>24</v>
      </c>
      <c r="O7">
        <v>139622579</v>
      </c>
      <c r="P7">
        <v>8061.62</v>
      </c>
      <c r="Q7">
        <v>65</v>
      </c>
    </row>
    <row r="8" spans="1:17" x14ac:dyDescent="0.2">
      <c r="A8" t="s">
        <v>6</v>
      </c>
      <c r="B8">
        <v>65137</v>
      </c>
      <c r="C8">
        <v>24</v>
      </c>
      <c r="D8">
        <v>80680</v>
      </c>
      <c r="E8">
        <v>16</v>
      </c>
      <c r="F8">
        <v>100247</v>
      </c>
      <c r="G8">
        <v>11</v>
      </c>
      <c r="H8">
        <v>115792</v>
      </c>
      <c r="I8">
        <v>26</v>
      </c>
      <c r="J8">
        <v>130433</v>
      </c>
      <c r="K8">
        <v>30</v>
      </c>
      <c r="L8">
        <v>19</v>
      </c>
      <c r="M8">
        <v>16847.03</v>
      </c>
      <c r="N8">
        <v>26</v>
      </c>
      <c r="O8">
        <v>237159111</v>
      </c>
      <c r="P8">
        <v>14077.21</v>
      </c>
      <c r="Q8">
        <v>5</v>
      </c>
    </row>
    <row r="9" spans="1:17" x14ac:dyDescent="0.2">
      <c r="A9" t="s">
        <v>7</v>
      </c>
      <c r="B9">
        <v>68700</v>
      </c>
      <c r="C9">
        <v>14</v>
      </c>
      <c r="D9">
        <v>76700</v>
      </c>
      <c r="E9">
        <v>25</v>
      </c>
      <c r="F9">
        <v>93200</v>
      </c>
      <c r="G9">
        <v>32</v>
      </c>
      <c r="H9">
        <v>110300</v>
      </c>
      <c r="I9">
        <v>42</v>
      </c>
      <c r="J9">
        <v>124600</v>
      </c>
      <c r="K9">
        <v>25</v>
      </c>
      <c r="L9">
        <v>31</v>
      </c>
      <c r="M9">
        <v>16950.87</v>
      </c>
      <c r="N9">
        <v>25</v>
      </c>
      <c r="O9">
        <v>144693016</v>
      </c>
      <c r="P9">
        <v>8536.02</v>
      </c>
      <c r="Q9">
        <v>56</v>
      </c>
    </row>
    <row r="10" spans="1:17" x14ac:dyDescent="0.2">
      <c r="A10" t="s">
        <v>8</v>
      </c>
      <c r="B10">
        <v>64661</v>
      </c>
      <c r="C10">
        <v>25</v>
      </c>
      <c r="D10">
        <v>74195</v>
      </c>
      <c r="E10">
        <v>34</v>
      </c>
      <c r="F10">
        <v>93588</v>
      </c>
      <c r="G10">
        <v>29</v>
      </c>
      <c r="H10">
        <v>112985</v>
      </c>
      <c r="I10">
        <v>32</v>
      </c>
      <c r="J10">
        <v>132790</v>
      </c>
      <c r="K10">
        <v>35</v>
      </c>
      <c r="L10">
        <v>14</v>
      </c>
      <c r="M10">
        <v>12429.02</v>
      </c>
      <c r="N10">
        <v>39</v>
      </c>
      <c r="O10">
        <v>102777921</v>
      </c>
      <c r="P10">
        <v>8269.19</v>
      </c>
      <c r="Q10">
        <v>64</v>
      </c>
    </row>
    <row r="11" spans="1:17" x14ac:dyDescent="0.2">
      <c r="A11" t="s">
        <v>9</v>
      </c>
      <c r="B11">
        <v>61997</v>
      </c>
      <c r="C11">
        <v>33</v>
      </c>
      <c r="D11">
        <v>75654</v>
      </c>
      <c r="E11">
        <v>31</v>
      </c>
      <c r="F11">
        <v>94193</v>
      </c>
      <c r="G11">
        <v>26</v>
      </c>
      <c r="H11">
        <v>121946</v>
      </c>
      <c r="I11">
        <v>14</v>
      </c>
      <c r="J11">
        <v>133419</v>
      </c>
      <c r="K11">
        <v>26</v>
      </c>
      <c r="L11">
        <v>11</v>
      </c>
      <c r="M11">
        <v>36403.01</v>
      </c>
      <c r="N11">
        <v>5</v>
      </c>
      <c r="O11">
        <v>275728901</v>
      </c>
      <c r="P11">
        <v>7574.34</v>
      </c>
      <c r="Q11">
        <v>71</v>
      </c>
    </row>
    <row r="12" spans="1:17" x14ac:dyDescent="0.2">
      <c r="A12" t="s">
        <v>10</v>
      </c>
      <c r="B12">
        <v>59503</v>
      </c>
      <c r="C12">
        <v>41</v>
      </c>
      <c r="D12">
        <v>66513</v>
      </c>
      <c r="E12">
        <v>63</v>
      </c>
      <c r="F12">
        <v>75896</v>
      </c>
      <c r="G12">
        <v>70</v>
      </c>
      <c r="H12">
        <v>98877</v>
      </c>
      <c r="I12">
        <v>70</v>
      </c>
      <c r="J12">
        <v>111721</v>
      </c>
      <c r="K12">
        <v>35</v>
      </c>
      <c r="L12">
        <v>62</v>
      </c>
      <c r="M12">
        <v>4576.8</v>
      </c>
      <c r="N12">
        <v>61</v>
      </c>
      <c r="O12">
        <v>52561906</v>
      </c>
      <c r="P12">
        <v>11484.43</v>
      </c>
      <c r="Q12">
        <v>17</v>
      </c>
    </row>
    <row r="13" spans="1:17" x14ac:dyDescent="0.2">
      <c r="A13" t="s">
        <v>11</v>
      </c>
      <c r="B13">
        <v>63192</v>
      </c>
      <c r="C13">
        <v>30</v>
      </c>
      <c r="D13">
        <v>71100</v>
      </c>
      <c r="E13">
        <v>48</v>
      </c>
      <c r="F13">
        <v>91308</v>
      </c>
      <c r="G13">
        <v>42</v>
      </c>
      <c r="H13">
        <v>108516</v>
      </c>
      <c r="I13">
        <v>52</v>
      </c>
      <c r="J13">
        <v>113640</v>
      </c>
      <c r="K13">
        <v>27</v>
      </c>
      <c r="L13">
        <v>59</v>
      </c>
      <c r="M13">
        <v>30187.59</v>
      </c>
      <c r="N13">
        <v>10</v>
      </c>
      <c r="O13">
        <v>266503614</v>
      </c>
      <c r="P13">
        <v>8828.25</v>
      </c>
      <c r="Q13">
        <v>49</v>
      </c>
    </row>
    <row r="14" spans="1:17" x14ac:dyDescent="0.2">
      <c r="A14" t="s">
        <v>12</v>
      </c>
      <c r="B14">
        <v>52068</v>
      </c>
      <c r="C14">
        <v>69</v>
      </c>
      <c r="D14">
        <v>64113</v>
      </c>
      <c r="E14">
        <v>67</v>
      </c>
      <c r="F14">
        <v>85799</v>
      </c>
      <c r="G14">
        <v>57</v>
      </c>
      <c r="H14">
        <v>101341</v>
      </c>
      <c r="I14">
        <v>66</v>
      </c>
      <c r="J14">
        <v>105648</v>
      </c>
      <c r="K14">
        <v>14</v>
      </c>
      <c r="L14">
        <v>69</v>
      </c>
      <c r="M14">
        <v>1448.41</v>
      </c>
      <c r="N14">
        <v>72</v>
      </c>
      <c r="O14">
        <v>20728721</v>
      </c>
      <c r="P14">
        <v>14311.38</v>
      </c>
      <c r="Q14">
        <v>4</v>
      </c>
    </row>
    <row r="15" spans="1:17" x14ac:dyDescent="0.2">
      <c r="A15" t="s">
        <v>13</v>
      </c>
      <c r="B15">
        <v>68644</v>
      </c>
      <c r="C15">
        <v>15</v>
      </c>
      <c r="D15">
        <v>84525</v>
      </c>
      <c r="E15">
        <v>9</v>
      </c>
      <c r="F15">
        <v>113115</v>
      </c>
      <c r="G15">
        <v>2</v>
      </c>
      <c r="H15">
        <v>124133</v>
      </c>
      <c r="I15">
        <v>11</v>
      </c>
      <c r="J15">
        <v>130558</v>
      </c>
      <c r="K15" t="s">
        <v>86</v>
      </c>
      <c r="L15">
        <v>18</v>
      </c>
      <c r="M15">
        <v>10007.84</v>
      </c>
      <c r="N15">
        <v>45</v>
      </c>
      <c r="O15">
        <v>94035298</v>
      </c>
      <c r="P15">
        <v>9396.16</v>
      </c>
      <c r="Q15">
        <v>31</v>
      </c>
    </row>
    <row r="16" spans="1:17" x14ac:dyDescent="0.2">
      <c r="A16" t="s">
        <v>14</v>
      </c>
      <c r="B16">
        <v>68403</v>
      </c>
      <c r="C16">
        <v>16</v>
      </c>
      <c r="D16">
        <v>82386</v>
      </c>
      <c r="E16">
        <v>13</v>
      </c>
      <c r="F16">
        <v>94629</v>
      </c>
      <c r="G16">
        <v>24</v>
      </c>
      <c r="H16">
        <v>108287</v>
      </c>
      <c r="I16">
        <v>53</v>
      </c>
      <c r="J16">
        <v>120380</v>
      </c>
      <c r="K16">
        <v>30</v>
      </c>
      <c r="L16">
        <v>43</v>
      </c>
      <c r="M16">
        <v>18140.330000000002</v>
      </c>
      <c r="N16">
        <v>23</v>
      </c>
      <c r="O16">
        <v>166520847</v>
      </c>
      <c r="P16">
        <v>9179.59</v>
      </c>
      <c r="Q16">
        <v>36</v>
      </c>
    </row>
    <row r="17" spans="1:17" x14ac:dyDescent="0.2">
      <c r="A17" t="s">
        <v>15</v>
      </c>
      <c r="B17">
        <v>58490</v>
      </c>
      <c r="C17">
        <v>51</v>
      </c>
      <c r="D17">
        <v>72699</v>
      </c>
      <c r="E17">
        <v>42</v>
      </c>
      <c r="F17">
        <v>90701</v>
      </c>
      <c r="G17">
        <v>44</v>
      </c>
      <c r="H17">
        <v>100727</v>
      </c>
      <c r="I17">
        <v>67</v>
      </c>
      <c r="J17">
        <v>107354</v>
      </c>
      <c r="K17">
        <v>15</v>
      </c>
      <c r="L17">
        <v>67</v>
      </c>
      <c r="M17">
        <v>2122.4299999999998</v>
      </c>
      <c r="N17">
        <v>69</v>
      </c>
      <c r="O17">
        <v>20903286</v>
      </c>
      <c r="P17">
        <v>9848.74</v>
      </c>
      <c r="Q17">
        <v>23</v>
      </c>
    </row>
    <row r="18" spans="1:17" x14ac:dyDescent="0.2">
      <c r="A18" t="s">
        <v>16</v>
      </c>
      <c r="B18">
        <v>63728</v>
      </c>
      <c r="C18">
        <v>28</v>
      </c>
      <c r="D18">
        <v>79918</v>
      </c>
      <c r="E18">
        <v>18</v>
      </c>
      <c r="F18">
        <v>99346</v>
      </c>
      <c r="G18">
        <v>13</v>
      </c>
      <c r="H18">
        <v>109059</v>
      </c>
      <c r="I18">
        <v>46</v>
      </c>
      <c r="J18">
        <v>112297</v>
      </c>
      <c r="K18">
        <v>13</v>
      </c>
      <c r="L18">
        <v>61</v>
      </c>
      <c r="M18">
        <v>28400.05</v>
      </c>
      <c r="N18">
        <v>11</v>
      </c>
      <c r="O18">
        <v>273379126</v>
      </c>
      <c r="P18">
        <v>9626.01</v>
      </c>
      <c r="Q18">
        <v>28</v>
      </c>
    </row>
    <row r="19" spans="1:17" x14ac:dyDescent="0.2">
      <c r="A19" t="s">
        <v>17</v>
      </c>
      <c r="B19">
        <v>64109</v>
      </c>
      <c r="C19">
        <v>27</v>
      </c>
      <c r="D19">
        <v>77013</v>
      </c>
      <c r="E19">
        <v>24</v>
      </c>
      <c r="F19">
        <v>98550</v>
      </c>
      <c r="G19">
        <v>15</v>
      </c>
      <c r="H19">
        <v>119526</v>
      </c>
      <c r="I19">
        <v>18</v>
      </c>
      <c r="J19">
        <v>125725</v>
      </c>
      <c r="K19">
        <v>22</v>
      </c>
      <c r="L19">
        <v>29</v>
      </c>
      <c r="M19">
        <v>5281.07</v>
      </c>
      <c r="N19">
        <v>59</v>
      </c>
      <c r="O19">
        <v>50954949</v>
      </c>
      <c r="P19">
        <v>9648.61</v>
      </c>
      <c r="Q19">
        <v>27</v>
      </c>
    </row>
    <row r="20" spans="1:17" x14ac:dyDescent="0.2">
      <c r="A20" t="s">
        <v>18</v>
      </c>
      <c r="B20">
        <v>65634</v>
      </c>
      <c r="C20">
        <v>21</v>
      </c>
      <c r="D20">
        <v>78906</v>
      </c>
      <c r="E20">
        <v>21</v>
      </c>
      <c r="F20">
        <v>95778</v>
      </c>
      <c r="G20">
        <v>22</v>
      </c>
      <c r="H20">
        <v>109090</v>
      </c>
      <c r="I20">
        <v>45</v>
      </c>
      <c r="J20">
        <v>126788</v>
      </c>
      <c r="K20">
        <v>31</v>
      </c>
      <c r="L20">
        <v>28</v>
      </c>
      <c r="M20">
        <v>13681.69</v>
      </c>
      <c r="N20">
        <v>36</v>
      </c>
      <c r="O20">
        <v>122075970</v>
      </c>
      <c r="P20">
        <v>8922.58</v>
      </c>
      <c r="Q20">
        <v>44</v>
      </c>
    </row>
    <row r="21" spans="1:17" x14ac:dyDescent="0.2">
      <c r="A21" t="s">
        <v>19</v>
      </c>
      <c r="B21">
        <v>54402</v>
      </c>
      <c r="C21">
        <v>63</v>
      </c>
      <c r="D21">
        <v>61852</v>
      </c>
      <c r="E21">
        <v>69</v>
      </c>
      <c r="F21">
        <v>77530</v>
      </c>
      <c r="G21">
        <v>69</v>
      </c>
      <c r="H21">
        <v>106087</v>
      </c>
      <c r="I21">
        <v>60</v>
      </c>
      <c r="J21">
        <v>114088</v>
      </c>
      <c r="K21">
        <v>30</v>
      </c>
      <c r="L21">
        <v>57</v>
      </c>
      <c r="M21">
        <v>16158.41</v>
      </c>
      <c r="N21">
        <v>28</v>
      </c>
      <c r="O21">
        <v>199955068</v>
      </c>
      <c r="P21">
        <v>12374.68</v>
      </c>
      <c r="Q21">
        <v>10</v>
      </c>
    </row>
    <row r="22" spans="1:17" x14ac:dyDescent="0.2">
      <c r="A22" t="s">
        <v>20</v>
      </c>
      <c r="B22">
        <v>58772</v>
      </c>
      <c r="C22">
        <v>48</v>
      </c>
      <c r="D22">
        <v>73375</v>
      </c>
      <c r="E22">
        <v>38</v>
      </c>
      <c r="F22">
        <v>91300</v>
      </c>
      <c r="G22">
        <v>43</v>
      </c>
      <c r="H22">
        <v>115066</v>
      </c>
      <c r="I22">
        <v>29</v>
      </c>
      <c r="J22">
        <v>118386</v>
      </c>
      <c r="K22">
        <v>20</v>
      </c>
      <c r="L22">
        <v>46</v>
      </c>
      <c r="M22">
        <v>7652.95</v>
      </c>
      <c r="N22">
        <v>53</v>
      </c>
      <c r="O22">
        <v>71071557</v>
      </c>
      <c r="P22">
        <v>9286.82</v>
      </c>
      <c r="Q22">
        <v>34</v>
      </c>
    </row>
    <row r="23" spans="1:17" x14ac:dyDescent="0.2">
      <c r="A23" t="s">
        <v>21</v>
      </c>
      <c r="B23">
        <v>58727</v>
      </c>
      <c r="C23">
        <v>49</v>
      </c>
      <c r="D23">
        <v>68083</v>
      </c>
      <c r="E23">
        <v>57</v>
      </c>
      <c r="F23">
        <v>90608</v>
      </c>
      <c r="G23">
        <v>45</v>
      </c>
      <c r="H23">
        <v>114783</v>
      </c>
      <c r="I23">
        <v>30</v>
      </c>
      <c r="J23">
        <v>121669</v>
      </c>
      <c r="K23">
        <v>18</v>
      </c>
      <c r="L23">
        <v>38</v>
      </c>
      <c r="M23">
        <v>7864.97</v>
      </c>
      <c r="N23">
        <v>52</v>
      </c>
      <c r="O23">
        <v>76790367</v>
      </c>
      <c r="P23">
        <v>9763.6</v>
      </c>
      <c r="Q23">
        <v>25</v>
      </c>
    </row>
    <row r="24" spans="1:17" x14ac:dyDescent="0.2">
      <c r="A24" t="s">
        <v>22</v>
      </c>
      <c r="B24">
        <v>77278</v>
      </c>
      <c r="C24">
        <v>1</v>
      </c>
      <c r="D24">
        <v>87433</v>
      </c>
      <c r="E24">
        <v>5</v>
      </c>
      <c r="F24">
        <v>105847</v>
      </c>
      <c r="G24">
        <v>8</v>
      </c>
      <c r="H24">
        <v>125015</v>
      </c>
      <c r="I24">
        <v>9</v>
      </c>
      <c r="J24">
        <v>133765</v>
      </c>
      <c r="K24">
        <v>15</v>
      </c>
      <c r="L24">
        <v>10</v>
      </c>
      <c r="M24">
        <v>25038.31</v>
      </c>
      <c r="N24">
        <v>15</v>
      </c>
      <c r="O24">
        <v>208405493</v>
      </c>
      <c r="P24">
        <v>8323.4599999999991</v>
      </c>
      <c r="Q24">
        <v>62</v>
      </c>
    </row>
    <row r="25" spans="1:17" x14ac:dyDescent="0.2">
      <c r="A25" t="s">
        <v>23</v>
      </c>
      <c r="B25">
        <v>54058</v>
      </c>
      <c r="C25">
        <v>64</v>
      </c>
      <c r="D25">
        <v>65451</v>
      </c>
      <c r="E25">
        <v>65</v>
      </c>
      <c r="F25">
        <v>81403</v>
      </c>
      <c r="G25">
        <v>67</v>
      </c>
      <c r="H25">
        <v>106469</v>
      </c>
      <c r="I25">
        <v>58</v>
      </c>
      <c r="J25">
        <v>108540</v>
      </c>
      <c r="K25">
        <v>20</v>
      </c>
      <c r="L25">
        <v>65</v>
      </c>
      <c r="M25">
        <v>3844.13</v>
      </c>
      <c r="N25">
        <v>63</v>
      </c>
      <c r="O25">
        <v>23152824</v>
      </c>
      <c r="P25">
        <v>6022.91</v>
      </c>
      <c r="Q25">
        <v>72</v>
      </c>
    </row>
    <row r="26" spans="1:17" x14ac:dyDescent="0.2">
      <c r="A26" t="s">
        <v>24</v>
      </c>
      <c r="B26">
        <v>60672</v>
      </c>
      <c r="C26">
        <v>37</v>
      </c>
      <c r="D26">
        <v>76686</v>
      </c>
      <c r="E26">
        <v>26</v>
      </c>
      <c r="F26">
        <v>92584</v>
      </c>
      <c r="G26">
        <v>34</v>
      </c>
      <c r="H26">
        <v>99411</v>
      </c>
      <c r="I26">
        <v>69</v>
      </c>
      <c r="J26">
        <v>99911</v>
      </c>
      <c r="K26">
        <v>21</v>
      </c>
      <c r="L26">
        <v>71</v>
      </c>
      <c r="M26">
        <v>1747.28</v>
      </c>
      <c r="N26">
        <v>71</v>
      </c>
      <c r="O26">
        <v>21558707</v>
      </c>
      <c r="P26">
        <v>12338.47</v>
      </c>
      <c r="Q26">
        <v>11</v>
      </c>
    </row>
    <row r="27" spans="1:17" x14ac:dyDescent="0.2">
      <c r="A27" t="s">
        <v>25</v>
      </c>
      <c r="B27">
        <v>69547</v>
      </c>
      <c r="C27">
        <v>10</v>
      </c>
      <c r="D27">
        <v>82559</v>
      </c>
      <c r="E27">
        <v>12</v>
      </c>
      <c r="F27">
        <v>97646</v>
      </c>
      <c r="G27">
        <v>17</v>
      </c>
      <c r="H27">
        <v>112852</v>
      </c>
      <c r="I27">
        <v>34</v>
      </c>
      <c r="J27">
        <v>117778</v>
      </c>
      <c r="K27">
        <v>20</v>
      </c>
      <c r="L27">
        <v>47</v>
      </c>
      <c r="M27">
        <v>19477.63</v>
      </c>
      <c r="N27">
        <v>20</v>
      </c>
      <c r="O27">
        <v>169874725</v>
      </c>
      <c r="P27">
        <v>8721.5300000000007</v>
      </c>
      <c r="Q27">
        <v>52</v>
      </c>
    </row>
    <row r="28" spans="1:17" x14ac:dyDescent="0.2">
      <c r="A28" t="s">
        <v>26</v>
      </c>
      <c r="B28">
        <v>62090</v>
      </c>
      <c r="C28">
        <v>32</v>
      </c>
      <c r="D28">
        <v>74100</v>
      </c>
      <c r="E28">
        <v>36</v>
      </c>
      <c r="F28">
        <v>92860</v>
      </c>
      <c r="G28">
        <v>33</v>
      </c>
      <c r="H28">
        <v>123640</v>
      </c>
      <c r="I28">
        <v>12</v>
      </c>
      <c r="J28">
        <v>127370</v>
      </c>
      <c r="K28" t="s">
        <v>74</v>
      </c>
      <c r="L28">
        <v>27</v>
      </c>
      <c r="M28">
        <v>94162.43</v>
      </c>
      <c r="N28">
        <v>1</v>
      </c>
      <c r="O28">
        <v>892058177</v>
      </c>
      <c r="P28">
        <v>9473.61</v>
      </c>
      <c r="Q28">
        <v>30</v>
      </c>
    </row>
    <row r="29" spans="1:17" x14ac:dyDescent="0.2">
      <c r="A29" t="s">
        <v>27</v>
      </c>
      <c r="B29">
        <v>50262</v>
      </c>
      <c r="C29">
        <v>71</v>
      </c>
      <c r="D29">
        <v>61152</v>
      </c>
      <c r="E29">
        <v>71</v>
      </c>
      <c r="F29">
        <v>81827</v>
      </c>
      <c r="G29">
        <v>66</v>
      </c>
      <c r="H29">
        <v>108619</v>
      </c>
      <c r="I29">
        <v>51</v>
      </c>
      <c r="J29">
        <v>116324</v>
      </c>
      <c r="K29" t="s">
        <v>77</v>
      </c>
      <c r="L29">
        <v>50</v>
      </c>
      <c r="M29">
        <v>54017.85</v>
      </c>
      <c r="N29">
        <v>2</v>
      </c>
      <c r="O29">
        <v>460015525</v>
      </c>
      <c r="P29">
        <v>8515.99</v>
      </c>
      <c r="Q29">
        <v>57</v>
      </c>
    </row>
    <row r="30" spans="1:17" x14ac:dyDescent="0.2">
      <c r="A30" t="s">
        <v>28</v>
      </c>
      <c r="B30">
        <v>65616</v>
      </c>
      <c r="C30">
        <v>22</v>
      </c>
      <c r="D30">
        <v>76536</v>
      </c>
      <c r="E30">
        <v>27</v>
      </c>
      <c r="F30">
        <v>91682</v>
      </c>
      <c r="G30">
        <v>40</v>
      </c>
      <c r="H30">
        <v>119772</v>
      </c>
      <c r="I30">
        <v>17</v>
      </c>
      <c r="J30">
        <v>134107</v>
      </c>
      <c r="K30">
        <v>30</v>
      </c>
      <c r="L30">
        <v>9</v>
      </c>
      <c r="M30">
        <v>3649.65</v>
      </c>
      <c r="N30">
        <v>64</v>
      </c>
      <c r="O30">
        <v>76295595</v>
      </c>
      <c r="P30">
        <v>20904.93</v>
      </c>
      <c r="Q30">
        <v>1</v>
      </c>
    </row>
    <row r="31" spans="1:17" x14ac:dyDescent="0.2">
      <c r="A31" t="s">
        <v>29</v>
      </c>
      <c r="B31">
        <v>59056</v>
      </c>
      <c r="C31">
        <v>44</v>
      </c>
      <c r="D31">
        <v>72208</v>
      </c>
      <c r="E31">
        <v>43</v>
      </c>
      <c r="F31">
        <v>88839</v>
      </c>
      <c r="G31">
        <v>52</v>
      </c>
      <c r="H31">
        <v>110471</v>
      </c>
      <c r="I31">
        <v>41</v>
      </c>
      <c r="J31">
        <v>114813</v>
      </c>
      <c r="K31" t="s">
        <v>75</v>
      </c>
      <c r="L31">
        <v>56</v>
      </c>
      <c r="M31">
        <v>2929.95</v>
      </c>
      <c r="N31">
        <v>65</v>
      </c>
      <c r="O31">
        <v>34283821</v>
      </c>
      <c r="P31">
        <v>11701.15</v>
      </c>
      <c r="Q31">
        <v>15</v>
      </c>
    </row>
    <row r="32" spans="1:17" x14ac:dyDescent="0.2">
      <c r="A32" t="s">
        <v>30</v>
      </c>
      <c r="B32">
        <v>55018</v>
      </c>
      <c r="C32">
        <v>62</v>
      </c>
      <c r="D32">
        <v>67511</v>
      </c>
      <c r="E32">
        <v>60</v>
      </c>
      <c r="F32">
        <v>85637</v>
      </c>
      <c r="G32">
        <v>58</v>
      </c>
      <c r="H32">
        <v>101814</v>
      </c>
      <c r="I32">
        <v>65</v>
      </c>
      <c r="J32">
        <v>130090</v>
      </c>
      <c r="K32">
        <v>41</v>
      </c>
      <c r="L32">
        <v>20</v>
      </c>
      <c r="M32">
        <v>9933.02</v>
      </c>
      <c r="N32">
        <v>46</v>
      </c>
      <c r="O32">
        <v>82860484</v>
      </c>
      <c r="P32">
        <v>8341.92</v>
      </c>
      <c r="Q32">
        <v>61</v>
      </c>
    </row>
    <row r="33" spans="1:17" x14ac:dyDescent="0.2">
      <c r="A33" t="s">
        <v>31</v>
      </c>
      <c r="B33">
        <v>76826</v>
      </c>
      <c r="C33">
        <v>2</v>
      </c>
      <c r="D33">
        <v>96958</v>
      </c>
      <c r="E33">
        <v>1</v>
      </c>
      <c r="F33">
        <v>122571</v>
      </c>
      <c r="G33">
        <v>1</v>
      </c>
      <c r="H33">
        <v>146200</v>
      </c>
      <c r="I33">
        <v>1</v>
      </c>
      <c r="J33">
        <v>156131</v>
      </c>
      <c r="K33">
        <v>30</v>
      </c>
      <c r="L33">
        <v>1</v>
      </c>
      <c r="M33">
        <v>11261.03</v>
      </c>
      <c r="N33">
        <v>41</v>
      </c>
      <c r="O33">
        <v>153790763</v>
      </c>
      <c r="P33">
        <v>13656.9</v>
      </c>
      <c r="Q33">
        <v>7</v>
      </c>
    </row>
    <row r="34" spans="1:17" x14ac:dyDescent="0.2">
      <c r="A34" t="s">
        <v>32</v>
      </c>
      <c r="B34">
        <v>56299</v>
      </c>
      <c r="C34">
        <v>57</v>
      </c>
      <c r="D34">
        <v>68377</v>
      </c>
      <c r="E34">
        <v>56</v>
      </c>
      <c r="F34">
        <v>84449</v>
      </c>
      <c r="G34">
        <v>64</v>
      </c>
      <c r="H34">
        <v>102927</v>
      </c>
      <c r="I34">
        <v>64</v>
      </c>
      <c r="J34">
        <v>105925</v>
      </c>
      <c r="K34">
        <v>17</v>
      </c>
      <c r="L34">
        <v>68</v>
      </c>
      <c r="M34">
        <v>6244.41</v>
      </c>
      <c r="N34">
        <v>57</v>
      </c>
      <c r="O34">
        <v>56784338</v>
      </c>
      <c r="P34">
        <v>9093.6299999999992</v>
      </c>
      <c r="Q34">
        <v>37</v>
      </c>
    </row>
    <row r="35" spans="1:17" x14ac:dyDescent="0.2">
      <c r="A35" t="s">
        <v>33</v>
      </c>
      <c r="B35">
        <v>67622</v>
      </c>
      <c r="C35">
        <v>17</v>
      </c>
      <c r="D35">
        <v>81119</v>
      </c>
      <c r="E35">
        <v>14</v>
      </c>
      <c r="F35">
        <v>103548</v>
      </c>
      <c r="G35">
        <v>9</v>
      </c>
      <c r="H35">
        <v>118842</v>
      </c>
      <c r="I35">
        <v>21</v>
      </c>
      <c r="J35">
        <v>133152</v>
      </c>
      <c r="K35">
        <v>35</v>
      </c>
      <c r="L35">
        <v>13</v>
      </c>
      <c r="M35">
        <v>33756.17</v>
      </c>
      <c r="N35">
        <v>7</v>
      </c>
      <c r="O35">
        <v>257228567</v>
      </c>
      <c r="P35">
        <v>7620.19</v>
      </c>
      <c r="Q35">
        <v>70</v>
      </c>
    </row>
    <row r="36" spans="1:17" x14ac:dyDescent="0.2">
      <c r="A36" t="s">
        <v>34</v>
      </c>
      <c r="B36">
        <v>57776</v>
      </c>
      <c r="C36">
        <v>54</v>
      </c>
      <c r="D36">
        <v>66979</v>
      </c>
      <c r="E36">
        <v>62</v>
      </c>
      <c r="F36">
        <v>92173</v>
      </c>
      <c r="G36">
        <v>36</v>
      </c>
      <c r="H36">
        <v>126845</v>
      </c>
      <c r="I36">
        <v>7</v>
      </c>
      <c r="J36">
        <v>140939</v>
      </c>
      <c r="K36">
        <v>16</v>
      </c>
      <c r="L36">
        <v>5</v>
      </c>
      <c r="M36">
        <v>12210.55</v>
      </c>
      <c r="N36">
        <v>40</v>
      </c>
      <c r="O36">
        <v>101337859</v>
      </c>
      <c r="P36">
        <v>8299.2099999999991</v>
      </c>
      <c r="Q36">
        <v>63</v>
      </c>
    </row>
    <row r="37" spans="1:17" x14ac:dyDescent="0.2">
      <c r="A37" t="s">
        <v>35</v>
      </c>
      <c r="B37">
        <v>53174</v>
      </c>
      <c r="C37">
        <v>66</v>
      </c>
      <c r="D37">
        <v>69168</v>
      </c>
      <c r="E37">
        <v>53</v>
      </c>
      <c r="F37">
        <v>84760</v>
      </c>
      <c r="G37">
        <v>63</v>
      </c>
      <c r="H37">
        <v>100044</v>
      </c>
      <c r="I37">
        <v>68</v>
      </c>
      <c r="J37">
        <v>103628</v>
      </c>
      <c r="K37">
        <v>24</v>
      </c>
      <c r="L37">
        <v>70</v>
      </c>
      <c r="M37">
        <v>5151.59</v>
      </c>
      <c r="N37">
        <v>60</v>
      </c>
      <c r="O37">
        <v>48862282</v>
      </c>
      <c r="P37">
        <v>9484.89</v>
      </c>
      <c r="Q37">
        <v>29</v>
      </c>
    </row>
    <row r="38" spans="1:17" x14ac:dyDescent="0.2">
      <c r="A38" t="s">
        <v>36</v>
      </c>
      <c r="B38">
        <v>67137</v>
      </c>
      <c r="C38">
        <v>19</v>
      </c>
      <c r="D38">
        <v>75832</v>
      </c>
      <c r="E38">
        <v>30</v>
      </c>
      <c r="F38">
        <v>93223</v>
      </c>
      <c r="G38">
        <v>31</v>
      </c>
      <c r="H38">
        <v>110611</v>
      </c>
      <c r="I38">
        <v>40</v>
      </c>
      <c r="J38">
        <v>120438</v>
      </c>
      <c r="K38">
        <v>25</v>
      </c>
      <c r="L38">
        <v>42</v>
      </c>
      <c r="M38">
        <v>38326.54</v>
      </c>
      <c r="N38">
        <v>4</v>
      </c>
      <c r="O38">
        <v>296438628</v>
      </c>
      <c r="P38">
        <v>7734.55</v>
      </c>
      <c r="Q38">
        <v>69</v>
      </c>
    </row>
    <row r="39" spans="1:17" ht="17" customHeight="1" x14ac:dyDescent="0.2">
      <c r="A39" t="s">
        <v>37</v>
      </c>
      <c r="B39">
        <v>68786</v>
      </c>
      <c r="C39">
        <v>13</v>
      </c>
      <c r="D39">
        <v>82721</v>
      </c>
      <c r="E39">
        <v>11</v>
      </c>
      <c r="F39">
        <v>99328</v>
      </c>
      <c r="G39">
        <v>14</v>
      </c>
      <c r="H39">
        <v>129882</v>
      </c>
      <c r="I39">
        <v>5</v>
      </c>
      <c r="J39">
        <v>132554</v>
      </c>
      <c r="K39">
        <v>21</v>
      </c>
      <c r="L39">
        <v>15</v>
      </c>
      <c r="M39">
        <v>8266.44</v>
      </c>
      <c r="N39">
        <v>50</v>
      </c>
      <c r="O39">
        <v>77418378</v>
      </c>
      <c r="P39">
        <v>9365.3799999999992</v>
      </c>
      <c r="Q39">
        <v>32</v>
      </c>
    </row>
    <row r="40" spans="1:17" ht="17" customHeight="1" x14ac:dyDescent="0.2">
      <c r="A40" t="s">
        <v>38</v>
      </c>
      <c r="B40">
        <v>59618</v>
      </c>
      <c r="C40">
        <v>40</v>
      </c>
      <c r="D40">
        <v>69115</v>
      </c>
      <c r="E40">
        <v>54</v>
      </c>
      <c r="F40">
        <v>83932</v>
      </c>
      <c r="G40">
        <v>65</v>
      </c>
      <c r="H40">
        <v>110156</v>
      </c>
      <c r="I40">
        <v>43</v>
      </c>
      <c r="J40">
        <v>112337</v>
      </c>
      <c r="K40">
        <v>21</v>
      </c>
      <c r="L40">
        <v>60</v>
      </c>
      <c r="M40">
        <v>1966.54</v>
      </c>
      <c r="N40">
        <v>70</v>
      </c>
      <c r="O40">
        <v>23768598</v>
      </c>
      <c r="P40">
        <v>12086.52</v>
      </c>
      <c r="Q40">
        <v>13</v>
      </c>
    </row>
    <row r="41" spans="1:17" x14ac:dyDescent="0.2">
      <c r="A41" t="s">
        <v>39</v>
      </c>
      <c r="B41">
        <v>65762</v>
      </c>
      <c r="C41">
        <v>20</v>
      </c>
      <c r="D41">
        <v>80122</v>
      </c>
      <c r="E41">
        <v>17</v>
      </c>
      <c r="F41">
        <v>98382</v>
      </c>
      <c r="G41">
        <v>16</v>
      </c>
      <c r="H41">
        <v>114031</v>
      </c>
      <c r="I41">
        <v>31</v>
      </c>
      <c r="J41">
        <v>132368</v>
      </c>
      <c r="K41">
        <v>40</v>
      </c>
      <c r="L41">
        <v>16</v>
      </c>
      <c r="M41">
        <v>18695.79</v>
      </c>
      <c r="N41">
        <v>22</v>
      </c>
      <c r="O41">
        <v>169625453</v>
      </c>
      <c r="P41">
        <v>9072.92</v>
      </c>
      <c r="Q41">
        <v>39</v>
      </c>
    </row>
    <row r="42" spans="1:17" x14ac:dyDescent="0.2">
      <c r="A42" t="s">
        <v>40</v>
      </c>
      <c r="B42">
        <v>74245</v>
      </c>
      <c r="C42">
        <v>5</v>
      </c>
      <c r="D42">
        <v>74245</v>
      </c>
      <c r="E42">
        <v>32</v>
      </c>
      <c r="F42">
        <v>89930</v>
      </c>
      <c r="G42">
        <v>47</v>
      </c>
      <c r="H42">
        <v>108753</v>
      </c>
      <c r="I42">
        <v>50</v>
      </c>
      <c r="J42">
        <v>127576</v>
      </c>
      <c r="K42">
        <v>33</v>
      </c>
      <c r="L42">
        <v>26</v>
      </c>
      <c r="M42">
        <v>25649.51</v>
      </c>
      <c r="N42">
        <v>14</v>
      </c>
      <c r="O42">
        <v>202321361</v>
      </c>
      <c r="P42">
        <v>7887.92</v>
      </c>
      <c r="Q42">
        <v>68</v>
      </c>
    </row>
    <row r="43" spans="1:17" x14ac:dyDescent="0.2">
      <c r="A43" t="s">
        <v>41</v>
      </c>
      <c r="B43">
        <v>42122</v>
      </c>
      <c r="C43">
        <v>72</v>
      </c>
      <c r="D43">
        <v>55065</v>
      </c>
      <c r="E43">
        <v>72</v>
      </c>
      <c r="F43">
        <v>73999</v>
      </c>
      <c r="G43">
        <v>72</v>
      </c>
      <c r="H43">
        <v>105615</v>
      </c>
      <c r="I43">
        <v>61</v>
      </c>
      <c r="J43">
        <v>115764</v>
      </c>
      <c r="K43">
        <v>25</v>
      </c>
      <c r="L43">
        <v>54</v>
      </c>
      <c r="M43">
        <v>19916.400000000001</v>
      </c>
      <c r="N43">
        <v>19</v>
      </c>
      <c r="O43">
        <v>177801899</v>
      </c>
      <c r="P43">
        <v>8927.41</v>
      </c>
      <c r="Q43">
        <v>43</v>
      </c>
    </row>
    <row r="44" spans="1:17" x14ac:dyDescent="0.2">
      <c r="A44" t="s">
        <v>42</v>
      </c>
      <c r="B44">
        <v>65353</v>
      </c>
      <c r="C44">
        <v>23</v>
      </c>
      <c r="D44">
        <v>79362</v>
      </c>
      <c r="E44">
        <v>20</v>
      </c>
      <c r="F44">
        <v>99370</v>
      </c>
      <c r="G44">
        <v>12</v>
      </c>
      <c r="H44">
        <v>122172</v>
      </c>
      <c r="I44">
        <v>13</v>
      </c>
      <c r="J44">
        <v>129492</v>
      </c>
      <c r="K44" t="s">
        <v>77</v>
      </c>
      <c r="L44">
        <v>23</v>
      </c>
      <c r="M44">
        <v>36123.800000000003</v>
      </c>
      <c r="N44">
        <v>6</v>
      </c>
      <c r="O44">
        <v>289523668</v>
      </c>
      <c r="P44">
        <v>8014.76</v>
      </c>
      <c r="Q44">
        <v>66</v>
      </c>
    </row>
    <row r="45" spans="1:17" x14ac:dyDescent="0.2">
      <c r="A45" t="s">
        <v>43</v>
      </c>
      <c r="B45">
        <v>51271</v>
      </c>
      <c r="C45">
        <v>70</v>
      </c>
      <c r="D45">
        <v>62379</v>
      </c>
      <c r="E45">
        <v>68</v>
      </c>
      <c r="F45">
        <v>80447</v>
      </c>
      <c r="G45">
        <v>68</v>
      </c>
      <c r="H45">
        <v>112344</v>
      </c>
      <c r="I45">
        <v>36</v>
      </c>
      <c r="J45">
        <v>113844</v>
      </c>
      <c r="K45">
        <v>21</v>
      </c>
      <c r="L45">
        <v>58</v>
      </c>
      <c r="M45">
        <v>3985.25</v>
      </c>
      <c r="N45">
        <v>62</v>
      </c>
      <c r="O45">
        <v>39744056</v>
      </c>
      <c r="P45">
        <v>9972.7900000000009</v>
      </c>
      <c r="Q45">
        <v>20</v>
      </c>
    </row>
    <row r="46" spans="1:17" x14ac:dyDescent="0.2">
      <c r="A46" t="s">
        <v>44</v>
      </c>
      <c r="B46">
        <v>61766</v>
      </c>
      <c r="C46">
        <v>34</v>
      </c>
      <c r="D46">
        <v>77429</v>
      </c>
      <c r="E46">
        <v>22</v>
      </c>
      <c r="F46">
        <v>96548</v>
      </c>
      <c r="G46">
        <v>20</v>
      </c>
      <c r="H46">
        <v>115711</v>
      </c>
      <c r="I46">
        <v>28</v>
      </c>
      <c r="J46">
        <v>122300</v>
      </c>
      <c r="K46">
        <v>25</v>
      </c>
      <c r="L46">
        <v>36</v>
      </c>
      <c r="M46">
        <v>13754.03</v>
      </c>
      <c r="N46">
        <v>35</v>
      </c>
      <c r="O46">
        <v>116986609</v>
      </c>
      <c r="P46">
        <v>8505.6299999999992</v>
      </c>
      <c r="Q46">
        <v>58</v>
      </c>
    </row>
    <row r="47" spans="1:17" x14ac:dyDescent="0.2">
      <c r="A47" t="s">
        <v>45</v>
      </c>
      <c r="B47">
        <v>68860</v>
      </c>
      <c r="C47">
        <v>11</v>
      </c>
      <c r="D47">
        <v>85305</v>
      </c>
      <c r="E47">
        <v>7</v>
      </c>
      <c r="F47">
        <v>110062</v>
      </c>
      <c r="G47">
        <v>3</v>
      </c>
      <c r="H47">
        <v>131180</v>
      </c>
      <c r="I47">
        <v>3</v>
      </c>
      <c r="J47">
        <v>138768</v>
      </c>
      <c r="K47">
        <v>22</v>
      </c>
      <c r="L47">
        <v>7</v>
      </c>
      <c r="M47">
        <v>32349.97</v>
      </c>
      <c r="N47">
        <v>9</v>
      </c>
      <c r="O47">
        <v>287660576</v>
      </c>
      <c r="P47">
        <v>8892.14</v>
      </c>
      <c r="Q47">
        <v>47</v>
      </c>
    </row>
    <row r="48" spans="1:17" x14ac:dyDescent="0.2">
      <c r="A48" t="s">
        <v>46</v>
      </c>
      <c r="B48">
        <v>68843</v>
      </c>
      <c r="C48">
        <v>12</v>
      </c>
      <c r="D48">
        <v>80974</v>
      </c>
      <c r="E48">
        <v>15</v>
      </c>
      <c r="F48">
        <v>97182</v>
      </c>
      <c r="G48">
        <v>18</v>
      </c>
      <c r="H48">
        <v>120817</v>
      </c>
      <c r="I48">
        <v>16</v>
      </c>
      <c r="J48">
        <v>125046</v>
      </c>
      <c r="K48">
        <v>21</v>
      </c>
      <c r="L48">
        <v>30</v>
      </c>
      <c r="M48">
        <v>15753.17</v>
      </c>
      <c r="N48">
        <v>29</v>
      </c>
      <c r="O48">
        <v>138893887</v>
      </c>
      <c r="P48">
        <v>8816.8799999999992</v>
      </c>
      <c r="Q48">
        <v>50</v>
      </c>
    </row>
    <row r="49" spans="1:17" x14ac:dyDescent="0.2">
      <c r="A49" t="s">
        <v>47</v>
      </c>
      <c r="B49">
        <v>58838</v>
      </c>
      <c r="C49">
        <v>47</v>
      </c>
      <c r="D49">
        <v>67385</v>
      </c>
      <c r="E49">
        <v>61</v>
      </c>
      <c r="F49">
        <v>85085</v>
      </c>
      <c r="G49">
        <v>61</v>
      </c>
      <c r="H49">
        <v>116543</v>
      </c>
      <c r="I49">
        <v>24</v>
      </c>
      <c r="J49">
        <v>122370</v>
      </c>
      <c r="K49">
        <v>19</v>
      </c>
      <c r="L49">
        <v>35</v>
      </c>
      <c r="M49">
        <v>43306.96</v>
      </c>
      <c r="N49">
        <v>3</v>
      </c>
      <c r="O49">
        <v>365692858</v>
      </c>
      <c r="P49">
        <v>8444.2000000000007</v>
      </c>
      <c r="Q49">
        <v>59</v>
      </c>
    </row>
    <row r="50" spans="1:17" x14ac:dyDescent="0.2">
      <c r="A50" t="s">
        <v>48</v>
      </c>
      <c r="B50">
        <v>63700</v>
      </c>
      <c r="C50">
        <v>29</v>
      </c>
      <c r="D50">
        <v>77050</v>
      </c>
      <c r="E50">
        <v>23</v>
      </c>
      <c r="F50">
        <v>94850</v>
      </c>
      <c r="G50">
        <v>23</v>
      </c>
      <c r="H50">
        <v>115765</v>
      </c>
      <c r="I50">
        <v>27</v>
      </c>
      <c r="J50">
        <v>123775</v>
      </c>
      <c r="K50">
        <v>30</v>
      </c>
      <c r="L50">
        <v>34</v>
      </c>
      <c r="M50">
        <v>20906.23</v>
      </c>
      <c r="N50">
        <v>17</v>
      </c>
      <c r="O50">
        <v>206916978</v>
      </c>
      <c r="P50">
        <v>9897.3799999999992</v>
      </c>
      <c r="Q50">
        <v>22</v>
      </c>
    </row>
    <row r="51" spans="1:17" x14ac:dyDescent="0.2">
      <c r="A51" t="s">
        <v>49</v>
      </c>
      <c r="B51">
        <v>59013</v>
      </c>
      <c r="C51">
        <v>45</v>
      </c>
      <c r="D51">
        <v>74230</v>
      </c>
      <c r="E51">
        <v>33</v>
      </c>
      <c r="F51">
        <v>91678</v>
      </c>
      <c r="G51">
        <v>41</v>
      </c>
      <c r="H51">
        <v>108938</v>
      </c>
      <c r="I51">
        <v>48</v>
      </c>
      <c r="J51">
        <v>123873</v>
      </c>
      <c r="K51">
        <v>25</v>
      </c>
      <c r="L51">
        <v>33</v>
      </c>
      <c r="M51">
        <v>14395.51</v>
      </c>
      <c r="N51">
        <v>33</v>
      </c>
      <c r="O51">
        <v>128282162</v>
      </c>
      <c r="P51">
        <v>8911.26</v>
      </c>
      <c r="Q51">
        <v>46</v>
      </c>
    </row>
    <row r="52" spans="1:17" x14ac:dyDescent="0.2">
      <c r="A52" t="s">
        <v>50</v>
      </c>
      <c r="B52">
        <v>74878</v>
      </c>
      <c r="C52">
        <v>4</v>
      </c>
      <c r="D52">
        <v>89103</v>
      </c>
      <c r="E52">
        <v>3</v>
      </c>
      <c r="F52">
        <v>106510</v>
      </c>
      <c r="G52">
        <v>6</v>
      </c>
      <c r="H52">
        <v>130050</v>
      </c>
      <c r="I52">
        <v>4</v>
      </c>
      <c r="J52">
        <v>133363</v>
      </c>
      <c r="K52" t="s">
        <v>78</v>
      </c>
      <c r="L52">
        <v>12</v>
      </c>
      <c r="M52">
        <v>13051.92</v>
      </c>
      <c r="N52">
        <v>37</v>
      </c>
      <c r="O52">
        <v>166470018</v>
      </c>
      <c r="P52">
        <v>12754.45</v>
      </c>
      <c r="Q52">
        <v>8</v>
      </c>
    </row>
    <row r="53" spans="1:17" x14ac:dyDescent="0.2">
      <c r="A53" t="s">
        <v>51</v>
      </c>
      <c r="B53">
        <v>57057</v>
      </c>
      <c r="C53">
        <v>55</v>
      </c>
      <c r="D53">
        <v>70568</v>
      </c>
      <c r="E53">
        <v>50</v>
      </c>
      <c r="F53">
        <v>89505</v>
      </c>
      <c r="G53">
        <v>49</v>
      </c>
      <c r="H53">
        <v>107378</v>
      </c>
      <c r="I53">
        <v>55</v>
      </c>
      <c r="J53">
        <v>115897</v>
      </c>
      <c r="K53">
        <v>23</v>
      </c>
      <c r="L53">
        <v>53</v>
      </c>
      <c r="M53">
        <v>8154.98</v>
      </c>
      <c r="N53">
        <v>51</v>
      </c>
      <c r="O53">
        <v>71430972</v>
      </c>
      <c r="P53">
        <v>8759.18</v>
      </c>
      <c r="Q53">
        <v>51</v>
      </c>
    </row>
    <row r="54" spans="1:17" x14ac:dyDescent="0.2">
      <c r="A54" t="s">
        <v>52</v>
      </c>
      <c r="B54">
        <v>71328</v>
      </c>
      <c r="C54">
        <v>7</v>
      </c>
      <c r="D54">
        <v>88620</v>
      </c>
      <c r="E54">
        <v>4</v>
      </c>
      <c r="F54">
        <v>102432</v>
      </c>
      <c r="G54">
        <v>10</v>
      </c>
      <c r="H54">
        <v>116160</v>
      </c>
      <c r="I54">
        <v>25</v>
      </c>
      <c r="J54">
        <v>129348</v>
      </c>
      <c r="K54">
        <v>25</v>
      </c>
      <c r="L54">
        <v>24</v>
      </c>
      <c r="M54">
        <v>20531.05</v>
      </c>
      <c r="N54">
        <v>18</v>
      </c>
      <c r="O54">
        <v>242630443</v>
      </c>
      <c r="P54">
        <v>11817.73</v>
      </c>
      <c r="Q54">
        <v>14</v>
      </c>
    </row>
    <row r="55" spans="1:17" x14ac:dyDescent="0.2">
      <c r="A55" t="s">
        <v>53</v>
      </c>
      <c r="B55">
        <v>63071</v>
      </c>
      <c r="C55">
        <v>31</v>
      </c>
      <c r="D55">
        <v>74142</v>
      </c>
      <c r="E55">
        <v>35</v>
      </c>
      <c r="F55">
        <v>92009</v>
      </c>
      <c r="G55">
        <v>39</v>
      </c>
      <c r="H55">
        <v>108253</v>
      </c>
      <c r="I55">
        <v>54</v>
      </c>
      <c r="J55">
        <v>124497</v>
      </c>
      <c r="K55">
        <v>34</v>
      </c>
      <c r="L55">
        <v>32</v>
      </c>
      <c r="M55">
        <v>14229.27</v>
      </c>
      <c r="N55">
        <v>34</v>
      </c>
      <c r="O55">
        <v>129089923</v>
      </c>
      <c r="P55">
        <v>9072.14</v>
      </c>
      <c r="Q55">
        <v>40</v>
      </c>
    </row>
    <row r="56" spans="1:17" x14ac:dyDescent="0.2">
      <c r="A56" t="s">
        <v>54</v>
      </c>
      <c r="B56">
        <v>64116</v>
      </c>
      <c r="C56">
        <v>26</v>
      </c>
      <c r="D56">
        <v>75948</v>
      </c>
      <c r="E56">
        <v>29</v>
      </c>
      <c r="F56">
        <v>96168</v>
      </c>
      <c r="G56">
        <v>21</v>
      </c>
      <c r="H56">
        <v>126252</v>
      </c>
      <c r="I56">
        <v>8</v>
      </c>
      <c r="J56">
        <v>140724</v>
      </c>
      <c r="K56">
        <v>27</v>
      </c>
      <c r="L56">
        <v>6</v>
      </c>
      <c r="M56">
        <v>16238.09</v>
      </c>
      <c r="N56">
        <v>27</v>
      </c>
      <c r="O56">
        <v>143692059</v>
      </c>
      <c r="P56">
        <v>8849.07</v>
      </c>
      <c r="Q56">
        <v>48</v>
      </c>
    </row>
    <row r="57" spans="1:17" x14ac:dyDescent="0.2">
      <c r="A57" t="s">
        <v>55</v>
      </c>
      <c r="B57">
        <v>55998</v>
      </c>
      <c r="C57">
        <v>58</v>
      </c>
      <c r="D57">
        <v>67993</v>
      </c>
      <c r="E57">
        <v>59</v>
      </c>
      <c r="F57">
        <v>93937</v>
      </c>
      <c r="G57">
        <v>27</v>
      </c>
      <c r="H57">
        <v>124297</v>
      </c>
      <c r="I57">
        <v>10</v>
      </c>
      <c r="J57">
        <v>130032</v>
      </c>
      <c r="K57">
        <v>22</v>
      </c>
      <c r="L57">
        <v>21</v>
      </c>
      <c r="M57">
        <v>24154.67</v>
      </c>
      <c r="N57">
        <v>16</v>
      </c>
      <c r="O57">
        <v>225429061</v>
      </c>
      <c r="P57">
        <v>9332.73</v>
      </c>
      <c r="Q57">
        <v>33</v>
      </c>
    </row>
    <row r="58" spans="1:17" x14ac:dyDescent="0.2">
      <c r="A58" t="s">
        <v>56</v>
      </c>
      <c r="B58">
        <v>67387</v>
      </c>
      <c r="C58">
        <v>18</v>
      </c>
      <c r="D58">
        <v>79736</v>
      </c>
      <c r="E58">
        <v>19</v>
      </c>
      <c r="F58">
        <v>92082</v>
      </c>
      <c r="G58">
        <v>37</v>
      </c>
      <c r="H58">
        <v>108998</v>
      </c>
      <c r="I58">
        <v>47</v>
      </c>
      <c r="J58">
        <v>142712</v>
      </c>
      <c r="K58">
        <v>34</v>
      </c>
      <c r="L58">
        <v>4</v>
      </c>
      <c r="M58">
        <v>10408.84</v>
      </c>
      <c r="N58">
        <v>44</v>
      </c>
      <c r="O58">
        <v>90622062</v>
      </c>
      <c r="P58">
        <v>8706.26</v>
      </c>
      <c r="Q58">
        <v>53</v>
      </c>
    </row>
    <row r="59" spans="1:17" x14ac:dyDescent="0.2">
      <c r="A59" t="s">
        <v>57</v>
      </c>
      <c r="B59">
        <v>55590</v>
      </c>
      <c r="C59">
        <v>60</v>
      </c>
      <c r="D59">
        <v>69435</v>
      </c>
      <c r="E59">
        <v>52</v>
      </c>
      <c r="F59">
        <v>86048</v>
      </c>
      <c r="G59">
        <v>55</v>
      </c>
      <c r="H59">
        <v>97162</v>
      </c>
      <c r="I59">
        <v>71</v>
      </c>
      <c r="J59">
        <v>108173</v>
      </c>
      <c r="K59">
        <v>28</v>
      </c>
      <c r="L59">
        <v>66</v>
      </c>
      <c r="M59">
        <v>7130.33</v>
      </c>
      <c r="N59">
        <v>55</v>
      </c>
      <c r="O59">
        <v>64781096</v>
      </c>
      <c r="P59">
        <v>9085.2900000000009</v>
      </c>
      <c r="Q59">
        <v>38</v>
      </c>
    </row>
    <row r="60" spans="1:17" x14ac:dyDescent="0.2">
      <c r="A60" t="s">
        <v>58</v>
      </c>
      <c r="B60">
        <v>55334</v>
      </c>
      <c r="C60">
        <v>61</v>
      </c>
      <c r="D60">
        <v>70622</v>
      </c>
      <c r="E60">
        <v>49</v>
      </c>
      <c r="F60">
        <v>85024</v>
      </c>
      <c r="G60">
        <v>62</v>
      </c>
      <c r="H60">
        <v>106460</v>
      </c>
      <c r="I60">
        <v>59</v>
      </c>
      <c r="J60">
        <v>116255</v>
      </c>
      <c r="K60">
        <v>24</v>
      </c>
      <c r="L60">
        <v>51</v>
      </c>
      <c r="M60">
        <v>14650.26</v>
      </c>
      <c r="N60">
        <v>32</v>
      </c>
      <c r="O60">
        <v>135652926</v>
      </c>
      <c r="P60">
        <v>9259.42</v>
      </c>
      <c r="Q60">
        <v>35</v>
      </c>
    </row>
    <row r="61" spans="1:17" x14ac:dyDescent="0.2">
      <c r="A61" t="s">
        <v>59</v>
      </c>
      <c r="B61">
        <v>52865</v>
      </c>
      <c r="C61">
        <v>67</v>
      </c>
      <c r="D61">
        <v>61585</v>
      </c>
      <c r="E61">
        <v>70</v>
      </c>
      <c r="F61">
        <v>75112</v>
      </c>
      <c r="G61">
        <v>71</v>
      </c>
      <c r="H61">
        <v>96652</v>
      </c>
      <c r="I61">
        <v>72</v>
      </c>
      <c r="J61">
        <v>98652</v>
      </c>
      <c r="K61">
        <v>16</v>
      </c>
      <c r="L61">
        <v>72</v>
      </c>
      <c r="M61">
        <v>2174.08</v>
      </c>
      <c r="N61">
        <v>68</v>
      </c>
      <c r="O61">
        <v>26471376</v>
      </c>
      <c r="P61">
        <v>12175.88</v>
      </c>
      <c r="Q61">
        <v>12</v>
      </c>
    </row>
    <row r="62" spans="1:17" x14ac:dyDescent="0.2">
      <c r="A62" t="s">
        <v>60</v>
      </c>
      <c r="B62">
        <v>53699</v>
      </c>
      <c r="C62">
        <v>65</v>
      </c>
      <c r="D62">
        <v>65333</v>
      </c>
      <c r="E62">
        <v>66</v>
      </c>
      <c r="F62">
        <v>85847</v>
      </c>
      <c r="G62">
        <v>56</v>
      </c>
      <c r="H62">
        <v>103281</v>
      </c>
      <c r="I62">
        <v>63</v>
      </c>
      <c r="J62">
        <v>108792</v>
      </c>
      <c r="K62">
        <v>25</v>
      </c>
      <c r="L62">
        <v>64</v>
      </c>
      <c r="M62">
        <v>7119.9</v>
      </c>
      <c r="N62">
        <v>56</v>
      </c>
      <c r="O62">
        <v>64020929</v>
      </c>
      <c r="P62">
        <v>8991.83</v>
      </c>
      <c r="Q62">
        <v>42</v>
      </c>
    </row>
    <row r="63" spans="1:17" x14ac:dyDescent="0.2">
      <c r="A63" t="s">
        <v>61</v>
      </c>
      <c r="B63">
        <v>72924</v>
      </c>
      <c r="C63">
        <v>6</v>
      </c>
      <c r="D63">
        <v>84810</v>
      </c>
      <c r="E63">
        <v>8</v>
      </c>
      <c r="F63">
        <v>96697</v>
      </c>
      <c r="G63">
        <v>19</v>
      </c>
      <c r="H63">
        <v>119225</v>
      </c>
      <c r="I63">
        <v>19</v>
      </c>
      <c r="J63">
        <v>130029</v>
      </c>
      <c r="K63" t="s">
        <v>83</v>
      </c>
      <c r="L63">
        <v>22</v>
      </c>
      <c r="M63">
        <v>18747.89</v>
      </c>
      <c r="N63">
        <v>21</v>
      </c>
      <c r="O63">
        <v>156816713</v>
      </c>
      <c r="P63">
        <v>8364.5</v>
      </c>
      <c r="Q63">
        <v>60</v>
      </c>
    </row>
    <row r="64" spans="1:17" x14ac:dyDescent="0.2">
      <c r="A64" t="s">
        <v>62</v>
      </c>
      <c r="B64">
        <v>75814</v>
      </c>
      <c r="C64">
        <v>3</v>
      </c>
      <c r="D64">
        <v>89115</v>
      </c>
      <c r="E64">
        <v>2</v>
      </c>
      <c r="F64">
        <v>106405</v>
      </c>
      <c r="G64">
        <v>7</v>
      </c>
      <c r="H64">
        <v>140987</v>
      </c>
      <c r="I64">
        <v>2</v>
      </c>
      <c r="J64">
        <v>152989</v>
      </c>
      <c r="K64">
        <v>26</v>
      </c>
      <c r="L64">
        <v>3</v>
      </c>
      <c r="M64">
        <v>26587.18</v>
      </c>
      <c r="N64">
        <v>13</v>
      </c>
      <c r="O64">
        <v>330394392</v>
      </c>
      <c r="P64">
        <v>12426.83</v>
      </c>
      <c r="Q64">
        <v>9</v>
      </c>
    </row>
    <row r="65" spans="1:17" x14ac:dyDescent="0.2">
      <c r="A65" t="s">
        <v>63</v>
      </c>
      <c r="B65">
        <v>60127</v>
      </c>
      <c r="C65">
        <v>39</v>
      </c>
      <c r="D65">
        <v>72758</v>
      </c>
      <c r="E65">
        <v>41</v>
      </c>
      <c r="F65">
        <v>90442</v>
      </c>
      <c r="G65">
        <v>46</v>
      </c>
      <c r="H65">
        <v>111735</v>
      </c>
      <c r="I65">
        <v>38</v>
      </c>
      <c r="J65">
        <v>121223</v>
      </c>
      <c r="K65" t="s">
        <v>77</v>
      </c>
      <c r="L65">
        <v>40</v>
      </c>
      <c r="M65">
        <v>14715.96</v>
      </c>
      <c r="N65">
        <v>31</v>
      </c>
      <c r="O65">
        <v>131143286</v>
      </c>
      <c r="P65">
        <v>8911.64</v>
      </c>
      <c r="Q65">
        <v>45</v>
      </c>
    </row>
    <row r="66" spans="1:17" x14ac:dyDescent="0.2">
      <c r="A66" t="s">
        <v>64</v>
      </c>
      <c r="B66">
        <v>61261</v>
      </c>
      <c r="C66">
        <v>35</v>
      </c>
      <c r="D66">
        <v>76058</v>
      </c>
      <c r="E66">
        <v>28</v>
      </c>
      <c r="F66">
        <v>94271</v>
      </c>
      <c r="G66">
        <v>25</v>
      </c>
      <c r="H66">
        <v>112953</v>
      </c>
      <c r="I66">
        <v>33</v>
      </c>
      <c r="J66">
        <v>120948</v>
      </c>
      <c r="K66">
        <v>30</v>
      </c>
      <c r="L66">
        <v>41</v>
      </c>
      <c r="M66">
        <v>32872.07</v>
      </c>
      <c r="N66">
        <v>8</v>
      </c>
      <c r="O66">
        <v>295587409</v>
      </c>
      <c r="P66">
        <v>8992.0499999999993</v>
      </c>
      <c r="Q66">
        <v>41</v>
      </c>
    </row>
    <row r="67" spans="1:17" x14ac:dyDescent="0.2">
      <c r="A67" t="s">
        <v>65</v>
      </c>
      <c r="B67">
        <v>52711</v>
      </c>
      <c r="C67">
        <v>68</v>
      </c>
      <c r="D67">
        <v>65888</v>
      </c>
      <c r="E67">
        <v>64</v>
      </c>
      <c r="F67">
        <v>89604</v>
      </c>
      <c r="G67">
        <v>48</v>
      </c>
      <c r="H67">
        <v>111105</v>
      </c>
      <c r="I67">
        <v>39</v>
      </c>
      <c r="J67">
        <v>120173</v>
      </c>
      <c r="K67" t="s">
        <v>75</v>
      </c>
      <c r="L67">
        <v>44</v>
      </c>
      <c r="M67">
        <v>26971.57</v>
      </c>
      <c r="N67">
        <v>12</v>
      </c>
      <c r="O67">
        <v>230572970</v>
      </c>
      <c r="P67">
        <v>8548.74</v>
      </c>
      <c r="Q67">
        <v>55</v>
      </c>
    </row>
    <row r="68" spans="1:17" x14ac:dyDescent="0.2">
      <c r="A68" t="s">
        <v>66</v>
      </c>
      <c r="B68">
        <v>55714</v>
      </c>
      <c r="C68">
        <v>59</v>
      </c>
      <c r="D68">
        <v>68063</v>
      </c>
      <c r="E68">
        <v>58</v>
      </c>
      <c r="F68">
        <v>87535</v>
      </c>
      <c r="G68">
        <v>54</v>
      </c>
      <c r="H68">
        <v>116888</v>
      </c>
      <c r="I68">
        <v>22</v>
      </c>
      <c r="J68">
        <v>116888</v>
      </c>
      <c r="K68">
        <v>20</v>
      </c>
      <c r="L68">
        <v>48</v>
      </c>
      <c r="M68">
        <v>9255.2099999999991</v>
      </c>
      <c r="N68">
        <v>48</v>
      </c>
      <c r="O68">
        <v>89515485</v>
      </c>
      <c r="P68">
        <v>9671.9</v>
      </c>
      <c r="Q68">
        <v>26</v>
      </c>
    </row>
    <row r="69" spans="1:17" x14ac:dyDescent="0.2">
      <c r="A69" t="s">
        <v>67</v>
      </c>
      <c r="B69">
        <v>60665</v>
      </c>
      <c r="C69">
        <v>38</v>
      </c>
      <c r="D69">
        <v>71881</v>
      </c>
      <c r="E69">
        <v>45</v>
      </c>
      <c r="F69">
        <v>92068</v>
      </c>
      <c r="G69">
        <v>38</v>
      </c>
      <c r="H69">
        <v>118989</v>
      </c>
      <c r="I69">
        <v>20</v>
      </c>
      <c r="J69">
        <v>131157</v>
      </c>
      <c r="K69">
        <v>25</v>
      </c>
      <c r="L69">
        <v>17</v>
      </c>
      <c r="M69">
        <v>6104.93</v>
      </c>
      <c r="N69">
        <v>58</v>
      </c>
      <c r="O69">
        <v>60536457</v>
      </c>
      <c r="P69">
        <v>9916</v>
      </c>
      <c r="Q69">
        <v>21</v>
      </c>
    </row>
    <row r="70" spans="1:17" x14ac:dyDescent="0.2">
      <c r="A70" t="s">
        <v>68</v>
      </c>
      <c r="B70">
        <v>57994</v>
      </c>
      <c r="C70">
        <v>53</v>
      </c>
      <c r="D70">
        <v>73083</v>
      </c>
      <c r="E70">
        <v>39</v>
      </c>
      <c r="F70">
        <v>93528</v>
      </c>
      <c r="G70">
        <v>30</v>
      </c>
      <c r="H70">
        <v>112295</v>
      </c>
      <c r="I70">
        <v>37</v>
      </c>
      <c r="J70">
        <v>128361</v>
      </c>
      <c r="K70" t="s">
        <v>80</v>
      </c>
      <c r="L70">
        <v>25</v>
      </c>
      <c r="M70">
        <v>2911.01</v>
      </c>
      <c r="N70">
        <v>66</v>
      </c>
      <c r="O70">
        <v>42368062</v>
      </c>
      <c r="P70">
        <v>14554.4</v>
      </c>
      <c r="Q70">
        <v>3</v>
      </c>
    </row>
    <row r="71" spans="1:17" x14ac:dyDescent="0.2">
      <c r="A71" t="s">
        <v>69</v>
      </c>
      <c r="B71">
        <v>70406</v>
      </c>
      <c r="C71">
        <v>8</v>
      </c>
      <c r="D71">
        <v>83621</v>
      </c>
      <c r="E71">
        <v>10</v>
      </c>
      <c r="F71">
        <v>106904</v>
      </c>
      <c r="G71">
        <v>5</v>
      </c>
      <c r="H71">
        <v>127276</v>
      </c>
      <c r="I71">
        <v>6</v>
      </c>
      <c r="J71">
        <v>154189</v>
      </c>
      <c r="K71">
        <v>36</v>
      </c>
      <c r="L71">
        <v>2</v>
      </c>
      <c r="M71">
        <v>12996.32</v>
      </c>
      <c r="N71">
        <v>38</v>
      </c>
      <c r="O71">
        <v>177852291</v>
      </c>
      <c r="P71">
        <v>13684.82</v>
      </c>
      <c r="Q71">
        <v>6</v>
      </c>
    </row>
    <row r="72" spans="1:17" x14ac:dyDescent="0.2">
      <c r="A72" t="s">
        <v>70</v>
      </c>
      <c r="B72">
        <v>61125</v>
      </c>
      <c r="C72">
        <v>36</v>
      </c>
      <c r="D72">
        <v>73556</v>
      </c>
      <c r="E72">
        <v>37</v>
      </c>
      <c r="F72">
        <v>93806</v>
      </c>
      <c r="G72">
        <v>28</v>
      </c>
      <c r="H72">
        <v>109157</v>
      </c>
      <c r="I72">
        <v>44</v>
      </c>
      <c r="J72">
        <v>116674</v>
      </c>
      <c r="K72">
        <v>25</v>
      </c>
      <c r="L72">
        <v>49</v>
      </c>
      <c r="M72">
        <v>15178.8</v>
      </c>
      <c r="N72">
        <v>30</v>
      </c>
      <c r="O72">
        <v>151867304</v>
      </c>
      <c r="P72">
        <v>10005.23</v>
      </c>
      <c r="Q72">
        <v>19</v>
      </c>
    </row>
    <row r="73" spans="1:17" x14ac:dyDescent="0.2">
      <c r="A73" t="s">
        <v>71</v>
      </c>
      <c r="B73">
        <v>56772</v>
      </c>
      <c r="C73">
        <v>56</v>
      </c>
      <c r="D73">
        <v>68615</v>
      </c>
      <c r="E73">
        <v>55</v>
      </c>
      <c r="F73">
        <v>85195</v>
      </c>
      <c r="G73">
        <v>60</v>
      </c>
      <c r="H73">
        <v>108881</v>
      </c>
      <c r="I73">
        <v>49</v>
      </c>
      <c r="J73">
        <v>121911</v>
      </c>
      <c r="K73">
        <v>33</v>
      </c>
      <c r="L73">
        <v>37</v>
      </c>
      <c r="M73">
        <v>7618.23</v>
      </c>
      <c r="N73">
        <v>54</v>
      </c>
      <c r="O73">
        <v>82451963</v>
      </c>
      <c r="P73">
        <v>10822.98</v>
      </c>
      <c r="Q73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5796-B558-1A48-AAE8-32D7C440AE2A}">
  <dimension ref="A1:Q73"/>
  <sheetViews>
    <sheetView workbookViewId="0">
      <selection sqref="A1:A1048576"/>
    </sheetView>
  </sheetViews>
  <sheetFormatPr baseColWidth="10" defaultRowHeight="16" x14ac:dyDescent="0.2"/>
  <sheetData>
    <row r="1" spans="1:17" x14ac:dyDescent="0.2">
      <c r="A1" t="s">
        <v>87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  <c r="H1" t="s">
        <v>184</v>
      </c>
      <c r="I1" t="s">
        <v>185</v>
      </c>
      <c r="J1" t="s">
        <v>186</v>
      </c>
      <c r="K1" t="s">
        <v>187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</row>
    <row r="2" spans="1:17" x14ac:dyDescent="0.2">
      <c r="A2" t="s">
        <v>0</v>
      </c>
      <c r="B2">
        <v>58294</v>
      </c>
      <c r="C2">
        <v>39</v>
      </c>
      <c r="D2">
        <v>68900</v>
      </c>
      <c r="E2">
        <v>46</v>
      </c>
      <c r="F2">
        <v>83738</v>
      </c>
      <c r="G2">
        <v>58</v>
      </c>
      <c r="H2">
        <v>104521</v>
      </c>
      <c r="I2">
        <v>52</v>
      </c>
      <c r="J2">
        <v>107021</v>
      </c>
      <c r="K2">
        <v>21</v>
      </c>
      <c r="L2">
        <v>63</v>
      </c>
      <c r="M2">
        <v>10053.89</v>
      </c>
      <c r="N2">
        <v>45</v>
      </c>
      <c r="O2">
        <v>81529096</v>
      </c>
      <c r="P2">
        <v>8109.21</v>
      </c>
      <c r="Q2">
        <v>50</v>
      </c>
    </row>
    <row r="3" spans="1:17" x14ac:dyDescent="0.2">
      <c r="A3" t="s">
        <v>1</v>
      </c>
      <c r="B3">
        <v>56126</v>
      </c>
      <c r="C3">
        <v>52</v>
      </c>
      <c r="D3">
        <v>68717</v>
      </c>
      <c r="E3">
        <v>48</v>
      </c>
      <c r="F3">
        <v>85690</v>
      </c>
      <c r="G3">
        <v>52</v>
      </c>
      <c r="H3">
        <v>102663</v>
      </c>
      <c r="I3">
        <v>57</v>
      </c>
      <c r="J3">
        <v>111181</v>
      </c>
      <c r="K3">
        <v>26</v>
      </c>
      <c r="L3">
        <v>55</v>
      </c>
      <c r="M3">
        <v>11069.41</v>
      </c>
      <c r="N3">
        <v>43</v>
      </c>
      <c r="O3">
        <v>82726897</v>
      </c>
      <c r="P3">
        <v>7473.47</v>
      </c>
      <c r="Q3">
        <v>65</v>
      </c>
    </row>
    <row r="4" spans="1:17" x14ac:dyDescent="0.2">
      <c r="A4" t="s">
        <v>2</v>
      </c>
      <c r="B4">
        <v>57397</v>
      </c>
      <c r="C4">
        <v>44</v>
      </c>
      <c r="D4">
        <v>69495</v>
      </c>
      <c r="E4">
        <v>44</v>
      </c>
      <c r="F4">
        <v>86432</v>
      </c>
      <c r="G4">
        <v>48</v>
      </c>
      <c r="H4">
        <v>113047</v>
      </c>
      <c r="I4">
        <v>23</v>
      </c>
      <c r="J4">
        <v>115245</v>
      </c>
      <c r="K4">
        <v>20</v>
      </c>
      <c r="L4">
        <v>45</v>
      </c>
      <c r="M4">
        <v>2522.08</v>
      </c>
      <c r="N4">
        <v>67</v>
      </c>
      <c r="O4">
        <v>25675182</v>
      </c>
      <c r="P4">
        <v>10180.16</v>
      </c>
      <c r="Q4">
        <v>17</v>
      </c>
    </row>
    <row r="5" spans="1:17" x14ac:dyDescent="0.2">
      <c r="A5" t="s">
        <v>3</v>
      </c>
      <c r="B5">
        <v>56777</v>
      </c>
      <c r="C5">
        <v>48</v>
      </c>
      <c r="D5">
        <v>70732</v>
      </c>
      <c r="E5">
        <v>39</v>
      </c>
      <c r="F5">
        <v>89354</v>
      </c>
      <c r="G5">
        <v>38</v>
      </c>
      <c r="H5">
        <v>109271</v>
      </c>
      <c r="I5">
        <v>37</v>
      </c>
      <c r="J5">
        <v>117552</v>
      </c>
      <c r="K5">
        <v>24</v>
      </c>
      <c r="L5">
        <v>39</v>
      </c>
      <c r="M5">
        <v>11210.15</v>
      </c>
      <c r="N5">
        <v>42</v>
      </c>
      <c r="O5">
        <v>153292991</v>
      </c>
      <c r="P5">
        <v>13674.48</v>
      </c>
      <c r="Q5">
        <v>4</v>
      </c>
    </row>
    <row r="6" spans="1:17" x14ac:dyDescent="0.2">
      <c r="A6" t="s">
        <v>4</v>
      </c>
      <c r="B6">
        <v>57499</v>
      </c>
      <c r="C6">
        <v>43</v>
      </c>
      <c r="D6">
        <v>70299</v>
      </c>
      <c r="E6">
        <v>40</v>
      </c>
      <c r="F6">
        <v>85524</v>
      </c>
      <c r="G6">
        <v>54</v>
      </c>
      <c r="H6">
        <v>102066</v>
      </c>
      <c r="I6">
        <v>60</v>
      </c>
      <c r="J6">
        <v>112093</v>
      </c>
      <c r="K6">
        <v>26</v>
      </c>
      <c r="L6">
        <v>51</v>
      </c>
      <c r="M6">
        <v>9543.93</v>
      </c>
      <c r="N6">
        <v>48</v>
      </c>
      <c r="O6">
        <v>83800738</v>
      </c>
      <c r="P6">
        <v>8780.5300000000007</v>
      </c>
      <c r="Q6">
        <v>33</v>
      </c>
    </row>
    <row r="7" spans="1:17" x14ac:dyDescent="0.2">
      <c r="A7" t="s">
        <v>5</v>
      </c>
      <c r="B7">
        <v>67871</v>
      </c>
      <c r="C7">
        <v>10</v>
      </c>
      <c r="D7">
        <v>84391</v>
      </c>
      <c r="E7">
        <v>5</v>
      </c>
      <c r="F7">
        <v>104217</v>
      </c>
      <c r="G7">
        <v>3</v>
      </c>
      <c r="H7">
        <v>119084</v>
      </c>
      <c r="I7">
        <v>14</v>
      </c>
      <c r="J7">
        <v>130645</v>
      </c>
      <c r="K7" t="s">
        <v>88</v>
      </c>
      <c r="L7">
        <v>11</v>
      </c>
      <c r="M7">
        <v>17747.48</v>
      </c>
      <c r="N7">
        <v>24</v>
      </c>
      <c r="O7">
        <v>126025089</v>
      </c>
      <c r="P7">
        <v>7101.01</v>
      </c>
      <c r="Q7">
        <v>68</v>
      </c>
    </row>
    <row r="8" spans="1:17" x14ac:dyDescent="0.2">
      <c r="A8" t="s">
        <v>6</v>
      </c>
      <c r="B8">
        <v>62035</v>
      </c>
      <c r="C8">
        <v>27</v>
      </c>
      <c r="D8">
        <v>76838</v>
      </c>
      <c r="E8">
        <v>17</v>
      </c>
      <c r="F8">
        <v>95473</v>
      </c>
      <c r="G8">
        <v>15</v>
      </c>
      <c r="H8">
        <v>110278</v>
      </c>
      <c r="I8">
        <v>34</v>
      </c>
      <c r="J8">
        <v>124221</v>
      </c>
      <c r="K8">
        <v>30</v>
      </c>
      <c r="L8">
        <v>25</v>
      </c>
      <c r="M8">
        <v>16934.830000000002</v>
      </c>
      <c r="N8">
        <v>26</v>
      </c>
      <c r="O8">
        <v>198132703</v>
      </c>
      <c r="P8">
        <v>11699.72</v>
      </c>
      <c r="Q8">
        <v>6</v>
      </c>
    </row>
    <row r="9" spans="1:17" x14ac:dyDescent="0.2">
      <c r="A9" t="s">
        <v>7</v>
      </c>
      <c r="B9">
        <v>66000</v>
      </c>
      <c r="C9">
        <v>16</v>
      </c>
      <c r="D9">
        <v>74000</v>
      </c>
      <c r="E9">
        <v>28</v>
      </c>
      <c r="F9">
        <v>90400</v>
      </c>
      <c r="G9">
        <v>33</v>
      </c>
      <c r="H9">
        <v>106800</v>
      </c>
      <c r="I9">
        <v>46</v>
      </c>
      <c r="J9">
        <v>121000</v>
      </c>
      <c r="K9">
        <v>25</v>
      </c>
      <c r="L9">
        <v>32</v>
      </c>
      <c r="M9">
        <v>16816.61</v>
      </c>
      <c r="N9">
        <v>27</v>
      </c>
      <c r="O9">
        <v>131757780</v>
      </c>
      <c r="P9">
        <v>7834.98</v>
      </c>
      <c r="Q9">
        <v>57</v>
      </c>
    </row>
    <row r="10" spans="1:17" x14ac:dyDescent="0.2">
      <c r="A10" t="s">
        <v>8</v>
      </c>
      <c r="B10">
        <v>63393</v>
      </c>
      <c r="C10">
        <v>22</v>
      </c>
      <c r="D10">
        <v>72740</v>
      </c>
      <c r="E10">
        <v>32</v>
      </c>
      <c r="F10">
        <v>91753</v>
      </c>
      <c r="G10">
        <v>28</v>
      </c>
      <c r="H10">
        <v>110770</v>
      </c>
      <c r="I10">
        <v>30</v>
      </c>
      <c r="J10">
        <v>130186</v>
      </c>
      <c r="K10">
        <v>35</v>
      </c>
      <c r="L10">
        <v>12</v>
      </c>
      <c r="M10">
        <v>12616.26</v>
      </c>
      <c r="N10">
        <v>38</v>
      </c>
      <c r="O10">
        <v>92885191</v>
      </c>
      <c r="P10">
        <v>7362.34</v>
      </c>
      <c r="Q10">
        <v>66</v>
      </c>
    </row>
    <row r="11" spans="1:17" x14ac:dyDescent="0.2">
      <c r="A11" t="s">
        <v>9</v>
      </c>
      <c r="B11">
        <v>59463</v>
      </c>
      <c r="C11">
        <v>36</v>
      </c>
      <c r="D11">
        <v>72562</v>
      </c>
      <c r="E11">
        <v>33</v>
      </c>
      <c r="F11">
        <v>90344</v>
      </c>
      <c r="G11">
        <v>34</v>
      </c>
      <c r="H11">
        <v>116963</v>
      </c>
      <c r="I11">
        <v>18</v>
      </c>
      <c r="J11">
        <v>127967</v>
      </c>
      <c r="K11">
        <v>26</v>
      </c>
      <c r="L11">
        <v>19</v>
      </c>
      <c r="M11">
        <v>37580.51</v>
      </c>
      <c r="N11">
        <v>5</v>
      </c>
      <c r="O11">
        <v>260481127</v>
      </c>
      <c r="P11">
        <v>6931.28</v>
      </c>
      <c r="Q11">
        <v>70</v>
      </c>
    </row>
    <row r="12" spans="1:17" x14ac:dyDescent="0.2">
      <c r="A12" t="s">
        <v>10</v>
      </c>
      <c r="B12">
        <v>59503</v>
      </c>
      <c r="C12">
        <v>34</v>
      </c>
      <c r="D12">
        <v>66513</v>
      </c>
      <c r="E12">
        <v>58</v>
      </c>
      <c r="F12">
        <v>75896</v>
      </c>
      <c r="G12">
        <v>69</v>
      </c>
      <c r="H12">
        <v>98877</v>
      </c>
      <c r="I12">
        <v>68</v>
      </c>
      <c r="J12">
        <v>111721</v>
      </c>
      <c r="K12">
        <v>35</v>
      </c>
      <c r="L12">
        <v>54</v>
      </c>
      <c r="M12">
        <v>4956.1899999999996</v>
      </c>
      <c r="N12">
        <v>61</v>
      </c>
      <c r="O12">
        <v>50685299</v>
      </c>
      <c r="P12">
        <v>10226.67</v>
      </c>
      <c r="Q12">
        <v>14</v>
      </c>
    </row>
    <row r="13" spans="1:17" x14ac:dyDescent="0.2">
      <c r="A13" t="s">
        <v>11</v>
      </c>
      <c r="B13">
        <v>59616</v>
      </c>
      <c r="C13">
        <v>33</v>
      </c>
      <c r="D13">
        <v>67716</v>
      </c>
      <c r="E13">
        <v>54</v>
      </c>
      <c r="F13">
        <v>86964</v>
      </c>
      <c r="G13">
        <v>43</v>
      </c>
      <c r="H13">
        <v>103344</v>
      </c>
      <c r="I13">
        <v>54</v>
      </c>
      <c r="J13">
        <v>108228</v>
      </c>
      <c r="K13">
        <v>27</v>
      </c>
      <c r="L13">
        <v>61</v>
      </c>
      <c r="M13">
        <v>30158.11</v>
      </c>
      <c r="N13">
        <v>10</v>
      </c>
      <c r="O13">
        <v>246183326</v>
      </c>
      <c r="P13">
        <v>8163.09</v>
      </c>
      <c r="Q13">
        <v>46</v>
      </c>
    </row>
    <row r="14" spans="1:17" x14ac:dyDescent="0.2">
      <c r="A14" t="s">
        <v>12</v>
      </c>
      <c r="B14">
        <v>52068</v>
      </c>
      <c r="C14">
        <v>68</v>
      </c>
      <c r="D14">
        <v>64113</v>
      </c>
      <c r="E14">
        <v>66</v>
      </c>
      <c r="F14">
        <v>85799</v>
      </c>
      <c r="G14">
        <v>51</v>
      </c>
      <c r="H14">
        <v>101341</v>
      </c>
      <c r="I14">
        <v>64</v>
      </c>
      <c r="J14">
        <v>105648</v>
      </c>
      <c r="K14">
        <v>14</v>
      </c>
      <c r="L14">
        <v>66</v>
      </c>
      <c r="M14">
        <v>1679.61</v>
      </c>
      <c r="N14">
        <v>72</v>
      </c>
      <c r="O14">
        <v>19019538</v>
      </c>
      <c r="P14">
        <v>11323.78</v>
      </c>
      <c r="Q14">
        <v>7</v>
      </c>
    </row>
    <row r="15" spans="1:17" x14ac:dyDescent="0.2">
      <c r="A15" t="s">
        <v>13</v>
      </c>
      <c r="B15">
        <v>66477</v>
      </c>
      <c r="C15">
        <v>14</v>
      </c>
      <c r="D15">
        <v>81857</v>
      </c>
      <c r="E15">
        <v>9</v>
      </c>
      <c r="F15">
        <v>109543</v>
      </c>
      <c r="G15">
        <v>2</v>
      </c>
      <c r="H15">
        <v>120253</v>
      </c>
      <c r="I15">
        <v>10</v>
      </c>
      <c r="J15">
        <v>126512</v>
      </c>
      <c r="K15" t="s">
        <v>86</v>
      </c>
      <c r="L15">
        <v>21</v>
      </c>
      <c r="M15">
        <v>9969.85</v>
      </c>
      <c r="N15">
        <v>46</v>
      </c>
      <c r="O15">
        <v>81857329</v>
      </c>
      <c r="P15">
        <v>8210.49</v>
      </c>
      <c r="Q15">
        <v>45</v>
      </c>
    </row>
    <row r="16" spans="1:17" x14ac:dyDescent="0.2">
      <c r="A16" t="s">
        <v>14</v>
      </c>
      <c r="B16">
        <v>68403</v>
      </c>
      <c r="C16">
        <v>8</v>
      </c>
      <c r="D16">
        <v>82386</v>
      </c>
      <c r="E16">
        <v>8</v>
      </c>
      <c r="F16">
        <v>94629</v>
      </c>
      <c r="G16">
        <v>17</v>
      </c>
      <c r="H16">
        <v>108287</v>
      </c>
      <c r="I16">
        <v>42</v>
      </c>
      <c r="J16">
        <v>120380</v>
      </c>
      <c r="K16">
        <v>30</v>
      </c>
      <c r="L16">
        <v>34</v>
      </c>
      <c r="M16">
        <v>18423.25</v>
      </c>
      <c r="N16">
        <v>23</v>
      </c>
      <c r="O16">
        <v>155480098</v>
      </c>
      <c r="P16">
        <v>8439.34</v>
      </c>
      <c r="Q16">
        <v>41</v>
      </c>
    </row>
    <row r="17" spans="1:17" x14ac:dyDescent="0.2">
      <c r="A17" t="s">
        <v>15</v>
      </c>
      <c r="B17">
        <v>55949</v>
      </c>
      <c r="C17">
        <v>56</v>
      </c>
      <c r="D17">
        <v>69541</v>
      </c>
      <c r="E17">
        <v>43</v>
      </c>
      <c r="F17">
        <v>86790</v>
      </c>
      <c r="G17">
        <v>45</v>
      </c>
      <c r="H17">
        <v>101961</v>
      </c>
      <c r="I17">
        <v>61</v>
      </c>
      <c r="J17">
        <v>102861</v>
      </c>
      <c r="K17">
        <v>21</v>
      </c>
      <c r="L17">
        <v>69</v>
      </c>
      <c r="M17">
        <v>1963.12</v>
      </c>
      <c r="N17">
        <v>70</v>
      </c>
      <c r="O17">
        <v>20817220</v>
      </c>
      <c r="P17">
        <v>10604.15</v>
      </c>
      <c r="Q17">
        <v>12</v>
      </c>
    </row>
    <row r="18" spans="1:17" x14ac:dyDescent="0.2">
      <c r="A18" t="s">
        <v>16</v>
      </c>
      <c r="B18">
        <v>60121</v>
      </c>
      <c r="C18">
        <v>32</v>
      </c>
      <c r="D18">
        <v>75394</v>
      </c>
      <c r="E18">
        <v>22</v>
      </c>
      <c r="F18">
        <v>93722</v>
      </c>
      <c r="G18">
        <v>20</v>
      </c>
      <c r="H18">
        <v>102886</v>
      </c>
      <c r="I18">
        <v>56</v>
      </c>
      <c r="J18">
        <v>105941</v>
      </c>
      <c r="K18">
        <v>13</v>
      </c>
      <c r="L18">
        <v>64</v>
      </c>
      <c r="M18">
        <v>29898.9</v>
      </c>
      <c r="N18">
        <v>11</v>
      </c>
      <c r="O18">
        <v>266748070</v>
      </c>
      <c r="P18">
        <v>8921.67</v>
      </c>
      <c r="Q18">
        <v>28</v>
      </c>
    </row>
    <row r="19" spans="1:17" x14ac:dyDescent="0.2">
      <c r="A19" t="s">
        <v>17</v>
      </c>
      <c r="B19">
        <v>62394</v>
      </c>
      <c r="C19">
        <v>25</v>
      </c>
      <c r="D19">
        <v>74952</v>
      </c>
      <c r="E19">
        <v>23</v>
      </c>
      <c r="F19">
        <v>95912</v>
      </c>
      <c r="G19">
        <v>12</v>
      </c>
      <c r="H19">
        <v>116327</v>
      </c>
      <c r="I19">
        <v>19</v>
      </c>
      <c r="J19">
        <v>122361</v>
      </c>
      <c r="K19">
        <v>22</v>
      </c>
      <c r="L19">
        <v>29</v>
      </c>
      <c r="M19">
        <v>5198.1099999999997</v>
      </c>
      <c r="N19">
        <v>60</v>
      </c>
      <c r="O19">
        <v>50006188</v>
      </c>
      <c r="P19">
        <v>9620.07</v>
      </c>
      <c r="Q19">
        <v>20</v>
      </c>
    </row>
    <row r="20" spans="1:17" x14ac:dyDescent="0.2">
      <c r="A20" t="s">
        <v>18</v>
      </c>
      <c r="B20">
        <v>64033</v>
      </c>
      <c r="C20">
        <v>20</v>
      </c>
      <c r="D20">
        <v>76982</v>
      </c>
      <c r="E20">
        <v>16</v>
      </c>
      <c r="F20">
        <v>93442</v>
      </c>
      <c r="G20">
        <v>21</v>
      </c>
      <c r="H20">
        <v>106429</v>
      </c>
      <c r="I20">
        <v>47</v>
      </c>
      <c r="J20">
        <v>123695</v>
      </c>
      <c r="K20">
        <v>31</v>
      </c>
      <c r="L20">
        <v>27</v>
      </c>
      <c r="M20">
        <v>14465.51</v>
      </c>
      <c r="N20">
        <v>33</v>
      </c>
      <c r="O20">
        <v>125659050</v>
      </c>
      <c r="P20">
        <v>8686.7999999999993</v>
      </c>
      <c r="Q20">
        <v>36</v>
      </c>
    </row>
    <row r="21" spans="1:17" x14ac:dyDescent="0.2">
      <c r="A21" t="s">
        <v>19</v>
      </c>
      <c r="B21">
        <v>52817</v>
      </c>
      <c r="C21">
        <v>66</v>
      </c>
      <c r="D21">
        <v>60050</v>
      </c>
      <c r="E21">
        <v>70</v>
      </c>
      <c r="F21">
        <v>75271</v>
      </c>
      <c r="G21">
        <v>70</v>
      </c>
      <c r="H21">
        <v>100923</v>
      </c>
      <c r="I21">
        <v>65</v>
      </c>
      <c r="J21">
        <v>108535</v>
      </c>
      <c r="K21">
        <v>30</v>
      </c>
      <c r="L21">
        <v>60</v>
      </c>
      <c r="M21">
        <v>16960.439999999999</v>
      </c>
      <c r="N21">
        <v>25</v>
      </c>
      <c r="O21">
        <v>165321282</v>
      </c>
      <c r="P21">
        <v>9747.4599999999991</v>
      </c>
      <c r="Q21">
        <v>19</v>
      </c>
    </row>
    <row r="22" spans="1:17" x14ac:dyDescent="0.2">
      <c r="A22" t="s">
        <v>20</v>
      </c>
      <c r="B22">
        <v>55973</v>
      </c>
      <c r="C22">
        <v>55</v>
      </c>
      <c r="D22">
        <v>69881</v>
      </c>
      <c r="E22">
        <v>41</v>
      </c>
      <c r="F22">
        <v>86952</v>
      </c>
      <c r="G22">
        <v>44</v>
      </c>
      <c r="H22">
        <v>109587</v>
      </c>
      <c r="I22">
        <v>36</v>
      </c>
      <c r="J22">
        <v>112749</v>
      </c>
      <c r="K22">
        <v>20</v>
      </c>
      <c r="L22">
        <v>48</v>
      </c>
      <c r="M22">
        <v>7406.97</v>
      </c>
      <c r="N22">
        <v>54</v>
      </c>
      <c r="O22">
        <v>62692933</v>
      </c>
      <c r="P22">
        <v>8464.0499999999993</v>
      </c>
      <c r="Q22">
        <v>39</v>
      </c>
    </row>
    <row r="23" spans="1:17" x14ac:dyDescent="0.2">
      <c r="A23" t="s">
        <v>21</v>
      </c>
      <c r="B23">
        <v>56873</v>
      </c>
      <c r="C23">
        <v>47</v>
      </c>
      <c r="D23">
        <v>65934</v>
      </c>
      <c r="E23">
        <v>62</v>
      </c>
      <c r="F23">
        <v>87747</v>
      </c>
      <c r="G23">
        <v>41</v>
      </c>
      <c r="H23">
        <v>111159</v>
      </c>
      <c r="I23">
        <v>27</v>
      </c>
      <c r="J23">
        <v>117828</v>
      </c>
      <c r="K23">
        <v>18</v>
      </c>
      <c r="L23">
        <v>38</v>
      </c>
      <c r="M23">
        <v>7954.03</v>
      </c>
      <c r="N23">
        <v>52</v>
      </c>
      <c r="O23">
        <v>61616547</v>
      </c>
      <c r="P23">
        <v>7746.58</v>
      </c>
      <c r="Q23">
        <v>58</v>
      </c>
    </row>
    <row r="24" spans="1:17" x14ac:dyDescent="0.2">
      <c r="A24" t="s">
        <v>22</v>
      </c>
      <c r="B24">
        <v>73767</v>
      </c>
      <c r="C24">
        <v>2</v>
      </c>
      <c r="D24">
        <v>83460</v>
      </c>
      <c r="E24">
        <v>6</v>
      </c>
      <c r="F24">
        <v>101038</v>
      </c>
      <c r="G24">
        <v>10</v>
      </c>
      <c r="H24">
        <v>119335</v>
      </c>
      <c r="I24">
        <v>13</v>
      </c>
      <c r="J24">
        <v>127687</v>
      </c>
      <c r="K24">
        <v>15</v>
      </c>
      <c r="L24">
        <v>20</v>
      </c>
      <c r="M24">
        <v>23225.360000000001</v>
      </c>
      <c r="N24">
        <v>16</v>
      </c>
      <c r="O24">
        <v>189299351</v>
      </c>
      <c r="P24">
        <v>8150.55</v>
      </c>
      <c r="Q24">
        <v>47</v>
      </c>
    </row>
    <row r="25" spans="1:17" x14ac:dyDescent="0.2">
      <c r="A25" t="s">
        <v>23</v>
      </c>
      <c r="B25">
        <v>55079</v>
      </c>
      <c r="C25">
        <v>57</v>
      </c>
      <c r="D25">
        <v>66688</v>
      </c>
      <c r="E25">
        <v>57</v>
      </c>
      <c r="F25">
        <v>82941</v>
      </c>
      <c r="G25">
        <v>62</v>
      </c>
      <c r="H25">
        <v>108481</v>
      </c>
      <c r="I25">
        <v>41</v>
      </c>
      <c r="J25">
        <v>110591</v>
      </c>
      <c r="K25">
        <v>20</v>
      </c>
      <c r="L25">
        <v>56</v>
      </c>
      <c r="M25">
        <v>3150.5</v>
      </c>
      <c r="N25">
        <v>64</v>
      </c>
      <c r="O25">
        <v>19562444</v>
      </c>
      <c r="P25">
        <v>6209.31</v>
      </c>
      <c r="Q25">
        <v>72</v>
      </c>
    </row>
    <row r="26" spans="1:17" x14ac:dyDescent="0.2">
      <c r="A26" t="s">
        <v>24</v>
      </c>
      <c r="B26">
        <v>58757</v>
      </c>
      <c r="C26">
        <v>38</v>
      </c>
      <c r="D26">
        <v>74265</v>
      </c>
      <c r="E26">
        <v>26</v>
      </c>
      <c r="F26">
        <v>89661</v>
      </c>
      <c r="G26">
        <v>36</v>
      </c>
      <c r="H26">
        <v>96273</v>
      </c>
      <c r="I26">
        <v>71</v>
      </c>
      <c r="J26">
        <v>96773</v>
      </c>
      <c r="K26">
        <v>21</v>
      </c>
      <c r="L26">
        <v>72</v>
      </c>
      <c r="M26">
        <v>1786.49</v>
      </c>
      <c r="N26">
        <v>71</v>
      </c>
      <c r="O26">
        <v>18239348</v>
      </c>
      <c r="P26">
        <v>10209.6</v>
      </c>
      <c r="Q26">
        <v>15</v>
      </c>
    </row>
    <row r="27" spans="1:17" x14ac:dyDescent="0.2">
      <c r="A27" t="s">
        <v>25</v>
      </c>
      <c r="B27">
        <v>68284</v>
      </c>
      <c r="C27">
        <v>9</v>
      </c>
      <c r="D27">
        <v>81060</v>
      </c>
      <c r="E27">
        <v>11</v>
      </c>
      <c r="F27">
        <v>95872</v>
      </c>
      <c r="G27">
        <v>13</v>
      </c>
      <c r="H27">
        <v>110802</v>
      </c>
      <c r="I27">
        <v>29</v>
      </c>
      <c r="J27">
        <v>115639</v>
      </c>
      <c r="K27">
        <v>20</v>
      </c>
      <c r="L27">
        <v>44</v>
      </c>
      <c r="M27">
        <v>19995.46</v>
      </c>
      <c r="N27">
        <v>20</v>
      </c>
      <c r="O27">
        <v>169352835</v>
      </c>
      <c r="P27">
        <v>8469.56</v>
      </c>
      <c r="Q27">
        <v>38</v>
      </c>
    </row>
    <row r="28" spans="1:17" x14ac:dyDescent="0.2">
      <c r="A28" t="s">
        <v>26</v>
      </c>
      <c r="B28">
        <v>60130</v>
      </c>
      <c r="C28">
        <v>31</v>
      </c>
      <c r="D28">
        <v>71770</v>
      </c>
      <c r="E28">
        <v>36</v>
      </c>
      <c r="F28">
        <v>89930</v>
      </c>
      <c r="G28">
        <v>35</v>
      </c>
      <c r="H28">
        <v>119740</v>
      </c>
      <c r="I28">
        <v>12</v>
      </c>
      <c r="J28">
        <v>123350</v>
      </c>
      <c r="K28" t="s">
        <v>74</v>
      </c>
      <c r="L28">
        <v>28</v>
      </c>
      <c r="M28">
        <v>95742.43</v>
      </c>
      <c r="N28">
        <v>1</v>
      </c>
      <c r="O28">
        <v>853640405</v>
      </c>
      <c r="P28">
        <v>8916.01</v>
      </c>
      <c r="Q28">
        <v>29</v>
      </c>
    </row>
    <row r="29" spans="1:17" x14ac:dyDescent="0.2">
      <c r="A29" t="s">
        <v>27</v>
      </c>
      <c r="B29">
        <v>46660</v>
      </c>
      <c r="C29">
        <v>71</v>
      </c>
      <c r="D29">
        <v>56769</v>
      </c>
      <c r="E29">
        <v>71</v>
      </c>
      <c r="F29">
        <v>75962</v>
      </c>
      <c r="G29">
        <v>68</v>
      </c>
      <c r="H29">
        <v>100834</v>
      </c>
      <c r="I29">
        <v>66</v>
      </c>
      <c r="J29">
        <v>105870</v>
      </c>
      <c r="K29">
        <v>20</v>
      </c>
      <c r="L29">
        <v>65</v>
      </c>
      <c r="M29">
        <v>52173.51</v>
      </c>
      <c r="N29">
        <v>2</v>
      </c>
      <c r="O29">
        <v>421435347</v>
      </c>
      <c r="P29">
        <v>8077.57</v>
      </c>
      <c r="Q29">
        <v>53</v>
      </c>
    </row>
    <row r="30" spans="1:17" x14ac:dyDescent="0.2">
      <c r="A30" t="s">
        <v>28</v>
      </c>
      <c r="B30">
        <v>65616</v>
      </c>
      <c r="C30">
        <v>17</v>
      </c>
      <c r="D30">
        <v>76536</v>
      </c>
      <c r="E30">
        <v>19</v>
      </c>
      <c r="F30">
        <v>91682</v>
      </c>
      <c r="G30">
        <v>29</v>
      </c>
      <c r="H30">
        <v>119772</v>
      </c>
      <c r="I30">
        <v>11</v>
      </c>
      <c r="J30">
        <v>134107</v>
      </c>
      <c r="K30">
        <v>30</v>
      </c>
      <c r="L30">
        <v>7</v>
      </c>
      <c r="M30">
        <v>3717.62</v>
      </c>
      <c r="N30">
        <v>63</v>
      </c>
      <c r="O30">
        <v>69541325</v>
      </c>
      <c r="P30">
        <v>18705.87</v>
      </c>
      <c r="Q30">
        <v>1</v>
      </c>
    </row>
    <row r="31" spans="1:17" x14ac:dyDescent="0.2">
      <c r="A31" t="s">
        <v>29</v>
      </c>
      <c r="B31">
        <v>56513</v>
      </c>
      <c r="C31">
        <v>50</v>
      </c>
      <c r="D31">
        <v>69098</v>
      </c>
      <c r="E31">
        <v>45</v>
      </c>
      <c r="F31">
        <v>85014</v>
      </c>
      <c r="G31">
        <v>56</v>
      </c>
      <c r="H31">
        <v>105779</v>
      </c>
      <c r="I31">
        <v>48</v>
      </c>
      <c r="J31">
        <v>109999</v>
      </c>
      <c r="K31">
        <v>31</v>
      </c>
      <c r="L31">
        <v>57</v>
      </c>
      <c r="M31">
        <v>2893.83</v>
      </c>
      <c r="N31">
        <v>65</v>
      </c>
      <c r="O31">
        <v>31246235</v>
      </c>
      <c r="P31">
        <v>10797.54</v>
      </c>
      <c r="Q31">
        <v>10</v>
      </c>
    </row>
    <row r="32" spans="1:17" x14ac:dyDescent="0.2">
      <c r="A32" t="s">
        <v>30</v>
      </c>
      <c r="B32">
        <v>55018</v>
      </c>
      <c r="C32">
        <v>58</v>
      </c>
      <c r="D32">
        <v>67511</v>
      </c>
      <c r="E32">
        <v>55</v>
      </c>
      <c r="F32">
        <v>85637</v>
      </c>
      <c r="G32">
        <v>53</v>
      </c>
      <c r="H32">
        <v>101814</v>
      </c>
      <c r="I32">
        <v>63</v>
      </c>
      <c r="J32">
        <v>130090</v>
      </c>
      <c r="K32">
        <v>41</v>
      </c>
      <c r="L32">
        <v>14</v>
      </c>
      <c r="M32">
        <v>9711.3799999999992</v>
      </c>
      <c r="N32">
        <v>47</v>
      </c>
      <c r="O32">
        <v>76729393</v>
      </c>
      <c r="P32">
        <v>7900.98</v>
      </c>
      <c r="Q32">
        <v>56</v>
      </c>
    </row>
    <row r="33" spans="1:17" x14ac:dyDescent="0.2">
      <c r="A33" t="s">
        <v>31</v>
      </c>
      <c r="B33">
        <v>76826</v>
      </c>
      <c r="C33">
        <v>1</v>
      </c>
      <c r="D33">
        <v>96958</v>
      </c>
      <c r="E33">
        <v>1</v>
      </c>
      <c r="F33">
        <v>122571</v>
      </c>
      <c r="G33">
        <v>1</v>
      </c>
      <c r="H33">
        <v>146200</v>
      </c>
      <c r="I33">
        <v>1</v>
      </c>
      <c r="J33">
        <v>156131</v>
      </c>
      <c r="K33">
        <v>30</v>
      </c>
      <c r="L33">
        <v>1</v>
      </c>
      <c r="M33">
        <v>11557.41</v>
      </c>
      <c r="N33">
        <v>41</v>
      </c>
      <c r="O33">
        <v>140421063</v>
      </c>
      <c r="P33">
        <v>12149.87</v>
      </c>
      <c r="Q33">
        <v>5</v>
      </c>
    </row>
    <row r="34" spans="1:17" x14ac:dyDescent="0.2">
      <c r="A34" t="s">
        <v>32</v>
      </c>
      <c r="B34">
        <v>54659</v>
      </c>
      <c r="C34">
        <v>60</v>
      </c>
      <c r="D34">
        <v>66385</v>
      </c>
      <c r="E34">
        <v>59</v>
      </c>
      <c r="F34">
        <v>81989</v>
      </c>
      <c r="G34">
        <v>64</v>
      </c>
      <c r="H34">
        <v>99929</v>
      </c>
      <c r="I34">
        <v>67</v>
      </c>
      <c r="J34">
        <v>102927</v>
      </c>
      <c r="K34">
        <v>17</v>
      </c>
      <c r="L34">
        <v>68</v>
      </c>
      <c r="M34">
        <v>6268.82</v>
      </c>
      <c r="N34">
        <v>57</v>
      </c>
      <c r="O34">
        <v>52707043</v>
      </c>
      <c r="P34">
        <v>8407.81</v>
      </c>
      <c r="Q34">
        <v>42</v>
      </c>
    </row>
    <row r="35" spans="1:17" x14ac:dyDescent="0.2">
      <c r="A35" t="s">
        <v>33</v>
      </c>
      <c r="B35">
        <v>67622</v>
      </c>
      <c r="C35">
        <v>11</v>
      </c>
      <c r="D35">
        <v>81119</v>
      </c>
      <c r="E35">
        <v>10</v>
      </c>
      <c r="F35">
        <v>103548</v>
      </c>
      <c r="G35">
        <v>5</v>
      </c>
      <c r="H35">
        <v>118842</v>
      </c>
      <c r="I35">
        <v>16</v>
      </c>
      <c r="J35">
        <v>133152</v>
      </c>
      <c r="K35">
        <v>35</v>
      </c>
      <c r="L35">
        <v>8</v>
      </c>
      <c r="M35">
        <v>33945</v>
      </c>
      <c r="N35">
        <v>6</v>
      </c>
      <c r="O35">
        <v>240536291</v>
      </c>
      <c r="P35">
        <v>7086.06</v>
      </c>
      <c r="Q35">
        <v>69</v>
      </c>
    </row>
    <row r="36" spans="1:17" x14ac:dyDescent="0.2">
      <c r="A36" t="s">
        <v>34</v>
      </c>
      <c r="B36">
        <v>56094</v>
      </c>
      <c r="C36">
        <v>53</v>
      </c>
      <c r="D36">
        <v>65028</v>
      </c>
      <c r="E36">
        <v>65</v>
      </c>
      <c r="F36">
        <v>89489</v>
      </c>
      <c r="G36">
        <v>37</v>
      </c>
      <c r="H36">
        <v>123150</v>
      </c>
      <c r="I36">
        <v>6</v>
      </c>
      <c r="J36">
        <v>136834</v>
      </c>
      <c r="K36">
        <v>16</v>
      </c>
      <c r="L36">
        <v>5</v>
      </c>
      <c r="M36">
        <v>11882.93</v>
      </c>
      <c r="N36">
        <v>39</v>
      </c>
      <c r="O36">
        <v>96565923</v>
      </c>
      <c r="P36">
        <v>8126.44</v>
      </c>
      <c r="Q36">
        <v>49</v>
      </c>
    </row>
    <row r="37" spans="1:17" x14ac:dyDescent="0.2">
      <c r="A37" t="s">
        <v>35</v>
      </c>
      <c r="B37">
        <v>52131</v>
      </c>
      <c r="C37">
        <v>67</v>
      </c>
      <c r="D37">
        <v>67812</v>
      </c>
      <c r="E37">
        <v>53</v>
      </c>
      <c r="F37">
        <v>83098</v>
      </c>
      <c r="G37">
        <v>61</v>
      </c>
      <c r="H37">
        <v>98083</v>
      </c>
      <c r="I37">
        <v>69</v>
      </c>
      <c r="J37">
        <v>101597</v>
      </c>
      <c r="K37">
        <v>24</v>
      </c>
      <c r="L37">
        <v>70</v>
      </c>
      <c r="M37">
        <v>5235.03</v>
      </c>
      <c r="N37">
        <v>59</v>
      </c>
      <c r="O37">
        <v>46850612</v>
      </c>
      <c r="P37">
        <v>8949.44</v>
      </c>
      <c r="Q37">
        <v>27</v>
      </c>
    </row>
    <row r="38" spans="1:17" x14ac:dyDescent="0.2">
      <c r="A38" t="s">
        <v>36</v>
      </c>
      <c r="B38">
        <v>67137</v>
      </c>
      <c r="C38">
        <v>12</v>
      </c>
      <c r="D38">
        <v>75832</v>
      </c>
      <c r="E38">
        <v>21</v>
      </c>
      <c r="F38">
        <v>93223</v>
      </c>
      <c r="G38">
        <v>23</v>
      </c>
      <c r="H38">
        <v>110611</v>
      </c>
      <c r="I38">
        <v>31</v>
      </c>
      <c r="J38">
        <v>120438</v>
      </c>
      <c r="K38">
        <v>25</v>
      </c>
      <c r="L38">
        <v>33</v>
      </c>
      <c r="M38">
        <v>39936.9</v>
      </c>
      <c r="N38">
        <v>4</v>
      </c>
      <c r="O38">
        <v>274694616</v>
      </c>
      <c r="P38">
        <v>6878.22</v>
      </c>
      <c r="Q38">
        <v>71</v>
      </c>
    </row>
    <row r="39" spans="1:17" x14ac:dyDescent="0.2">
      <c r="A39" t="s">
        <v>37</v>
      </c>
      <c r="B39">
        <v>68786</v>
      </c>
      <c r="C39">
        <v>7</v>
      </c>
      <c r="D39">
        <v>82721</v>
      </c>
      <c r="E39">
        <v>7</v>
      </c>
      <c r="F39">
        <v>99328</v>
      </c>
      <c r="G39">
        <v>11</v>
      </c>
      <c r="H39">
        <v>129882</v>
      </c>
      <c r="I39">
        <v>3</v>
      </c>
      <c r="J39">
        <v>132554</v>
      </c>
      <c r="K39">
        <v>21</v>
      </c>
      <c r="L39">
        <v>9</v>
      </c>
      <c r="M39">
        <v>8504.58</v>
      </c>
      <c r="N39">
        <v>50</v>
      </c>
      <c r="O39">
        <v>72811197</v>
      </c>
      <c r="P39">
        <v>8561.41</v>
      </c>
      <c r="Q39">
        <v>37</v>
      </c>
    </row>
    <row r="40" spans="1:17" x14ac:dyDescent="0.2">
      <c r="A40" t="s">
        <v>38</v>
      </c>
      <c r="B40">
        <v>57018</v>
      </c>
      <c r="C40">
        <v>45</v>
      </c>
      <c r="D40">
        <v>66101</v>
      </c>
      <c r="E40">
        <v>61</v>
      </c>
      <c r="F40">
        <v>80272</v>
      </c>
      <c r="G40">
        <v>66</v>
      </c>
      <c r="H40">
        <v>105352</v>
      </c>
      <c r="I40">
        <v>50</v>
      </c>
      <c r="J40">
        <v>107438</v>
      </c>
      <c r="K40">
        <v>21</v>
      </c>
      <c r="L40">
        <v>62</v>
      </c>
      <c r="M40">
        <v>2100.21</v>
      </c>
      <c r="N40">
        <v>69</v>
      </c>
      <c r="O40">
        <v>21512458</v>
      </c>
      <c r="P40">
        <v>10243</v>
      </c>
      <c r="Q40">
        <v>13</v>
      </c>
    </row>
    <row r="41" spans="1:17" x14ac:dyDescent="0.2">
      <c r="A41" t="s">
        <v>39</v>
      </c>
      <c r="B41">
        <v>63686</v>
      </c>
      <c r="C41">
        <v>21</v>
      </c>
      <c r="D41">
        <v>77593</v>
      </c>
      <c r="E41">
        <v>14</v>
      </c>
      <c r="F41">
        <v>95276</v>
      </c>
      <c r="G41">
        <v>16</v>
      </c>
      <c r="H41">
        <v>110431</v>
      </c>
      <c r="I41">
        <v>32</v>
      </c>
      <c r="J41">
        <v>128189</v>
      </c>
      <c r="K41">
        <v>40</v>
      </c>
      <c r="L41">
        <v>18</v>
      </c>
      <c r="M41">
        <v>19345.66</v>
      </c>
      <c r="N41">
        <v>22</v>
      </c>
      <c r="O41">
        <v>156516231</v>
      </c>
      <c r="P41">
        <v>8090.51</v>
      </c>
      <c r="Q41">
        <v>52</v>
      </c>
    </row>
    <row r="42" spans="1:17" x14ac:dyDescent="0.2">
      <c r="A42" t="s">
        <v>40</v>
      </c>
      <c r="B42">
        <v>72082</v>
      </c>
      <c r="C42">
        <v>5</v>
      </c>
      <c r="D42">
        <v>72082</v>
      </c>
      <c r="E42">
        <v>34</v>
      </c>
      <c r="F42">
        <v>87311</v>
      </c>
      <c r="G42">
        <v>42</v>
      </c>
      <c r="H42">
        <v>105585</v>
      </c>
      <c r="I42">
        <v>49</v>
      </c>
      <c r="J42">
        <v>123860</v>
      </c>
      <c r="K42">
        <v>33</v>
      </c>
      <c r="L42">
        <v>26</v>
      </c>
      <c r="M42">
        <v>26229.74</v>
      </c>
      <c r="N42">
        <v>14</v>
      </c>
      <c r="O42">
        <v>199137394</v>
      </c>
      <c r="P42">
        <v>7592.05</v>
      </c>
      <c r="Q42">
        <v>63</v>
      </c>
    </row>
    <row r="43" spans="1:17" x14ac:dyDescent="0.2">
      <c r="A43" t="s">
        <v>41</v>
      </c>
      <c r="B43">
        <v>40793</v>
      </c>
      <c r="C43">
        <v>72</v>
      </c>
      <c r="D43">
        <v>53327</v>
      </c>
      <c r="E43">
        <v>72</v>
      </c>
      <c r="F43">
        <v>71663</v>
      </c>
      <c r="G43">
        <v>72</v>
      </c>
      <c r="H43">
        <v>102281</v>
      </c>
      <c r="I43">
        <v>59</v>
      </c>
      <c r="J43">
        <v>112109</v>
      </c>
      <c r="K43">
        <v>25</v>
      </c>
      <c r="L43">
        <v>50</v>
      </c>
      <c r="M43">
        <v>20306.759999999998</v>
      </c>
      <c r="N43">
        <v>19</v>
      </c>
      <c r="O43">
        <v>178861768</v>
      </c>
      <c r="P43">
        <v>8807.99</v>
      </c>
      <c r="Q43">
        <v>30</v>
      </c>
    </row>
    <row r="44" spans="1:17" x14ac:dyDescent="0.2">
      <c r="A44" t="s">
        <v>42</v>
      </c>
      <c r="B44">
        <v>62839</v>
      </c>
      <c r="C44">
        <v>24</v>
      </c>
      <c r="D44">
        <v>76310</v>
      </c>
      <c r="E44">
        <v>20</v>
      </c>
      <c r="F44">
        <v>95548</v>
      </c>
      <c r="G44">
        <v>14</v>
      </c>
      <c r="H44">
        <v>117473</v>
      </c>
      <c r="I44">
        <v>17</v>
      </c>
      <c r="J44">
        <v>124511</v>
      </c>
      <c r="K44" t="s">
        <v>89</v>
      </c>
      <c r="L44">
        <v>22</v>
      </c>
      <c r="M44">
        <v>32078.39</v>
      </c>
      <c r="N44">
        <v>7</v>
      </c>
      <c r="O44">
        <v>248147738</v>
      </c>
      <c r="P44">
        <v>7735.67</v>
      </c>
      <c r="Q44">
        <v>59</v>
      </c>
    </row>
    <row r="45" spans="1:17" x14ac:dyDescent="0.2">
      <c r="A45" t="s">
        <v>43</v>
      </c>
      <c r="B45">
        <v>51271</v>
      </c>
      <c r="C45">
        <v>69</v>
      </c>
      <c r="D45">
        <v>62379</v>
      </c>
      <c r="E45">
        <v>67</v>
      </c>
      <c r="F45">
        <v>80447</v>
      </c>
      <c r="G45">
        <v>65</v>
      </c>
      <c r="H45">
        <v>112344</v>
      </c>
      <c r="I45">
        <v>24</v>
      </c>
      <c r="J45">
        <v>113844</v>
      </c>
      <c r="K45">
        <v>21</v>
      </c>
      <c r="L45">
        <v>46</v>
      </c>
      <c r="M45">
        <v>3965.99</v>
      </c>
      <c r="N45">
        <v>62</v>
      </c>
      <c r="O45">
        <v>37665700</v>
      </c>
      <c r="P45">
        <v>9497.17</v>
      </c>
      <c r="Q45">
        <v>23</v>
      </c>
    </row>
    <row r="46" spans="1:17" x14ac:dyDescent="0.2">
      <c r="A46" t="s">
        <v>44</v>
      </c>
      <c r="B46">
        <v>59242</v>
      </c>
      <c r="C46">
        <v>37</v>
      </c>
      <c r="D46">
        <v>74265</v>
      </c>
      <c r="E46">
        <v>25</v>
      </c>
      <c r="F46">
        <v>92603</v>
      </c>
      <c r="G46">
        <v>25</v>
      </c>
      <c r="H46">
        <v>110983</v>
      </c>
      <c r="I46">
        <v>28</v>
      </c>
      <c r="J46">
        <v>117303</v>
      </c>
      <c r="K46">
        <v>25</v>
      </c>
      <c r="L46">
        <v>41</v>
      </c>
      <c r="M46">
        <v>13624.46</v>
      </c>
      <c r="N46">
        <v>36</v>
      </c>
      <c r="O46">
        <v>99421087</v>
      </c>
      <c r="P46">
        <v>7297.25</v>
      </c>
      <c r="Q46">
        <v>67</v>
      </c>
    </row>
    <row r="47" spans="1:17" x14ac:dyDescent="0.2">
      <c r="A47" t="s">
        <v>45</v>
      </c>
      <c r="B47">
        <v>64097</v>
      </c>
      <c r="C47">
        <v>19</v>
      </c>
      <c r="D47">
        <v>79404</v>
      </c>
      <c r="E47">
        <v>13</v>
      </c>
      <c r="F47">
        <v>102448</v>
      </c>
      <c r="G47">
        <v>7</v>
      </c>
      <c r="H47">
        <v>122106</v>
      </c>
      <c r="I47">
        <v>8</v>
      </c>
      <c r="J47">
        <v>129169</v>
      </c>
      <c r="K47">
        <v>22</v>
      </c>
      <c r="L47">
        <v>17</v>
      </c>
      <c r="M47">
        <v>31114.74</v>
      </c>
      <c r="N47">
        <v>9</v>
      </c>
      <c r="O47">
        <v>252212482</v>
      </c>
      <c r="P47">
        <v>8105.88</v>
      </c>
      <c r="Q47">
        <v>51</v>
      </c>
    </row>
    <row r="48" spans="1:17" x14ac:dyDescent="0.2">
      <c r="A48" t="s">
        <v>46</v>
      </c>
      <c r="B48">
        <v>57964</v>
      </c>
      <c r="C48">
        <v>40</v>
      </c>
      <c r="D48">
        <v>68843</v>
      </c>
      <c r="E48">
        <v>47</v>
      </c>
      <c r="F48">
        <v>86741</v>
      </c>
      <c r="G48">
        <v>47</v>
      </c>
      <c r="H48">
        <v>112150</v>
      </c>
      <c r="I48">
        <v>25</v>
      </c>
      <c r="J48">
        <v>121377</v>
      </c>
      <c r="K48">
        <v>24</v>
      </c>
      <c r="L48">
        <v>31</v>
      </c>
      <c r="M48">
        <v>16045.45</v>
      </c>
      <c r="N48">
        <v>29</v>
      </c>
      <c r="O48">
        <v>123668282</v>
      </c>
      <c r="P48">
        <v>7707.37</v>
      </c>
      <c r="Q48">
        <v>60</v>
      </c>
    </row>
    <row r="49" spans="1:17" x14ac:dyDescent="0.2">
      <c r="A49" t="s">
        <v>47</v>
      </c>
      <c r="B49">
        <v>57836</v>
      </c>
      <c r="C49">
        <v>41</v>
      </c>
      <c r="D49">
        <v>66239</v>
      </c>
      <c r="E49">
        <v>60</v>
      </c>
      <c r="F49">
        <v>83638</v>
      </c>
      <c r="G49">
        <v>59</v>
      </c>
      <c r="H49">
        <v>114561</v>
      </c>
      <c r="I49">
        <v>21</v>
      </c>
      <c r="J49">
        <v>120289</v>
      </c>
      <c r="K49">
        <v>19</v>
      </c>
      <c r="L49">
        <v>35</v>
      </c>
      <c r="M49">
        <v>44986.79</v>
      </c>
      <c r="N49">
        <v>3</v>
      </c>
      <c r="O49">
        <v>345380761</v>
      </c>
      <c r="P49">
        <v>7677.38</v>
      </c>
      <c r="Q49">
        <v>62</v>
      </c>
    </row>
    <row r="50" spans="1:17" x14ac:dyDescent="0.2">
      <c r="A50" t="s">
        <v>48</v>
      </c>
      <c r="B50">
        <v>61200</v>
      </c>
      <c r="C50">
        <v>28</v>
      </c>
      <c r="D50">
        <v>74550</v>
      </c>
      <c r="E50">
        <v>24</v>
      </c>
      <c r="F50">
        <v>91460</v>
      </c>
      <c r="G50">
        <v>31</v>
      </c>
      <c r="H50">
        <v>111930</v>
      </c>
      <c r="I50">
        <v>26</v>
      </c>
      <c r="J50">
        <v>119940</v>
      </c>
      <c r="K50">
        <v>30</v>
      </c>
      <c r="L50">
        <v>36</v>
      </c>
      <c r="M50">
        <v>22175.11</v>
      </c>
      <c r="N50">
        <v>17</v>
      </c>
      <c r="O50">
        <v>195002512</v>
      </c>
      <c r="P50">
        <v>8793.76</v>
      </c>
      <c r="Q50">
        <v>31</v>
      </c>
    </row>
    <row r="51" spans="1:17" x14ac:dyDescent="0.2">
      <c r="A51" t="s">
        <v>49</v>
      </c>
      <c r="B51">
        <v>57017</v>
      </c>
      <c r="C51">
        <v>46</v>
      </c>
      <c r="D51">
        <v>71720</v>
      </c>
      <c r="E51">
        <v>37</v>
      </c>
      <c r="F51">
        <v>88970</v>
      </c>
      <c r="G51">
        <v>39</v>
      </c>
      <c r="H51">
        <v>107701</v>
      </c>
      <c r="I51">
        <v>44</v>
      </c>
      <c r="J51">
        <v>119684</v>
      </c>
      <c r="K51">
        <v>25</v>
      </c>
      <c r="L51">
        <v>37</v>
      </c>
      <c r="M51">
        <v>14148.84</v>
      </c>
      <c r="N51">
        <v>35</v>
      </c>
      <c r="O51">
        <v>119677976</v>
      </c>
      <c r="P51">
        <v>8458.5</v>
      </c>
      <c r="Q51">
        <v>40</v>
      </c>
    </row>
    <row r="52" spans="1:17" x14ac:dyDescent="0.2">
      <c r="A52" t="s">
        <v>50</v>
      </c>
      <c r="B52">
        <v>73052</v>
      </c>
      <c r="C52">
        <v>4</v>
      </c>
      <c r="D52">
        <v>86930</v>
      </c>
      <c r="E52">
        <v>3</v>
      </c>
      <c r="F52">
        <v>103912</v>
      </c>
      <c r="G52">
        <v>4</v>
      </c>
      <c r="H52">
        <v>126878</v>
      </c>
      <c r="I52">
        <v>4</v>
      </c>
      <c r="J52">
        <v>130110</v>
      </c>
      <c r="K52" t="s">
        <v>90</v>
      </c>
      <c r="L52">
        <v>13</v>
      </c>
      <c r="M52">
        <v>12789.32</v>
      </c>
      <c r="N52">
        <v>37</v>
      </c>
      <c r="O52">
        <v>143954141</v>
      </c>
      <c r="P52">
        <v>11255.81</v>
      </c>
      <c r="Q52">
        <v>8</v>
      </c>
    </row>
    <row r="53" spans="1:17" x14ac:dyDescent="0.2">
      <c r="A53" t="s">
        <v>51</v>
      </c>
      <c r="B53">
        <v>55016</v>
      </c>
      <c r="C53">
        <v>59</v>
      </c>
      <c r="D53">
        <v>68044</v>
      </c>
      <c r="E53">
        <v>50</v>
      </c>
      <c r="F53">
        <v>86303</v>
      </c>
      <c r="G53">
        <v>49</v>
      </c>
      <c r="H53">
        <v>103537</v>
      </c>
      <c r="I53">
        <v>53</v>
      </c>
      <c r="J53">
        <v>111751</v>
      </c>
      <c r="K53">
        <v>23</v>
      </c>
      <c r="L53">
        <v>53</v>
      </c>
      <c r="M53">
        <v>7979.75</v>
      </c>
      <c r="N53">
        <v>51</v>
      </c>
      <c r="O53">
        <v>69319804</v>
      </c>
      <c r="P53">
        <v>8686.9599999999991</v>
      </c>
      <c r="Q53">
        <v>35</v>
      </c>
    </row>
    <row r="54" spans="1:17" x14ac:dyDescent="0.2">
      <c r="A54" t="s">
        <v>52</v>
      </c>
      <c r="B54">
        <v>71328</v>
      </c>
      <c r="C54">
        <v>6</v>
      </c>
      <c r="D54">
        <v>88620</v>
      </c>
      <c r="E54">
        <v>2</v>
      </c>
      <c r="F54">
        <v>102432</v>
      </c>
      <c r="G54">
        <v>8</v>
      </c>
      <c r="H54">
        <v>116160</v>
      </c>
      <c r="I54">
        <v>20</v>
      </c>
      <c r="J54">
        <v>129348</v>
      </c>
      <c r="K54">
        <v>25</v>
      </c>
      <c r="L54">
        <v>16</v>
      </c>
      <c r="M54">
        <v>21186.98</v>
      </c>
      <c r="N54">
        <v>18</v>
      </c>
      <c r="O54">
        <v>215733168</v>
      </c>
      <c r="P54">
        <v>10182.35</v>
      </c>
      <c r="Q54">
        <v>16</v>
      </c>
    </row>
    <row r="55" spans="1:17" x14ac:dyDescent="0.2">
      <c r="A55" t="s">
        <v>53</v>
      </c>
      <c r="B55">
        <v>63071</v>
      </c>
      <c r="C55">
        <v>23</v>
      </c>
      <c r="D55">
        <v>74142</v>
      </c>
      <c r="E55">
        <v>27</v>
      </c>
      <c r="F55">
        <v>92009</v>
      </c>
      <c r="G55">
        <v>27</v>
      </c>
      <c r="H55">
        <v>108253</v>
      </c>
      <c r="I55">
        <v>43</v>
      </c>
      <c r="J55">
        <v>124496</v>
      </c>
      <c r="K55">
        <v>34</v>
      </c>
      <c r="L55">
        <v>23</v>
      </c>
      <c r="M55">
        <v>15058.12</v>
      </c>
      <c r="N55">
        <v>30</v>
      </c>
      <c r="O55">
        <v>120185689</v>
      </c>
      <c r="P55">
        <v>7981.45</v>
      </c>
      <c r="Q55">
        <v>55</v>
      </c>
    </row>
    <row r="56" spans="1:17" x14ac:dyDescent="0.2">
      <c r="A56" t="s">
        <v>54</v>
      </c>
      <c r="B56">
        <v>62160</v>
      </c>
      <c r="C56">
        <v>26</v>
      </c>
      <c r="D56">
        <v>73632</v>
      </c>
      <c r="E56">
        <v>30</v>
      </c>
      <c r="F56">
        <v>93228</v>
      </c>
      <c r="G56">
        <v>22</v>
      </c>
      <c r="H56">
        <v>122400</v>
      </c>
      <c r="I56">
        <v>7</v>
      </c>
      <c r="J56">
        <v>136428</v>
      </c>
      <c r="K56">
        <v>27</v>
      </c>
      <c r="L56">
        <v>6</v>
      </c>
      <c r="M56">
        <v>16289.7</v>
      </c>
      <c r="N56">
        <v>28</v>
      </c>
      <c r="O56">
        <v>136343377</v>
      </c>
      <c r="P56">
        <v>8369.91</v>
      </c>
      <c r="Q56">
        <v>43</v>
      </c>
    </row>
    <row r="57" spans="1:17" x14ac:dyDescent="0.2">
      <c r="A57" t="s">
        <v>55</v>
      </c>
      <c r="B57">
        <v>55998</v>
      </c>
      <c r="C57">
        <v>54</v>
      </c>
      <c r="D57">
        <v>67993</v>
      </c>
      <c r="E57">
        <v>51</v>
      </c>
      <c r="F57">
        <v>93937</v>
      </c>
      <c r="G57">
        <v>18</v>
      </c>
      <c r="H57">
        <v>124297</v>
      </c>
      <c r="I57">
        <v>5</v>
      </c>
      <c r="J57">
        <v>130032</v>
      </c>
      <c r="K57">
        <v>22</v>
      </c>
      <c r="L57">
        <v>15</v>
      </c>
      <c r="M57">
        <v>24941.72</v>
      </c>
      <c r="N57">
        <v>15</v>
      </c>
      <c r="O57">
        <v>225059539</v>
      </c>
      <c r="P57">
        <v>9023.42</v>
      </c>
      <c r="Q57">
        <v>26</v>
      </c>
    </row>
    <row r="58" spans="1:17" x14ac:dyDescent="0.2">
      <c r="A58" t="s">
        <v>56</v>
      </c>
      <c r="B58">
        <v>64795</v>
      </c>
      <c r="C58">
        <v>18</v>
      </c>
      <c r="D58">
        <v>76669</v>
      </c>
      <c r="E58">
        <v>18</v>
      </c>
      <c r="F58">
        <v>88540</v>
      </c>
      <c r="G58">
        <v>40</v>
      </c>
      <c r="H58">
        <v>104806</v>
      </c>
      <c r="I58">
        <v>51</v>
      </c>
      <c r="J58">
        <v>137194</v>
      </c>
      <c r="K58">
        <v>35</v>
      </c>
      <c r="L58">
        <v>4</v>
      </c>
      <c r="M58">
        <v>10123.43</v>
      </c>
      <c r="N58">
        <v>44</v>
      </c>
      <c r="O58">
        <v>81668786</v>
      </c>
      <c r="P58">
        <v>8067.3</v>
      </c>
      <c r="Q58">
        <v>54</v>
      </c>
    </row>
    <row r="59" spans="1:17" x14ac:dyDescent="0.2">
      <c r="A59" t="s">
        <v>57</v>
      </c>
      <c r="B59">
        <v>53710</v>
      </c>
      <c r="C59">
        <v>62</v>
      </c>
      <c r="D59">
        <v>67087</v>
      </c>
      <c r="E59">
        <v>56</v>
      </c>
      <c r="F59">
        <v>83138</v>
      </c>
      <c r="G59">
        <v>60</v>
      </c>
      <c r="H59">
        <v>93877</v>
      </c>
      <c r="I59">
        <v>72</v>
      </c>
      <c r="J59">
        <v>104583</v>
      </c>
      <c r="K59">
        <v>28</v>
      </c>
      <c r="L59">
        <v>67</v>
      </c>
      <c r="M59">
        <v>6972.94</v>
      </c>
      <c r="N59">
        <v>56</v>
      </c>
      <c r="O59">
        <v>63231370</v>
      </c>
      <c r="P59">
        <v>9068.11</v>
      </c>
      <c r="Q59">
        <v>25</v>
      </c>
    </row>
    <row r="60" spans="1:17" x14ac:dyDescent="0.2">
      <c r="A60" t="s">
        <v>58</v>
      </c>
      <c r="B60">
        <v>53206</v>
      </c>
      <c r="C60">
        <v>64</v>
      </c>
      <c r="D60">
        <v>67905</v>
      </c>
      <c r="E60">
        <v>52</v>
      </c>
      <c r="F60">
        <v>77860</v>
      </c>
      <c r="G60">
        <v>67</v>
      </c>
      <c r="H60">
        <v>102366</v>
      </c>
      <c r="I60">
        <v>58</v>
      </c>
      <c r="J60">
        <v>111784</v>
      </c>
      <c r="K60">
        <v>24</v>
      </c>
      <c r="L60">
        <v>52</v>
      </c>
      <c r="M60">
        <v>14449.06</v>
      </c>
      <c r="N60">
        <v>34</v>
      </c>
      <c r="O60">
        <v>126040452</v>
      </c>
      <c r="P60">
        <v>8723.09</v>
      </c>
      <c r="Q60">
        <v>34</v>
      </c>
    </row>
    <row r="61" spans="1:17" x14ac:dyDescent="0.2">
      <c r="A61" t="s">
        <v>59</v>
      </c>
      <c r="B61">
        <v>52865</v>
      </c>
      <c r="C61">
        <v>65</v>
      </c>
      <c r="D61">
        <v>61585</v>
      </c>
      <c r="E61">
        <v>68</v>
      </c>
      <c r="F61">
        <v>75112</v>
      </c>
      <c r="G61">
        <v>71</v>
      </c>
      <c r="H61">
        <v>96652</v>
      </c>
      <c r="I61">
        <v>70</v>
      </c>
      <c r="J61">
        <v>98652</v>
      </c>
      <c r="K61">
        <v>16</v>
      </c>
      <c r="L61">
        <v>71</v>
      </c>
      <c r="M61">
        <v>2472.62</v>
      </c>
      <c r="N61">
        <v>68</v>
      </c>
      <c r="O61">
        <v>26371270</v>
      </c>
      <c r="P61">
        <v>10665.31</v>
      </c>
      <c r="Q61">
        <v>11</v>
      </c>
    </row>
    <row r="62" spans="1:17" x14ac:dyDescent="0.2">
      <c r="A62" t="s">
        <v>60</v>
      </c>
      <c r="B62">
        <v>53699</v>
      </c>
      <c r="C62">
        <v>63</v>
      </c>
      <c r="D62">
        <v>65333</v>
      </c>
      <c r="E62">
        <v>64</v>
      </c>
      <c r="F62">
        <v>85847</v>
      </c>
      <c r="G62">
        <v>50</v>
      </c>
      <c r="H62">
        <v>103281</v>
      </c>
      <c r="I62">
        <v>55</v>
      </c>
      <c r="J62">
        <v>108792</v>
      </c>
      <c r="K62">
        <v>25</v>
      </c>
      <c r="L62">
        <v>59</v>
      </c>
      <c r="M62">
        <v>7307.68</v>
      </c>
      <c r="N62">
        <v>55</v>
      </c>
      <c r="O62">
        <v>68563477</v>
      </c>
      <c r="P62">
        <v>9382.39</v>
      </c>
      <c r="Q62">
        <v>24</v>
      </c>
    </row>
    <row r="63" spans="1:17" x14ac:dyDescent="0.2">
      <c r="A63" t="s">
        <v>61</v>
      </c>
      <c r="B63">
        <v>66407</v>
      </c>
      <c r="C63">
        <v>15</v>
      </c>
      <c r="D63">
        <v>77032</v>
      </c>
      <c r="E63">
        <v>15</v>
      </c>
      <c r="F63">
        <v>92916</v>
      </c>
      <c r="G63">
        <v>24</v>
      </c>
      <c r="H63">
        <v>110429</v>
      </c>
      <c r="I63">
        <v>33</v>
      </c>
      <c r="J63">
        <v>112637</v>
      </c>
      <c r="K63">
        <v>16</v>
      </c>
      <c r="L63">
        <v>49</v>
      </c>
      <c r="M63">
        <v>19365.419999999998</v>
      </c>
      <c r="N63">
        <v>21</v>
      </c>
      <c r="O63">
        <v>145701492</v>
      </c>
      <c r="P63">
        <v>7523.8</v>
      </c>
      <c r="Q63">
        <v>64</v>
      </c>
    </row>
    <row r="64" spans="1:17" x14ac:dyDescent="0.2">
      <c r="A64" t="s">
        <v>62</v>
      </c>
      <c r="B64">
        <v>73714</v>
      </c>
      <c r="C64">
        <v>3</v>
      </c>
      <c r="D64">
        <v>86646</v>
      </c>
      <c r="E64">
        <v>4</v>
      </c>
      <c r="F64">
        <v>103457</v>
      </c>
      <c r="G64">
        <v>6</v>
      </c>
      <c r="H64">
        <v>137081</v>
      </c>
      <c r="I64">
        <v>2</v>
      </c>
      <c r="J64">
        <v>148751</v>
      </c>
      <c r="K64">
        <v>26</v>
      </c>
      <c r="L64">
        <v>2</v>
      </c>
      <c r="M64">
        <v>27045.93</v>
      </c>
      <c r="N64">
        <v>13</v>
      </c>
      <c r="O64">
        <v>302618006</v>
      </c>
      <c r="P64">
        <v>11189.04</v>
      </c>
      <c r="Q64">
        <v>9</v>
      </c>
    </row>
    <row r="65" spans="1:17" x14ac:dyDescent="0.2">
      <c r="A65" t="s">
        <v>63</v>
      </c>
      <c r="B65">
        <v>57670</v>
      </c>
      <c r="C65">
        <v>42</v>
      </c>
      <c r="D65">
        <v>69785</v>
      </c>
      <c r="E65">
        <v>42</v>
      </c>
      <c r="F65">
        <v>86747</v>
      </c>
      <c r="G65">
        <v>46</v>
      </c>
      <c r="H65">
        <v>107170</v>
      </c>
      <c r="I65">
        <v>45</v>
      </c>
      <c r="J65">
        <v>116355</v>
      </c>
      <c r="K65" t="s">
        <v>77</v>
      </c>
      <c r="L65">
        <v>43</v>
      </c>
      <c r="M65">
        <v>14530.5</v>
      </c>
      <c r="N65">
        <v>32</v>
      </c>
      <c r="O65">
        <v>127593414</v>
      </c>
      <c r="P65">
        <v>8781.08</v>
      </c>
      <c r="Q65">
        <v>32</v>
      </c>
    </row>
    <row r="66" spans="1:17" x14ac:dyDescent="0.2">
      <c r="A66" t="s">
        <v>64</v>
      </c>
      <c r="B66">
        <v>59477</v>
      </c>
      <c r="C66">
        <v>35</v>
      </c>
      <c r="D66">
        <v>73843</v>
      </c>
      <c r="E66">
        <v>29</v>
      </c>
      <c r="F66">
        <v>91525</v>
      </c>
      <c r="G66">
        <v>30</v>
      </c>
      <c r="H66">
        <v>109663</v>
      </c>
      <c r="I66">
        <v>35</v>
      </c>
      <c r="J66">
        <v>117476</v>
      </c>
      <c r="K66">
        <v>30</v>
      </c>
      <c r="L66">
        <v>40</v>
      </c>
      <c r="M66">
        <v>31386.240000000002</v>
      </c>
      <c r="N66">
        <v>8</v>
      </c>
      <c r="O66">
        <v>255289858</v>
      </c>
      <c r="P66">
        <v>8133.81</v>
      </c>
      <c r="Q66">
        <v>48</v>
      </c>
    </row>
    <row r="67" spans="1:17" x14ac:dyDescent="0.2">
      <c r="A67" t="s">
        <v>65</v>
      </c>
      <c r="B67">
        <v>48751</v>
      </c>
      <c r="C67">
        <v>70</v>
      </c>
      <c r="D67">
        <v>60939</v>
      </c>
      <c r="E67">
        <v>69</v>
      </c>
      <c r="F67">
        <v>82874</v>
      </c>
      <c r="G67">
        <v>63</v>
      </c>
      <c r="H67">
        <v>101883</v>
      </c>
      <c r="I67">
        <v>62</v>
      </c>
      <c r="J67">
        <v>109684</v>
      </c>
      <c r="K67" t="s">
        <v>75</v>
      </c>
      <c r="L67">
        <v>58</v>
      </c>
      <c r="M67">
        <v>27975.48</v>
      </c>
      <c r="N67">
        <v>12</v>
      </c>
      <c r="O67">
        <v>215346043</v>
      </c>
      <c r="P67">
        <v>7697.67</v>
      </c>
      <c r="Q67">
        <v>61</v>
      </c>
    </row>
    <row r="68" spans="1:17" x14ac:dyDescent="0.2">
      <c r="A68" t="s">
        <v>66</v>
      </c>
      <c r="B68">
        <v>53955</v>
      </c>
      <c r="C68">
        <v>61</v>
      </c>
      <c r="D68">
        <v>65914</v>
      </c>
      <c r="E68">
        <v>63</v>
      </c>
      <c r="F68">
        <v>84771</v>
      </c>
      <c r="G68">
        <v>57</v>
      </c>
      <c r="H68">
        <v>113197</v>
      </c>
      <c r="I68">
        <v>22</v>
      </c>
      <c r="J68">
        <v>113197</v>
      </c>
      <c r="K68">
        <v>20</v>
      </c>
      <c r="L68">
        <v>47</v>
      </c>
      <c r="M68">
        <v>9369.6</v>
      </c>
      <c r="N68">
        <v>49</v>
      </c>
      <c r="O68">
        <v>78021267</v>
      </c>
      <c r="P68">
        <v>8327.06</v>
      </c>
      <c r="Q68">
        <v>44</v>
      </c>
    </row>
    <row r="69" spans="1:17" x14ac:dyDescent="0.2">
      <c r="A69" t="s">
        <v>67</v>
      </c>
      <c r="B69">
        <v>60665</v>
      </c>
      <c r="C69">
        <v>30</v>
      </c>
      <c r="D69">
        <v>71881</v>
      </c>
      <c r="E69">
        <v>35</v>
      </c>
      <c r="F69">
        <v>92068</v>
      </c>
      <c r="G69">
        <v>26</v>
      </c>
      <c r="H69">
        <v>118989</v>
      </c>
      <c r="I69">
        <v>15</v>
      </c>
      <c r="J69">
        <v>131157</v>
      </c>
      <c r="K69">
        <v>25</v>
      </c>
      <c r="L69">
        <v>10</v>
      </c>
      <c r="M69">
        <v>5929.39</v>
      </c>
      <c r="N69">
        <v>58</v>
      </c>
      <c r="O69">
        <v>59174839</v>
      </c>
      <c r="P69">
        <v>9979.92</v>
      </c>
      <c r="Q69">
        <v>18</v>
      </c>
    </row>
    <row r="70" spans="1:17" x14ac:dyDescent="0.2">
      <c r="A70" t="s">
        <v>68</v>
      </c>
      <c r="B70">
        <v>56163</v>
      </c>
      <c r="C70">
        <v>51</v>
      </c>
      <c r="D70">
        <v>70775</v>
      </c>
      <c r="E70">
        <v>38</v>
      </c>
      <c r="F70">
        <v>90575</v>
      </c>
      <c r="G70">
        <v>32</v>
      </c>
      <c r="H70">
        <v>108749</v>
      </c>
      <c r="I70">
        <v>40</v>
      </c>
      <c r="J70">
        <v>124308</v>
      </c>
      <c r="K70" t="s">
        <v>80</v>
      </c>
      <c r="L70">
        <v>24</v>
      </c>
      <c r="M70">
        <v>2889.06</v>
      </c>
      <c r="N70">
        <v>66</v>
      </c>
      <c r="O70">
        <v>41215249</v>
      </c>
      <c r="P70">
        <v>14265.97</v>
      </c>
      <c r="Q70">
        <v>2</v>
      </c>
    </row>
    <row r="71" spans="1:17" x14ac:dyDescent="0.2">
      <c r="A71" t="s">
        <v>69</v>
      </c>
      <c r="B71">
        <v>67053</v>
      </c>
      <c r="C71">
        <v>13</v>
      </c>
      <c r="D71">
        <v>79639</v>
      </c>
      <c r="E71">
        <v>12</v>
      </c>
      <c r="F71">
        <v>101813</v>
      </c>
      <c r="G71">
        <v>9</v>
      </c>
      <c r="H71">
        <v>121215</v>
      </c>
      <c r="I71">
        <v>9</v>
      </c>
      <c r="J71">
        <v>146847</v>
      </c>
      <c r="K71">
        <v>36</v>
      </c>
      <c r="L71">
        <v>3</v>
      </c>
      <c r="M71">
        <v>11877.43</v>
      </c>
      <c r="N71">
        <v>40</v>
      </c>
      <c r="O71">
        <v>166605841</v>
      </c>
      <c r="P71">
        <v>14027.1</v>
      </c>
      <c r="Q71">
        <v>3</v>
      </c>
    </row>
    <row r="72" spans="1:17" x14ac:dyDescent="0.2">
      <c r="A72" t="s">
        <v>70</v>
      </c>
      <c r="B72">
        <v>61125</v>
      </c>
      <c r="C72">
        <v>29</v>
      </c>
      <c r="D72">
        <v>73556</v>
      </c>
      <c r="E72">
        <v>31</v>
      </c>
      <c r="F72">
        <v>93806</v>
      </c>
      <c r="G72">
        <v>19</v>
      </c>
      <c r="H72">
        <v>109157</v>
      </c>
      <c r="I72">
        <v>38</v>
      </c>
      <c r="J72">
        <v>116674</v>
      </c>
      <c r="K72">
        <v>25</v>
      </c>
      <c r="L72">
        <v>42</v>
      </c>
      <c r="M72">
        <v>14926.76</v>
      </c>
      <c r="N72">
        <v>31</v>
      </c>
      <c r="O72">
        <v>143435534</v>
      </c>
      <c r="P72">
        <v>9609.2900000000009</v>
      </c>
      <c r="Q72">
        <v>21</v>
      </c>
    </row>
    <row r="73" spans="1:17" x14ac:dyDescent="0.2">
      <c r="A73" t="s">
        <v>71</v>
      </c>
      <c r="B73">
        <v>56772</v>
      </c>
      <c r="C73">
        <v>49</v>
      </c>
      <c r="D73">
        <v>68615</v>
      </c>
      <c r="E73">
        <v>49</v>
      </c>
      <c r="F73">
        <v>85195</v>
      </c>
      <c r="G73">
        <v>55</v>
      </c>
      <c r="H73">
        <v>108881</v>
      </c>
      <c r="I73">
        <v>39</v>
      </c>
      <c r="J73">
        <v>121911</v>
      </c>
      <c r="K73">
        <v>33</v>
      </c>
      <c r="L73">
        <v>30</v>
      </c>
      <c r="M73">
        <v>7713.21</v>
      </c>
      <c r="N73">
        <v>53</v>
      </c>
      <c r="O73">
        <v>73345440</v>
      </c>
      <c r="P73">
        <v>9509.07</v>
      </c>
      <c r="Q73">
        <v>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13856-2EA6-524C-A5A1-2EE9C7FA6A07}">
  <dimension ref="A1:Q73"/>
  <sheetViews>
    <sheetView tabSelected="1" workbookViewId="0">
      <selection sqref="A1:A1048576"/>
    </sheetView>
  </sheetViews>
  <sheetFormatPr baseColWidth="10" defaultRowHeight="16" x14ac:dyDescent="0.2"/>
  <sheetData>
    <row r="1" spans="1:17" x14ac:dyDescent="0.2">
      <c r="A1" t="s">
        <v>87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208</v>
      </c>
      <c r="Q1" t="s">
        <v>209</v>
      </c>
    </row>
    <row r="2" spans="1:17" x14ac:dyDescent="0.2">
      <c r="A2" t="s">
        <v>0</v>
      </c>
      <c r="B2">
        <v>56628</v>
      </c>
      <c r="C2">
        <v>39</v>
      </c>
      <c r="D2">
        <v>66506</v>
      </c>
      <c r="E2">
        <v>52</v>
      </c>
      <c r="F2">
        <v>80827</v>
      </c>
      <c r="G2">
        <v>62</v>
      </c>
      <c r="H2">
        <v>100889</v>
      </c>
      <c r="I2">
        <v>56</v>
      </c>
      <c r="J2">
        <v>103389</v>
      </c>
      <c r="K2">
        <v>21</v>
      </c>
      <c r="L2">
        <v>63</v>
      </c>
      <c r="M2">
        <v>10358.41</v>
      </c>
      <c r="N2">
        <v>44</v>
      </c>
      <c r="O2">
        <v>77416434</v>
      </c>
      <c r="P2">
        <v>7473.77</v>
      </c>
      <c r="Q2">
        <v>61</v>
      </c>
    </row>
    <row r="3" spans="1:17" x14ac:dyDescent="0.2">
      <c r="A3" t="s">
        <v>1</v>
      </c>
      <c r="B3">
        <v>56126</v>
      </c>
      <c r="C3">
        <v>43</v>
      </c>
      <c r="D3">
        <v>68717</v>
      </c>
      <c r="E3">
        <v>40</v>
      </c>
      <c r="F3">
        <v>85690</v>
      </c>
      <c r="G3">
        <v>38</v>
      </c>
      <c r="H3">
        <v>102663</v>
      </c>
      <c r="I3">
        <v>50</v>
      </c>
      <c r="J3">
        <v>111181</v>
      </c>
      <c r="K3">
        <v>26</v>
      </c>
      <c r="L3">
        <v>47</v>
      </c>
      <c r="M3">
        <v>10906.46</v>
      </c>
      <c r="N3">
        <v>42</v>
      </c>
      <c r="O3">
        <v>82525790</v>
      </c>
      <c r="P3">
        <v>7566.69</v>
      </c>
      <c r="Q3">
        <v>58</v>
      </c>
    </row>
    <row r="4" spans="1:17" x14ac:dyDescent="0.2">
      <c r="A4" t="s">
        <v>2</v>
      </c>
      <c r="B4">
        <v>54324</v>
      </c>
      <c r="C4">
        <v>52</v>
      </c>
      <c r="D4">
        <v>65774</v>
      </c>
      <c r="E4">
        <v>56</v>
      </c>
      <c r="F4">
        <v>81804</v>
      </c>
      <c r="G4">
        <v>58</v>
      </c>
      <c r="H4">
        <v>106994</v>
      </c>
      <c r="I4">
        <v>35</v>
      </c>
      <c r="J4">
        <v>109074</v>
      </c>
      <c r="K4">
        <v>20</v>
      </c>
      <c r="L4">
        <v>56</v>
      </c>
      <c r="M4">
        <v>2591.09</v>
      </c>
      <c r="N4">
        <v>68</v>
      </c>
      <c r="O4">
        <v>26108723</v>
      </c>
      <c r="P4">
        <v>10076.35</v>
      </c>
      <c r="Q4">
        <v>12</v>
      </c>
    </row>
    <row r="5" spans="1:17" x14ac:dyDescent="0.2">
      <c r="A5" t="s">
        <v>3</v>
      </c>
      <c r="B5">
        <v>54073</v>
      </c>
      <c r="C5">
        <v>54</v>
      </c>
      <c r="D5">
        <v>67364</v>
      </c>
      <c r="E5">
        <v>45</v>
      </c>
      <c r="F5">
        <v>85099</v>
      </c>
      <c r="G5">
        <v>40</v>
      </c>
      <c r="H5">
        <v>104068</v>
      </c>
      <c r="I5">
        <v>42</v>
      </c>
      <c r="J5">
        <v>111954</v>
      </c>
      <c r="K5">
        <v>24</v>
      </c>
      <c r="L5">
        <v>42</v>
      </c>
      <c r="M5">
        <v>10843.18</v>
      </c>
      <c r="N5">
        <v>43</v>
      </c>
      <c r="O5">
        <v>153111554</v>
      </c>
      <c r="P5">
        <v>14120.54</v>
      </c>
      <c r="Q5">
        <v>2</v>
      </c>
    </row>
    <row r="6" spans="1:17" x14ac:dyDescent="0.2">
      <c r="A6" t="s">
        <v>4</v>
      </c>
      <c r="B6">
        <v>56151</v>
      </c>
      <c r="C6">
        <v>42</v>
      </c>
      <c r="D6">
        <v>68651</v>
      </c>
      <c r="E6">
        <v>41</v>
      </c>
      <c r="F6">
        <v>83520</v>
      </c>
      <c r="G6">
        <v>45</v>
      </c>
      <c r="H6">
        <v>99674</v>
      </c>
      <c r="I6">
        <v>59</v>
      </c>
      <c r="J6">
        <v>109466</v>
      </c>
      <c r="K6">
        <v>26</v>
      </c>
      <c r="L6">
        <v>54</v>
      </c>
      <c r="M6">
        <v>9522.18</v>
      </c>
      <c r="N6">
        <v>47</v>
      </c>
      <c r="O6">
        <v>88067444</v>
      </c>
      <c r="P6">
        <v>9248.67</v>
      </c>
      <c r="Q6">
        <v>20</v>
      </c>
    </row>
    <row r="7" spans="1:17" x14ac:dyDescent="0.2">
      <c r="A7" t="s">
        <v>5</v>
      </c>
      <c r="B7">
        <v>64818</v>
      </c>
      <c r="C7">
        <v>13</v>
      </c>
      <c r="D7">
        <v>80595</v>
      </c>
      <c r="E7">
        <v>4</v>
      </c>
      <c r="F7">
        <v>99529</v>
      </c>
      <c r="G7">
        <v>5</v>
      </c>
      <c r="H7">
        <v>124768</v>
      </c>
      <c r="I7">
        <v>4</v>
      </c>
      <c r="J7">
        <v>124768</v>
      </c>
      <c r="K7">
        <v>30</v>
      </c>
      <c r="L7">
        <v>13</v>
      </c>
      <c r="M7">
        <v>18033.900000000001</v>
      </c>
      <c r="N7">
        <v>24</v>
      </c>
      <c r="O7">
        <v>127832107</v>
      </c>
      <c r="P7">
        <v>7088.44</v>
      </c>
      <c r="Q7">
        <v>68</v>
      </c>
    </row>
    <row r="8" spans="1:17" x14ac:dyDescent="0.2">
      <c r="A8" t="s">
        <v>6</v>
      </c>
      <c r="B8">
        <v>62035</v>
      </c>
      <c r="C8">
        <v>16</v>
      </c>
      <c r="D8">
        <v>76838</v>
      </c>
      <c r="E8">
        <v>13</v>
      </c>
      <c r="F8">
        <v>95473</v>
      </c>
      <c r="G8">
        <v>12</v>
      </c>
      <c r="H8">
        <v>110278</v>
      </c>
      <c r="I8">
        <v>23</v>
      </c>
      <c r="J8">
        <v>124221</v>
      </c>
      <c r="K8">
        <v>30</v>
      </c>
      <c r="L8">
        <v>15</v>
      </c>
      <c r="M8">
        <v>16878.28</v>
      </c>
      <c r="N8">
        <v>26</v>
      </c>
      <c r="O8">
        <v>163968095</v>
      </c>
      <c r="P8">
        <v>9714.74</v>
      </c>
      <c r="Q8">
        <v>16</v>
      </c>
    </row>
    <row r="9" spans="1:17" x14ac:dyDescent="0.2">
      <c r="A9" t="s">
        <v>7</v>
      </c>
      <c r="B9">
        <v>59581</v>
      </c>
      <c r="C9">
        <v>25</v>
      </c>
      <c r="D9">
        <v>72833</v>
      </c>
      <c r="E9">
        <v>22</v>
      </c>
      <c r="F9">
        <v>89155</v>
      </c>
      <c r="G9">
        <v>27</v>
      </c>
      <c r="H9">
        <v>102779</v>
      </c>
      <c r="I9">
        <v>49</v>
      </c>
      <c r="J9">
        <v>114829</v>
      </c>
      <c r="K9">
        <v>22</v>
      </c>
      <c r="L9">
        <v>36</v>
      </c>
      <c r="M9">
        <v>16473.66</v>
      </c>
      <c r="N9">
        <v>28</v>
      </c>
      <c r="O9">
        <v>127824529</v>
      </c>
      <c r="P9">
        <v>7759.33</v>
      </c>
      <c r="Q9">
        <v>51</v>
      </c>
    </row>
    <row r="10" spans="1:17" x14ac:dyDescent="0.2">
      <c r="A10" t="s">
        <v>8</v>
      </c>
      <c r="B10">
        <v>61547</v>
      </c>
      <c r="C10">
        <v>19</v>
      </c>
      <c r="D10">
        <v>70621</v>
      </c>
      <c r="E10">
        <v>29</v>
      </c>
      <c r="F10">
        <v>89081</v>
      </c>
      <c r="G10">
        <v>28</v>
      </c>
      <c r="H10">
        <v>107544</v>
      </c>
      <c r="I10">
        <v>33</v>
      </c>
      <c r="J10">
        <v>126394</v>
      </c>
      <c r="K10">
        <v>35</v>
      </c>
      <c r="L10">
        <v>11</v>
      </c>
      <c r="M10">
        <v>12643.42</v>
      </c>
      <c r="N10">
        <v>38</v>
      </c>
      <c r="O10">
        <v>90319094</v>
      </c>
      <c r="P10">
        <v>7143.56</v>
      </c>
      <c r="Q10">
        <v>67</v>
      </c>
    </row>
    <row r="11" spans="1:17" x14ac:dyDescent="0.2">
      <c r="A11" t="s">
        <v>9</v>
      </c>
      <c r="B11">
        <v>57335</v>
      </c>
      <c r="C11">
        <v>37</v>
      </c>
      <c r="D11">
        <v>69966</v>
      </c>
      <c r="E11">
        <v>33</v>
      </c>
      <c r="F11">
        <v>87112</v>
      </c>
      <c r="G11">
        <v>32</v>
      </c>
      <c r="H11">
        <v>112778</v>
      </c>
      <c r="I11">
        <v>18</v>
      </c>
      <c r="J11">
        <v>123388</v>
      </c>
      <c r="K11">
        <v>26</v>
      </c>
      <c r="L11">
        <v>16</v>
      </c>
      <c r="M11">
        <v>35777.64</v>
      </c>
      <c r="N11">
        <v>5</v>
      </c>
      <c r="O11">
        <v>250569781</v>
      </c>
      <c r="P11">
        <v>7003.53</v>
      </c>
      <c r="Q11">
        <v>69</v>
      </c>
    </row>
    <row r="12" spans="1:17" x14ac:dyDescent="0.2">
      <c r="A12" t="s">
        <v>10</v>
      </c>
      <c r="B12">
        <v>59503</v>
      </c>
      <c r="C12">
        <v>28</v>
      </c>
      <c r="D12">
        <v>66513</v>
      </c>
      <c r="E12">
        <v>51</v>
      </c>
      <c r="F12">
        <v>75896</v>
      </c>
      <c r="G12">
        <v>68</v>
      </c>
      <c r="H12">
        <v>98877</v>
      </c>
      <c r="I12">
        <v>60</v>
      </c>
      <c r="J12">
        <v>111721</v>
      </c>
      <c r="K12">
        <v>35</v>
      </c>
      <c r="L12">
        <v>44</v>
      </c>
      <c r="M12">
        <v>5261.79</v>
      </c>
      <c r="N12">
        <v>61</v>
      </c>
      <c r="O12">
        <v>45283770</v>
      </c>
      <c r="P12">
        <v>8606.16</v>
      </c>
      <c r="Q12">
        <v>25</v>
      </c>
    </row>
    <row r="13" spans="1:17" x14ac:dyDescent="0.2">
      <c r="A13" t="s">
        <v>11</v>
      </c>
      <c r="B13">
        <v>59616</v>
      </c>
      <c r="C13">
        <v>24</v>
      </c>
      <c r="D13">
        <v>67716</v>
      </c>
      <c r="E13">
        <v>44</v>
      </c>
      <c r="F13">
        <v>86964</v>
      </c>
      <c r="G13">
        <v>33</v>
      </c>
      <c r="H13">
        <v>103344</v>
      </c>
      <c r="I13">
        <v>45</v>
      </c>
      <c r="J13">
        <v>108288</v>
      </c>
      <c r="K13">
        <v>25</v>
      </c>
      <c r="L13">
        <v>58</v>
      </c>
      <c r="M13">
        <v>30164.61</v>
      </c>
      <c r="N13">
        <v>9</v>
      </c>
      <c r="O13">
        <v>246082674</v>
      </c>
      <c r="P13">
        <v>8157.99</v>
      </c>
      <c r="Q13">
        <v>37</v>
      </c>
    </row>
    <row r="14" spans="1:17" x14ac:dyDescent="0.2">
      <c r="A14" t="s">
        <v>12</v>
      </c>
      <c r="B14">
        <v>50307</v>
      </c>
      <c r="C14">
        <v>67</v>
      </c>
      <c r="D14">
        <v>61945</v>
      </c>
      <c r="E14">
        <v>64</v>
      </c>
      <c r="F14">
        <v>82898</v>
      </c>
      <c r="G14">
        <v>53</v>
      </c>
      <c r="H14">
        <v>97914</v>
      </c>
      <c r="I14">
        <v>64</v>
      </c>
      <c r="J14">
        <v>102076</v>
      </c>
      <c r="K14">
        <v>14</v>
      </c>
      <c r="L14">
        <v>65</v>
      </c>
      <c r="M14">
        <v>1530.95</v>
      </c>
      <c r="N14">
        <v>72</v>
      </c>
      <c r="O14">
        <v>17557274</v>
      </c>
      <c r="P14">
        <v>11468.22</v>
      </c>
      <c r="Q14">
        <v>8</v>
      </c>
    </row>
    <row r="15" spans="1:17" x14ac:dyDescent="0.2">
      <c r="A15" t="s">
        <v>13</v>
      </c>
      <c r="B15">
        <v>64723</v>
      </c>
      <c r="C15">
        <v>14</v>
      </c>
      <c r="D15">
        <v>79697</v>
      </c>
      <c r="E15">
        <v>10</v>
      </c>
      <c r="F15">
        <v>106653</v>
      </c>
      <c r="G15">
        <v>2</v>
      </c>
      <c r="H15">
        <v>117111</v>
      </c>
      <c r="I15">
        <v>8</v>
      </c>
      <c r="J15">
        <v>123237</v>
      </c>
      <c r="K15" t="s">
        <v>86</v>
      </c>
      <c r="L15">
        <v>19</v>
      </c>
      <c r="M15">
        <v>9102.8799999999992</v>
      </c>
      <c r="N15">
        <v>50</v>
      </c>
      <c r="O15">
        <v>71420423</v>
      </c>
      <c r="P15">
        <v>7845.92</v>
      </c>
      <c r="Q15">
        <v>46</v>
      </c>
    </row>
    <row r="16" spans="1:17" x14ac:dyDescent="0.2">
      <c r="A16" t="s">
        <v>14</v>
      </c>
      <c r="B16">
        <v>66598</v>
      </c>
      <c r="C16">
        <v>11</v>
      </c>
      <c r="D16">
        <v>80212</v>
      </c>
      <c r="E16">
        <v>7</v>
      </c>
      <c r="F16">
        <v>92132</v>
      </c>
      <c r="G16">
        <v>19</v>
      </c>
      <c r="H16">
        <v>105430</v>
      </c>
      <c r="I16">
        <v>40</v>
      </c>
      <c r="J16">
        <v>117204</v>
      </c>
      <c r="K16">
        <v>30</v>
      </c>
      <c r="L16">
        <v>32</v>
      </c>
      <c r="M16">
        <v>19060.98</v>
      </c>
      <c r="N16">
        <v>23</v>
      </c>
      <c r="O16">
        <v>149775173</v>
      </c>
      <c r="P16">
        <v>7857.69</v>
      </c>
      <c r="Q16">
        <v>45</v>
      </c>
    </row>
    <row r="17" spans="1:17" x14ac:dyDescent="0.2">
      <c r="A17" t="s">
        <v>15</v>
      </c>
      <c r="B17">
        <v>54041</v>
      </c>
      <c r="C17">
        <v>55</v>
      </c>
      <c r="D17">
        <v>67169</v>
      </c>
      <c r="E17">
        <v>46</v>
      </c>
      <c r="F17">
        <v>83852</v>
      </c>
      <c r="G17">
        <v>44</v>
      </c>
      <c r="H17">
        <v>98585</v>
      </c>
      <c r="I17">
        <v>61</v>
      </c>
      <c r="J17">
        <v>99485</v>
      </c>
      <c r="K17">
        <v>21</v>
      </c>
      <c r="L17">
        <v>69</v>
      </c>
      <c r="M17">
        <v>1577.44</v>
      </c>
      <c r="N17">
        <v>71</v>
      </c>
      <c r="O17">
        <v>21835250</v>
      </c>
      <c r="P17">
        <v>13842.21</v>
      </c>
      <c r="Q17">
        <v>3</v>
      </c>
    </row>
    <row r="18" spans="1:17" x14ac:dyDescent="0.2">
      <c r="A18" t="s">
        <v>16</v>
      </c>
      <c r="B18">
        <v>60121</v>
      </c>
      <c r="C18">
        <v>23</v>
      </c>
      <c r="D18">
        <v>75394</v>
      </c>
      <c r="E18">
        <v>18</v>
      </c>
      <c r="F18">
        <v>93722</v>
      </c>
      <c r="G18">
        <v>16</v>
      </c>
      <c r="H18">
        <v>102886</v>
      </c>
      <c r="I18">
        <v>47</v>
      </c>
      <c r="J18">
        <v>105941</v>
      </c>
      <c r="K18">
        <v>13</v>
      </c>
      <c r="L18">
        <v>61</v>
      </c>
      <c r="M18">
        <v>32023.53</v>
      </c>
      <c r="N18">
        <v>7</v>
      </c>
      <c r="O18">
        <v>258845121</v>
      </c>
      <c r="P18">
        <v>8082.97</v>
      </c>
      <c r="Q18">
        <v>41</v>
      </c>
    </row>
    <row r="19" spans="1:17" x14ac:dyDescent="0.2">
      <c r="A19" t="s">
        <v>17</v>
      </c>
      <c r="B19">
        <v>61170</v>
      </c>
      <c r="C19">
        <v>21</v>
      </c>
      <c r="D19">
        <v>73482</v>
      </c>
      <c r="E19">
        <v>21</v>
      </c>
      <c r="F19">
        <v>94031</v>
      </c>
      <c r="G19">
        <v>15</v>
      </c>
      <c r="H19">
        <v>114046</v>
      </c>
      <c r="I19">
        <v>16</v>
      </c>
      <c r="J19">
        <v>119961</v>
      </c>
      <c r="K19">
        <v>22</v>
      </c>
      <c r="L19">
        <v>25</v>
      </c>
      <c r="M19">
        <v>5336.32</v>
      </c>
      <c r="N19">
        <v>60</v>
      </c>
      <c r="O19">
        <v>44766940</v>
      </c>
      <c r="P19">
        <v>8389.11</v>
      </c>
      <c r="Q19">
        <v>28</v>
      </c>
    </row>
    <row r="20" spans="1:17" x14ac:dyDescent="0.2">
      <c r="A20" t="s">
        <v>18</v>
      </c>
      <c r="B20">
        <v>61868</v>
      </c>
      <c r="C20">
        <v>18</v>
      </c>
      <c r="D20">
        <v>74379</v>
      </c>
      <c r="E20">
        <v>19</v>
      </c>
      <c r="F20">
        <v>94455</v>
      </c>
      <c r="G20">
        <v>14</v>
      </c>
      <c r="H20">
        <v>102830</v>
      </c>
      <c r="I20">
        <v>48</v>
      </c>
      <c r="J20">
        <v>119513</v>
      </c>
      <c r="K20">
        <v>31</v>
      </c>
      <c r="L20">
        <v>28</v>
      </c>
      <c r="M20">
        <v>14983.6</v>
      </c>
      <c r="N20">
        <v>31</v>
      </c>
      <c r="O20">
        <v>115532109</v>
      </c>
      <c r="P20">
        <v>7710.57</v>
      </c>
      <c r="Q20">
        <v>55</v>
      </c>
    </row>
    <row r="21" spans="1:17" x14ac:dyDescent="0.2">
      <c r="A21" t="s">
        <v>19</v>
      </c>
      <c r="B21">
        <v>51279</v>
      </c>
      <c r="C21">
        <v>65</v>
      </c>
      <c r="D21">
        <v>58301</v>
      </c>
      <c r="E21">
        <v>71</v>
      </c>
      <c r="F21">
        <v>73078</v>
      </c>
      <c r="G21">
        <v>71</v>
      </c>
      <c r="H21">
        <v>94888</v>
      </c>
      <c r="I21">
        <v>67</v>
      </c>
      <c r="J21">
        <v>102045</v>
      </c>
      <c r="K21">
        <v>30</v>
      </c>
      <c r="L21">
        <v>66</v>
      </c>
      <c r="M21">
        <v>17346.75</v>
      </c>
      <c r="N21">
        <v>25</v>
      </c>
      <c r="O21">
        <v>164294588</v>
      </c>
      <c r="P21">
        <v>9471.2000000000007</v>
      </c>
      <c r="Q21">
        <v>18</v>
      </c>
    </row>
    <row r="22" spans="1:17" x14ac:dyDescent="0.2">
      <c r="A22" t="s">
        <v>20</v>
      </c>
      <c r="B22">
        <v>55146</v>
      </c>
      <c r="C22">
        <v>46</v>
      </c>
      <c r="D22">
        <v>68848</v>
      </c>
      <c r="E22">
        <v>38</v>
      </c>
      <c r="F22">
        <v>85667</v>
      </c>
      <c r="G22">
        <v>39</v>
      </c>
      <c r="H22">
        <v>107967</v>
      </c>
      <c r="I22">
        <v>30</v>
      </c>
      <c r="J22">
        <v>111083</v>
      </c>
      <c r="K22">
        <v>20</v>
      </c>
      <c r="L22">
        <v>48</v>
      </c>
      <c r="M22">
        <v>7560.27</v>
      </c>
      <c r="N22">
        <v>53</v>
      </c>
      <c r="O22">
        <v>61358243</v>
      </c>
      <c r="P22">
        <v>8115.88</v>
      </c>
      <c r="Q22">
        <v>40</v>
      </c>
    </row>
    <row r="23" spans="1:17" x14ac:dyDescent="0.2">
      <c r="A23" t="s">
        <v>21</v>
      </c>
      <c r="B23">
        <v>52802</v>
      </c>
      <c r="C23">
        <v>60</v>
      </c>
      <c r="D23">
        <v>61214</v>
      </c>
      <c r="E23">
        <v>66</v>
      </c>
      <c r="F23">
        <v>81466</v>
      </c>
      <c r="G23">
        <v>60</v>
      </c>
      <c r="H23">
        <v>103202</v>
      </c>
      <c r="I23">
        <v>46</v>
      </c>
      <c r="J23">
        <v>109394</v>
      </c>
      <c r="K23">
        <v>18</v>
      </c>
      <c r="L23">
        <v>55</v>
      </c>
      <c r="M23">
        <v>7312.2</v>
      </c>
      <c r="N23">
        <v>55</v>
      </c>
      <c r="O23">
        <v>56611409</v>
      </c>
      <c r="P23">
        <v>7742.05</v>
      </c>
      <c r="Q23">
        <v>52</v>
      </c>
    </row>
    <row r="24" spans="1:17" x14ac:dyDescent="0.2">
      <c r="A24" t="s">
        <v>22</v>
      </c>
      <c r="B24">
        <v>71210</v>
      </c>
      <c r="C24">
        <v>3</v>
      </c>
      <c r="D24">
        <v>80568</v>
      </c>
      <c r="E24">
        <v>5</v>
      </c>
      <c r="F24">
        <v>97536</v>
      </c>
      <c r="G24">
        <v>8</v>
      </c>
      <c r="H24">
        <v>115199</v>
      </c>
      <c r="I24">
        <v>14</v>
      </c>
      <c r="J24">
        <v>123262</v>
      </c>
      <c r="K24">
        <v>15</v>
      </c>
      <c r="L24">
        <v>18</v>
      </c>
      <c r="M24">
        <v>21324.59</v>
      </c>
      <c r="N24">
        <v>17</v>
      </c>
      <c r="O24">
        <v>178604058</v>
      </c>
      <c r="P24">
        <v>8375.5</v>
      </c>
      <c r="Q24">
        <v>29</v>
      </c>
    </row>
    <row r="25" spans="1:17" x14ac:dyDescent="0.2">
      <c r="A25" t="s">
        <v>23</v>
      </c>
      <c r="B25">
        <v>54615</v>
      </c>
      <c r="C25">
        <v>51</v>
      </c>
      <c r="D25">
        <v>66126</v>
      </c>
      <c r="E25">
        <v>54</v>
      </c>
      <c r="F25">
        <v>82242</v>
      </c>
      <c r="G25">
        <v>56</v>
      </c>
      <c r="H25">
        <v>107567</v>
      </c>
      <c r="I25">
        <v>32</v>
      </c>
      <c r="J25">
        <v>109659</v>
      </c>
      <c r="K25">
        <v>20</v>
      </c>
      <c r="L25">
        <v>53</v>
      </c>
      <c r="M25">
        <v>2743.32</v>
      </c>
      <c r="N25">
        <v>67</v>
      </c>
      <c r="O25">
        <v>19755363</v>
      </c>
      <c r="P25">
        <v>7201.27</v>
      </c>
      <c r="Q25">
        <v>66</v>
      </c>
    </row>
    <row r="26" spans="1:17" x14ac:dyDescent="0.2">
      <c r="A26" t="s">
        <v>24</v>
      </c>
      <c r="B26">
        <v>56328</v>
      </c>
      <c r="C26">
        <v>41</v>
      </c>
      <c r="D26">
        <v>71195</v>
      </c>
      <c r="E26">
        <v>28</v>
      </c>
      <c r="F26">
        <v>85955</v>
      </c>
      <c r="G26">
        <v>37</v>
      </c>
      <c r="H26">
        <v>92293</v>
      </c>
      <c r="I26">
        <v>71</v>
      </c>
      <c r="J26">
        <v>92793</v>
      </c>
      <c r="K26">
        <v>21</v>
      </c>
      <c r="L26">
        <v>72</v>
      </c>
      <c r="M26">
        <v>1707.66</v>
      </c>
      <c r="N26">
        <v>70</v>
      </c>
      <c r="O26">
        <v>19815874</v>
      </c>
      <c r="P26">
        <v>11604.08</v>
      </c>
      <c r="Q26">
        <v>7</v>
      </c>
    </row>
    <row r="27" spans="1:17" x14ac:dyDescent="0.2">
      <c r="A27" t="s">
        <v>25</v>
      </c>
      <c r="B27">
        <v>67275</v>
      </c>
      <c r="C27">
        <v>7</v>
      </c>
      <c r="D27">
        <v>79862</v>
      </c>
      <c r="E27">
        <v>9</v>
      </c>
      <c r="F27">
        <v>94456</v>
      </c>
      <c r="G27">
        <v>13</v>
      </c>
      <c r="H27">
        <v>109165</v>
      </c>
      <c r="I27">
        <v>28</v>
      </c>
      <c r="J27">
        <v>113930</v>
      </c>
      <c r="K27">
        <v>20</v>
      </c>
      <c r="L27">
        <v>38</v>
      </c>
      <c r="M27">
        <v>20180.41</v>
      </c>
      <c r="N27">
        <v>19</v>
      </c>
      <c r="O27">
        <v>161541908</v>
      </c>
      <c r="P27">
        <v>8004.89</v>
      </c>
      <c r="Q27">
        <v>42</v>
      </c>
    </row>
    <row r="28" spans="1:17" x14ac:dyDescent="0.2">
      <c r="A28" t="s">
        <v>26</v>
      </c>
      <c r="B28">
        <v>58550</v>
      </c>
      <c r="C28">
        <v>33</v>
      </c>
      <c r="D28">
        <v>69870</v>
      </c>
      <c r="E28">
        <v>34</v>
      </c>
      <c r="F28">
        <v>87560</v>
      </c>
      <c r="G28">
        <v>31</v>
      </c>
      <c r="H28">
        <v>116580</v>
      </c>
      <c r="I28">
        <v>9</v>
      </c>
      <c r="J28">
        <v>120090</v>
      </c>
      <c r="K28">
        <v>28</v>
      </c>
      <c r="L28">
        <v>24</v>
      </c>
      <c r="M28">
        <v>99072.99</v>
      </c>
      <c r="N28">
        <v>1</v>
      </c>
      <c r="O28">
        <v>811076366</v>
      </c>
      <c r="P28">
        <v>8186.66</v>
      </c>
      <c r="Q28">
        <v>36</v>
      </c>
    </row>
    <row r="29" spans="1:17" x14ac:dyDescent="0.2">
      <c r="A29" t="s">
        <v>27</v>
      </c>
      <c r="B29">
        <v>49505</v>
      </c>
      <c r="C29">
        <v>70</v>
      </c>
      <c r="D29">
        <v>60231</v>
      </c>
      <c r="E29">
        <v>69</v>
      </c>
      <c r="F29">
        <v>80594</v>
      </c>
      <c r="G29">
        <v>63</v>
      </c>
      <c r="H29">
        <v>106983</v>
      </c>
      <c r="I29">
        <v>36</v>
      </c>
      <c r="J29">
        <v>112325</v>
      </c>
      <c r="K29">
        <v>21</v>
      </c>
      <c r="L29">
        <v>40</v>
      </c>
      <c r="M29">
        <v>52371.6</v>
      </c>
      <c r="N29">
        <v>2</v>
      </c>
      <c r="O29">
        <v>394516536</v>
      </c>
      <c r="P29">
        <v>7533.02</v>
      </c>
      <c r="Q29">
        <v>59</v>
      </c>
    </row>
    <row r="30" spans="1:17" x14ac:dyDescent="0.2">
      <c r="A30" t="s">
        <v>28</v>
      </c>
      <c r="B30">
        <v>59064</v>
      </c>
      <c r="C30">
        <v>30</v>
      </c>
      <c r="D30">
        <v>69984</v>
      </c>
      <c r="E30">
        <v>31</v>
      </c>
      <c r="F30">
        <v>84818</v>
      </c>
      <c r="G30">
        <v>43</v>
      </c>
      <c r="H30">
        <v>112596</v>
      </c>
      <c r="I30">
        <v>19</v>
      </c>
      <c r="J30">
        <v>122147</v>
      </c>
      <c r="K30">
        <v>24</v>
      </c>
      <c r="L30">
        <v>20</v>
      </c>
      <c r="M30">
        <v>3802.96</v>
      </c>
      <c r="N30">
        <v>63</v>
      </c>
      <c r="O30">
        <v>66556183</v>
      </c>
      <c r="P30">
        <v>17501.169999999998</v>
      </c>
      <c r="Q30">
        <v>1</v>
      </c>
    </row>
    <row r="31" spans="1:17" x14ac:dyDescent="0.2">
      <c r="A31" t="s">
        <v>29</v>
      </c>
      <c r="B31">
        <v>56513</v>
      </c>
      <c r="C31">
        <v>40</v>
      </c>
      <c r="D31">
        <v>69098</v>
      </c>
      <c r="E31">
        <v>36</v>
      </c>
      <c r="F31">
        <v>85014</v>
      </c>
      <c r="G31">
        <v>41</v>
      </c>
      <c r="H31">
        <v>105779</v>
      </c>
      <c r="I31">
        <v>39</v>
      </c>
      <c r="J31">
        <v>109999</v>
      </c>
      <c r="K31">
        <v>26</v>
      </c>
      <c r="L31">
        <v>50</v>
      </c>
      <c r="M31">
        <v>3092.48</v>
      </c>
      <c r="N31">
        <v>64</v>
      </c>
      <c r="O31">
        <v>30352138</v>
      </c>
      <c r="P31">
        <v>9814.83</v>
      </c>
      <c r="Q31">
        <v>15</v>
      </c>
    </row>
    <row r="32" spans="1:17" x14ac:dyDescent="0.2">
      <c r="A32" t="s">
        <v>30</v>
      </c>
      <c r="B32">
        <v>50868</v>
      </c>
      <c r="C32">
        <v>66</v>
      </c>
      <c r="D32">
        <v>62418</v>
      </c>
      <c r="E32">
        <v>63</v>
      </c>
      <c r="F32">
        <v>79176</v>
      </c>
      <c r="G32">
        <v>64</v>
      </c>
      <c r="H32">
        <v>91482</v>
      </c>
      <c r="I32">
        <v>72</v>
      </c>
      <c r="J32">
        <v>110487</v>
      </c>
      <c r="K32">
        <v>38</v>
      </c>
      <c r="L32">
        <v>49</v>
      </c>
      <c r="M32">
        <v>9782.75</v>
      </c>
      <c r="N32">
        <v>45</v>
      </c>
      <c r="O32">
        <v>74344612</v>
      </c>
      <c r="P32">
        <v>7599.56</v>
      </c>
      <c r="Q32">
        <v>57</v>
      </c>
    </row>
    <row r="33" spans="1:17" x14ac:dyDescent="0.2">
      <c r="A33" t="s">
        <v>31</v>
      </c>
      <c r="B33">
        <v>73482</v>
      </c>
      <c r="C33">
        <v>1</v>
      </c>
      <c r="D33">
        <v>92737</v>
      </c>
      <c r="E33">
        <v>1</v>
      </c>
      <c r="F33">
        <v>117236</v>
      </c>
      <c r="G33">
        <v>1</v>
      </c>
      <c r="H33">
        <v>139837</v>
      </c>
      <c r="I33">
        <v>1</v>
      </c>
      <c r="J33">
        <v>149335</v>
      </c>
      <c r="K33">
        <v>30</v>
      </c>
      <c r="L33">
        <v>1</v>
      </c>
      <c r="M33">
        <v>11890.77</v>
      </c>
      <c r="N33">
        <v>41</v>
      </c>
      <c r="O33">
        <v>133717809</v>
      </c>
      <c r="P33">
        <v>11245.52</v>
      </c>
      <c r="Q33">
        <v>9</v>
      </c>
    </row>
    <row r="34" spans="1:17" x14ac:dyDescent="0.2">
      <c r="A34" t="s">
        <v>32</v>
      </c>
      <c r="B34">
        <v>54118</v>
      </c>
      <c r="C34">
        <v>53</v>
      </c>
      <c r="D34">
        <v>65728</v>
      </c>
      <c r="E34">
        <v>57</v>
      </c>
      <c r="F34">
        <v>81177</v>
      </c>
      <c r="G34">
        <v>61</v>
      </c>
      <c r="H34">
        <v>94302</v>
      </c>
      <c r="I34">
        <v>68</v>
      </c>
      <c r="J34">
        <v>101908</v>
      </c>
      <c r="K34">
        <v>27</v>
      </c>
      <c r="L34">
        <v>67</v>
      </c>
      <c r="M34">
        <v>6297.65</v>
      </c>
      <c r="N34">
        <v>57</v>
      </c>
      <c r="O34">
        <v>55984090</v>
      </c>
      <c r="P34">
        <v>8889.68</v>
      </c>
      <c r="Q34">
        <v>24</v>
      </c>
    </row>
    <row r="35" spans="1:17" x14ac:dyDescent="0.2">
      <c r="A35" t="s">
        <v>33</v>
      </c>
      <c r="B35">
        <v>65837</v>
      </c>
      <c r="C35">
        <v>12</v>
      </c>
      <c r="D35">
        <v>78978</v>
      </c>
      <c r="E35">
        <v>12</v>
      </c>
      <c r="F35">
        <v>100815</v>
      </c>
      <c r="G35">
        <v>3</v>
      </c>
      <c r="H35">
        <v>115701</v>
      </c>
      <c r="I35">
        <v>12</v>
      </c>
      <c r="J35">
        <v>129620</v>
      </c>
      <c r="K35">
        <v>35</v>
      </c>
      <c r="L35">
        <v>6</v>
      </c>
      <c r="M35">
        <v>32668</v>
      </c>
      <c r="N35">
        <v>6</v>
      </c>
      <c r="O35">
        <v>226361852</v>
      </c>
      <c r="P35">
        <v>6929.16</v>
      </c>
      <c r="Q35">
        <v>70</v>
      </c>
    </row>
    <row r="36" spans="1:17" x14ac:dyDescent="0.2">
      <c r="A36" t="s">
        <v>34</v>
      </c>
      <c r="B36">
        <v>53936</v>
      </c>
      <c r="C36">
        <v>56</v>
      </c>
      <c r="D36">
        <v>62527</v>
      </c>
      <c r="E36">
        <v>62</v>
      </c>
      <c r="F36">
        <v>86047</v>
      </c>
      <c r="G36">
        <v>35</v>
      </c>
      <c r="H36">
        <v>118414</v>
      </c>
      <c r="I36">
        <v>6</v>
      </c>
      <c r="J36">
        <v>131571</v>
      </c>
      <c r="K36">
        <v>16</v>
      </c>
      <c r="L36">
        <v>4</v>
      </c>
      <c r="M36">
        <v>12059.12</v>
      </c>
      <c r="N36">
        <v>40</v>
      </c>
      <c r="O36">
        <v>91920728</v>
      </c>
      <c r="P36">
        <v>7622.51</v>
      </c>
      <c r="Q36">
        <v>56</v>
      </c>
    </row>
    <row r="37" spans="1:17" x14ac:dyDescent="0.2">
      <c r="A37" t="s">
        <v>35</v>
      </c>
      <c r="B37">
        <v>52131</v>
      </c>
      <c r="C37">
        <v>63</v>
      </c>
      <c r="D37">
        <v>67812</v>
      </c>
      <c r="E37">
        <v>43</v>
      </c>
      <c r="F37">
        <v>83098</v>
      </c>
      <c r="G37">
        <v>51</v>
      </c>
      <c r="H37">
        <v>98083</v>
      </c>
      <c r="I37">
        <v>63</v>
      </c>
      <c r="J37">
        <v>101597</v>
      </c>
      <c r="K37">
        <v>24</v>
      </c>
      <c r="L37">
        <v>68</v>
      </c>
      <c r="M37">
        <v>5465.69</v>
      </c>
      <c r="N37">
        <v>59</v>
      </c>
      <c r="O37">
        <v>45066240</v>
      </c>
      <c r="P37">
        <v>8245.2999999999993</v>
      </c>
      <c r="Q37">
        <v>34</v>
      </c>
    </row>
    <row r="38" spans="1:17" x14ac:dyDescent="0.2">
      <c r="A38" t="s">
        <v>36</v>
      </c>
      <c r="B38">
        <v>67137</v>
      </c>
      <c r="C38">
        <v>9</v>
      </c>
      <c r="D38">
        <v>75832</v>
      </c>
      <c r="E38">
        <v>15</v>
      </c>
      <c r="F38">
        <v>93223</v>
      </c>
      <c r="G38">
        <v>17</v>
      </c>
      <c r="H38">
        <v>110611</v>
      </c>
      <c r="I38">
        <v>22</v>
      </c>
      <c r="J38">
        <v>120438</v>
      </c>
      <c r="K38">
        <v>25</v>
      </c>
      <c r="L38">
        <v>23</v>
      </c>
      <c r="M38">
        <v>40249.15</v>
      </c>
      <c r="N38">
        <v>4</v>
      </c>
      <c r="O38">
        <v>261875033</v>
      </c>
      <c r="P38">
        <v>6506.35</v>
      </c>
      <c r="Q38">
        <v>72</v>
      </c>
    </row>
    <row r="39" spans="1:17" x14ac:dyDescent="0.2">
      <c r="A39" t="s">
        <v>37</v>
      </c>
      <c r="B39">
        <v>66970</v>
      </c>
      <c r="C39">
        <v>10</v>
      </c>
      <c r="D39">
        <v>80535</v>
      </c>
      <c r="E39">
        <v>6</v>
      </c>
      <c r="F39">
        <v>96701</v>
      </c>
      <c r="G39">
        <v>10</v>
      </c>
      <c r="H39">
        <v>126443</v>
      </c>
      <c r="I39">
        <v>3</v>
      </c>
      <c r="J39">
        <v>129044</v>
      </c>
      <c r="K39">
        <v>21</v>
      </c>
      <c r="L39">
        <v>7</v>
      </c>
      <c r="M39">
        <v>9186.5499999999993</v>
      </c>
      <c r="N39">
        <v>49</v>
      </c>
      <c r="O39">
        <v>71834640</v>
      </c>
      <c r="P39">
        <v>7819.54</v>
      </c>
      <c r="Q39">
        <v>49</v>
      </c>
    </row>
    <row r="40" spans="1:17" x14ac:dyDescent="0.2">
      <c r="A40" t="s">
        <v>38</v>
      </c>
      <c r="B40">
        <v>54661</v>
      </c>
      <c r="C40">
        <v>50</v>
      </c>
      <c r="D40">
        <v>63368</v>
      </c>
      <c r="E40">
        <v>60</v>
      </c>
      <c r="F40">
        <v>76954</v>
      </c>
      <c r="G40">
        <v>67</v>
      </c>
      <c r="H40">
        <v>100996</v>
      </c>
      <c r="I40">
        <v>55</v>
      </c>
      <c r="J40">
        <v>102996</v>
      </c>
      <c r="K40">
        <v>21</v>
      </c>
      <c r="L40">
        <v>64</v>
      </c>
      <c r="M40">
        <v>2075.15</v>
      </c>
      <c r="N40">
        <v>69</v>
      </c>
      <c r="O40">
        <v>20728216</v>
      </c>
      <c r="P40">
        <v>9988.77</v>
      </c>
      <c r="Q40">
        <v>13</v>
      </c>
    </row>
    <row r="41" spans="1:17" x14ac:dyDescent="0.2">
      <c r="A41" t="s">
        <v>39</v>
      </c>
      <c r="B41">
        <v>62005</v>
      </c>
      <c r="C41">
        <v>17</v>
      </c>
      <c r="D41">
        <v>75545</v>
      </c>
      <c r="E41">
        <v>17</v>
      </c>
      <c r="F41">
        <v>92762</v>
      </c>
      <c r="G41">
        <v>18</v>
      </c>
      <c r="H41">
        <v>107517</v>
      </c>
      <c r="I41">
        <v>34</v>
      </c>
      <c r="J41">
        <v>124806</v>
      </c>
      <c r="K41">
        <v>40</v>
      </c>
      <c r="L41">
        <v>12</v>
      </c>
      <c r="M41">
        <v>19649.03</v>
      </c>
      <c r="N41">
        <v>20</v>
      </c>
      <c r="O41">
        <v>141959501</v>
      </c>
      <c r="P41">
        <v>7224.76</v>
      </c>
      <c r="Q41">
        <v>65</v>
      </c>
    </row>
    <row r="42" spans="1:17" x14ac:dyDescent="0.2">
      <c r="A42" t="s">
        <v>40</v>
      </c>
      <c r="B42">
        <v>68804</v>
      </c>
      <c r="C42">
        <v>5</v>
      </c>
      <c r="D42">
        <v>68804</v>
      </c>
      <c r="E42">
        <v>39</v>
      </c>
      <c r="F42">
        <v>83341</v>
      </c>
      <c r="G42">
        <v>47</v>
      </c>
      <c r="H42">
        <v>100784</v>
      </c>
      <c r="I42">
        <v>57</v>
      </c>
      <c r="J42">
        <v>118227</v>
      </c>
      <c r="K42">
        <v>33</v>
      </c>
      <c r="L42">
        <v>29</v>
      </c>
      <c r="M42">
        <v>27441.77</v>
      </c>
      <c r="N42">
        <v>14</v>
      </c>
      <c r="O42">
        <v>186202145</v>
      </c>
      <c r="P42">
        <v>6785.35</v>
      </c>
      <c r="Q42">
        <v>71</v>
      </c>
    </row>
    <row r="43" spans="1:17" x14ac:dyDescent="0.2">
      <c r="A43" t="s">
        <v>41</v>
      </c>
      <c r="B43">
        <v>41263</v>
      </c>
      <c r="C43">
        <v>72</v>
      </c>
      <c r="D43">
        <v>53941</v>
      </c>
      <c r="E43">
        <v>72</v>
      </c>
      <c r="F43">
        <v>72489</v>
      </c>
      <c r="G43">
        <v>72</v>
      </c>
      <c r="H43">
        <v>103460</v>
      </c>
      <c r="I43">
        <v>43</v>
      </c>
      <c r="J43">
        <v>113401</v>
      </c>
      <c r="K43">
        <v>25</v>
      </c>
      <c r="L43">
        <v>39</v>
      </c>
      <c r="M43">
        <v>20382.419999999998</v>
      </c>
      <c r="N43">
        <v>18</v>
      </c>
      <c r="O43">
        <v>184144645</v>
      </c>
      <c r="P43">
        <v>9034.48</v>
      </c>
      <c r="Q43">
        <v>22</v>
      </c>
    </row>
    <row r="44" spans="1:17" x14ac:dyDescent="0.2">
      <c r="A44" t="s">
        <v>42</v>
      </c>
      <c r="B44">
        <v>59559</v>
      </c>
      <c r="C44">
        <v>26</v>
      </c>
      <c r="D44">
        <v>72327</v>
      </c>
      <c r="E44">
        <v>23</v>
      </c>
      <c r="F44">
        <v>90561</v>
      </c>
      <c r="G44">
        <v>22</v>
      </c>
      <c r="H44">
        <v>111341</v>
      </c>
      <c r="I44">
        <v>21</v>
      </c>
      <c r="J44">
        <v>118012</v>
      </c>
      <c r="K44" t="s">
        <v>91</v>
      </c>
      <c r="L44">
        <v>30</v>
      </c>
      <c r="M44">
        <v>31599.15</v>
      </c>
      <c r="N44">
        <v>8</v>
      </c>
      <c r="O44">
        <v>237318465</v>
      </c>
      <c r="P44">
        <v>7510.28</v>
      </c>
      <c r="Q44">
        <v>60</v>
      </c>
    </row>
    <row r="45" spans="1:17" x14ac:dyDescent="0.2">
      <c r="A45" t="s">
        <v>43</v>
      </c>
      <c r="B45">
        <v>50266</v>
      </c>
      <c r="C45">
        <v>68</v>
      </c>
      <c r="D45">
        <v>61156</v>
      </c>
      <c r="E45">
        <v>67</v>
      </c>
      <c r="F45">
        <v>78870</v>
      </c>
      <c r="G45">
        <v>66</v>
      </c>
      <c r="H45">
        <v>110142</v>
      </c>
      <c r="I45">
        <v>24</v>
      </c>
      <c r="J45">
        <v>111612</v>
      </c>
      <c r="K45">
        <v>21</v>
      </c>
      <c r="L45">
        <v>45</v>
      </c>
      <c r="M45">
        <v>4081.57</v>
      </c>
      <c r="N45">
        <v>62</v>
      </c>
      <c r="O45">
        <v>36592564</v>
      </c>
      <c r="P45">
        <v>8965.31</v>
      </c>
      <c r="Q45">
        <v>23</v>
      </c>
    </row>
    <row r="46" spans="1:17" x14ac:dyDescent="0.2">
      <c r="A46" t="s">
        <v>44</v>
      </c>
      <c r="B46">
        <v>57679</v>
      </c>
      <c r="C46">
        <v>35</v>
      </c>
      <c r="D46">
        <v>72306</v>
      </c>
      <c r="E46">
        <v>24</v>
      </c>
      <c r="F46">
        <v>90160</v>
      </c>
      <c r="G46">
        <v>23</v>
      </c>
      <c r="H46">
        <v>108055</v>
      </c>
      <c r="I46">
        <v>29</v>
      </c>
      <c r="J46">
        <v>114208</v>
      </c>
      <c r="K46" t="s">
        <v>77</v>
      </c>
      <c r="L46">
        <v>37</v>
      </c>
      <c r="M46">
        <v>12793.56</v>
      </c>
      <c r="N46">
        <v>37</v>
      </c>
      <c r="O46">
        <v>100059675</v>
      </c>
      <c r="P46">
        <v>7821.1</v>
      </c>
      <c r="Q46">
        <v>47</v>
      </c>
    </row>
    <row r="47" spans="1:17" x14ac:dyDescent="0.2">
      <c r="A47" t="s">
        <v>45</v>
      </c>
      <c r="B47">
        <v>61182</v>
      </c>
      <c r="C47">
        <v>20</v>
      </c>
      <c r="D47">
        <v>75793</v>
      </c>
      <c r="E47">
        <v>16</v>
      </c>
      <c r="F47">
        <v>97789</v>
      </c>
      <c r="G47">
        <v>7</v>
      </c>
      <c r="H47">
        <v>116553</v>
      </c>
      <c r="I47">
        <v>10</v>
      </c>
      <c r="J47">
        <v>123295</v>
      </c>
      <c r="K47">
        <v>22</v>
      </c>
      <c r="L47">
        <v>17</v>
      </c>
      <c r="M47">
        <v>29981.8</v>
      </c>
      <c r="N47">
        <v>10</v>
      </c>
      <c r="O47">
        <v>231611824</v>
      </c>
      <c r="P47">
        <v>7725.08</v>
      </c>
      <c r="Q47">
        <v>54</v>
      </c>
    </row>
    <row r="48" spans="1:17" x14ac:dyDescent="0.2">
      <c r="A48" t="s">
        <v>46</v>
      </c>
      <c r="B48">
        <v>52447</v>
      </c>
      <c r="C48">
        <v>61</v>
      </c>
      <c r="D48">
        <v>63182</v>
      </c>
      <c r="E48">
        <v>61</v>
      </c>
      <c r="F48">
        <v>79066</v>
      </c>
      <c r="G48">
        <v>65</v>
      </c>
      <c r="H48">
        <v>103361</v>
      </c>
      <c r="I48">
        <v>44</v>
      </c>
      <c r="J48">
        <v>112211</v>
      </c>
      <c r="K48">
        <v>24</v>
      </c>
      <c r="L48">
        <v>41</v>
      </c>
      <c r="M48">
        <v>14616.16</v>
      </c>
      <c r="N48">
        <v>33</v>
      </c>
      <c r="O48">
        <v>133218853</v>
      </c>
      <c r="P48">
        <v>9114.49</v>
      </c>
      <c r="Q48">
        <v>21</v>
      </c>
    </row>
    <row r="49" spans="1:17" x14ac:dyDescent="0.2">
      <c r="A49" t="s">
        <v>47</v>
      </c>
      <c r="B49">
        <v>57549</v>
      </c>
      <c r="C49">
        <v>36</v>
      </c>
      <c r="D49">
        <v>65909</v>
      </c>
      <c r="E49">
        <v>55</v>
      </c>
      <c r="F49">
        <v>83222</v>
      </c>
      <c r="G49">
        <v>48</v>
      </c>
      <c r="H49">
        <v>113991</v>
      </c>
      <c r="I49">
        <v>17</v>
      </c>
      <c r="J49">
        <v>119690</v>
      </c>
      <c r="K49">
        <v>19</v>
      </c>
      <c r="L49">
        <v>26</v>
      </c>
      <c r="M49">
        <v>44875.24</v>
      </c>
      <c r="N49">
        <v>3</v>
      </c>
      <c r="O49">
        <v>334340854</v>
      </c>
      <c r="P49">
        <v>7450.45</v>
      </c>
      <c r="Q49">
        <v>62</v>
      </c>
    </row>
    <row r="50" spans="1:17" x14ac:dyDescent="0.2">
      <c r="A50" t="s">
        <v>48</v>
      </c>
      <c r="B50">
        <v>58499</v>
      </c>
      <c r="C50">
        <v>34</v>
      </c>
      <c r="D50">
        <v>71849</v>
      </c>
      <c r="E50">
        <v>26</v>
      </c>
      <c r="F50">
        <v>87873</v>
      </c>
      <c r="G50">
        <v>30</v>
      </c>
      <c r="H50">
        <v>106558</v>
      </c>
      <c r="I50">
        <v>37</v>
      </c>
      <c r="J50">
        <v>106558</v>
      </c>
      <c r="K50">
        <v>17</v>
      </c>
      <c r="L50">
        <v>59</v>
      </c>
      <c r="M50">
        <v>19431.89</v>
      </c>
      <c r="N50">
        <v>21</v>
      </c>
      <c r="O50">
        <v>226740226</v>
      </c>
      <c r="P50">
        <v>11668.46</v>
      </c>
      <c r="Q50">
        <v>6</v>
      </c>
    </row>
    <row r="51" spans="1:17" x14ac:dyDescent="0.2">
      <c r="A51" t="s">
        <v>49</v>
      </c>
      <c r="B51">
        <v>57017</v>
      </c>
      <c r="C51">
        <v>38</v>
      </c>
      <c r="D51">
        <v>71720</v>
      </c>
      <c r="E51">
        <v>27</v>
      </c>
      <c r="F51">
        <v>86417</v>
      </c>
      <c r="G51">
        <v>34</v>
      </c>
      <c r="H51">
        <v>107701</v>
      </c>
      <c r="I51">
        <v>31</v>
      </c>
      <c r="J51">
        <v>119684</v>
      </c>
      <c r="K51">
        <v>25</v>
      </c>
      <c r="L51">
        <v>27</v>
      </c>
      <c r="M51">
        <v>14467.78</v>
      </c>
      <c r="N51">
        <v>34</v>
      </c>
      <c r="O51">
        <v>117733668</v>
      </c>
      <c r="P51">
        <v>8137.65</v>
      </c>
      <c r="Q51">
        <v>39</v>
      </c>
    </row>
    <row r="52" spans="1:17" x14ac:dyDescent="0.2">
      <c r="A52" t="s">
        <v>50</v>
      </c>
      <c r="B52">
        <v>67236</v>
      </c>
      <c r="C52">
        <v>8</v>
      </c>
      <c r="D52">
        <v>80009</v>
      </c>
      <c r="E52">
        <v>8</v>
      </c>
      <c r="F52">
        <v>95640</v>
      </c>
      <c r="G52">
        <v>11</v>
      </c>
      <c r="H52">
        <v>114095</v>
      </c>
      <c r="I52">
        <v>15</v>
      </c>
      <c r="J52">
        <v>117002</v>
      </c>
      <c r="K52">
        <v>19</v>
      </c>
      <c r="L52">
        <v>33</v>
      </c>
      <c r="M52">
        <v>12145.7</v>
      </c>
      <c r="N52">
        <v>39</v>
      </c>
      <c r="O52">
        <v>131780675</v>
      </c>
      <c r="P52">
        <v>10849.98</v>
      </c>
      <c r="Q52">
        <v>10</v>
      </c>
    </row>
    <row r="53" spans="1:17" x14ac:dyDescent="0.2">
      <c r="A53" t="s">
        <v>51</v>
      </c>
      <c r="B53">
        <v>52056</v>
      </c>
      <c r="C53">
        <v>64</v>
      </c>
      <c r="D53">
        <v>65084</v>
      </c>
      <c r="E53">
        <v>58</v>
      </c>
      <c r="F53">
        <v>83343</v>
      </c>
      <c r="G53">
        <v>46</v>
      </c>
      <c r="H53">
        <v>100577</v>
      </c>
      <c r="I53">
        <v>58</v>
      </c>
      <c r="J53">
        <v>108791</v>
      </c>
      <c r="K53">
        <v>22</v>
      </c>
      <c r="L53">
        <v>57</v>
      </c>
      <c r="M53">
        <v>7852.41</v>
      </c>
      <c r="N53">
        <v>52</v>
      </c>
      <c r="O53">
        <v>65440492</v>
      </c>
      <c r="P53">
        <v>8333.81</v>
      </c>
      <c r="Q53">
        <v>30</v>
      </c>
    </row>
    <row r="54" spans="1:17" x14ac:dyDescent="0.2">
      <c r="A54" t="s">
        <v>52</v>
      </c>
      <c r="B54">
        <v>68568</v>
      </c>
      <c r="C54">
        <v>6</v>
      </c>
      <c r="D54">
        <v>85200</v>
      </c>
      <c r="E54">
        <v>2</v>
      </c>
      <c r="F54">
        <v>98472</v>
      </c>
      <c r="G54">
        <v>6</v>
      </c>
      <c r="H54">
        <v>111672</v>
      </c>
      <c r="I54">
        <v>20</v>
      </c>
      <c r="J54">
        <v>124344</v>
      </c>
      <c r="K54">
        <v>23</v>
      </c>
      <c r="L54">
        <v>14</v>
      </c>
      <c r="M54">
        <v>21642.74</v>
      </c>
      <c r="N54">
        <v>16</v>
      </c>
      <c r="O54">
        <v>200519877</v>
      </c>
      <c r="P54">
        <v>9265</v>
      </c>
      <c r="Q54">
        <v>19</v>
      </c>
    </row>
    <row r="55" spans="1:17" x14ac:dyDescent="0.2">
      <c r="A55" t="s">
        <v>53</v>
      </c>
      <c r="B55">
        <v>58944</v>
      </c>
      <c r="C55">
        <v>32</v>
      </c>
      <c r="D55">
        <v>69291</v>
      </c>
      <c r="E55">
        <v>35</v>
      </c>
      <c r="F55">
        <v>85989</v>
      </c>
      <c r="G55">
        <v>36</v>
      </c>
      <c r="H55">
        <v>101171</v>
      </c>
      <c r="I55">
        <v>54</v>
      </c>
      <c r="J55">
        <v>116351</v>
      </c>
      <c r="K55">
        <v>34</v>
      </c>
      <c r="L55">
        <v>34</v>
      </c>
      <c r="M55">
        <v>15313.83</v>
      </c>
      <c r="N55">
        <v>30</v>
      </c>
      <c r="O55">
        <v>119761290</v>
      </c>
      <c r="P55">
        <v>7820.47</v>
      </c>
      <c r="Q55">
        <v>48</v>
      </c>
    </row>
    <row r="56" spans="1:17" x14ac:dyDescent="0.2">
      <c r="A56" t="s">
        <v>54</v>
      </c>
      <c r="B56">
        <v>59556</v>
      </c>
      <c r="C56">
        <v>27</v>
      </c>
      <c r="D56">
        <v>70548</v>
      </c>
      <c r="E56">
        <v>30</v>
      </c>
      <c r="F56">
        <v>89328</v>
      </c>
      <c r="G56">
        <v>25</v>
      </c>
      <c r="H56">
        <v>117276</v>
      </c>
      <c r="I56">
        <v>7</v>
      </c>
      <c r="J56">
        <v>130716</v>
      </c>
      <c r="K56">
        <v>27</v>
      </c>
      <c r="L56">
        <v>5</v>
      </c>
      <c r="M56">
        <v>16145.83</v>
      </c>
      <c r="N56">
        <v>29</v>
      </c>
      <c r="O56">
        <v>136227094</v>
      </c>
      <c r="P56">
        <v>8437.2900000000009</v>
      </c>
      <c r="Q56">
        <v>27</v>
      </c>
    </row>
    <row r="57" spans="1:17" x14ac:dyDescent="0.2">
      <c r="A57" t="s">
        <v>55</v>
      </c>
      <c r="B57">
        <v>54900</v>
      </c>
      <c r="C57">
        <v>47</v>
      </c>
      <c r="D57">
        <v>66660</v>
      </c>
      <c r="E57">
        <v>49</v>
      </c>
      <c r="F57">
        <v>92095</v>
      </c>
      <c r="G57">
        <v>20</v>
      </c>
      <c r="H57">
        <v>121860</v>
      </c>
      <c r="I57">
        <v>5</v>
      </c>
      <c r="J57">
        <v>127482</v>
      </c>
      <c r="K57">
        <v>22</v>
      </c>
      <c r="L57">
        <v>10</v>
      </c>
      <c r="M57">
        <v>25749.91</v>
      </c>
      <c r="N57">
        <v>15</v>
      </c>
      <c r="O57">
        <v>204305609</v>
      </c>
      <c r="P57">
        <v>7934.23</v>
      </c>
      <c r="Q57">
        <v>43</v>
      </c>
    </row>
    <row r="58" spans="1:17" x14ac:dyDescent="0.2">
      <c r="A58" t="s">
        <v>56</v>
      </c>
      <c r="B58">
        <v>60840</v>
      </c>
      <c r="C58">
        <v>22</v>
      </c>
      <c r="D58">
        <v>71990</v>
      </c>
      <c r="E58">
        <v>25</v>
      </c>
      <c r="F58">
        <v>83136</v>
      </c>
      <c r="G58">
        <v>50</v>
      </c>
      <c r="H58">
        <v>98409</v>
      </c>
      <c r="I58">
        <v>62</v>
      </c>
      <c r="J58">
        <v>128820</v>
      </c>
      <c r="K58">
        <v>35</v>
      </c>
      <c r="L58">
        <v>8</v>
      </c>
      <c r="M58">
        <v>9719.08</v>
      </c>
      <c r="N58">
        <v>46</v>
      </c>
      <c r="O58">
        <v>75104683</v>
      </c>
      <c r="P58">
        <v>7727.55</v>
      </c>
      <c r="Q58">
        <v>53</v>
      </c>
    </row>
    <row r="59" spans="1:17" x14ac:dyDescent="0.2">
      <c r="A59" t="s">
        <v>57</v>
      </c>
      <c r="B59">
        <v>53710</v>
      </c>
      <c r="C59">
        <v>57</v>
      </c>
      <c r="D59">
        <v>67087</v>
      </c>
      <c r="E59">
        <v>47</v>
      </c>
      <c r="F59">
        <v>83138</v>
      </c>
      <c r="G59">
        <v>49</v>
      </c>
      <c r="H59">
        <v>93877</v>
      </c>
      <c r="I59">
        <v>69</v>
      </c>
      <c r="J59">
        <v>104583</v>
      </c>
      <c r="K59">
        <v>28</v>
      </c>
      <c r="L59">
        <v>62</v>
      </c>
      <c r="M59">
        <v>6894.85</v>
      </c>
      <c r="N59">
        <v>56</v>
      </c>
      <c r="O59">
        <v>58725281</v>
      </c>
      <c r="P59">
        <v>8517.27</v>
      </c>
      <c r="Q59">
        <v>26</v>
      </c>
    </row>
    <row r="60" spans="1:17" x14ac:dyDescent="0.2">
      <c r="A60" t="s">
        <v>58</v>
      </c>
      <c r="B60">
        <v>53206</v>
      </c>
      <c r="C60">
        <v>58</v>
      </c>
      <c r="D60">
        <v>67905</v>
      </c>
      <c r="E60">
        <v>42</v>
      </c>
      <c r="F60">
        <v>81763</v>
      </c>
      <c r="G60">
        <v>59</v>
      </c>
      <c r="H60">
        <v>102366</v>
      </c>
      <c r="I60">
        <v>52</v>
      </c>
      <c r="J60">
        <v>111784</v>
      </c>
      <c r="K60">
        <v>24</v>
      </c>
      <c r="L60">
        <v>43</v>
      </c>
      <c r="M60">
        <v>14344.21</v>
      </c>
      <c r="N60">
        <v>35</v>
      </c>
      <c r="O60">
        <v>112842319</v>
      </c>
      <c r="P60">
        <v>7866.75</v>
      </c>
      <c r="Q60">
        <v>44</v>
      </c>
    </row>
    <row r="61" spans="1:17" x14ac:dyDescent="0.2">
      <c r="A61" t="s">
        <v>59</v>
      </c>
      <c r="B61">
        <v>52865</v>
      </c>
      <c r="C61">
        <v>59</v>
      </c>
      <c r="D61">
        <v>61585</v>
      </c>
      <c r="E61">
        <v>65</v>
      </c>
      <c r="F61">
        <v>75112</v>
      </c>
      <c r="G61">
        <v>69</v>
      </c>
      <c r="H61">
        <v>96652</v>
      </c>
      <c r="I61">
        <v>65</v>
      </c>
      <c r="J61">
        <v>98652</v>
      </c>
      <c r="K61">
        <v>17</v>
      </c>
      <c r="L61">
        <v>71</v>
      </c>
      <c r="M61">
        <v>2886.14</v>
      </c>
      <c r="N61">
        <v>65</v>
      </c>
      <c r="O61">
        <v>27767854</v>
      </c>
      <c r="P61">
        <v>9621.11</v>
      </c>
      <c r="Q61">
        <v>17</v>
      </c>
    </row>
    <row r="62" spans="1:17" x14ac:dyDescent="0.2">
      <c r="A62" t="s">
        <v>60</v>
      </c>
      <c r="B62">
        <v>49966</v>
      </c>
      <c r="C62">
        <v>69</v>
      </c>
      <c r="D62">
        <v>59957</v>
      </c>
      <c r="E62">
        <v>70</v>
      </c>
      <c r="F62">
        <v>73945</v>
      </c>
      <c r="G62">
        <v>70</v>
      </c>
      <c r="H62">
        <v>93853</v>
      </c>
      <c r="I62">
        <v>70</v>
      </c>
      <c r="J62">
        <v>98825</v>
      </c>
      <c r="K62">
        <v>30</v>
      </c>
      <c r="L62">
        <v>70</v>
      </c>
      <c r="M62">
        <v>7456.09</v>
      </c>
      <c r="N62">
        <v>54</v>
      </c>
      <c r="O62">
        <v>61843944</v>
      </c>
      <c r="P62">
        <v>8294.42</v>
      </c>
      <c r="Q62">
        <v>32</v>
      </c>
    </row>
    <row r="63" spans="1:17" x14ac:dyDescent="0.2">
      <c r="A63" t="s">
        <v>61</v>
      </c>
      <c r="B63">
        <v>68869</v>
      </c>
      <c r="C63">
        <v>4</v>
      </c>
      <c r="D63">
        <v>79024</v>
      </c>
      <c r="E63">
        <v>11</v>
      </c>
      <c r="F63">
        <v>89180</v>
      </c>
      <c r="G63">
        <v>26</v>
      </c>
      <c r="H63">
        <v>109849</v>
      </c>
      <c r="I63">
        <v>26</v>
      </c>
      <c r="J63">
        <v>121335</v>
      </c>
      <c r="K63">
        <v>28</v>
      </c>
      <c r="L63">
        <v>21</v>
      </c>
      <c r="M63">
        <v>19110.990000000002</v>
      </c>
      <c r="N63">
        <v>22</v>
      </c>
      <c r="O63">
        <v>141809742</v>
      </c>
      <c r="P63">
        <v>7420.32</v>
      </c>
      <c r="Q63">
        <v>63</v>
      </c>
    </row>
    <row r="64" spans="1:17" x14ac:dyDescent="0.2">
      <c r="A64" t="s">
        <v>62</v>
      </c>
      <c r="B64">
        <v>71768</v>
      </c>
      <c r="C64">
        <v>2</v>
      </c>
      <c r="D64">
        <v>84359</v>
      </c>
      <c r="E64">
        <v>3</v>
      </c>
      <c r="F64">
        <v>100727</v>
      </c>
      <c r="G64">
        <v>4</v>
      </c>
      <c r="H64">
        <v>133463</v>
      </c>
      <c r="I64">
        <v>2</v>
      </c>
      <c r="J64">
        <v>144824</v>
      </c>
      <c r="K64">
        <v>26</v>
      </c>
      <c r="L64">
        <v>2</v>
      </c>
      <c r="M64">
        <v>27474.28</v>
      </c>
      <c r="N64">
        <v>13</v>
      </c>
      <c r="O64">
        <v>282229685</v>
      </c>
      <c r="P64">
        <v>10272.51</v>
      </c>
      <c r="Q64">
        <v>11</v>
      </c>
    </row>
    <row r="65" spans="1:17" x14ac:dyDescent="0.2">
      <c r="A65" t="s">
        <v>63</v>
      </c>
      <c r="B65">
        <v>55178</v>
      </c>
      <c r="C65">
        <v>45</v>
      </c>
      <c r="D65">
        <v>66770</v>
      </c>
      <c r="E65">
        <v>48</v>
      </c>
      <c r="F65">
        <v>82999</v>
      </c>
      <c r="G65">
        <v>52</v>
      </c>
      <c r="H65">
        <v>102540</v>
      </c>
      <c r="I65">
        <v>51</v>
      </c>
      <c r="J65">
        <v>111328</v>
      </c>
      <c r="K65">
        <v>25</v>
      </c>
      <c r="L65">
        <v>46</v>
      </c>
      <c r="M65">
        <v>14640.45</v>
      </c>
      <c r="N65">
        <v>32</v>
      </c>
      <c r="O65">
        <v>119988455</v>
      </c>
      <c r="P65">
        <v>8195.68</v>
      </c>
      <c r="Q65">
        <v>35</v>
      </c>
    </row>
    <row r="66" spans="1:17" x14ac:dyDescent="0.2">
      <c r="A66" t="s">
        <v>64</v>
      </c>
      <c r="B66">
        <v>59477</v>
      </c>
      <c r="C66">
        <v>29</v>
      </c>
      <c r="D66">
        <v>73843</v>
      </c>
      <c r="E66">
        <v>20</v>
      </c>
      <c r="F66">
        <v>91525</v>
      </c>
      <c r="G66">
        <v>21</v>
      </c>
      <c r="H66">
        <v>109663</v>
      </c>
      <c r="I66">
        <v>27</v>
      </c>
      <c r="J66">
        <v>117476</v>
      </c>
      <c r="K66">
        <v>30</v>
      </c>
      <c r="L66">
        <v>31</v>
      </c>
      <c r="M66">
        <v>29887.119999999999</v>
      </c>
      <c r="N66">
        <v>11</v>
      </c>
      <c r="O66">
        <v>232167705</v>
      </c>
      <c r="P66">
        <v>7768.15</v>
      </c>
      <c r="Q66">
        <v>50</v>
      </c>
    </row>
    <row r="67" spans="1:17" x14ac:dyDescent="0.2">
      <c r="A67" t="s">
        <v>65</v>
      </c>
      <c r="B67">
        <v>48751</v>
      </c>
      <c r="C67">
        <v>71</v>
      </c>
      <c r="D67">
        <v>60939</v>
      </c>
      <c r="E67">
        <v>68</v>
      </c>
      <c r="F67">
        <v>82874</v>
      </c>
      <c r="G67">
        <v>54</v>
      </c>
      <c r="H67">
        <v>101883</v>
      </c>
      <c r="I67">
        <v>53</v>
      </c>
      <c r="J67">
        <v>109684</v>
      </c>
      <c r="K67">
        <v>31</v>
      </c>
      <c r="L67">
        <v>52</v>
      </c>
      <c r="M67">
        <v>27860.45</v>
      </c>
      <c r="N67">
        <v>12</v>
      </c>
      <c r="O67">
        <v>201625193</v>
      </c>
      <c r="P67">
        <v>7236.97</v>
      </c>
      <c r="Q67">
        <v>64</v>
      </c>
    </row>
    <row r="68" spans="1:17" x14ac:dyDescent="0.2">
      <c r="A68" t="s">
        <v>66</v>
      </c>
      <c r="B68">
        <v>52383</v>
      </c>
      <c r="C68">
        <v>62</v>
      </c>
      <c r="D68">
        <v>63994</v>
      </c>
      <c r="E68">
        <v>59</v>
      </c>
      <c r="F68">
        <v>82302</v>
      </c>
      <c r="G68">
        <v>55</v>
      </c>
      <c r="H68">
        <v>109900</v>
      </c>
      <c r="I68">
        <v>25</v>
      </c>
      <c r="J68">
        <v>109900</v>
      </c>
      <c r="K68">
        <v>20</v>
      </c>
      <c r="L68">
        <v>51</v>
      </c>
      <c r="M68">
        <v>9417.4</v>
      </c>
      <c r="N68">
        <v>48</v>
      </c>
      <c r="O68">
        <v>77911924</v>
      </c>
      <c r="P68">
        <v>8273.19</v>
      </c>
      <c r="Q68">
        <v>33</v>
      </c>
    </row>
    <row r="69" spans="1:17" x14ac:dyDescent="0.2">
      <c r="A69" t="s">
        <v>67</v>
      </c>
      <c r="B69">
        <v>59064</v>
      </c>
      <c r="C69">
        <v>30</v>
      </c>
      <c r="D69">
        <v>69984</v>
      </c>
      <c r="E69">
        <v>31</v>
      </c>
      <c r="F69">
        <v>89639</v>
      </c>
      <c r="G69">
        <v>24</v>
      </c>
      <c r="H69">
        <v>115849</v>
      </c>
      <c r="I69">
        <v>11</v>
      </c>
      <c r="J69">
        <v>127762</v>
      </c>
      <c r="K69">
        <v>25</v>
      </c>
      <c r="L69">
        <v>9</v>
      </c>
      <c r="M69">
        <v>5773.07</v>
      </c>
      <c r="N69">
        <v>58</v>
      </c>
      <c r="O69">
        <v>57162027</v>
      </c>
      <c r="P69">
        <v>9901.5</v>
      </c>
      <c r="Q69">
        <v>14</v>
      </c>
    </row>
    <row r="70" spans="1:17" x14ac:dyDescent="0.2">
      <c r="A70" t="s">
        <v>68</v>
      </c>
      <c r="B70">
        <v>54682</v>
      </c>
      <c r="C70">
        <v>49</v>
      </c>
      <c r="D70">
        <v>68908</v>
      </c>
      <c r="E70">
        <v>37</v>
      </c>
      <c r="F70">
        <v>88185</v>
      </c>
      <c r="G70">
        <v>29</v>
      </c>
      <c r="H70">
        <v>105880</v>
      </c>
      <c r="I70">
        <v>38</v>
      </c>
      <c r="J70">
        <v>121028</v>
      </c>
      <c r="K70">
        <v>26</v>
      </c>
      <c r="L70">
        <v>22</v>
      </c>
      <c r="M70">
        <v>2783.49</v>
      </c>
      <c r="N70">
        <v>66</v>
      </c>
      <c r="O70">
        <v>35614319</v>
      </c>
      <c r="P70">
        <v>12794.86</v>
      </c>
      <c r="Q70">
        <v>4</v>
      </c>
    </row>
    <row r="71" spans="1:17" x14ac:dyDescent="0.2">
      <c r="A71" t="s">
        <v>69</v>
      </c>
      <c r="B71">
        <v>63860</v>
      </c>
      <c r="C71">
        <v>15</v>
      </c>
      <c r="D71">
        <v>75847</v>
      </c>
      <c r="E71">
        <v>14</v>
      </c>
      <c r="F71">
        <v>96965</v>
      </c>
      <c r="G71">
        <v>9</v>
      </c>
      <c r="H71">
        <v>115443</v>
      </c>
      <c r="I71">
        <v>13</v>
      </c>
      <c r="J71">
        <v>139854</v>
      </c>
      <c r="K71">
        <v>36</v>
      </c>
      <c r="L71">
        <v>3</v>
      </c>
      <c r="M71">
        <v>13019.46</v>
      </c>
      <c r="N71">
        <v>36</v>
      </c>
      <c r="O71">
        <v>157179707</v>
      </c>
      <c r="P71">
        <v>12072.67</v>
      </c>
      <c r="Q71">
        <v>5</v>
      </c>
    </row>
    <row r="72" spans="1:17" x14ac:dyDescent="0.2">
      <c r="A72" t="s">
        <v>70</v>
      </c>
      <c r="B72">
        <v>55384</v>
      </c>
      <c r="C72">
        <v>44</v>
      </c>
      <c r="D72">
        <v>66648</v>
      </c>
      <c r="E72">
        <v>50</v>
      </c>
      <c r="F72">
        <v>84994</v>
      </c>
      <c r="G72">
        <v>42</v>
      </c>
      <c r="H72">
        <v>96511</v>
      </c>
      <c r="I72">
        <v>66</v>
      </c>
      <c r="J72">
        <v>106068</v>
      </c>
      <c r="K72">
        <v>32</v>
      </c>
      <c r="L72">
        <v>60</v>
      </c>
      <c r="M72">
        <v>16514.650000000001</v>
      </c>
      <c r="N72">
        <v>27</v>
      </c>
      <c r="O72">
        <v>134696013</v>
      </c>
      <c r="P72">
        <v>8156.15</v>
      </c>
      <c r="Q72">
        <v>38</v>
      </c>
    </row>
    <row r="73" spans="1:17" x14ac:dyDescent="0.2">
      <c r="A73" t="s">
        <v>71</v>
      </c>
      <c r="B73">
        <v>54727</v>
      </c>
      <c r="C73">
        <v>48</v>
      </c>
      <c r="D73">
        <v>66144</v>
      </c>
      <c r="E73">
        <v>53</v>
      </c>
      <c r="F73">
        <v>82126</v>
      </c>
      <c r="G73">
        <v>57</v>
      </c>
      <c r="H73">
        <v>104958</v>
      </c>
      <c r="I73">
        <v>41</v>
      </c>
      <c r="J73">
        <v>115232</v>
      </c>
      <c r="K73">
        <v>29</v>
      </c>
      <c r="L73">
        <v>35</v>
      </c>
      <c r="M73">
        <v>8027.26</v>
      </c>
      <c r="N73">
        <v>51</v>
      </c>
      <c r="O73">
        <v>66740980</v>
      </c>
      <c r="P73">
        <v>8314.2999999999993</v>
      </c>
      <c r="Q73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2324</vt:lpstr>
      <vt:lpstr>2223</vt:lpstr>
      <vt:lpstr>2122</vt:lpstr>
      <vt:lpstr>2021</vt:lpstr>
      <vt:lpstr>1920</vt:lpstr>
      <vt:lpstr>1819</vt:lpstr>
      <vt:lpstr>1718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W. Anderson</dc:creator>
  <cp:lastModifiedBy>Melissa W. Anderson</cp:lastModifiedBy>
  <dcterms:created xsi:type="dcterms:W3CDTF">2024-07-24T18:57:05Z</dcterms:created>
  <dcterms:modified xsi:type="dcterms:W3CDTF">2024-07-25T19:41:42Z</dcterms:modified>
</cp:coreProperties>
</file>