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Clarice Alyson Ho\Downloads\Telegram Desktop\"/>
    </mc:Choice>
  </mc:AlternateContent>
  <xr:revisionPtr revIDLastSave="0" documentId="13_ncr:1_{656F49E3-A559-4791-8FA6-BDA17A36B850}" xr6:coauthVersionLast="41" xr6:coauthVersionMax="45" xr10:uidLastSave="{00000000-0000-0000-0000-000000000000}"/>
  <bookViews>
    <workbookView xWindow="-110" yWindow="-110" windowWidth="19420" windowHeight="10420" xr2:uid="{00000000-000D-0000-FFFF-FFFF00000000}"/>
  </bookViews>
  <sheets>
    <sheet name="GanttChart" sheetId="9" r:id="rId1"/>
    <sheet name="Help" sheetId="6" r:id="rId2"/>
    <sheet name="TermsOfUse" sheetId="11" r:id="rId3"/>
  </sheets>
  <definedNames>
    <definedName name="prevWBS" localSheetId="0">GanttChart!$A1048576</definedName>
    <definedName name="_xlnm.Print_Area" localSheetId="0">GanttChart!$A$1:$BN$55</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4" i="9" l="1"/>
  <c r="J15" i="9"/>
  <c r="J16" i="9"/>
  <c r="J17" i="9"/>
  <c r="J18" i="9"/>
  <c r="J19" i="9"/>
  <c r="J20" i="9"/>
  <c r="E18" i="9"/>
  <c r="J32" i="9"/>
  <c r="J33" i="9"/>
  <c r="J34" i="9"/>
  <c r="J35" i="9"/>
  <c r="J36" i="9"/>
  <c r="J31" i="9"/>
  <c r="J23" i="9"/>
  <c r="J24" i="9"/>
  <c r="J25" i="9"/>
  <c r="J26" i="9"/>
  <c r="J27" i="9"/>
  <c r="J28" i="9"/>
  <c r="J29" i="9"/>
  <c r="J22" i="9"/>
  <c r="A29" i="9"/>
  <c r="A3" i="9"/>
  <c r="G44" i="9"/>
  <c r="J44" i="9" s="1"/>
  <c r="G21" i="9"/>
  <c r="J21" i="9" s="1"/>
  <c r="H13" i="9" l="1"/>
  <c r="H42" i="9"/>
  <c r="H50" i="9"/>
  <c r="H15" i="9"/>
  <c r="H52" i="9"/>
  <c r="H49" i="9"/>
  <c r="H51" i="9"/>
  <c r="H53" i="9"/>
  <c r="H48" i="9"/>
  <c r="H47" i="9"/>
  <c r="H45" i="9"/>
  <c r="H41" i="9"/>
  <c r="H40" i="9"/>
  <c r="H43" i="9"/>
  <c r="H39" i="9"/>
  <c r="H38" i="9"/>
  <c r="H34" i="9"/>
  <c r="H33" i="9"/>
  <c r="H35" i="9"/>
  <c r="H36" i="9"/>
  <c r="H32" i="9"/>
  <c r="H31" i="9"/>
  <c r="H28" i="9"/>
  <c r="H24" i="9"/>
  <c r="H26" i="9"/>
  <c r="H29" i="9"/>
  <c r="H25" i="9"/>
  <c r="H27" i="9"/>
  <c r="H23" i="9"/>
  <c r="H22" i="9"/>
  <c r="H20" i="9"/>
  <c r="H16" i="9"/>
  <c r="H18" i="9"/>
  <c r="H17" i="9"/>
  <c r="H19" i="9"/>
  <c r="H14" i="9"/>
  <c r="G30" i="9"/>
  <c r="J30" i="9" s="1"/>
  <c r="G12" i="9"/>
  <c r="J12" i="9" s="1"/>
  <c r="J13" i="9"/>
  <c r="G8" i="9" l="1"/>
  <c r="J8" i="9" s="1"/>
  <c r="G37" i="9"/>
  <c r="J37" i="9" s="1"/>
  <c r="K6" i="9" l="1"/>
  <c r="K5" i="9" s="1"/>
  <c r="K7" i="9" l="1"/>
  <c r="K4" i="9"/>
  <c r="L6" i="9" l="1"/>
  <c r="M6" i="9" l="1"/>
  <c r="N6" i="9" l="1"/>
  <c r="O6" i="9" l="1"/>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3" i="9" s="1"/>
  <c r="E17" i="9" l="1"/>
  <c r="E16" i="9"/>
  <c r="A14" i="9"/>
  <c r="A22" i="9" s="1"/>
  <c r="A31" i="9" l="1"/>
  <c r="A34" i="9" s="1"/>
  <c r="A35" i="9" s="1"/>
  <c r="A36" i="9" s="1"/>
  <c r="A37" i="9" s="1"/>
  <c r="A38" i="9" s="1"/>
  <c r="A43" i="9" l="1"/>
  <c r="A47" i="9" s="1"/>
  <c r="A49" i="9" s="1"/>
  <c r="A53" i="9" l="1"/>
  <c r="J11" i="9"/>
  <c r="J10" i="9"/>
  <c r="H11" i="9"/>
  <c r="G11" i="9"/>
  <c r="J9" i="9"/>
  <c r="H10" i="9"/>
  <c r="G10" i="9"/>
  <c r="H9" i="9"/>
  <c r="G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D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E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G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H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<sst xmlns="http://schemas.openxmlformats.org/spreadsheetml/2006/main" count="260" uniqueCount="176">
  <si>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</si>
  <si>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</si>
  <si>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</si>
  <si>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</si>
  <si>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</si>
  <si>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</si>
  <si>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</si>
  <si>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</si>
  <si>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</si>
  <si>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</si>
  <si>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</si>
  <si>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</si>
  <si>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</si>
  <si>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</si>
  <si>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</si>
  <si>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</si>
  <si>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</si>
  <si>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</si>
  <si>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</si>
  <si>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</si>
  <si>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</si>
  <si>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https://www.vertex42.com/licensing/EULA_privateuse.html</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</si>
  <si>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</si>
  <si>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</si>
  <si>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</si>
  <si>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</si>
  <si>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</si>
  <si>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</si>
  <si>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</si>
  <si>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</si>
  <si>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</si>
  <si>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</si>
  <si>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</si>
  <si>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</si>
  <si>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</si>
  <si>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</si>
  <si>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</si>
  <si>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 DONE</t>
  </si>
  <si>
    <t>WORK DAYS</t>
  </si>
  <si>
    <t>PREDECESSOR</t>
  </si>
  <si>
    <t xml:space="preserve">Display Week </t>
  </si>
  <si>
    <t xml:space="preserve">Project Start Date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</si>
  <si>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</si>
  <si>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</si>
  <si>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</si>
  <si>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</si>
  <si>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</si>
  <si>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</si>
  <si>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</si>
  <si>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</si>
  <si>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</si>
  <si>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</si>
  <si>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</si>
  <si>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</si>
  <si>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</si>
  <si>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</si>
  <si>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</si>
  <si>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</si>
  <si>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</si>
  <si>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</si>
  <si>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</si>
  <si>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</si>
  <si>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</si>
  <si>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</si>
  <si>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</si>
  <si>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</si>
  <si>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</si>
  <si>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</si>
  <si>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</si>
  <si>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</si>
  <si>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</si>
  <si>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</si>
  <si>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</si>
  <si>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</si>
  <si>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</si>
  <si>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</si>
  <si>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</si>
  <si>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</si>
  <si>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</si>
  <si>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</si>
  <si>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</si>
  <si>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</si>
  <si>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</si>
  <si>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</si>
  <si>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</si>
  <si>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</si>
  <si>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</si>
  <si>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</si>
  <si>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</si>
  <si>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</si>
  <si>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</si>
  <si>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</si>
  <si>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</si>
  <si>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</si>
  <si>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</si>
  <si>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</si>
  <si>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[YOUTROOPERS] Project Schedule</t>
  </si>
  <si>
    <t>Project Planning</t>
  </si>
  <si>
    <t>TYPE</t>
  </si>
  <si>
    <t xml:space="preserve">Proposal </t>
  </si>
  <si>
    <t>Acceptance</t>
  </si>
  <si>
    <t>Others</t>
  </si>
  <si>
    <t>Data Collection</t>
  </si>
  <si>
    <t>Telegram Chatbot for Youtrip Users</t>
  </si>
  <si>
    <t>Dashboard for Youtrip Marketing</t>
  </si>
  <si>
    <t>Currency Exchange Decision Advisor</t>
  </si>
  <si>
    <t>Final Poster</t>
  </si>
  <si>
    <t>Final Presentation</t>
  </si>
  <si>
    <t>4.2.1</t>
  </si>
  <si>
    <t>4.2.2</t>
  </si>
  <si>
    <t>Pre-Acceptance</t>
  </si>
  <si>
    <t xml:space="preserve">Project Members </t>
  </si>
  <si>
    <t>Clarice Ho, Jocille, Kwon Soo Yeon, Melvin Ong, Yeonwoo Lee</t>
  </si>
  <si>
    <t>Clarice</t>
  </si>
  <si>
    <t>Adminimistrative</t>
  </si>
  <si>
    <t>Yeonwoo</t>
  </si>
  <si>
    <t>Melvin</t>
  </si>
  <si>
    <t>Create Telegram Chatbot</t>
  </si>
  <si>
    <t>Technical</t>
  </si>
  <si>
    <t>2.2.1</t>
  </si>
  <si>
    <t xml:space="preserve">    Natural Language Processing for User Input</t>
  </si>
  <si>
    <t>Administrative</t>
  </si>
  <si>
    <t>Testing</t>
  </si>
  <si>
    <t>2.2.2</t>
  </si>
  <si>
    <t xml:space="preserve">    Create Bot Summary - Functions Write Up</t>
  </si>
  <si>
    <t>Sooyeon</t>
  </si>
  <si>
    <t>Attractions Recommendation</t>
  </si>
  <si>
    <t>Jocille</t>
  </si>
  <si>
    <t>FOR YOUTRIP</t>
  </si>
  <si>
    <t>2.2.3</t>
  </si>
  <si>
    <t>Chatbot Integration Testing</t>
  </si>
  <si>
    <t>Maps API Sourcing</t>
  </si>
  <si>
    <t>Create Telegram Attractions Recommendation</t>
  </si>
  <si>
    <t xml:space="preserve">    Find out how to parse user location from Chatbot</t>
  </si>
  <si>
    <t>3.2.1</t>
  </si>
  <si>
    <t>3.2.2</t>
  </si>
  <si>
    <t>Chatbot Regression Testing</t>
  </si>
  <si>
    <t>3.2.3</t>
  </si>
  <si>
    <t xml:space="preserve">    Create Chatbot Inline Buttons for Selection of - Places, Food, Hotels</t>
  </si>
  <si>
    <t xml:space="preserve">    Parse the Inline button reply to Google API and return list of attractions</t>
  </si>
  <si>
    <t>3.2.4</t>
  </si>
  <si>
    <t>Chatbot Attractions Fuction Regression Testing</t>
  </si>
  <si>
    <t>3.2.5</t>
  </si>
  <si>
    <t xml:space="preserve">    Create python script framework for Attractions Recommendation using user location data</t>
  </si>
  <si>
    <t xml:space="preserve">    Create a formated list of location recommendations like bus bot, return bus and time of arrival</t>
  </si>
  <si>
    <t>4.1.2</t>
  </si>
  <si>
    <t xml:space="preserve">    Research on how to collect user reply and parse into a database - SQL, CSV etc.</t>
  </si>
  <si>
    <t>Dashboard Development</t>
  </si>
  <si>
    <t>4.1.1</t>
  </si>
  <si>
    <t xml:space="preserve">    Create a sample database (eg.SQL, CSV) containing user replies, expected from pulling</t>
  </si>
  <si>
    <t>2.2.4</t>
  </si>
  <si>
    <t xml:space="preserve">    Create Bot Reply CSV - General Replies &amp; FAQ</t>
  </si>
  <si>
    <t xml:space="preserve">    Edit Bot Reply CSV - Itinerary Links by YouTrip</t>
  </si>
  <si>
    <t>-</t>
  </si>
  <si>
    <t>Testing &amp; Evaluation</t>
  </si>
  <si>
    <t>Milestones</t>
  </si>
  <si>
    <t xml:space="preserve">    Create Power BI Visualisation Mockup</t>
  </si>
  <si>
    <t xml:space="preserve"> DAYS
LEFT</t>
  </si>
  <si>
    <t>Mid-term Evaluation with Professor Gao Wei</t>
  </si>
  <si>
    <t>Stakeholder Meeting #1 : Project Commencement</t>
  </si>
  <si>
    <t>Stakeholder Meeting #2 : Mid-term Showcase of MVP</t>
  </si>
  <si>
    <t>1-Min Video Filming and Editing</t>
  </si>
  <si>
    <t xml:space="preserve">    Develop framework for Chatbot</t>
  </si>
  <si>
    <t>Stakeholder Meeting #3 : Showcase Revision</t>
  </si>
  <si>
    <t>Dashboard Regression Testing</t>
  </si>
  <si>
    <t>Testing with Bot Users Data</t>
  </si>
  <si>
    <t>Private telegram chatbot for testing</t>
  </si>
  <si>
    <t>Develop telegram chatbot framework</t>
  </si>
  <si>
    <t>Scrape Exchange rate data from xe.com and connect to script</t>
  </si>
  <si>
    <t>Generate menu for currency selection on chatbot</t>
  </si>
  <si>
    <t xml:space="preserve">Generate user response with calculation </t>
  </si>
  <si>
    <t>Currency Exchange Decision Advisor Regression Testing</t>
  </si>
  <si>
    <t>5.1.1</t>
  </si>
  <si>
    <t>5.1.2</t>
  </si>
  <si>
    <t>5.1.3</t>
  </si>
  <si>
    <t>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</si>
</sst>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m/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b/>
      <sz val="9"/>
      <name val="Arial"/>
      <family val="2"/>
      <scheme val="minor"/>
    </font>
    <font>
      <b/>
      <sz val="11"/>
      <name val="Arial"/>
      <family val="2"/>
      <scheme val="major"/>
    </font>
    <font>
      <sz val="9"/>
      <color theme="1"/>
      <name val="Arial"/>
      <family val="2"/>
      <scheme val="minor"/>
    </font>
  </fonts>
  <fills count="3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rgb="FFD9D9D9"/>
      </patternFill>
    </fill>
    <fill>
      <patternFill patternType="solid">
        <fgColor theme="0"/>
        <bgColor indexed="64"/>
      </patternFill>
    </fill>
    <fill>
      <patternFill patternType="solid">
        <fgColor theme="0"/>
        <bgColor rgb="FFFFFFFF"/>
      </patternFill>
    </fill>
    <fill>
      <patternFill patternType="solid">
        <fgColor theme="0"/>
        <bgColor rgb="FFD6F4D9"/>
      </patternFill>
    </fill>
    <fill>
      <patternFill patternType="solid">
        <fgColor rgb="FFFFFF0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24994659260841701"/>
      </right>
      <top/>
      <bottom style="medium">
        <color theme="0" tint="-0.34998626667073579"/>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9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5"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39" fillId="0" borderId="0" xfId="0" applyNumberFormat="1" applyFont="1" applyFill="1" applyBorder="1" applyProtection="1"/>
    <xf numFmtId="0" fontId="39" fillId="0" borderId="0" xfId="0" applyFont="1" applyProtection="1"/>
    <xf numFmtId="0" fontId="39" fillId="0" borderId="0" xfId="0" applyNumberFormat="1" applyFont="1" applyProtection="1"/>
    <xf numFmtId="0" fontId="40" fillId="0" borderId="0" xfId="0" applyNumberFormat="1" applyFont="1" applyAlignment="1" applyProtection="1">
      <alignment vertical="center"/>
      <protection locked="0"/>
    </xf>
    <xf numFmtId="0" fontId="38" fillId="22" borderId="10" xfId="0" applyFont="1" applyFill="1" applyBorder="1" applyAlignment="1" applyProtection="1">
      <alignment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0" fontId="44" fillId="0" borderId="10" xfId="0" applyFont="1" applyFill="1" applyBorder="1" applyAlignment="1" applyProtection="1">
      <alignment vertical="center"/>
    </xf>
    <xf numFmtId="0" fontId="38" fillId="0" borderId="10" xfId="0" applyNumberFormat="1" applyFont="1" applyFill="1" applyBorder="1" applyAlignment="1" applyProtection="1">
      <alignment horizontal="center" vertical="center"/>
    </xf>
    <xf numFmtId="1" fontId="38" fillId="0" borderId="10" xfId="40" applyNumberFormat="1" applyFont="1" applyFill="1" applyBorder="1" applyAlignment="1" applyProtection="1">
      <alignment horizontal="center" vertical="center"/>
    </xf>
    <xf numFmtId="9" fontId="38" fillId="0" borderId="10" xfId="40" applyFont="1" applyFill="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0" fontId="38" fillId="0" borderId="0" xfId="0" applyFont="1" applyFill="1" applyBorder="1" applyAlignment="1" applyProtection="1">
      <alignment vertical="center"/>
    </xf>
    <xf numFmtId="166" fontId="3" fillId="0" borderId="13"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0" fontId="44" fillId="0" borderId="10" xfId="0" applyFont="1" applyFill="1" applyBorder="1" applyAlignment="1" applyProtection="1">
      <alignment horizontal="center" vertical="center"/>
    </xf>
    <xf numFmtId="0" fontId="38" fillId="22" borderId="16"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2" borderId="10" xfId="0" applyFont="1" applyFill="1" applyBorder="1" applyAlignment="1" applyProtection="1">
      <alignment horizontal="left" vertical="center"/>
    </xf>
    <xf numFmtId="0" fontId="49" fillId="0" borderId="0" xfId="0" applyNumberFormat="1" applyFont="1" applyFill="1" applyBorder="1" applyProtection="1"/>
    <xf numFmtId="0" fontId="49" fillId="0" borderId="0" xfId="0" applyFont="1" applyFill="1" applyBorder="1" applyProtection="1"/>
    <xf numFmtId="0" fontId="1" fillId="0" borderId="0" xfId="0" applyFont="1" applyFill="1" applyBorder="1" applyProtection="1"/>
    <xf numFmtId="0" fontId="49" fillId="0" borderId="0" xfId="0" applyFont="1" applyProtection="1"/>
    <xf numFmtId="0" fontId="49" fillId="0" borderId="0" xfId="0" applyFont="1" applyFill="1" applyAlignment="1" applyProtection="1">
      <alignment horizontal="right" vertical="center"/>
    </xf>
    <xf numFmtId="0" fontId="38" fillId="0" borderId="19" xfId="0" applyNumberFormat="1" applyFont="1" applyFill="1" applyBorder="1" applyAlignment="1" applyProtection="1">
      <alignment horizontal="center" vertical="center" shrinkToFit="1"/>
    </xf>
    <xf numFmtId="0" fontId="38" fillId="0" borderId="20" xfId="0" applyNumberFormat="1" applyFont="1" applyFill="1" applyBorder="1" applyAlignment="1" applyProtection="1">
      <alignment horizontal="center" vertical="center" shrinkToFit="1"/>
    </xf>
    <xf numFmtId="0" fontId="38"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2" fillId="0" borderId="0" xfId="0" applyNumberFormat="1" applyFont="1" applyFill="1" applyBorder="1" applyAlignment="1" applyProtection="1">
      <alignment vertical="center"/>
      <protection locked="0"/>
    </xf>
    <xf numFmtId="0" fontId="41" fillId="0" borderId="22"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5"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6" fillId="0" borderId="0" xfId="0" applyFont="1" applyAlignment="1">
      <alignment wrapText="1"/>
    </xf>
    <xf numFmtId="0" fontId="35" fillId="0" borderId="0" xfId="34" applyFont="1" applyAlignment="1" applyProtection="1"/>
    <xf numFmtId="0" fontId="56" fillId="0" borderId="0" xfId="0" applyFont="1" applyAlignment="1">
      <alignment horizontal="left" wrapText="1"/>
    </xf>
    <xf numFmtId="0" fontId="56" fillId="0" borderId="0" xfId="0" applyFont="1" applyAlignment="1">
      <alignment vertical="center" wrapText="1"/>
    </xf>
    <xf numFmtId="0" fontId="56" fillId="0" borderId="0" xfId="0" applyFont="1" applyFill="1" applyBorder="1" applyAlignment="1">
      <alignment vertical="center" wrapText="1"/>
    </xf>
    <xf numFmtId="0" fontId="57" fillId="0" borderId="0" xfId="0" applyFont="1" applyAlignment="1">
      <alignment vertical="center"/>
    </xf>
    <xf numFmtId="0" fontId="57" fillId="0" borderId="0" xfId="0" applyFont="1"/>
    <xf numFmtId="0" fontId="57" fillId="0" borderId="0" xfId="0" applyFont="1" applyAlignment="1"/>
    <xf numFmtId="0" fontId="58" fillId="0" borderId="0" xfId="0" applyFont="1" applyFill="1" applyBorder="1" applyAlignment="1">
      <alignment vertical="center" wrapText="1"/>
    </xf>
    <xf numFmtId="0" fontId="57" fillId="0" borderId="0" xfId="0" applyFont="1" applyBorder="1"/>
    <xf numFmtId="0" fontId="35" fillId="0" borderId="0" xfId="34" applyFont="1" applyFill="1" applyBorder="1" applyAlignment="1" applyProtection="1">
      <alignment vertical="center"/>
    </xf>
    <xf numFmtId="0" fontId="60" fillId="0" borderId="0" xfId="0" applyFont="1" applyAlignment="1">
      <alignment horizontal="right"/>
    </xf>
    <xf numFmtId="0" fontId="56" fillId="0" borderId="0" xfId="0" applyFont="1"/>
    <xf numFmtId="0" fontId="56" fillId="0" borderId="0" xfId="0" applyFont="1" applyAlignment="1"/>
    <xf numFmtId="0" fontId="56" fillId="0" borderId="0" xfId="0" applyFont="1" applyAlignment="1">
      <alignment horizontal="left" indent="1"/>
    </xf>
    <xf numFmtId="0" fontId="56" fillId="0" borderId="0" xfId="0" quotePrefix="1" applyFont="1" applyAlignment="1">
      <alignment horizontal="left" wrapText="1" indent="1"/>
    </xf>
    <xf numFmtId="0" fontId="34" fillId="0" borderId="0" xfId="0" quotePrefix="1" applyFont="1" applyAlignment="1">
      <alignment horizontal="left" indent="1"/>
    </xf>
    <xf numFmtId="0" fontId="60" fillId="0" borderId="0" xfId="0" applyFont="1" applyAlignment="1">
      <alignment horizontal="left" wrapText="1"/>
    </xf>
    <xf numFmtId="0" fontId="56" fillId="0" borderId="0" xfId="0" applyFont="1" applyFill="1" applyBorder="1" applyAlignment="1">
      <alignment horizontal="left" vertical="center" wrapText="1"/>
    </xf>
    <xf numFmtId="0" fontId="62" fillId="0" borderId="0" xfId="0" applyFont="1" applyAlignment="1">
      <alignment horizontal="right"/>
    </xf>
    <xf numFmtId="0" fontId="63" fillId="0" borderId="0" xfId="0" applyFont="1" applyFill="1" applyBorder="1" applyAlignment="1">
      <alignment vertical="center" wrapText="1"/>
    </xf>
    <xf numFmtId="0" fontId="56" fillId="0" borderId="0" xfId="0" quotePrefix="1" applyFont="1" applyAlignment="1">
      <alignment wrapText="1"/>
    </xf>
    <xf numFmtId="0" fontId="63" fillId="0" borderId="0" xfId="0" applyFont="1" applyAlignment="1"/>
    <xf numFmtId="0" fontId="11" fillId="0" borderId="0" xfId="0" applyFont="1" applyAlignment="1" applyProtection="1">
      <protection locked="0"/>
    </xf>
    <xf numFmtId="0" fontId="63" fillId="0" borderId="0" xfId="0" applyFont="1"/>
    <xf numFmtId="0" fontId="62" fillId="0" borderId="0" xfId="0" applyFont="1" applyFill="1" applyBorder="1" applyAlignment="1"/>
    <xf numFmtId="0" fontId="45" fillId="25" borderId="0" xfId="0" applyFont="1" applyFill="1" applyBorder="1" applyAlignment="1" applyProtection="1">
      <alignment vertical="center"/>
    </xf>
    <xf numFmtId="0" fontId="41" fillId="26" borderId="0" xfId="0" applyFont="1" applyFill="1" applyAlignment="1" applyProtection="1">
      <alignment vertical="center"/>
    </xf>
    <xf numFmtId="0" fontId="46" fillId="25" borderId="0" xfId="0" applyFont="1" applyFill="1" applyBorder="1" applyAlignment="1" applyProtection="1">
      <alignment vertical="center"/>
    </xf>
    <xf numFmtId="0" fontId="46" fillId="25" borderId="0" xfId="0" applyFont="1" applyFill="1" applyBorder="1" applyAlignment="1" applyProtection="1">
      <alignment horizontal="center" vertical="center"/>
    </xf>
    <xf numFmtId="0" fontId="47" fillId="26" borderId="0" xfId="0" applyFont="1" applyFill="1" applyAlignment="1" applyProtection="1">
      <alignment vertical="center"/>
    </xf>
    <xf numFmtId="0" fontId="38" fillId="26" borderId="10" xfId="0" applyFont="1" applyFill="1" applyBorder="1" applyAlignment="1" applyProtection="1">
      <alignment horizontal="left" vertical="center"/>
    </xf>
    <xf numFmtId="0" fontId="47" fillId="26" borderId="0" xfId="0" applyFont="1" applyFill="1" applyBorder="1" applyAlignment="1" applyProtection="1">
      <alignment vertical="center"/>
    </xf>
    <xf numFmtId="0" fontId="43" fillId="25" borderId="0" xfId="0" applyFont="1" applyFill="1" applyBorder="1" applyAlignment="1" applyProtection="1">
      <alignment vertical="center"/>
    </xf>
    <xf numFmtId="0" fontId="38" fillId="26" borderId="0" xfId="0" applyFont="1" applyFill="1" applyAlignment="1" applyProtection="1">
      <alignment vertical="center"/>
    </xf>
    <xf numFmtId="0" fontId="38" fillId="26" borderId="0" xfId="0" applyFont="1" applyFill="1" applyAlignment="1" applyProtection="1">
      <alignment horizontal="center" vertical="center"/>
    </xf>
    <xf numFmtId="0" fontId="38" fillId="26" borderId="0" xfId="0" applyFont="1" applyFill="1" applyBorder="1" applyAlignment="1" applyProtection="1">
      <alignment vertical="center"/>
    </xf>
    <xf numFmtId="0" fontId="42" fillId="26" borderId="10" xfId="0" applyNumberFormat="1" applyFont="1" applyFill="1" applyBorder="1" applyAlignment="1" applyProtection="1">
      <alignment horizontal="left" vertical="center"/>
    </xf>
    <xf numFmtId="0" fontId="53" fillId="27" borderId="11" xfId="0" applyFont="1" applyFill="1" applyBorder="1" applyAlignment="1" applyProtection="1">
      <alignment vertical="center"/>
    </xf>
    <xf numFmtId="0" fontId="43" fillId="26" borderId="12" xfId="0" quotePrefix="1" applyFont="1" applyFill="1" applyBorder="1" applyAlignment="1" applyProtection="1">
      <alignment horizontal="center" vertical="center"/>
    </xf>
    <xf numFmtId="165" fontId="43" fillId="28" borderId="12" xfId="0" applyNumberFormat="1" applyFont="1" applyFill="1" applyBorder="1" applyAlignment="1" applyProtection="1">
      <alignment horizontal="center" vertical="center"/>
    </xf>
    <xf numFmtId="165" fontId="43" fillId="26" borderId="12" xfId="0" applyNumberFormat="1" applyFont="1" applyFill="1" applyBorder="1" applyAlignment="1" applyProtection="1">
      <alignment horizontal="center" vertical="center"/>
    </xf>
    <xf numFmtId="1" fontId="43" fillId="26" borderId="12" xfId="0" applyNumberFormat="1" applyFont="1" applyFill="1" applyBorder="1" applyAlignment="1" applyProtection="1">
      <alignment horizontal="center" vertical="center"/>
    </xf>
    <xf numFmtId="9" fontId="43" fillId="26" borderId="12" xfId="40" applyFont="1" applyFill="1" applyBorder="1" applyAlignment="1" applyProtection="1">
      <alignment horizontal="center" vertical="center"/>
    </xf>
    <xf numFmtId="0" fontId="38" fillId="26" borderId="10" xfId="0" applyNumberFormat="1" applyFont="1" applyFill="1" applyBorder="1" applyAlignment="1" applyProtection="1">
      <alignment horizontal="left" vertical="center"/>
    </xf>
    <xf numFmtId="0" fontId="43" fillId="26" borderId="12" xfId="0" applyFont="1" applyFill="1" applyBorder="1" applyAlignment="1" applyProtection="1">
      <alignment vertical="center"/>
    </xf>
    <xf numFmtId="0" fontId="43" fillId="26" borderId="12" xfId="0" applyFont="1" applyFill="1" applyBorder="1" applyAlignment="1" applyProtection="1">
      <alignment horizontal="left" vertical="center"/>
    </xf>
    <xf numFmtId="0" fontId="2" fillId="26" borderId="0" xfId="34" applyNumberFormat="1" applyFill="1" applyBorder="1" applyAlignment="1" applyProtection="1"/>
    <xf numFmtId="0" fontId="0" fillId="26" borderId="0" xfId="0" applyFill="1" applyProtection="1">
      <protection locked="0"/>
    </xf>
    <xf numFmtId="0" fontId="0" fillId="26" borderId="0" xfId="0" applyNumberFormat="1" applyFill="1" applyProtection="1">
      <protection locked="0"/>
    </xf>
    <xf numFmtId="0" fontId="0" fillId="26" borderId="0" xfId="0" applyFill="1" applyBorder="1" applyProtection="1">
      <protection locked="0"/>
    </xf>
    <xf numFmtId="0" fontId="38" fillId="0" borderId="16" xfId="0" applyNumberFormat="1" applyFont="1" applyFill="1" applyBorder="1" applyAlignment="1" applyProtection="1">
      <alignment horizontal="left" vertical="center"/>
    </xf>
    <xf numFmtId="0" fontId="44" fillId="0" borderId="16" xfId="0" applyFont="1" applyFill="1" applyBorder="1" applyAlignment="1" applyProtection="1">
      <alignment vertical="center"/>
    </xf>
    <xf numFmtId="0" fontId="38" fillId="0" borderId="16" xfId="0" applyNumberFormat="1" applyFont="1" applyFill="1" applyBorder="1" applyAlignment="1" applyProtection="1">
      <alignment horizontal="center" vertical="center"/>
    </xf>
    <xf numFmtId="0" fontId="44" fillId="0" borderId="16" xfId="0" applyFont="1" applyFill="1" applyBorder="1" applyAlignment="1" applyProtection="1">
      <alignment horizontal="center" vertical="center"/>
    </xf>
    <xf numFmtId="1" fontId="38" fillId="0" borderId="16" xfId="40" applyNumberFormat="1" applyFont="1" applyFill="1" applyBorder="1" applyAlignment="1" applyProtection="1">
      <alignment horizontal="center" vertical="center"/>
    </xf>
    <xf numFmtId="9" fontId="38" fillId="0" borderId="16" xfId="40" applyFont="1" applyFill="1" applyBorder="1" applyAlignment="1" applyProtection="1">
      <alignment horizontal="center" vertical="center"/>
    </xf>
    <xf numFmtId="1" fontId="38" fillId="0" borderId="16" xfId="0" applyNumberFormat="1" applyFont="1" applyFill="1" applyBorder="1" applyAlignment="1" applyProtection="1">
      <alignment horizontal="center" vertical="center"/>
    </xf>
    <xf numFmtId="0" fontId="42" fillId="22" borderId="24" xfId="0" applyNumberFormat="1" applyFont="1" applyFill="1" applyBorder="1" applyAlignment="1" applyProtection="1">
      <alignment horizontal="left" vertical="center"/>
    </xf>
    <xf numFmtId="0" fontId="42" fillId="22" borderId="24" xfId="0" applyFont="1" applyFill="1" applyBorder="1" applyAlignment="1" applyProtection="1">
      <alignment vertical="center"/>
    </xf>
    <xf numFmtId="0" fontId="38" fillId="22" borderId="24" xfId="0" applyNumberFormat="1" applyFont="1" applyFill="1" applyBorder="1" applyAlignment="1" applyProtection="1">
      <alignment horizontal="center" vertical="center"/>
    </xf>
    <xf numFmtId="165" fontId="38" fillId="22" borderId="24" xfId="0" applyNumberFormat="1" applyFont="1" applyFill="1" applyBorder="1" applyAlignment="1" applyProtection="1">
      <alignment horizontal="right" vertical="center"/>
    </xf>
    <xf numFmtId="165" fontId="38" fillId="22" borderId="24" xfId="0" applyNumberFormat="1" applyFont="1" applyFill="1" applyBorder="1" applyAlignment="1" applyProtection="1">
      <alignment horizontal="center" vertical="center"/>
    </xf>
    <xf numFmtId="1" fontId="38" fillId="22" borderId="24" xfId="40" applyNumberFormat="1" applyFont="1" applyFill="1" applyBorder="1" applyAlignment="1" applyProtection="1">
      <alignment horizontal="center" vertical="center"/>
    </xf>
    <xf numFmtId="9" fontId="38" fillId="22" borderId="24" xfId="40" applyFont="1" applyFill="1" applyBorder="1" applyAlignment="1" applyProtection="1">
      <alignment horizontal="center" vertical="center"/>
    </xf>
    <xf numFmtId="1" fontId="38" fillId="22" borderId="24" xfId="0" applyNumberFormat="1" applyFont="1" applyFill="1" applyBorder="1" applyAlignment="1" applyProtection="1">
      <alignment horizontal="center" vertical="center"/>
    </xf>
    <xf numFmtId="0" fontId="38" fillId="0" borderId="24" xfId="0" applyNumberFormat="1" applyFont="1" applyFill="1" applyBorder="1" applyAlignment="1" applyProtection="1">
      <alignment horizontal="left" vertical="center"/>
    </xf>
    <xf numFmtId="0" fontId="38" fillId="0" borderId="24" xfId="0" applyFont="1" applyFill="1" applyBorder="1" applyAlignment="1" applyProtection="1">
      <alignment vertical="center" wrapText="1"/>
    </xf>
    <xf numFmtId="0" fontId="43" fillId="0" borderId="24" xfId="0" applyFont="1" applyFill="1" applyBorder="1" applyAlignment="1" applyProtection="1">
      <alignment horizontal="center" vertical="center"/>
    </xf>
    <xf numFmtId="165" fontId="43" fillId="23" borderId="24" xfId="0" applyNumberFormat="1" applyFont="1" applyFill="1" applyBorder="1" applyAlignment="1" applyProtection="1">
      <alignment horizontal="center" vertical="center"/>
    </xf>
    <xf numFmtId="165" fontId="43" fillId="0" borderId="24" xfId="0" applyNumberFormat="1" applyFont="1" applyBorder="1" applyAlignment="1" applyProtection="1">
      <alignment horizontal="center" vertical="center"/>
    </xf>
    <xf numFmtId="1" fontId="43" fillId="24" borderId="24" xfId="0" applyNumberFormat="1" applyFont="1" applyFill="1" applyBorder="1" applyAlignment="1" applyProtection="1">
      <alignment horizontal="center" vertical="center"/>
    </xf>
    <xf numFmtId="9" fontId="43" fillId="24" borderId="24" xfId="40" applyFont="1" applyFill="1" applyBorder="1" applyAlignment="1" applyProtection="1">
      <alignment horizontal="center" vertical="center"/>
    </xf>
    <xf numFmtId="1" fontId="43" fillId="0" borderId="24" xfId="0" applyNumberFormat="1" applyFont="1" applyBorder="1" applyAlignment="1" applyProtection="1">
      <alignment horizontal="center" vertical="center"/>
    </xf>
    <xf numFmtId="0" fontId="9" fillId="0" borderId="0" xfId="0" applyNumberFormat="1" applyFont="1" applyFill="1" applyBorder="1" applyAlignment="1" applyProtection="1">
      <alignment horizontal="center" vertical="center"/>
      <protection locked="0"/>
    </xf>
    <xf numFmtId="0" fontId="10" fillId="0" borderId="0" xfId="0" applyNumberFormat="1" applyFont="1" applyAlignment="1" applyProtection="1">
      <alignment horizontal="center"/>
      <protection locked="0"/>
    </xf>
    <xf numFmtId="0" fontId="0" fillId="0" borderId="0" xfId="0" applyFill="1" applyAlignment="1" applyProtection="1">
      <alignment horizontal="center"/>
    </xf>
    <xf numFmtId="0" fontId="39" fillId="0" borderId="0" xfId="0" applyFont="1" applyAlignment="1" applyProtection="1">
      <alignment horizontal="center"/>
    </xf>
    <xf numFmtId="0" fontId="38" fillId="22" borderId="24" xfId="0" applyFont="1" applyFill="1" applyBorder="1" applyAlignment="1" applyProtection="1">
      <alignment horizontal="center" vertical="center"/>
    </xf>
    <xf numFmtId="0" fontId="38" fillId="0" borderId="24" xfId="0" applyFont="1" applyFill="1" applyBorder="1" applyAlignment="1" applyProtection="1">
      <alignment horizontal="center" vertical="center"/>
    </xf>
    <xf numFmtId="0" fontId="69" fillId="22" borderId="24" xfId="0" applyFont="1" applyFill="1" applyBorder="1" applyAlignment="1" applyProtection="1">
      <alignment horizontal="center" vertical="center"/>
    </xf>
    <xf numFmtId="0" fontId="43" fillId="27" borderId="11" xfId="0" applyFont="1" applyFill="1" applyBorder="1" applyAlignment="1" applyProtection="1">
      <alignment horizontal="center" vertical="center"/>
    </xf>
    <xf numFmtId="0" fontId="43" fillId="26" borderId="12" xfId="0" applyFont="1" applyFill="1" applyBorder="1" applyAlignment="1" applyProtection="1">
      <alignment horizontal="center" vertical="center"/>
    </xf>
    <xf numFmtId="0" fontId="0" fillId="26" borderId="0" xfId="0" applyFill="1" applyAlignment="1" applyProtection="1">
      <alignment horizontal="center"/>
      <protection locked="0"/>
    </xf>
    <xf numFmtId="0" fontId="0" fillId="0" borderId="0" xfId="0" applyAlignment="1" applyProtection="1">
      <alignment horizontal="center"/>
    </xf>
    <xf numFmtId="0" fontId="1" fillId="0" borderId="0" xfId="0" applyFont="1" applyFill="1" applyAlignment="1" applyProtection="1">
      <alignment horizontal="center"/>
    </xf>
    <xf numFmtId="14" fontId="49" fillId="0" borderId="0" xfId="0" applyNumberFormat="1" applyFont="1" applyFill="1" applyAlignment="1" applyProtection="1">
      <alignment horizontal="center" vertical="center"/>
    </xf>
    <xf numFmtId="0" fontId="42" fillId="22" borderId="24" xfId="0" applyFont="1" applyFill="1" applyBorder="1" applyAlignment="1" applyProtection="1">
      <alignment horizontal="center" vertical="center"/>
    </xf>
    <xf numFmtId="0" fontId="38" fillId="0" borderId="24" xfId="0" applyFont="1" applyFill="1" applyBorder="1" applyAlignment="1" applyProtection="1">
      <alignment horizontal="center" vertical="center" wrapText="1"/>
    </xf>
    <xf numFmtId="0" fontId="41" fillId="26" borderId="0" xfId="0" applyFont="1" applyFill="1" applyAlignment="1" applyProtection="1">
      <alignment horizontal="center" vertical="center"/>
    </xf>
    <xf numFmtId="0" fontId="53" fillId="27" borderId="11" xfId="0" applyFont="1" applyFill="1" applyBorder="1" applyAlignment="1" applyProtection="1">
      <alignment horizontal="center" vertical="center"/>
    </xf>
    <xf numFmtId="168" fontId="43" fillId="23" borderId="24" xfId="0" applyNumberFormat="1" applyFont="1" applyFill="1" applyBorder="1" applyAlignment="1" applyProtection="1">
      <alignment horizontal="center" vertical="center"/>
    </xf>
    <xf numFmtId="0" fontId="38" fillId="29" borderId="24" xfId="0" applyFont="1" applyFill="1" applyBorder="1" applyAlignment="1" applyProtection="1">
      <alignment horizontal="center" vertical="center"/>
    </xf>
    <xf numFmtId="0" fontId="38" fillId="30" borderId="24" xfId="0" applyFont="1" applyFill="1" applyBorder="1" applyAlignment="1" applyProtection="1">
      <alignment horizontal="center" vertical="center"/>
    </xf>
    <xf numFmtId="0" fontId="38" fillId="0" borderId="25" xfId="0" applyNumberFormat="1" applyFont="1" applyFill="1" applyBorder="1" applyAlignment="1" applyProtection="1">
      <alignment horizontal="center" vertical="center" shrinkToFit="1"/>
    </xf>
    <xf numFmtId="0" fontId="50" fillId="0" borderId="24" xfId="0" applyNumberFormat="1" applyFont="1" applyFill="1" applyBorder="1" applyAlignment="1" applyProtection="1">
      <alignment horizontal="left" vertical="center"/>
    </xf>
    <xf numFmtId="0" fontId="50" fillId="0" borderId="24" xfId="0" applyFont="1" applyFill="1" applyBorder="1" applyAlignment="1" applyProtection="1">
      <alignment horizontal="left" vertical="center"/>
    </xf>
    <xf numFmtId="0" fontId="50" fillId="0" borderId="24" xfId="0" applyFont="1" applyFill="1" applyBorder="1" applyAlignment="1" applyProtection="1">
      <alignment horizontal="center" vertical="center"/>
    </xf>
    <xf numFmtId="0" fontId="50" fillId="0" borderId="24" xfId="0" applyFont="1" applyFill="1" applyBorder="1" applyAlignment="1" applyProtection="1">
      <alignment horizontal="center" vertical="center" wrapText="1"/>
    </xf>
    <xf numFmtId="0" fontId="51" fillId="0" borderId="24" xfId="0" applyNumberFormat="1" applyFont="1" applyFill="1" applyBorder="1" applyAlignment="1" applyProtection="1">
      <alignment horizontal="center" vertical="center" wrapText="1"/>
    </xf>
    <xf numFmtId="0" fontId="38" fillId="31" borderId="24" xfId="0" applyFont="1" applyFill="1" applyBorder="1" applyAlignment="1" applyProtection="1">
      <alignment horizontal="center" vertical="center"/>
    </xf>
    <xf numFmtId="0" fontId="38" fillId="0" borderId="24" xfId="0" applyNumberFormat="1" applyFont="1" applyFill="1" applyBorder="1" applyAlignment="1" applyProtection="1">
      <alignment horizontal="right" vertical="center"/>
    </xf>
    <xf numFmtId="0" fontId="38" fillId="32" borderId="24" xfId="0" applyFont="1" applyFill="1" applyBorder="1" applyAlignment="1" applyProtection="1">
      <alignment horizontal="center" vertical="center"/>
    </xf>
    <xf numFmtId="168" fontId="43" fillId="0" borderId="24" xfId="0" applyNumberFormat="1" applyFont="1" applyBorder="1" applyAlignment="1" applyProtection="1">
      <alignment horizontal="center" vertical="center"/>
    </xf>
    <xf numFmtId="0" fontId="10" fillId="0" borderId="24" xfId="0" applyFont="1" applyBorder="1" applyAlignment="1">
      <alignment vertical="center" wrapText="1"/>
    </xf>
    <xf numFmtId="0" fontId="71" fillId="33" borderId="24" xfId="0" applyFont="1" applyFill="1" applyBorder="1" applyAlignment="1" applyProtection="1">
      <alignment horizontal="center" vertical="center"/>
    </xf>
    <xf numFmtId="14" fontId="70" fillId="0" borderId="0" xfId="0" applyNumberFormat="1" applyFont="1" applyAlignment="1" applyProtection="1">
      <alignment horizontal="left" vertical="center"/>
      <protection locked="0"/>
    </xf>
    <xf numFmtId="0" fontId="54" fillId="0" borderId="0" xfId="34" applyFont="1" applyBorder="1" applyAlignment="1" applyProtection="1">
      <alignment horizontal="left" vertical="center"/>
    </xf>
    <xf numFmtId="0" fontId="48" fillId="0" borderId="17" xfId="0" applyNumberFormat="1" applyFont="1" applyFill="1" applyBorder="1" applyAlignment="1" applyProtection="1">
      <alignment horizontal="center" vertical="center"/>
    </xf>
    <xf numFmtId="0" fontId="48" fillId="0" borderId="13"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1" fillId="0" borderId="22" xfId="0" applyNumberFormat="1" applyFont="1" applyFill="1" applyBorder="1" applyAlignment="1" applyProtection="1">
      <alignment horizontal="center" vertical="center" shrinkToFit="1"/>
      <protection locked="0"/>
    </xf>
    <xf numFmtId="167" fontId="41" fillId="0" borderId="17" xfId="0" applyNumberFormat="1" applyFont="1" applyFill="1" applyBorder="1" applyAlignment="1" applyProtection="1">
      <alignment horizontal="center" vertical="center"/>
    </xf>
    <xf numFmtId="167" fontId="41" fillId="0" borderId="13" xfId="0" applyNumberFormat="1" applyFont="1" applyFill="1" applyBorder="1" applyAlignment="1" applyProtection="1">
      <alignment horizontal="center" vertical="center"/>
    </xf>
    <xf numFmtId="167" fontId="41" fillId="0" borderId="18" xfId="0" applyNumberFormat="1" applyFont="1" applyFill="1" applyBorder="1" applyAlignment="1" applyProtection="1">
      <alignment horizontal="center" vertical="center"/>
    </xf>
    <xf numFmtId="164" fontId="41" fillId="0" borderId="23" xfId="0" applyNumberFormat="1" applyFont="1" applyFill="1" applyBorder="1" applyAlignment="1" applyProtection="1">
      <alignment horizontal="center" vertical="center" shrinkToFit="1"/>
      <protection locked="0"/>
    </xf>
    <xf numFmtId="0" fontId="55"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I$4" horiz="1" max="100" min="1" page="0" val="12"/>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366684</xdr:colOff>
      <xdr:row>5</xdr:row>
      <xdr:rowOff>142875</xdr:rowOff>
    </xdr:from>
    <xdr:to>
      <xdr:col>9</xdr:col>
      <xdr:colOff>126076</xdr:colOff>
      <xdr:row>10</xdr:row>
      <xdr:rowOff>307</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0</xdr:colOff>
          <xdr:row>1</xdr:row>
          <xdr:rowOff>127000</xdr:rowOff>
        </xdr:from>
        <xdr:to>
          <xdr:col>27</xdr:col>
          <xdr:colOff>139700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62"/>
  <sheetViews>
    <sheetView showGridLines="0" tabSelected="1" zoomScale="68" zoomScaleNormal="68" workbookViewId="0">
      <pane ySplit="7" topLeftCell="A8" activePane="bottomLeft" state="frozen"/>
      <selection pane="bottomLeft" activeCell="G44" sqref="G44"/>
    </sheetView>
  </sheetViews>
  <sheetFormatPr defaultColWidth="9.1796875" defaultRowHeight="12.5" x14ac:dyDescent="0.25"/>
  <cols>
    <col min="1" max="1" width="6.81640625" style="5" customWidth="1"/>
    <col min="2" max="2" width="40" style="1" customWidth="1"/>
    <col min="3" max="3" width="12.36328125" style="159" bestFit="1" customWidth="1"/>
    <col min="4" max="4" width="9.1796875" style="159" customWidth="1"/>
    <col min="5" max="5" width="12.81640625" style="6" customWidth="1"/>
    <col min="6" max="6" width="12" style="1" customWidth="1"/>
    <col min="7" max="7" width="12.6328125" style="1" bestFit="1" customWidth="1"/>
    <col min="8" max="8" width="12" style="1" bestFit="1" customWidth="1"/>
    <col min="9" max="9" width="6.6328125" style="1" customWidth="1"/>
    <col min="10" max="10" width="7.453125" style="1" customWidth="1"/>
    <col min="11" max="66" width="2.453125" style="1" customWidth="1"/>
    <col min="67" max="16384" width="9.1796875" style="3"/>
  </cols>
  <sheetData>
    <row r="1" spans="1:66" ht="30" customHeight="1" x14ac:dyDescent="0.25">
      <c r="A1" s="68" t="s">
        <v>96</v>
      </c>
      <c r="B1" s="37"/>
      <c r="C1" s="149"/>
      <c r="D1" s="149"/>
      <c r="E1" s="37"/>
      <c r="F1" s="37"/>
      <c r="G1" s="37"/>
      <c r="J1" s="70"/>
      <c r="K1" s="182"/>
      <c r="L1" s="182"/>
      <c r="M1" s="182"/>
      <c r="N1" s="182"/>
      <c r="O1" s="182"/>
      <c r="P1" s="182"/>
      <c r="Q1" s="182"/>
      <c r="R1" s="182"/>
      <c r="S1" s="182"/>
      <c r="T1" s="182"/>
      <c r="U1" s="182"/>
      <c r="V1" s="182"/>
      <c r="W1" s="182"/>
      <c r="X1" s="182"/>
      <c r="Y1" s="182"/>
      <c r="Z1" s="182"/>
      <c r="AA1" s="182"/>
      <c r="AB1" s="182"/>
      <c r="AC1" s="182"/>
      <c r="AD1" s="182"/>
      <c r="AE1" s="182"/>
    </row>
    <row r="2" spans="1:66" ht="18" customHeight="1" x14ac:dyDescent="0.25">
      <c r="A2" s="41" t="s">
        <v>128</v>
      </c>
      <c r="B2" s="22"/>
      <c r="C2" s="150"/>
      <c r="D2" s="150"/>
      <c r="E2" s="25"/>
      <c r="F2" s="98"/>
      <c r="G2" s="98"/>
      <c r="I2" s="2"/>
    </row>
    <row r="3" spans="1:66" ht="14" x14ac:dyDescent="0.25">
      <c r="A3" s="181">
        <f ca="1">TODAY()</f>
        <v>43853</v>
      </c>
      <c r="B3" s="181"/>
      <c r="C3" s="160"/>
      <c r="D3" s="151"/>
      <c r="E3" s="4"/>
      <c r="F3" s="4"/>
      <c r="G3" s="4"/>
      <c r="H3" s="4"/>
      <c r="I3" s="2"/>
      <c r="K3" s="24"/>
      <c r="L3" s="24"/>
      <c r="M3" s="24"/>
      <c r="N3" s="24"/>
      <c r="O3" s="24"/>
      <c r="P3" s="24"/>
      <c r="Q3" s="24"/>
      <c r="R3" s="24"/>
      <c r="S3" s="24"/>
      <c r="T3" s="24"/>
      <c r="U3" s="24"/>
      <c r="V3" s="24"/>
      <c r="W3" s="24"/>
      <c r="X3" s="24"/>
      <c r="Y3" s="24"/>
      <c r="Z3" s="24"/>
      <c r="AA3" s="24"/>
    </row>
    <row r="4" spans="1:66" ht="17.25" customHeight="1" x14ac:dyDescent="0.25">
      <c r="A4" s="59"/>
      <c r="B4" s="63" t="s">
        <v>41</v>
      </c>
      <c r="C4" s="161"/>
      <c r="D4" s="186">
        <v>43703</v>
      </c>
      <c r="E4" s="186"/>
      <c r="F4" s="186"/>
      <c r="G4" s="60"/>
      <c r="H4" s="63" t="s">
        <v>40</v>
      </c>
      <c r="I4" s="69">
        <v>12</v>
      </c>
      <c r="J4" s="61"/>
      <c r="K4" s="183" t="str">
        <f>"Week "&amp;(K6-($D$4-WEEKDAY($D$4,1)+2))/7+1</f>
        <v>Week 12</v>
      </c>
      <c r="L4" s="184"/>
      <c r="M4" s="184"/>
      <c r="N4" s="184"/>
      <c r="O4" s="184"/>
      <c r="P4" s="184"/>
      <c r="Q4" s="185"/>
      <c r="R4" s="183" t="str">
        <f>"Week "&amp;(R6-($D$4-WEEKDAY($D$4,1)+2))/7+1</f>
        <v>Week 13</v>
      </c>
      <c r="S4" s="184"/>
      <c r="T4" s="184"/>
      <c r="U4" s="184"/>
      <c r="V4" s="184"/>
      <c r="W4" s="184"/>
      <c r="X4" s="185"/>
      <c r="Y4" s="183" t="str">
        <f>"Week "&amp;(Y6-($D$4-WEEKDAY($D$4,1)+2))/7+1</f>
        <v>Week 14</v>
      </c>
      <c r="Z4" s="184"/>
      <c r="AA4" s="184"/>
      <c r="AB4" s="184"/>
      <c r="AC4" s="184"/>
      <c r="AD4" s="184"/>
      <c r="AE4" s="185"/>
      <c r="AF4" s="183" t="str">
        <f>"Week "&amp;(AF6-($D$4-WEEKDAY($D$4,1)+2))/7+1</f>
        <v>Week 15</v>
      </c>
      <c r="AG4" s="184"/>
      <c r="AH4" s="184"/>
      <c r="AI4" s="184"/>
      <c r="AJ4" s="184"/>
      <c r="AK4" s="184"/>
      <c r="AL4" s="185"/>
      <c r="AM4" s="183" t="str">
        <f>"Week "&amp;(AM6-($D$4-WEEKDAY($D$4,1)+2))/7+1</f>
        <v>Week 16</v>
      </c>
      <c r="AN4" s="184"/>
      <c r="AO4" s="184"/>
      <c r="AP4" s="184"/>
      <c r="AQ4" s="184"/>
      <c r="AR4" s="184"/>
      <c r="AS4" s="185"/>
      <c r="AT4" s="183" t="str">
        <f>"Week "&amp;(AT6-($D$4-WEEKDAY($D$4,1)+2))/7+1</f>
        <v>Week 17</v>
      </c>
      <c r="AU4" s="184"/>
      <c r="AV4" s="184"/>
      <c r="AW4" s="184"/>
      <c r="AX4" s="184"/>
      <c r="AY4" s="184"/>
      <c r="AZ4" s="185"/>
      <c r="BA4" s="183" t="str">
        <f>"Week "&amp;(BA6-($D$4-WEEKDAY($D$4,1)+2))/7+1</f>
        <v>Week 18</v>
      </c>
      <c r="BB4" s="184"/>
      <c r="BC4" s="184"/>
      <c r="BD4" s="184"/>
      <c r="BE4" s="184"/>
      <c r="BF4" s="184"/>
      <c r="BG4" s="185"/>
      <c r="BH4" s="183" t="str">
        <f>"Week "&amp;(BH6-($D$4-WEEKDAY($D$4,1)+2))/7+1</f>
        <v>Week 19</v>
      </c>
      <c r="BI4" s="184"/>
      <c r="BJ4" s="184"/>
      <c r="BK4" s="184"/>
      <c r="BL4" s="184"/>
      <c r="BM4" s="184"/>
      <c r="BN4" s="185"/>
    </row>
    <row r="5" spans="1:66" ht="17.25" customHeight="1" x14ac:dyDescent="0.25">
      <c r="A5" s="59"/>
      <c r="B5" s="63" t="s">
        <v>111</v>
      </c>
      <c r="C5" s="190" t="s">
        <v>112</v>
      </c>
      <c r="D5" s="190"/>
      <c r="E5" s="190"/>
      <c r="F5" s="190"/>
      <c r="G5" s="190"/>
      <c r="H5" s="62"/>
      <c r="I5" s="62"/>
      <c r="J5" s="62"/>
      <c r="K5" s="187">
        <f>K6</f>
        <v>43780</v>
      </c>
      <c r="L5" s="188"/>
      <c r="M5" s="188"/>
      <c r="N5" s="188"/>
      <c r="O5" s="188"/>
      <c r="P5" s="188"/>
      <c r="Q5" s="189"/>
      <c r="R5" s="187">
        <f>R6</f>
        <v>43787</v>
      </c>
      <c r="S5" s="188"/>
      <c r="T5" s="188"/>
      <c r="U5" s="188"/>
      <c r="V5" s="188"/>
      <c r="W5" s="188"/>
      <c r="X5" s="189"/>
      <c r="Y5" s="187">
        <f>Y6</f>
        <v>43794</v>
      </c>
      <c r="Z5" s="188"/>
      <c r="AA5" s="188"/>
      <c r="AB5" s="188"/>
      <c r="AC5" s="188"/>
      <c r="AD5" s="188"/>
      <c r="AE5" s="189"/>
      <c r="AF5" s="187">
        <f>AF6</f>
        <v>43801</v>
      </c>
      <c r="AG5" s="188"/>
      <c r="AH5" s="188"/>
      <c r="AI5" s="188"/>
      <c r="AJ5" s="188"/>
      <c r="AK5" s="188"/>
      <c r="AL5" s="189"/>
      <c r="AM5" s="187">
        <f>AM6</f>
        <v>43808</v>
      </c>
      <c r="AN5" s="188"/>
      <c r="AO5" s="188"/>
      <c r="AP5" s="188"/>
      <c r="AQ5" s="188"/>
      <c r="AR5" s="188"/>
      <c r="AS5" s="189"/>
      <c r="AT5" s="187">
        <f>AT6</f>
        <v>43815</v>
      </c>
      <c r="AU5" s="188"/>
      <c r="AV5" s="188"/>
      <c r="AW5" s="188"/>
      <c r="AX5" s="188"/>
      <c r="AY5" s="188"/>
      <c r="AZ5" s="189"/>
      <c r="BA5" s="187">
        <f>BA6</f>
        <v>43822</v>
      </c>
      <c r="BB5" s="188"/>
      <c r="BC5" s="188"/>
      <c r="BD5" s="188"/>
      <c r="BE5" s="188"/>
      <c r="BF5" s="188"/>
      <c r="BG5" s="189"/>
      <c r="BH5" s="187">
        <f>BH6</f>
        <v>43829</v>
      </c>
      <c r="BI5" s="188"/>
      <c r="BJ5" s="188"/>
      <c r="BK5" s="188"/>
      <c r="BL5" s="188"/>
      <c r="BM5" s="188"/>
      <c r="BN5" s="189"/>
    </row>
    <row r="6" spans="1:66" x14ac:dyDescent="0.25">
      <c r="A6" s="38"/>
      <c r="B6" s="39"/>
      <c r="C6" s="152"/>
      <c r="D6" s="152"/>
      <c r="E6" s="40"/>
      <c r="F6" s="39"/>
      <c r="G6" s="39"/>
      <c r="H6" s="39"/>
      <c r="I6" s="39"/>
      <c r="J6" s="39"/>
      <c r="K6" s="52">
        <f>D4-WEEKDAY(D4,1)+2+7*(I4-1)</f>
        <v>43780</v>
      </c>
      <c r="L6" s="51">
        <f t="shared" ref="L6:AQ6" si="0">K6+1</f>
        <v>43781</v>
      </c>
      <c r="M6" s="51">
        <f t="shared" si="0"/>
        <v>43782</v>
      </c>
      <c r="N6" s="51">
        <f t="shared" si="0"/>
        <v>43783</v>
      </c>
      <c r="O6" s="51">
        <f t="shared" si="0"/>
        <v>43784</v>
      </c>
      <c r="P6" s="51">
        <f t="shared" si="0"/>
        <v>43785</v>
      </c>
      <c r="Q6" s="53">
        <f t="shared" si="0"/>
        <v>43786</v>
      </c>
      <c r="R6" s="52">
        <f t="shared" si="0"/>
        <v>43787</v>
      </c>
      <c r="S6" s="51">
        <f t="shared" si="0"/>
        <v>43788</v>
      </c>
      <c r="T6" s="51">
        <f t="shared" si="0"/>
        <v>43789</v>
      </c>
      <c r="U6" s="51">
        <f t="shared" si="0"/>
        <v>43790</v>
      </c>
      <c r="V6" s="51">
        <f t="shared" si="0"/>
        <v>43791</v>
      </c>
      <c r="W6" s="51">
        <f t="shared" si="0"/>
        <v>43792</v>
      </c>
      <c r="X6" s="53">
        <f t="shared" si="0"/>
        <v>43793</v>
      </c>
      <c r="Y6" s="52">
        <f t="shared" si="0"/>
        <v>43794</v>
      </c>
      <c r="Z6" s="51">
        <f t="shared" si="0"/>
        <v>43795</v>
      </c>
      <c r="AA6" s="51">
        <f t="shared" si="0"/>
        <v>43796</v>
      </c>
      <c r="AB6" s="51">
        <f t="shared" si="0"/>
        <v>43797</v>
      </c>
      <c r="AC6" s="51">
        <f t="shared" si="0"/>
        <v>43798</v>
      </c>
      <c r="AD6" s="51">
        <f t="shared" si="0"/>
        <v>43799</v>
      </c>
      <c r="AE6" s="53">
        <f t="shared" si="0"/>
        <v>43800</v>
      </c>
      <c r="AF6" s="52">
        <f t="shared" si="0"/>
        <v>43801</v>
      </c>
      <c r="AG6" s="51">
        <f t="shared" si="0"/>
        <v>43802</v>
      </c>
      <c r="AH6" s="51">
        <f t="shared" si="0"/>
        <v>43803</v>
      </c>
      <c r="AI6" s="51">
        <f t="shared" si="0"/>
        <v>43804</v>
      </c>
      <c r="AJ6" s="51">
        <f t="shared" si="0"/>
        <v>43805</v>
      </c>
      <c r="AK6" s="51">
        <f t="shared" si="0"/>
        <v>43806</v>
      </c>
      <c r="AL6" s="53">
        <f t="shared" si="0"/>
        <v>43807</v>
      </c>
      <c r="AM6" s="52">
        <f t="shared" si="0"/>
        <v>43808</v>
      </c>
      <c r="AN6" s="51">
        <f t="shared" si="0"/>
        <v>43809</v>
      </c>
      <c r="AO6" s="51">
        <f t="shared" si="0"/>
        <v>43810</v>
      </c>
      <c r="AP6" s="51">
        <f t="shared" si="0"/>
        <v>43811</v>
      </c>
      <c r="AQ6" s="51">
        <f t="shared" si="0"/>
        <v>43812</v>
      </c>
      <c r="AR6" s="51">
        <f t="shared" ref="AR6:BN6" si="1">AQ6+1</f>
        <v>43813</v>
      </c>
      <c r="AS6" s="53">
        <f t="shared" si="1"/>
        <v>43814</v>
      </c>
      <c r="AT6" s="52">
        <f t="shared" si="1"/>
        <v>43815</v>
      </c>
      <c r="AU6" s="51">
        <f t="shared" si="1"/>
        <v>43816</v>
      </c>
      <c r="AV6" s="51">
        <f t="shared" si="1"/>
        <v>43817</v>
      </c>
      <c r="AW6" s="51">
        <f t="shared" si="1"/>
        <v>43818</v>
      </c>
      <c r="AX6" s="51">
        <f t="shared" si="1"/>
        <v>43819</v>
      </c>
      <c r="AY6" s="51">
        <f t="shared" si="1"/>
        <v>43820</v>
      </c>
      <c r="AZ6" s="53">
        <f t="shared" si="1"/>
        <v>43821</v>
      </c>
      <c r="BA6" s="52">
        <f t="shared" si="1"/>
        <v>43822</v>
      </c>
      <c r="BB6" s="51">
        <f t="shared" si="1"/>
        <v>43823</v>
      </c>
      <c r="BC6" s="51">
        <f t="shared" si="1"/>
        <v>43824</v>
      </c>
      <c r="BD6" s="51">
        <f t="shared" si="1"/>
        <v>43825</v>
      </c>
      <c r="BE6" s="51">
        <f t="shared" si="1"/>
        <v>43826</v>
      </c>
      <c r="BF6" s="51">
        <f t="shared" si="1"/>
        <v>43827</v>
      </c>
      <c r="BG6" s="53">
        <f t="shared" si="1"/>
        <v>43828</v>
      </c>
      <c r="BH6" s="52">
        <f t="shared" si="1"/>
        <v>43829</v>
      </c>
      <c r="BI6" s="51">
        <f t="shared" si="1"/>
        <v>43830</v>
      </c>
      <c r="BJ6" s="51">
        <f t="shared" si="1"/>
        <v>43831</v>
      </c>
      <c r="BK6" s="51">
        <f t="shared" si="1"/>
        <v>43832</v>
      </c>
      <c r="BL6" s="51">
        <f t="shared" si="1"/>
        <v>43833</v>
      </c>
      <c r="BM6" s="51">
        <f t="shared" si="1"/>
        <v>43834</v>
      </c>
      <c r="BN6" s="53">
        <f t="shared" si="1"/>
        <v>43835</v>
      </c>
    </row>
    <row r="7" spans="1:66" s="67" customFormat="1" ht="23.5" thickBot="1" x14ac:dyDescent="0.3">
      <c r="A7" s="170" t="s">
        <v>0</v>
      </c>
      <c r="B7" s="171" t="s">
        <v>33</v>
      </c>
      <c r="C7" s="172" t="s">
        <v>98</v>
      </c>
      <c r="D7" s="173" t="s">
        <v>34</v>
      </c>
      <c r="E7" s="174" t="s">
        <v>39</v>
      </c>
      <c r="F7" s="172" t="s">
        <v>35</v>
      </c>
      <c r="G7" s="172" t="s">
        <v>36</v>
      </c>
      <c r="H7" s="173" t="s">
        <v>157</v>
      </c>
      <c r="I7" s="173" t="s">
        <v>37</v>
      </c>
      <c r="J7" s="173" t="s">
        <v>38</v>
      </c>
      <c r="K7" s="169" t="str">
        <f t="shared" ref="K7:AP7" si="2">CHOOSE(WEEKDAY(K6,1),"S","M","T","W","T","F","S")</f>
        <v>M</v>
      </c>
      <c r="L7" s="65" t="str">
        <f t="shared" si="2"/>
        <v>T</v>
      </c>
      <c r="M7" s="65" t="str">
        <f t="shared" si="2"/>
        <v>W</v>
      </c>
      <c r="N7" s="65" t="str">
        <f t="shared" si="2"/>
        <v>T</v>
      </c>
      <c r="O7" s="65" t="str">
        <f t="shared" si="2"/>
        <v>F</v>
      </c>
      <c r="P7" s="65" t="str">
        <f t="shared" si="2"/>
        <v>S</v>
      </c>
      <c r="Q7" s="66" t="str">
        <f t="shared" si="2"/>
        <v>S</v>
      </c>
      <c r="R7" s="64" t="str">
        <f t="shared" si="2"/>
        <v>M</v>
      </c>
      <c r="S7" s="65" t="str">
        <f t="shared" si="2"/>
        <v>T</v>
      </c>
      <c r="T7" s="65" t="str">
        <f t="shared" si="2"/>
        <v>W</v>
      </c>
      <c r="U7" s="65" t="str">
        <f t="shared" si="2"/>
        <v>T</v>
      </c>
      <c r="V7" s="65" t="str">
        <f t="shared" si="2"/>
        <v>F</v>
      </c>
      <c r="W7" s="65" t="str">
        <f t="shared" si="2"/>
        <v>S</v>
      </c>
      <c r="X7" s="66" t="str">
        <f t="shared" si="2"/>
        <v>S</v>
      </c>
      <c r="Y7" s="64" t="str">
        <f t="shared" si="2"/>
        <v>M</v>
      </c>
      <c r="Z7" s="65" t="str">
        <f t="shared" si="2"/>
        <v>T</v>
      </c>
      <c r="AA7" s="65" t="str">
        <f t="shared" si="2"/>
        <v>W</v>
      </c>
      <c r="AB7" s="65" t="str">
        <f t="shared" si="2"/>
        <v>T</v>
      </c>
      <c r="AC7" s="65" t="str">
        <f t="shared" si="2"/>
        <v>F</v>
      </c>
      <c r="AD7" s="65" t="str">
        <f t="shared" si="2"/>
        <v>S</v>
      </c>
      <c r="AE7" s="66" t="str">
        <f t="shared" si="2"/>
        <v>S</v>
      </c>
      <c r="AF7" s="64" t="str">
        <f t="shared" si="2"/>
        <v>M</v>
      </c>
      <c r="AG7" s="65" t="str">
        <f t="shared" si="2"/>
        <v>T</v>
      </c>
      <c r="AH7" s="65" t="str">
        <f t="shared" si="2"/>
        <v>W</v>
      </c>
      <c r="AI7" s="65" t="str">
        <f t="shared" si="2"/>
        <v>T</v>
      </c>
      <c r="AJ7" s="65" t="str">
        <f t="shared" si="2"/>
        <v>F</v>
      </c>
      <c r="AK7" s="65" t="str">
        <f t="shared" si="2"/>
        <v>S</v>
      </c>
      <c r="AL7" s="66" t="str">
        <f t="shared" si="2"/>
        <v>S</v>
      </c>
      <c r="AM7" s="64" t="str">
        <f t="shared" si="2"/>
        <v>M</v>
      </c>
      <c r="AN7" s="65" t="str">
        <f t="shared" si="2"/>
        <v>T</v>
      </c>
      <c r="AO7" s="65" t="str">
        <f t="shared" si="2"/>
        <v>W</v>
      </c>
      <c r="AP7" s="65" t="str">
        <f t="shared" si="2"/>
        <v>T</v>
      </c>
      <c r="AQ7" s="65" t="str">
        <f t="shared" ref="AQ7:BN7" si="3">CHOOSE(WEEKDAY(AQ6,1),"S","M","T","W","T","F","S")</f>
        <v>F</v>
      </c>
      <c r="AR7" s="65" t="str">
        <f t="shared" si="3"/>
        <v>S</v>
      </c>
      <c r="AS7" s="66" t="str">
        <f t="shared" si="3"/>
        <v>S</v>
      </c>
      <c r="AT7" s="64" t="str">
        <f t="shared" si="3"/>
        <v>M</v>
      </c>
      <c r="AU7" s="65" t="str">
        <f t="shared" si="3"/>
        <v>T</v>
      </c>
      <c r="AV7" s="65" t="str">
        <f t="shared" si="3"/>
        <v>W</v>
      </c>
      <c r="AW7" s="65" t="str">
        <f t="shared" si="3"/>
        <v>T</v>
      </c>
      <c r="AX7" s="65" t="str">
        <f t="shared" si="3"/>
        <v>F</v>
      </c>
      <c r="AY7" s="65" t="str">
        <f t="shared" si="3"/>
        <v>S</v>
      </c>
      <c r="AZ7" s="66" t="str">
        <f t="shared" si="3"/>
        <v>S</v>
      </c>
      <c r="BA7" s="64" t="str">
        <f t="shared" si="3"/>
        <v>M</v>
      </c>
      <c r="BB7" s="65" t="str">
        <f t="shared" si="3"/>
        <v>T</v>
      </c>
      <c r="BC7" s="65" t="str">
        <f t="shared" si="3"/>
        <v>W</v>
      </c>
      <c r="BD7" s="65" t="str">
        <f t="shared" si="3"/>
        <v>T</v>
      </c>
      <c r="BE7" s="65" t="str">
        <f t="shared" si="3"/>
        <v>F</v>
      </c>
      <c r="BF7" s="65" t="str">
        <f t="shared" si="3"/>
        <v>S</v>
      </c>
      <c r="BG7" s="66" t="str">
        <f t="shared" si="3"/>
        <v>S</v>
      </c>
      <c r="BH7" s="64" t="str">
        <f t="shared" si="3"/>
        <v>M</v>
      </c>
      <c r="BI7" s="65" t="str">
        <f t="shared" si="3"/>
        <v>T</v>
      </c>
      <c r="BJ7" s="65" t="str">
        <f t="shared" si="3"/>
        <v>W</v>
      </c>
      <c r="BK7" s="65" t="str">
        <f t="shared" si="3"/>
        <v>T</v>
      </c>
      <c r="BL7" s="65" t="str">
        <f t="shared" si="3"/>
        <v>F</v>
      </c>
      <c r="BM7" s="65" t="str">
        <f t="shared" si="3"/>
        <v>S</v>
      </c>
      <c r="BN7" s="66" t="str">
        <f t="shared" si="3"/>
        <v>S</v>
      </c>
    </row>
    <row r="8" spans="1:66" s="42" customFormat="1" ht="21" customHeight="1" x14ac:dyDescent="0.25">
      <c r="A8" s="133">
        <v>1</v>
      </c>
      <c r="B8" s="134" t="s">
        <v>110</v>
      </c>
      <c r="C8" s="162"/>
      <c r="D8" s="153"/>
      <c r="E8" s="135"/>
      <c r="F8" s="136"/>
      <c r="G8" s="137" t="str">
        <f>IF(ISBLANK(F8)," - ",IF(H8=0,F8,F8+H8-1))</f>
        <v xml:space="preserve"> - </v>
      </c>
      <c r="H8" s="138"/>
      <c r="I8" s="139"/>
      <c r="J8" s="140" t="str">
        <f t="shared" ref="J8:J37" si="4">IF(OR(G8=0,F8=0)," - ",NETWORKDAYS(F8,G8))</f>
        <v xml:space="preserve"> - </v>
      </c>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row>
    <row r="9" spans="1:66" s="44" customFormat="1" ht="21" customHeight="1" x14ac:dyDescent="0.25">
      <c r="A9" s="141" t="str">
        <f t="shared" ref="A9:A3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42" t="s">
        <v>97</v>
      </c>
      <c r="C9" s="163" t="s">
        <v>121</v>
      </c>
      <c r="D9" s="154" t="s">
        <v>153</v>
      </c>
      <c r="E9" s="143"/>
      <c r="F9" s="166">
        <v>43703</v>
      </c>
      <c r="G9" s="178">
        <f ca="1">IF(ISBLANK(F9)," - ",IF(H9=0,F9,F9+H9-1))</f>
        <v>43737</v>
      </c>
      <c r="H9" s="146">
        <f ca="1">A3-G9</f>
        <v>0</v>
      </c>
      <c r="I9" s="147">
        <v>1</v>
      </c>
      <c r="J9" s="148">
        <f ca="1">IF(OR(G9=0,F9=0)," - ",NETWORKDAYS(F9,G9))</f>
        <v>25</v>
      </c>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row>
    <row r="10" spans="1:66" s="44" customFormat="1" ht="21" customHeight="1" x14ac:dyDescent="0.25">
      <c r="A10" s="141" t="str">
        <f t="shared" si="5"/>
        <v>1.2</v>
      </c>
      <c r="B10" s="142" t="s">
        <v>99</v>
      </c>
      <c r="C10" s="163" t="s">
        <v>121</v>
      </c>
      <c r="D10" s="154" t="s">
        <v>153</v>
      </c>
      <c r="E10" s="143"/>
      <c r="F10" s="166">
        <v>43739</v>
      </c>
      <c r="G10" s="178">
        <f ca="1">IF(ISBLANK(F10)," - ",IF(H10=0,F10,F10+H10-1))</f>
        <v>43786</v>
      </c>
      <c r="H10" s="146">
        <f t="shared" ref="H10:H11" ca="1" si="6">A4-G10</f>
        <v>0</v>
      </c>
      <c r="I10" s="147">
        <v>1</v>
      </c>
      <c r="J10" s="148">
        <f t="shared" ca="1" si="4"/>
        <v>34</v>
      </c>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row>
    <row r="11" spans="1:66" s="44" customFormat="1" ht="21" customHeight="1" x14ac:dyDescent="0.25">
      <c r="A11" s="141" t="str">
        <f t="shared" si="5"/>
        <v>1.3</v>
      </c>
      <c r="B11" s="142" t="s">
        <v>100</v>
      </c>
      <c r="C11" s="163" t="s">
        <v>101</v>
      </c>
      <c r="D11" s="154" t="s">
        <v>153</v>
      </c>
      <c r="E11" s="143"/>
      <c r="F11" s="166">
        <v>43828</v>
      </c>
      <c r="G11" s="178">
        <f t="shared" ref="G11:G37" ca="1" si="7">IF(ISBLANK(F11)," - ",IF(H11=0,F11,F11+H11-1))</f>
        <v>43834</v>
      </c>
      <c r="H11" s="146">
        <f t="shared" ca="1" si="6"/>
        <v>0</v>
      </c>
      <c r="I11" s="147">
        <v>1</v>
      </c>
      <c r="J11" s="148">
        <f t="shared" ca="1" si="4"/>
        <v>5</v>
      </c>
      <c r="K11" s="56"/>
      <c r="L11" s="56"/>
      <c r="M11" s="57"/>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row>
    <row r="12" spans="1:66" s="42" customFormat="1" ht="21" customHeight="1" x14ac:dyDescent="0.25">
      <c r="A12" s="133">
        <v>2</v>
      </c>
      <c r="B12" s="134" t="s">
        <v>103</v>
      </c>
      <c r="C12" s="162"/>
      <c r="D12" s="155" t="s">
        <v>116</v>
      </c>
      <c r="E12" s="135"/>
      <c r="F12" s="136"/>
      <c r="G12" s="137" t="str">
        <f>IF(ISBLANK(F12)," - ",IF(H12=0,F12,F12+H12-1))</f>
        <v xml:space="preserve"> - </v>
      </c>
      <c r="H12" s="138"/>
      <c r="I12" s="139"/>
      <c r="J12" s="140" t="str">
        <f t="shared" ref="J12" si="8">IF(OR(G12=0,F12=0)," - ",NETWORKDAYS(F12,G12))</f>
        <v xml:space="preserve"> - </v>
      </c>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row>
    <row r="13" spans="1:66" s="44" customFormat="1" ht="21" customHeight="1" x14ac:dyDescent="0.25">
      <c r="A13" s="141" t="str">
        <f t="shared" si="5"/>
        <v>2.1</v>
      </c>
      <c r="B13" s="142" t="s">
        <v>102</v>
      </c>
      <c r="C13" s="163" t="s">
        <v>114</v>
      </c>
      <c r="D13" s="167" t="s">
        <v>116</v>
      </c>
      <c r="E13" s="143"/>
      <c r="F13" s="166">
        <v>43836</v>
      </c>
      <c r="G13" s="178">
        <v>43840</v>
      </c>
      <c r="H13" s="146">
        <f ca="1">IF((_xlfn.DAYS(G13,$A$3))&lt;0, 0, _xlfn.DAYS(G13,$A$3))</f>
        <v>0</v>
      </c>
      <c r="I13" s="147">
        <v>1</v>
      </c>
      <c r="J13" s="148">
        <f t="shared" si="4"/>
        <v>5</v>
      </c>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row>
    <row r="14" spans="1:66" s="44" customFormat="1" ht="21" customHeight="1" x14ac:dyDescent="0.25">
      <c r="A14" s="141" t="str">
        <f t="shared" si="5"/>
        <v>2.2</v>
      </c>
      <c r="B14" s="142" t="s">
        <v>117</v>
      </c>
      <c r="C14" s="163" t="s">
        <v>118</v>
      </c>
      <c r="D14" s="167" t="s">
        <v>116</v>
      </c>
      <c r="E14" s="143"/>
      <c r="F14" s="166">
        <v>43841</v>
      </c>
      <c r="G14" s="178">
        <v>43884</v>
      </c>
      <c r="H14" s="146">
        <f t="shared" ref="H14:H53" ca="1" si="9">IF((_xlfn.DAYS(G14,$A$3))&lt;0, 0, _xlfn.DAYS(G14,$A$3))</f>
        <v>31</v>
      </c>
      <c r="I14" s="147"/>
      <c r="J14" s="148">
        <f t="shared" si="4"/>
        <v>30</v>
      </c>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row>
    <row r="15" spans="1:66" s="44" customFormat="1" ht="21" customHeight="1" x14ac:dyDescent="0.25">
      <c r="A15" s="176" t="s">
        <v>119</v>
      </c>
      <c r="B15" s="142" t="s">
        <v>162</v>
      </c>
      <c r="C15" s="163" t="s">
        <v>118</v>
      </c>
      <c r="D15" s="167" t="s">
        <v>116</v>
      </c>
      <c r="E15" s="143" t="s">
        <v>153</v>
      </c>
      <c r="F15" s="166">
        <v>43841</v>
      </c>
      <c r="G15" s="178">
        <v>43845</v>
      </c>
      <c r="H15" s="146">
        <f t="shared" ca="1" si="9"/>
        <v>0</v>
      </c>
      <c r="I15" s="147">
        <v>1</v>
      </c>
      <c r="J15" s="148">
        <f t="shared" si="4"/>
        <v>3</v>
      </c>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row>
    <row r="16" spans="1:66" s="44" customFormat="1" ht="21" customHeight="1" x14ac:dyDescent="0.25">
      <c r="A16" s="176" t="s">
        <v>119</v>
      </c>
      <c r="B16" s="142" t="s">
        <v>120</v>
      </c>
      <c r="C16" s="163" t="s">
        <v>118</v>
      </c>
      <c r="D16" s="167" t="s">
        <v>116</v>
      </c>
      <c r="E16" s="143" t="str">
        <f>A13</f>
        <v>2.1</v>
      </c>
      <c r="F16" s="166"/>
      <c r="G16" s="178"/>
      <c r="H16" s="146">
        <f t="shared" ca="1" si="9"/>
        <v>0</v>
      </c>
      <c r="I16" s="147"/>
      <c r="J16" s="148" t="str">
        <f t="shared" si="4"/>
        <v xml:space="preserve"> - </v>
      </c>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row>
    <row r="17" spans="1:66" s="44" customFormat="1" ht="21" customHeight="1" x14ac:dyDescent="0.25">
      <c r="A17" s="176" t="s">
        <v>123</v>
      </c>
      <c r="B17" s="142" t="s">
        <v>151</v>
      </c>
      <c r="C17" s="163" t="s">
        <v>121</v>
      </c>
      <c r="D17" s="167" t="s">
        <v>116</v>
      </c>
      <c r="E17" s="143" t="str">
        <f>A13</f>
        <v>2.1</v>
      </c>
      <c r="F17" s="166"/>
      <c r="G17" s="178"/>
      <c r="H17" s="146">
        <f t="shared" ca="1" si="9"/>
        <v>0</v>
      </c>
      <c r="I17" s="147"/>
      <c r="J17" s="148" t="str">
        <f t="shared" si="4"/>
        <v xml:space="preserve"> - </v>
      </c>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row>
    <row r="18" spans="1:66" s="44" customFormat="1" ht="21" customHeight="1" x14ac:dyDescent="0.25">
      <c r="A18" s="176" t="s">
        <v>129</v>
      </c>
      <c r="B18" s="142" t="s">
        <v>152</v>
      </c>
      <c r="C18" s="163" t="s">
        <v>121</v>
      </c>
      <c r="D18" s="167" t="s">
        <v>116</v>
      </c>
      <c r="E18" s="143" t="str">
        <f>A17</f>
        <v>2.2.2</v>
      </c>
      <c r="F18" s="166"/>
      <c r="G18" s="178"/>
      <c r="H18" s="146">
        <f t="shared" ca="1" si="9"/>
        <v>0</v>
      </c>
      <c r="I18" s="147"/>
      <c r="J18" s="148" t="str">
        <f t="shared" si="4"/>
        <v xml:space="preserve"> - </v>
      </c>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row>
    <row r="19" spans="1:66" s="44" customFormat="1" ht="21" customHeight="1" x14ac:dyDescent="0.25">
      <c r="A19" s="176" t="s">
        <v>150</v>
      </c>
      <c r="B19" s="142" t="s">
        <v>124</v>
      </c>
      <c r="C19" s="163" t="s">
        <v>121</v>
      </c>
      <c r="D19" s="167" t="s">
        <v>116</v>
      </c>
      <c r="E19" s="143"/>
      <c r="F19" s="166"/>
      <c r="G19" s="178"/>
      <c r="H19" s="146">
        <f t="shared" ca="1" si="9"/>
        <v>0</v>
      </c>
      <c r="I19" s="147"/>
      <c r="J19" s="148" t="str">
        <f t="shared" si="4"/>
        <v xml:space="preserve"> - </v>
      </c>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row>
    <row r="20" spans="1:66" s="44" customFormat="1" ht="21" customHeight="1" x14ac:dyDescent="0.25">
      <c r="A20" s="141">
        <v>2.2999999999999998</v>
      </c>
      <c r="B20" s="142" t="s">
        <v>136</v>
      </c>
      <c r="C20" s="163" t="s">
        <v>122</v>
      </c>
      <c r="D20" s="168" t="s">
        <v>125</v>
      </c>
      <c r="E20" s="143"/>
      <c r="F20" s="166">
        <v>43841</v>
      </c>
      <c r="G20" s="178"/>
      <c r="H20" s="146">
        <f t="shared" ca="1" si="9"/>
        <v>0</v>
      </c>
      <c r="I20" s="147"/>
      <c r="J20" s="148" t="str">
        <f t="shared" si="4"/>
        <v xml:space="preserve"> - </v>
      </c>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row>
    <row r="21" spans="1:66" s="42" customFormat="1" ht="21" customHeight="1" x14ac:dyDescent="0.25">
      <c r="A21" s="133">
        <v>3</v>
      </c>
      <c r="B21" s="134" t="s">
        <v>126</v>
      </c>
      <c r="C21" s="162"/>
      <c r="D21" s="155" t="s">
        <v>127</v>
      </c>
      <c r="E21" s="135"/>
      <c r="F21" s="137"/>
      <c r="G21" s="137" t="str">
        <f t="shared" ref="G21" si="10">IF(ISBLANK(F21)," - ",IF(H21=0,F21,F21+H21-1))</f>
        <v xml:space="preserve"> - </v>
      </c>
      <c r="H21" s="138"/>
      <c r="I21" s="139"/>
      <c r="J21" s="140" t="str">
        <f t="shared" si="4"/>
        <v xml:space="preserve"> - </v>
      </c>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row>
    <row r="22" spans="1:66" s="44" customFormat="1" ht="21" customHeight="1" x14ac:dyDescent="0.25">
      <c r="A22" s="141" t="str">
        <f t="shared" si="5"/>
        <v>3.1</v>
      </c>
      <c r="B22" s="142" t="s">
        <v>131</v>
      </c>
      <c r="C22" s="163" t="s">
        <v>121</v>
      </c>
      <c r="D22" s="175" t="s">
        <v>127</v>
      </c>
      <c r="E22" s="143"/>
      <c r="F22" s="166">
        <v>43845</v>
      </c>
      <c r="G22" s="178">
        <v>43853</v>
      </c>
      <c r="H22" s="146">
        <f t="shared" ca="1" si="9"/>
        <v>0</v>
      </c>
      <c r="I22" s="147"/>
      <c r="J22" s="148">
        <f t="shared" si="4"/>
        <v>7</v>
      </c>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row>
    <row r="23" spans="1:66" s="44" customFormat="1" ht="21" customHeight="1" x14ac:dyDescent="0.25">
      <c r="A23" s="141">
        <v>3.2</v>
      </c>
      <c r="B23" s="142" t="s">
        <v>132</v>
      </c>
      <c r="C23" s="163" t="s">
        <v>118</v>
      </c>
      <c r="D23" s="175" t="s">
        <v>127</v>
      </c>
      <c r="E23" s="143"/>
      <c r="F23" s="166"/>
      <c r="G23" s="178"/>
      <c r="H23" s="146">
        <f t="shared" ca="1" si="9"/>
        <v>0</v>
      </c>
      <c r="I23" s="147"/>
      <c r="J23" s="148" t="str">
        <f t="shared" si="4"/>
        <v xml:space="preserve"> - </v>
      </c>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row>
    <row r="24" spans="1:66" s="44" customFormat="1" ht="26" customHeight="1" x14ac:dyDescent="0.25">
      <c r="A24" s="176" t="s">
        <v>134</v>
      </c>
      <c r="B24" s="142" t="s">
        <v>143</v>
      </c>
      <c r="C24" s="163" t="s">
        <v>118</v>
      </c>
      <c r="D24" s="175" t="s">
        <v>127</v>
      </c>
      <c r="E24" s="143"/>
      <c r="F24" s="166"/>
      <c r="G24" s="178"/>
      <c r="H24" s="146">
        <f t="shared" ca="1" si="9"/>
        <v>0</v>
      </c>
      <c r="I24" s="147"/>
      <c r="J24" s="148" t="str">
        <f t="shared" si="4"/>
        <v xml:space="preserve"> - </v>
      </c>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row>
    <row r="25" spans="1:66" s="44" customFormat="1" ht="21" customHeight="1" x14ac:dyDescent="0.25">
      <c r="A25" s="176" t="s">
        <v>135</v>
      </c>
      <c r="B25" s="142" t="s">
        <v>133</v>
      </c>
      <c r="C25" s="163" t="s">
        <v>118</v>
      </c>
      <c r="D25" s="175" t="s">
        <v>127</v>
      </c>
      <c r="E25" s="143"/>
      <c r="F25" s="166"/>
      <c r="G25" s="178"/>
      <c r="H25" s="146">
        <f t="shared" ca="1" si="9"/>
        <v>0</v>
      </c>
      <c r="I25" s="147"/>
      <c r="J25" s="148" t="str">
        <f t="shared" si="4"/>
        <v xml:space="preserve"> - </v>
      </c>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row>
    <row r="26" spans="1:66" s="44" customFormat="1" ht="23" x14ac:dyDescent="0.25">
      <c r="A26" s="176" t="s">
        <v>137</v>
      </c>
      <c r="B26" s="142" t="s">
        <v>138</v>
      </c>
      <c r="C26" s="163" t="s">
        <v>118</v>
      </c>
      <c r="D26" s="168" t="s">
        <v>125</v>
      </c>
      <c r="E26" s="143"/>
      <c r="F26" s="166"/>
      <c r="G26" s="178"/>
      <c r="H26" s="146">
        <f t="shared" ca="1" si="9"/>
        <v>0</v>
      </c>
      <c r="I26" s="147"/>
      <c r="J26" s="148" t="str">
        <f t="shared" si="4"/>
        <v xml:space="preserve"> - </v>
      </c>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row>
    <row r="27" spans="1:66" s="44" customFormat="1" ht="21" customHeight="1" x14ac:dyDescent="0.25">
      <c r="A27" s="176" t="s">
        <v>140</v>
      </c>
      <c r="B27" s="142" t="s">
        <v>139</v>
      </c>
      <c r="C27" s="163" t="s">
        <v>118</v>
      </c>
      <c r="D27" s="175" t="s">
        <v>127</v>
      </c>
      <c r="E27" s="143"/>
      <c r="F27" s="166"/>
      <c r="G27" s="178"/>
      <c r="H27" s="146">
        <f t="shared" ca="1" si="9"/>
        <v>0</v>
      </c>
      <c r="I27" s="147"/>
      <c r="J27" s="148" t="str">
        <f t="shared" si="4"/>
        <v xml:space="preserve"> - </v>
      </c>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row>
    <row r="28" spans="1:66" s="44" customFormat="1" ht="26" customHeight="1" x14ac:dyDescent="0.25">
      <c r="A28" s="176" t="s">
        <v>142</v>
      </c>
      <c r="B28" s="142" t="s">
        <v>144</v>
      </c>
      <c r="C28" s="163" t="s">
        <v>118</v>
      </c>
      <c r="D28" s="168" t="s">
        <v>125</v>
      </c>
      <c r="E28" s="143"/>
      <c r="F28" s="166"/>
      <c r="G28" s="178"/>
      <c r="H28" s="146">
        <f t="shared" ca="1" si="9"/>
        <v>0</v>
      </c>
      <c r="I28" s="147"/>
      <c r="J28" s="148" t="str">
        <f t="shared" si="4"/>
        <v xml:space="preserve"> - </v>
      </c>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row>
    <row r="29" spans="1:66" s="44" customFormat="1" ht="21" customHeight="1" x14ac:dyDescent="0.25">
      <c r="A29"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142" t="s">
        <v>141</v>
      </c>
      <c r="C29" s="163" t="s">
        <v>122</v>
      </c>
      <c r="D29" s="168" t="s">
        <v>125</v>
      </c>
      <c r="E29" s="143"/>
      <c r="F29" s="166">
        <v>43840</v>
      </c>
      <c r="G29" s="178"/>
      <c r="H29" s="146">
        <f t="shared" ca="1" si="9"/>
        <v>0</v>
      </c>
      <c r="I29" s="147"/>
      <c r="J29" s="148" t="str">
        <f t="shared" si="4"/>
        <v xml:space="preserve"> - </v>
      </c>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row>
    <row r="30" spans="1:66" s="42" customFormat="1" ht="21" customHeight="1" x14ac:dyDescent="0.25">
      <c r="A30" s="133">
        <v>4</v>
      </c>
      <c r="B30" s="134" t="s">
        <v>104</v>
      </c>
      <c r="C30" s="162"/>
      <c r="D30" s="155" t="s">
        <v>115</v>
      </c>
      <c r="E30" s="135"/>
      <c r="F30" s="137"/>
      <c r="G30" s="137" t="str">
        <f t="shared" ref="G30" si="11">IF(ISBLANK(F30)," - ",IF(H30=0,F30,F30+H30-1))</f>
        <v xml:space="preserve"> - </v>
      </c>
      <c r="H30" s="138"/>
      <c r="I30" s="139"/>
      <c r="J30" s="140" t="str">
        <f t="shared" ref="J30" si="12">IF(OR(G30=0,F30=0)," - ",NETWORKDAYS(F30,G30))</f>
        <v xml:space="preserve"> - </v>
      </c>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row>
    <row r="31" spans="1:66" s="44" customFormat="1" ht="31" customHeight="1" x14ac:dyDescent="0.25">
      <c r="A31" s="141" t="str">
        <f t="shared" si="5"/>
        <v>4.1</v>
      </c>
      <c r="B31" s="142" t="s">
        <v>147</v>
      </c>
      <c r="C31" s="163" t="s">
        <v>118</v>
      </c>
      <c r="D31" s="177" t="s">
        <v>115</v>
      </c>
      <c r="E31" s="143"/>
      <c r="F31" s="166"/>
      <c r="G31" s="178"/>
      <c r="H31" s="146">
        <f t="shared" ca="1" si="9"/>
        <v>0</v>
      </c>
      <c r="I31" s="147"/>
      <c r="J31" s="148" t="str">
        <f t="shared" si="4"/>
        <v xml:space="preserve"> - </v>
      </c>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row>
    <row r="32" spans="1:66" s="44" customFormat="1" ht="31" customHeight="1" x14ac:dyDescent="0.25">
      <c r="A32" s="176" t="s">
        <v>148</v>
      </c>
      <c r="B32" s="142" t="s">
        <v>146</v>
      </c>
      <c r="C32" s="163" t="s">
        <v>118</v>
      </c>
      <c r="D32" s="177" t="s">
        <v>115</v>
      </c>
      <c r="E32" s="143"/>
      <c r="F32" s="166"/>
      <c r="G32" s="178"/>
      <c r="H32" s="146">
        <f t="shared" ca="1" si="9"/>
        <v>0</v>
      </c>
      <c r="I32" s="147"/>
      <c r="J32" s="148" t="str">
        <f t="shared" si="4"/>
        <v xml:space="preserve"> - </v>
      </c>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row>
    <row r="33" spans="1:66" s="44" customFormat="1" ht="31" customHeight="1" x14ac:dyDescent="0.25">
      <c r="A33" s="176" t="s">
        <v>145</v>
      </c>
      <c r="B33" s="142" t="s">
        <v>149</v>
      </c>
      <c r="C33" s="163" t="s">
        <v>118</v>
      </c>
      <c r="D33" s="177" t="s">
        <v>115</v>
      </c>
      <c r="E33" s="143"/>
      <c r="F33" s="166"/>
      <c r="G33" s="178"/>
      <c r="H33" s="146">
        <f t="shared" ca="1" si="9"/>
        <v>0</v>
      </c>
      <c r="I33" s="147"/>
      <c r="J33" s="148" t="str">
        <f t="shared" si="4"/>
        <v xml:space="preserve"> - </v>
      </c>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row>
    <row r="34" spans="1:66" s="44" customFormat="1" ht="31" customHeight="1" x14ac:dyDescent="0.25">
      <c r="A34"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142" t="s">
        <v>156</v>
      </c>
      <c r="C34" s="163" t="s">
        <v>118</v>
      </c>
      <c r="D34" s="177" t="s">
        <v>115</v>
      </c>
      <c r="E34" s="143"/>
      <c r="F34" s="166"/>
      <c r="G34" s="178"/>
      <c r="H34" s="146">
        <f t="shared" ca="1" si="9"/>
        <v>0</v>
      </c>
      <c r="I34" s="147"/>
      <c r="J34" s="148" t="str">
        <f t="shared" si="4"/>
        <v xml:space="preserve"> - </v>
      </c>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row>
    <row r="35" spans="1:66" s="44" customFormat="1" ht="31" customHeight="1" x14ac:dyDescent="0.25">
      <c r="A35"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142" t="s">
        <v>165</v>
      </c>
      <c r="C35" s="163" t="s">
        <v>122</v>
      </c>
      <c r="D35" s="177" t="s">
        <v>115</v>
      </c>
      <c r="E35" s="143"/>
      <c r="F35" s="166"/>
      <c r="G35" s="178"/>
      <c r="H35" s="146">
        <f t="shared" ca="1" si="9"/>
        <v>0</v>
      </c>
      <c r="I35" s="147"/>
      <c r="J35" s="148" t="str">
        <f t="shared" si="4"/>
        <v xml:space="preserve"> - </v>
      </c>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c r="BM35" s="56"/>
      <c r="BN35" s="56"/>
    </row>
    <row r="36" spans="1:66" s="44" customFormat="1" ht="31" customHeight="1" x14ac:dyDescent="0.25">
      <c r="A36"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6" s="142" t="s">
        <v>164</v>
      </c>
      <c r="C36" s="163" t="s">
        <v>122</v>
      </c>
      <c r="D36" s="177" t="s">
        <v>115</v>
      </c>
      <c r="E36" s="143"/>
      <c r="F36" s="166"/>
      <c r="G36" s="178"/>
      <c r="H36" s="146">
        <f t="shared" ca="1" si="9"/>
        <v>0</v>
      </c>
      <c r="I36" s="147"/>
      <c r="J36" s="148" t="str">
        <f t="shared" si="4"/>
        <v xml:space="preserve"> - </v>
      </c>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row>
    <row r="37" spans="1:66" s="42" customFormat="1" ht="21" customHeight="1" x14ac:dyDescent="0.25">
      <c r="A37" s="133" t="str">
        <f>IF(ISERROR(VALUE(SUBSTITUTE(prevWBS,".",""))),"1",IF(ISERROR(FIND("`",SUBSTITUTE(prevWBS,".","`",1))),TEXT(VALUE(prevWBS)+1,"#"),TEXT(VALUE(LEFT(prevWBS,FIND("`",SUBSTITUTE(prevWBS,".","`",1))-1))+1,"#")))</f>
        <v>5</v>
      </c>
      <c r="B37" s="134" t="s">
        <v>105</v>
      </c>
      <c r="C37" s="162"/>
      <c r="D37" s="155" t="s">
        <v>113</v>
      </c>
      <c r="E37" s="135"/>
      <c r="F37" s="137"/>
      <c r="G37" s="137" t="str">
        <f t="shared" si="7"/>
        <v xml:space="preserve"> - </v>
      </c>
      <c r="H37" s="138"/>
      <c r="I37" s="139"/>
      <c r="J37" s="140" t="str">
        <f t="shared" si="4"/>
        <v xml:space="preserve"> - </v>
      </c>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row>
    <row r="38" spans="1:66" s="44" customFormat="1" ht="24" customHeight="1" x14ac:dyDescent="0.25">
      <c r="A38"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8" s="142" t="s">
        <v>166</v>
      </c>
      <c r="C38" s="163" t="s">
        <v>118</v>
      </c>
      <c r="D38" s="180" t="s">
        <v>113</v>
      </c>
      <c r="E38" s="143" t="s">
        <v>153</v>
      </c>
      <c r="F38" s="166">
        <v>43852</v>
      </c>
      <c r="G38" s="178"/>
      <c r="H38" s="146">
        <f t="shared" ca="1" si="9"/>
        <v>0</v>
      </c>
      <c r="I38" s="147"/>
      <c r="J38" s="148"/>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row>
    <row r="39" spans="1:66" s="44" customFormat="1" ht="21" customHeight="1" x14ac:dyDescent="0.25">
      <c r="A39" s="141" t="s">
        <v>172</v>
      </c>
      <c r="B39" s="142" t="s">
        <v>167</v>
      </c>
      <c r="C39" s="163" t="s">
        <v>118</v>
      </c>
      <c r="D39" s="180" t="s">
        <v>113</v>
      </c>
      <c r="E39" s="143" t="s">
        <v>153</v>
      </c>
      <c r="F39" s="166">
        <v>43852</v>
      </c>
      <c r="G39" s="178">
        <v>43854</v>
      </c>
      <c r="H39" s="146">
        <f t="shared" ca="1" si="9"/>
        <v>1</v>
      </c>
      <c r="I39" s="147"/>
      <c r="J39" s="148"/>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row>
    <row r="40" spans="1:66" s="44" customFormat="1" ht="32" customHeight="1" x14ac:dyDescent="0.25">
      <c r="A40" s="141" t="s">
        <v>173</v>
      </c>
      <c r="B40" s="142" t="s">
        <v>168</v>
      </c>
      <c r="C40" s="163" t="s">
        <v>118</v>
      </c>
      <c r="D40" s="180" t="s">
        <v>113</v>
      </c>
      <c r="E40" s="143" t="s">
        <v>153</v>
      </c>
      <c r="F40" s="166">
        <v>43853</v>
      </c>
      <c r="G40" s="178">
        <v>43860</v>
      </c>
      <c r="H40" s="146">
        <f t="shared" ca="1" si="9"/>
        <v>7</v>
      </c>
      <c r="I40" s="147"/>
      <c r="J40" s="148"/>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row>
    <row r="41" spans="1:66" s="44" customFormat="1" ht="21" customHeight="1" x14ac:dyDescent="0.25">
      <c r="A41" s="141" t="s">
        <v>174</v>
      </c>
      <c r="B41" s="142" t="s">
        <v>169</v>
      </c>
      <c r="C41" s="163" t="s">
        <v>118</v>
      </c>
      <c r="D41" s="180" t="s">
        <v>113</v>
      </c>
      <c r="E41" s="143" t="s">
        <v>172</v>
      </c>
      <c r="F41" s="166">
        <v>43853</v>
      </c>
      <c r="G41" s="178">
        <v>43860</v>
      </c>
      <c r="H41" s="146">
        <f t="shared" ca="1" si="9"/>
        <v>7</v>
      </c>
      <c r="I41" s="147"/>
      <c r="J41" s="148"/>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row>
    <row r="42" spans="1:66" s="44" customFormat="1" ht="21" customHeight="1" x14ac:dyDescent="0.25">
      <c r="A42" s="141" t="s">
        <v>175</v>
      </c>
      <c r="B42" s="142" t="s">
        <v>170</v>
      </c>
      <c r="C42" s="163" t="s">
        <v>118</v>
      </c>
      <c r="D42" s="180" t="s">
        <v>113</v>
      </c>
      <c r="E42" s="143" t="s">
        <v>173</v>
      </c>
      <c r="F42" s="166">
        <v>43860</v>
      </c>
      <c r="G42" s="178">
        <v>43867</v>
      </c>
      <c r="H42" s="146">
        <f t="shared" ca="1" si="9"/>
        <v>14</v>
      </c>
      <c r="I42" s="147"/>
      <c r="J42" s="148"/>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c r="BM42" s="56"/>
      <c r="BN42" s="56"/>
    </row>
    <row r="43" spans="1:66" s="44" customFormat="1" ht="32" customHeight="1" x14ac:dyDescent="0.25">
      <c r="A43"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3" s="142" t="s">
        <v>171</v>
      </c>
      <c r="C43" s="163" t="s">
        <v>118</v>
      </c>
      <c r="D43" s="180" t="s">
        <v>113</v>
      </c>
      <c r="E43" s="143">
        <v>5.0999999999999996</v>
      </c>
      <c r="F43" s="166">
        <v>43867</v>
      </c>
      <c r="G43" s="178">
        <v>43874</v>
      </c>
      <c r="H43" s="146">
        <f t="shared" ca="1" si="9"/>
        <v>21</v>
      </c>
      <c r="I43" s="147"/>
      <c r="J43" s="148"/>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row>
    <row r="44" spans="1:66" s="42" customFormat="1" ht="21" customHeight="1" x14ac:dyDescent="0.25">
      <c r="A44" s="133">
        <v>6</v>
      </c>
      <c r="B44" s="134" t="s">
        <v>154</v>
      </c>
      <c r="C44" s="162"/>
      <c r="D44" s="155" t="s">
        <v>125</v>
      </c>
      <c r="E44" s="135"/>
      <c r="F44" s="137"/>
      <c r="G44" s="137" t="str">
        <f t="shared" ref="G44" si="13">IF(ISBLANK(F44)," - ",IF(H44=0,F44,F44+H44-1))</f>
        <v xml:space="preserve"> - </v>
      </c>
      <c r="H44" s="138"/>
      <c r="I44" s="139"/>
      <c r="J44" s="140" t="str">
        <f t="shared" ref="J44" si="14">IF(OR(G44=0,F44=0)," - ",NETWORKDAYS(F44,G44))</f>
        <v xml:space="preserve"> - </v>
      </c>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row>
    <row r="45" spans="1:66" s="44" customFormat="1" ht="21" customHeight="1" x14ac:dyDescent="0.25">
      <c r="A45" s="141"/>
      <c r="B45" s="142" t="s">
        <v>130</v>
      </c>
      <c r="C45" s="163"/>
      <c r="D45" s="154"/>
      <c r="E45" s="143"/>
      <c r="F45" s="144"/>
      <c r="G45" s="145"/>
      <c r="H45" s="146">
        <f t="shared" ca="1" si="9"/>
        <v>0</v>
      </c>
      <c r="I45" s="147"/>
      <c r="J45" s="148"/>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row>
    <row r="46" spans="1:66" s="42" customFormat="1" ht="21" customHeight="1" x14ac:dyDescent="0.25">
      <c r="A46" s="133">
        <v>7</v>
      </c>
      <c r="B46" s="134" t="s">
        <v>155</v>
      </c>
      <c r="C46" s="162"/>
      <c r="D46" s="155" t="s">
        <v>125</v>
      </c>
      <c r="E46" s="135"/>
      <c r="F46" s="137"/>
      <c r="G46" s="137"/>
      <c r="H46" s="138"/>
      <c r="I46" s="139"/>
      <c r="J46" s="140"/>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row>
    <row r="47" spans="1:66" s="44" customFormat="1" ht="21" customHeight="1" x14ac:dyDescent="0.25">
      <c r="A47"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7" s="142" t="s">
        <v>159</v>
      </c>
      <c r="C47" s="163" t="s">
        <v>121</v>
      </c>
      <c r="D47" s="180" t="s">
        <v>113</v>
      </c>
      <c r="E47" s="143"/>
      <c r="F47" s="166">
        <v>43852</v>
      </c>
      <c r="G47" s="178">
        <v>43852</v>
      </c>
      <c r="H47" s="146">
        <f t="shared" ca="1" si="9"/>
        <v>0</v>
      </c>
      <c r="I47" s="147"/>
      <c r="J47" s="148"/>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row>
    <row r="48" spans="1:66" s="44" customFormat="1" ht="21" customHeight="1" x14ac:dyDescent="0.25">
      <c r="A48" s="141">
        <v>7.2</v>
      </c>
      <c r="B48" s="142" t="s">
        <v>158</v>
      </c>
      <c r="C48" s="163" t="s">
        <v>121</v>
      </c>
      <c r="D48" s="167" t="s">
        <v>116</v>
      </c>
      <c r="E48" s="143"/>
      <c r="F48" s="166"/>
      <c r="G48" s="178">
        <v>43902</v>
      </c>
      <c r="H48" s="146">
        <f t="shared" ca="1" si="9"/>
        <v>49</v>
      </c>
      <c r="I48" s="147"/>
      <c r="J48" s="148"/>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row>
    <row r="49" spans="1:66" s="44" customFormat="1" ht="21" customHeight="1" x14ac:dyDescent="0.25">
      <c r="A49"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49" s="179" t="s">
        <v>160</v>
      </c>
      <c r="C49" s="163" t="s">
        <v>121</v>
      </c>
      <c r="D49" s="180" t="s">
        <v>113</v>
      </c>
      <c r="E49" s="143"/>
      <c r="F49" s="166"/>
      <c r="G49" s="178">
        <v>43901</v>
      </c>
      <c r="H49" s="146">
        <f t="shared" ca="1" si="9"/>
        <v>48</v>
      </c>
      <c r="I49" s="147"/>
      <c r="J49" s="148"/>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row>
    <row r="50" spans="1:66" s="44" customFormat="1" ht="21" customHeight="1" x14ac:dyDescent="0.25">
      <c r="A50" s="141"/>
      <c r="B50" s="179" t="s">
        <v>163</v>
      </c>
      <c r="C50" s="163" t="s">
        <v>121</v>
      </c>
      <c r="D50" s="167" t="s">
        <v>116</v>
      </c>
      <c r="E50" s="143"/>
      <c r="F50" s="166"/>
      <c r="G50" s="178">
        <v>43908</v>
      </c>
      <c r="H50" s="146">
        <f t="shared" ca="1" si="9"/>
        <v>55</v>
      </c>
      <c r="I50" s="147"/>
      <c r="J50" s="148"/>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row>
    <row r="51" spans="1:66" s="44" customFormat="1" ht="21" customHeight="1" x14ac:dyDescent="0.25">
      <c r="A51" s="141" t="s">
        <v>108</v>
      </c>
      <c r="B51" s="142" t="s">
        <v>161</v>
      </c>
      <c r="C51" s="163" t="s">
        <v>121</v>
      </c>
      <c r="D51" s="168" t="s">
        <v>125</v>
      </c>
      <c r="E51" s="143"/>
      <c r="F51" s="166"/>
      <c r="G51" s="178"/>
      <c r="H51" s="146">
        <f t="shared" ca="1" si="9"/>
        <v>0</v>
      </c>
      <c r="I51" s="147"/>
      <c r="J51" s="148"/>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row>
    <row r="52" spans="1:66" s="44" customFormat="1" ht="21" customHeight="1" x14ac:dyDescent="0.25">
      <c r="A52" s="141" t="s">
        <v>109</v>
      </c>
      <c r="B52" s="142" t="s">
        <v>106</v>
      </c>
      <c r="C52" s="163" t="s">
        <v>121</v>
      </c>
      <c r="D52" s="154"/>
      <c r="E52" s="143"/>
      <c r="F52" s="166"/>
      <c r="G52" s="178"/>
      <c r="H52" s="146">
        <f t="shared" ca="1" si="9"/>
        <v>0</v>
      </c>
      <c r="I52" s="147"/>
      <c r="J52" s="148"/>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row>
    <row r="53" spans="1:66" s="44" customFormat="1" ht="21" customHeight="1" x14ac:dyDescent="0.25">
      <c r="A53"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3" s="142" t="s">
        <v>107</v>
      </c>
      <c r="C53" s="163" t="s">
        <v>121</v>
      </c>
      <c r="D53" s="154"/>
      <c r="E53" s="143"/>
      <c r="F53" s="166"/>
      <c r="G53" s="178"/>
      <c r="H53" s="146">
        <f t="shared" ca="1" si="9"/>
        <v>0</v>
      </c>
      <c r="I53" s="147"/>
      <c r="J53" s="148"/>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row>
    <row r="54" spans="1:66" s="50" customFormat="1" ht="12" x14ac:dyDescent="0.25">
      <c r="A54" s="126"/>
      <c r="B54" s="127"/>
      <c r="C54" s="129"/>
      <c r="D54" s="129"/>
      <c r="E54" s="128"/>
      <c r="F54" s="129"/>
      <c r="G54" s="129"/>
      <c r="H54" s="130"/>
      <c r="I54" s="131"/>
      <c r="J54" s="132"/>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row>
    <row r="55" spans="1:66" s="50" customFormat="1" ht="12" x14ac:dyDescent="0.25">
      <c r="A55" s="43"/>
      <c r="B55" s="45"/>
      <c r="C55" s="54"/>
      <c r="D55" s="54"/>
      <c r="E55" s="46"/>
      <c r="F55" s="54"/>
      <c r="G55" s="54"/>
      <c r="H55" s="47"/>
      <c r="I55" s="48"/>
      <c r="J55" s="49"/>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row>
    <row r="56" spans="1:66" s="107" customFormat="1" ht="13" x14ac:dyDescent="0.25">
      <c r="A56" s="101"/>
      <c r="B56" s="102"/>
      <c r="C56" s="164"/>
      <c r="D56" s="104"/>
      <c r="E56" s="103"/>
      <c r="F56" s="104"/>
      <c r="G56" s="104"/>
      <c r="H56" s="105"/>
      <c r="I56" s="105"/>
      <c r="J56" s="105"/>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111" customFormat="1" ht="11.5" x14ac:dyDescent="0.25">
      <c r="A57" s="108"/>
      <c r="B57" s="109"/>
      <c r="C57" s="110"/>
      <c r="D57" s="110"/>
      <c r="E57" s="109"/>
      <c r="F57" s="110"/>
      <c r="G57" s="110"/>
      <c r="H57" s="109"/>
      <c r="I57" s="109"/>
      <c r="J57" s="109"/>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row>
    <row r="58" spans="1:66" s="111" customFormat="1" ht="14" x14ac:dyDescent="0.25">
      <c r="A58" s="112"/>
      <c r="B58" s="113"/>
      <c r="C58" s="165"/>
      <c r="D58" s="156"/>
      <c r="E58" s="114"/>
      <c r="F58" s="115"/>
      <c r="G58" s="116"/>
      <c r="H58" s="117"/>
      <c r="I58" s="118"/>
      <c r="J58" s="117"/>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row>
    <row r="59" spans="1:66" s="111" customFormat="1" ht="11.5" x14ac:dyDescent="0.25">
      <c r="A59" s="119"/>
      <c r="B59" s="120"/>
      <c r="C59" s="157"/>
      <c r="D59" s="157"/>
      <c r="E59" s="114"/>
      <c r="F59" s="115"/>
      <c r="G59" s="116"/>
      <c r="H59" s="117"/>
      <c r="I59" s="118"/>
      <c r="J59" s="117"/>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111" customFormat="1" ht="11.5" x14ac:dyDescent="0.25">
      <c r="A60" s="119"/>
      <c r="B60" s="121"/>
      <c r="C60" s="157"/>
      <c r="D60" s="157"/>
      <c r="E60" s="114"/>
      <c r="F60" s="115"/>
      <c r="G60" s="116"/>
      <c r="H60" s="117"/>
      <c r="I60" s="118"/>
      <c r="J60" s="117"/>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row>
    <row r="61" spans="1:66" s="111" customFormat="1" ht="11.5" x14ac:dyDescent="0.25">
      <c r="A61" s="119"/>
      <c r="B61" s="121"/>
      <c r="C61" s="157"/>
      <c r="D61" s="157"/>
      <c r="E61" s="114"/>
      <c r="F61" s="115"/>
      <c r="G61" s="116"/>
      <c r="H61" s="117"/>
      <c r="I61" s="118"/>
      <c r="J61" s="117"/>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row>
    <row r="62" spans="1:66" s="125" customFormat="1" x14ac:dyDescent="0.25">
      <c r="A62" s="122"/>
      <c r="B62" s="123"/>
      <c r="C62" s="158"/>
      <c r="D62" s="158"/>
      <c r="E62" s="124"/>
      <c r="F62" s="123"/>
      <c r="G62" s="123"/>
      <c r="H62" s="123"/>
      <c r="I62" s="123"/>
      <c r="J62" s="123"/>
      <c r="K62" s="123"/>
      <c r="L62" s="123"/>
      <c r="M62" s="123"/>
      <c r="N62" s="123"/>
      <c r="O62" s="123"/>
      <c r="P62" s="123"/>
      <c r="Q62" s="123"/>
      <c r="R62" s="123"/>
      <c r="S62" s="123"/>
      <c r="T62" s="123"/>
      <c r="U62" s="123"/>
      <c r="V62" s="123"/>
      <c r="W62" s="123"/>
      <c r="X62" s="12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row>
  </sheetData>
  <sheetProtection formatCells="0" formatColumns="0" formatRows="0" insertRows="0" deleteRows="0"/>
  <mergeCells count="20">
    <mergeCell ref="AF4:AL4"/>
    <mergeCell ref="AF5:AL5"/>
    <mergeCell ref="BH4:BN4"/>
    <mergeCell ref="BH5:BN5"/>
    <mergeCell ref="AM5:AS5"/>
    <mergeCell ref="AT4:AZ4"/>
    <mergeCell ref="AT5:AZ5"/>
    <mergeCell ref="AM4:AS4"/>
    <mergeCell ref="BA4:BG4"/>
    <mergeCell ref="BA5:BG5"/>
    <mergeCell ref="R5:X5"/>
    <mergeCell ref="K5:Q5"/>
    <mergeCell ref="Y4:AE4"/>
    <mergeCell ref="Y5:AE5"/>
    <mergeCell ref="C5:G5"/>
    <mergeCell ref="A3:B3"/>
    <mergeCell ref="K1:AE1"/>
    <mergeCell ref="R4:X4"/>
    <mergeCell ref="K4:Q4"/>
    <mergeCell ref="D4:F4"/>
  </mergeCells>
  <phoneticPr fontId="3" type="noConversion"/>
  <conditionalFormatting sqref="I8:I11 I31:I43 I29 I45:I61 I13:I20">
    <cfRule type="dataBar" priority="2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8" priority="64">
      <formula>K$6=TODAY()</formula>
    </cfRule>
  </conditionalFormatting>
  <conditionalFormatting sqref="K8:BN61">
    <cfRule type="expression" dxfId="7" priority="67">
      <formula>AND($F8&lt;=K$6,ROUNDDOWN(($G8-$F8+1)*$I8,0)+$F8-1&gt;=K$6)</formula>
    </cfRule>
    <cfRule type="expression" dxfId="6" priority="68">
      <formula>AND(NOT(ISBLANK($F8)),$F8&lt;=K$6,$G8&gt;=K$6)</formula>
    </cfRule>
  </conditionalFormatting>
  <conditionalFormatting sqref="K6:BN11 K13:BN20 K31:BN43 K29:BN29 K45:BN61">
    <cfRule type="expression" dxfId="5" priority="27">
      <formula>K$6=TODAY()</formula>
    </cfRule>
  </conditionalFormatting>
  <conditionalFormatting sqref="I12">
    <cfRule type="dataBar" priority="16">
      <dataBar>
        <cfvo type="num" val="0"/>
        <cfvo type="num" val="1"/>
        <color theme="0" tint="-0.34998626667073579"/>
      </dataBar>
      <extLst>
        <ext xmlns:x14="http://schemas.microsoft.com/office/spreadsheetml/2009/9/main" uri="{B025F937-C7B1-47D3-B67F-A62EFF666E3E}">
          <x14:id>{FDE91F2C-39A6-4416-8A22-AF8E18F411D1}</x14:id>
        </ext>
      </extLst>
    </cfRule>
  </conditionalFormatting>
  <conditionalFormatting sqref="I30">
    <cfRule type="dataBar" priority="12">
      <dataBar>
        <cfvo type="num" val="0"/>
        <cfvo type="num" val="1"/>
        <color theme="0" tint="-0.34998626667073579"/>
      </dataBar>
      <extLst>
        <ext xmlns:x14="http://schemas.microsoft.com/office/spreadsheetml/2009/9/main" uri="{B025F937-C7B1-47D3-B67F-A62EFF666E3E}">
          <x14:id>{D5F0D7CF-3DC7-40DC-9D12-D7F10514F430}</x14:id>
        </ext>
      </extLst>
    </cfRule>
  </conditionalFormatting>
  <conditionalFormatting sqref="K12:BN12">
    <cfRule type="expression" dxfId="4" priority="17">
      <formula>K$6=TODAY()</formula>
    </cfRule>
  </conditionalFormatting>
  <conditionalFormatting sqref="K30:BN30">
    <cfRule type="expression" dxfId="3" priority="13">
      <formula>K$6=TODAY()</formula>
    </cfRule>
  </conditionalFormatting>
  <conditionalFormatting sqref="I22:I28">
    <cfRule type="dataBar" priority="8">
      <dataBar>
        <cfvo type="num" val="0"/>
        <cfvo type="num" val="1"/>
        <color theme="0" tint="-0.34998626667073579"/>
      </dataBar>
      <extLst>
        <ext xmlns:x14="http://schemas.microsoft.com/office/spreadsheetml/2009/9/main" uri="{B025F937-C7B1-47D3-B67F-A62EFF666E3E}">
          <x14:id>{AA449B6A-013F-2143-A8F3-A735AC2DC8CD}</x14:id>
        </ext>
      </extLst>
    </cfRule>
  </conditionalFormatting>
  <conditionalFormatting sqref="K22:BN28">
    <cfRule type="expression" dxfId="2" priority="9">
      <formula>K$6=TODAY()</formula>
    </cfRule>
  </conditionalFormatting>
  <conditionalFormatting sqref="I21">
    <cfRule type="dataBar" priority="6">
      <dataBar>
        <cfvo type="num" val="0"/>
        <cfvo type="num" val="1"/>
        <color theme="0" tint="-0.34998626667073579"/>
      </dataBar>
      <extLst>
        <ext xmlns:x14="http://schemas.microsoft.com/office/spreadsheetml/2009/9/main" uri="{B025F937-C7B1-47D3-B67F-A62EFF666E3E}">
          <x14:id>{FA9D6DFC-6D12-9A47-BB3B-21EB23A85931}</x14:id>
        </ext>
      </extLst>
    </cfRule>
  </conditionalFormatting>
  <conditionalFormatting sqref="K21:BN21">
    <cfRule type="expression" dxfId="1" priority="7">
      <formula>K$6=TODAY()</formula>
    </cfRule>
  </conditionalFormatting>
  <conditionalFormatting sqref="I44">
    <cfRule type="dataBar" priority="2">
      <dataBar>
        <cfvo type="num" val="0"/>
        <cfvo type="num" val="1"/>
        <color theme="0" tint="-0.34998626667073579"/>
      </dataBar>
      <extLst>
        <ext xmlns:x14="http://schemas.microsoft.com/office/spreadsheetml/2009/9/main" uri="{B025F937-C7B1-47D3-B67F-A62EFF666E3E}">
          <x14:id>{A3537781-CAEC-1148-8C1D-C62EB8C4BE3C}</x14:id>
        </ext>
      </extLst>
    </cfRule>
  </conditionalFormatting>
  <conditionalFormatting sqref="K44:BN44">
    <cfRule type="expression" dxfId="0" priority="3">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A54:B55 F37 H37:I37" unlockedFormula="1"/>
    <ignoredError sqref="A3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0</xdr:colOff>
                    <xdr:row>1</xdr:row>
                    <xdr:rowOff>127000</xdr:rowOff>
                  </from>
                  <to>
                    <xdr:col>27</xdr:col>
                    <xdr:colOff>139700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I8:I11 I31:I43 I29 I45:I61 I13:I20</xm:sqref>
        </x14:conditionalFormatting>
        <x14:conditionalFormatting xmlns:xm="http://schemas.microsoft.com/office/excel/2006/main">
          <x14:cfRule type="dataBar" id="{FDE91F2C-39A6-4416-8A22-AF8E18F411D1}">
            <x14:dataBar minLength="0" maxLength="100" gradient="0">
              <x14:cfvo type="num">
                <xm:f>0</xm:f>
              </x14:cfvo>
              <x14:cfvo type="num">
                <xm:f>1</xm:f>
              </x14:cfvo>
              <x14:negativeFillColor rgb="FFFF0000"/>
              <x14:axisColor rgb="FF000000"/>
            </x14:dataBar>
          </x14:cfRule>
          <xm:sqref>I12</xm:sqref>
        </x14:conditionalFormatting>
        <x14:conditionalFormatting xmlns:xm="http://schemas.microsoft.com/office/excel/2006/main">
          <x14:cfRule type="dataBar" id="{D5F0D7CF-3DC7-40DC-9D12-D7F10514F430}">
            <x14:dataBar minLength="0" maxLength="100" gradient="0">
              <x14:cfvo type="num">
                <xm:f>0</xm:f>
              </x14:cfvo>
              <x14:cfvo type="num">
                <xm:f>1</xm:f>
              </x14:cfvo>
              <x14:negativeFillColor rgb="FFFF0000"/>
              <x14:axisColor rgb="FF000000"/>
            </x14:dataBar>
          </x14:cfRule>
          <xm:sqref>I30</xm:sqref>
        </x14:conditionalFormatting>
        <x14:conditionalFormatting xmlns:xm="http://schemas.microsoft.com/office/excel/2006/main">
          <x14:cfRule type="dataBar" id="{AA449B6A-013F-2143-A8F3-A735AC2DC8CD}">
            <x14:dataBar minLength="0" maxLength="100" gradient="0">
              <x14:cfvo type="num">
                <xm:f>0</xm:f>
              </x14:cfvo>
              <x14:cfvo type="num">
                <xm:f>1</xm:f>
              </x14:cfvo>
              <x14:negativeFillColor rgb="FFFF0000"/>
              <x14:axisColor rgb="FF000000"/>
            </x14:dataBar>
          </x14:cfRule>
          <xm:sqref>I22:I28</xm:sqref>
        </x14:conditionalFormatting>
        <x14:conditionalFormatting xmlns:xm="http://schemas.microsoft.com/office/excel/2006/main">
          <x14:cfRule type="dataBar" id="{FA9D6DFC-6D12-9A47-BB3B-21EB23A85931}">
            <x14:dataBar minLength="0" maxLength="100" gradient="0">
              <x14:cfvo type="num">
                <xm:f>0</xm:f>
              </x14:cfvo>
              <x14:cfvo type="num">
                <xm:f>1</xm:f>
              </x14:cfvo>
              <x14:negativeFillColor rgb="FFFF0000"/>
              <x14:axisColor rgb="FF000000"/>
            </x14:dataBar>
          </x14:cfRule>
          <xm:sqref>I21</xm:sqref>
        </x14:conditionalFormatting>
        <x14:conditionalFormatting xmlns:xm="http://schemas.microsoft.com/office/excel/2006/main">
          <x14:cfRule type="dataBar" id="{A3537781-CAEC-1148-8C1D-C62EB8C4BE3C}">
            <x14:dataBar minLength="0" maxLength="100" gradient="0">
              <x14:cfvo type="num">
                <xm:f>0</xm:f>
              </x14:cfvo>
              <x14:cfvo type="num">
                <xm:f>1</xm:f>
              </x14:cfvo>
              <x14:negativeFillColor rgb="FFFF0000"/>
              <x14:axisColor rgb="FF000000"/>
            </x14:dataBar>
          </x14:cfRule>
          <xm:sqref>I44</xm:sqref>
        </x14:conditionalFormatting>
        <x14:conditionalFormatting xmlns:xm="http://schemas.microsoft.com/office/excel/2006/main">
          <x14:cfRule type="iconSet" priority="1" id="{3074D7A0-BE5E-8A40-9E25-5E8E3D32AA40}">
            <x14:iconSet custom="1">
              <x14:cfvo type="percent">
                <xm:f>0</xm:f>
              </x14:cfvo>
              <x14:cfvo type="formula">
                <xm:f>$A$3</xm:f>
              </x14:cfvo>
              <x14:cfvo type="formula" gte="0">
                <xm:f>$A$3</xm:f>
              </x14:cfvo>
              <x14:cfIcon iconSet="3TrafficLights1" iconId="0"/>
              <x14:cfIcon iconSet="3TrafficLights1" iconId="1"/>
              <x14:cfIcon iconSet="3TrafficLights1" iconId="2"/>
            </x14:iconSet>
          </x14:cfRule>
          <xm:sqref>G9:G53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1640625" defaultRowHeight="12.5" x14ac:dyDescent="0.25"/>
  <cols>
    <col min="1" max="1" width="5.453125" style="7" customWidth="1"/>
    <col min="2" max="2" width="90.453125" style="7" customWidth="1"/>
    <col min="3" max="3" width="16.453125" style="7" bestFit="1" customWidth="1"/>
    <col min="4" max="16384" width="8.81640625" style="7"/>
  </cols>
  <sheetData>
    <row r="1" spans="1:3" ht="30" customHeight="1" x14ac:dyDescent="0.25">
      <c r="A1" s="30" t="s">
        <v>86</v>
      </c>
      <c r="B1" s="31"/>
      <c r="C1" s="32"/>
    </row>
    <row r="2" spans="1:3" ht="14" x14ac:dyDescent="0.3">
      <c r="A2" s="76" t="s">
        <v>20</v>
      </c>
      <c r="B2" s="9"/>
      <c r="C2" s="8"/>
    </row>
    <row r="3" spans="1:3" s="20" customFormat="1" x14ac:dyDescent="0.25">
      <c r="A3" s="8"/>
      <c r="B3" s="9"/>
      <c r="C3" s="8"/>
    </row>
    <row r="4" spans="1:3" s="8" customFormat="1" ht="17.5" x14ac:dyDescent="0.35">
      <c r="A4" s="71" t="s">
        <v>53</v>
      </c>
      <c r="B4" s="29"/>
    </row>
    <row r="5" spans="1:3" s="8" customFormat="1" ht="56" x14ac:dyDescent="0.3">
      <c r="B5" s="77" t="s">
        <v>42</v>
      </c>
    </row>
    <row r="7" spans="1:3" ht="28" x14ac:dyDescent="0.3">
      <c r="B7" s="77" t="s">
        <v>54</v>
      </c>
    </row>
    <row r="9" spans="1:3" ht="14" x14ac:dyDescent="0.3">
      <c r="B9" s="76" t="s">
        <v>31</v>
      </c>
    </row>
    <row r="11" spans="1:3" ht="28" x14ac:dyDescent="0.3">
      <c r="B11" s="75" t="s">
        <v>32</v>
      </c>
    </row>
    <row r="12" spans="1:3" s="20" customFormat="1" x14ac:dyDescent="0.25"/>
    <row r="13" spans="1:3" ht="17.5" x14ac:dyDescent="0.35">
      <c r="A13" s="191" t="s">
        <v>3</v>
      </c>
      <c r="B13" s="191"/>
    </row>
    <row r="14" spans="1:3" s="20" customFormat="1" x14ac:dyDescent="0.25"/>
    <row r="15" spans="1:3" s="72" customFormat="1" ht="17.5" x14ac:dyDescent="0.25">
      <c r="A15" s="80"/>
      <c r="B15" s="78" t="s">
        <v>45</v>
      </c>
    </row>
    <row r="16" spans="1:3" s="72" customFormat="1" ht="17.5" x14ac:dyDescent="0.25">
      <c r="A16" s="80"/>
      <c r="B16" s="79" t="s">
        <v>43</v>
      </c>
      <c r="C16" s="74" t="s">
        <v>2</v>
      </c>
    </row>
    <row r="17" spans="1:3" ht="17.5" x14ac:dyDescent="0.35">
      <c r="A17" s="81"/>
      <c r="B17" s="79" t="s">
        <v>47</v>
      </c>
    </row>
    <row r="18" spans="1:3" s="20" customFormat="1" ht="17.5" x14ac:dyDescent="0.35">
      <c r="A18" s="81"/>
      <c r="B18" s="79" t="s">
        <v>55</v>
      </c>
    </row>
    <row r="19" spans="1:3" s="32" customFormat="1" ht="17.5" x14ac:dyDescent="0.35">
      <c r="A19" s="84"/>
      <c r="B19" s="79" t="s">
        <v>56</v>
      </c>
    </row>
    <row r="20" spans="1:3" s="72" customFormat="1" ht="17.5" x14ac:dyDescent="0.25">
      <c r="A20" s="80"/>
      <c r="B20" s="78" t="s">
        <v>44</v>
      </c>
      <c r="C20" s="73" t="s">
        <v>1</v>
      </c>
    </row>
    <row r="21" spans="1:3" ht="17.5" x14ac:dyDescent="0.35">
      <c r="A21" s="81"/>
      <c r="B21" s="79" t="s">
        <v>46</v>
      </c>
    </row>
    <row r="22" spans="1:3" s="8" customFormat="1" ht="17.5" x14ac:dyDescent="0.35">
      <c r="A22" s="82"/>
      <c r="B22" s="83" t="s">
        <v>48</v>
      </c>
    </row>
    <row r="23" spans="1:3" s="8" customFormat="1" ht="17.5" x14ac:dyDescent="0.35">
      <c r="A23" s="82"/>
      <c r="B23" s="10"/>
    </row>
    <row r="24" spans="1:3" s="8" customFormat="1" ht="17.5" x14ac:dyDescent="0.35">
      <c r="A24" s="191" t="s">
        <v>49</v>
      </c>
      <c r="B24" s="191"/>
    </row>
    <row r="25" spans="1:3" s="8" customFormat="1" ht="42" x14ac:dyDescent="0.35">
      <c r="A25" s="82"/>
      <c r="B25" s="79" t="s">
        <v>57</v>
      </c>
    </row>
    <row r="26" spans="1:3" s="8" customFormat="1" ht="17.5" x14ac:dyDescent="0.35">
      <c r="A26" s="82"/>
      <c r="B26" s="79"/>
    </row>
    <row r="27" spans="1:3" s="8" customFormat="1" ht="17.5" x14ac:dyDescent="0.35">
      <c r="A27" s="82"/>
      <c r="B27" s="100" t="s">
        <v>61</v>
      </c>
    </row>
    <row r="28" spans="1:3" s="8" customFormat="1" ht="17.5" x14ac:dyDescent="0.35">
      <c r="A28" s="82"/>
      <c r="B28" s="79" t="s">
        <v>50</v>
      </c>
    </row>
    <row r="29" spans="1:3" s="8" customFormat="1" ht="28" x14ac:dyDescent="0.35">
      <c r="A29" s="82"/>
      <c r="B29" s="79" t="s">
        <v>52</v>
      </c>
    </row>
    <row r="30" spans="1:3" s="8" customFormat="1" ht="17.5" x14ac:dyDescent="0.35">
      <c r="A30" s="82"/>
      <c r="B30" s="79"/>
    </row>
    <row r="31" spans="1:3" s="8" customFormat="1" ht="17.5" x14ac:dyDescent="0.35">
      <c r="A31" s="82"/>
      <c r="B31" s="100" t="s">
        <v>58</v>
      </c>
    </row>
    <row r="32" spans="1:3" s="8" customFormat="1" ht="17.5" x14ac:dyDescent="0.35">
      <c r="A32" s="82"/>
      <c r="B32" s="79" t="s">
        <v>51</v>
      </c>
    </row>
    <row r="33" spans="1:2" s="8" customFormat="1" ht="17.5" x14ac:dyDescent="0.35">
      <c r="A33" s="82"/>
      <c r="B33" s="79" t="s">
        <v>59</v>
      </c>
    </row>
    <row r="34" spans="1:2" s="8" customFormat="1" ht="17.5" x14ac:dyDescent="0.35">
      <c r="A34" s="82"/>
      <c r="B34" s="10"/>
    </row>
    <row r="35" spans="1:2" s="8" customFormat="1" ht="28" x14ac:dyDescent="0.35">
      <c r="A35" s="82"/>
      <c r="B35" s="79" t="s">
        <v>92</v>
      </c>
    </row>
    <row r="36" spans="1:2" s="8" customFormat="1" ht="17.5" x14ac:dyDescent="0.35">
      <c r="A36" s="82"/>
      <c r="B36" s="85" t="s">
        <v>60</v>
      </c>
    </row>
    <row r="37" spans="1:2" s="8" customFormat="1" ht="17.5" x14ac:dyDescent="0.35">
      <c r="A37" s="82"/>
      <c r="B37" s="10"/>
    </row>
    <row r="38" spans="1:2" ht="17.5" x14ac:dyDescent="0.35">
      <c r="A38" s="191" t="s">
        <v>8</v>
      </c>
      <c r="B38" s="191"/>
    </row>
    <row r="39" spans="1:2" ht="28" x14ac:dyDescent="0.25">
      <c r="B39" s="79" t="s">
        <v>63</v>
      </c>
    </row>
    <row r="40" spans="1:2" s="20" customFormat="1" x14ac:dyDescent="0.25"/>
    <row r="41" spans="1:2" s="20" customFormat="1" ht="14" x14ac:dyDescent="0.25">
      <c r="B41" s="79" t="s">
        <v>64</v>
      </c>
    </row>
    <row r="42" spans="1:2" s="20" customFormat="1" x14ac:dyDescent="0.25"/>
    <row r="43" spans="1:2" s="20" customFormat="1" ht="28" x14ac:dyDescent="0.25">
      <c r="B43" s="79" t="s">
        <v>62</v>
      </c>
    </row>
    <row r="44" spans="1:2" s="20" customFormat="1" x14ac:dyDescent="0.25"/>
    <row r="45" spans="1:2" ht="28" x14ac:dyDescent="0.25">
      <c r="B45" s="79" t="s">
        <v>65</v>
      </c>
    </row>
    <row r="46" spans="1:2" x14ac:dyDescent="0.25">
      <c r="B46" s="21"/>
    </row>
    <row r="47" spans="1:2" ht="28" x14ac:dyDescent="0.25">
      <c r="B47" s="79" t="s">
        <v>66</v>
      </c>
    </row>
    <row r="48" spans="1:2" x14ac:dyDescent="0.25">
      <c r="B48" s="11"/>
    </row>
    <row r="49" spans="1:2" ht="17.5" x14ac:dyDescent="0.35">
      <c r="A49" s="191" t="s">
        <v>6</v>
      </c>
      <c r="B49" s="191"/>
    </row>
    <row r="50" spans="1:2" ht="28" x14ac:dyDescent="0.25">
      <c r="B50" s="79" t="s">
        <v>93</v>
      </c>
    </row>
    <row r="51" spans="1:2" x14ac:dyDescent="0.25">
      <c r="B51" s="11"/>
    </row>
    <row r="52" spans="1:2" ht="14" x14ac:dyDescent="0.3">
      <c r="A52" s="86" t="s">
        <v>9</v>
      </c>
      <c r="B52" s="79" t="s">
        <v>10</v>
      </c>
    </row>
    <row r="53" spans="1:2" ht="14" x14ac:dyDescent="0.3">
      <c r="A53" s="86" t="s">
        <v>11</v>
      </c>
      <c r="B53" s="79" t="s">
        <v>12</v>
      </c>
    </row>
    <row r="54" spans="1:2" ht="14" x14ac:dyDescent="0.3">
      <c r="A54" s="86" t="s">
        <v>13</v>
      </c>
      <c r="B54" s="79" t="s">
        <v>14</v>
      </c>
    </row>
    <row r="55" spans="1:2" ht="28.5" x14ac:dyDescent="0.3">
      <c r="A55" s="75"/>
      <c r="B55" s="79" t="s">
        <v>67</v>
      </c>
    </row>
    <row r="56" spans="1:2" ht="28.5" x14ac:dyDescent="0.3">
      <c r="A56" s="75"/>
      <c r="B56" s="79" t="s">
        <v>68</v>
      </c>
    </row>
    <row r="57" spans="1:2" ht="14" x14ac:dyDescent="0.3">
      <c r="A57" s="86" t="s">
        <v>15</v>
      </c>
      <c r="B57" s="79" t="s">
        <v>16</v>
      </c>
    </row>
    <row r="58" spans="1:2" ht="14.5" x14ac:dyDescent="0.3">
      <c r="A58" s="75"/>
      <c r="B58" s="79" t="s">
        <v>69</v>
      </c>
    </row>
    <row r="59" spans="1:2" ht="14.5" x14ac:dyDescent="0.3">
      <c r="A59" s="75"/>
      <c r="B59" s="79" t="s">
        <v>70</v>
      </c>
    </row>
    <row r="60" spans="1:2" ht="14" x14ac:dyDescent="0.3">
      <c r="A60" s="86" t="s">
        <v>17</v>
      </c>
      <c r="B60" s="79" t="s">
        <v>18</v>
      </c>
    </row>
    <row r="61" spans="1:2" ht="28.5" x14ac:dyDescent="0.3">
      <c r="A61" s="75"/>
      <c r="B61" s="79" t="s">
        <v>71</v>
      </c>
    </row>
    <row r="62" spans="1:2" ht="14" x14ac:dyDescent="0.3">
      <c r="A62" s="86" t="s">
        <v>72</v>
      </c>
      <c r="B62" s="79" t="s">
        <v>73</v>
      </c>
    </row>
    <row r="63" spans="1:2" ht="14" x14ac:dyDescent="0.3">
      <c r="A63" s="87"/>
      <c r="B63" s="79" t="s">
        <v>74</v>
      </c>
    </row>
    <row r="64" spans="1:2" s="20" customFormat="1" x14ac:dyDescent="0.25">
      <c r="B64" s="12"/>
    </row>
    <row r="65" spans="1:2" s="20" customFormat="1" ht="17.5" x14ac:dyDescent="0.35">
      <c r="A65" s="191" t="s">
        <v>7</v>
      </c>
      <c r="B65" s="191"/>
    </row>
    <row r="66" spans="1:2" s="20" customFormat="1" ht="42" x14ac:dyDescent="0.25">
      <c r="B66" s="79" t="s">
        <v>75</v>
      </c>
    </row>
    <row r="67" spans="1:2" s="20" customFormat="1" x14ac:dyDescent="0.25">
      <c r="B67" s="13"/>
    </row>
    <row r="68" spans="1:2" s="8" customFormat="1" ht="17.5" x14ac:dyDescent="0.35">
      <c r="A68" s="191" t="s">
        <v>4</v>
      </c>
      <c r="B68" s="191"/>
    </row>
    <row r="69" spans="1:2" s="20" customFormat="1" ht="14" x14ac:dyDescent="0.3">
      <c r="A69" s="94" t="s">
        <v>5</v>
      </c>
      <c r="B69" s="95" t="s">
        <v>76</v>
      </c>
    </row>
    <row r="70" spans="1:2" s="8" customFormat="1" ht="28" x14ac:dyDescent="0.3">
      <c r="A70" s="88"/>
      <c r="B70" s="93" t="s">
        <v>78</v>
      </c>
    </row>
    <row r="71" spans="1:2" s="8" customFormat="1" ht="14" x14ac:dyDescent="0.3">
      <c r="A71" s="88"/>
      <c r="B71" s="89"/>
    </row>
    <row r="72" spans="1:2" s="20" customFormat="1" ht="14" x14ac:dyDescent="0.3">
      <c r="A72" s="94" t="s">
        <v>5</v>
      </c>
      <c r="B72" s="95" t="s">
        <v>91</v>
      </c>
    </row>
    <row r="73" spans="1:2" s="8" customFormat="1" ht="28.5" x14ac:dyDescent="0.3">
      <c r="A73" s="88"/>
      <c r="B73" s="93" t="s">
        <v>95</v>
      </c>
    </row>
    <row r="74" spans="1:2" s="8" customFormat="1" ht="14" x14ac:dyDescent="0.3">
      <c r="A74" s="88"/>
      <c r="B74" s="89"/>
    </row>
    <row r="75" spans="1:2" ht="14" x14ac:dyDescent="0.3">
      <c r="A75" s="94" t="s">
        <v>5</v>
      </c>
      <c r="B75" s="97" t="s">
        <v>81</v>
      </c>
    </row>
    <row r="76" spans="1:2" s="8" customFormat="1" ht="42" x14ac:dyDescent="0.3">
      <c r="A76" s="88"/>
      <c r="B76" s="77" t="s">
        <v>94</v>
      </c>
    </row>
    <row r="77" spans="1:2" ht="14" x14ac:dyDescent="0.3">
      <c r="A77" s="87"/>
      <c r="B77" s="87"/>
    </row>
    <row r="78" spans="1:2" s="20" customFormat="1" ht="14" x14ac:dyDescent="0.3">
      <c r="A78" s="94" t="s">
        <v>5</v>
      </c>
      <c r="B78" s="97" t="s">
        <v>87</v>
      </c>
    </row>
    <row r="79" spans="1:2" s="8" customFormat="1" ht="28" x14ac:dyDescent="0.3">
      <c r="A79" s="88"/>
      <c r="B79" s="77" t="s">
        <v>82</v>
      </c>
    </row>
    <row r="80" spans="1:2" s="20" customFormat="1" ht="14" x14ac:dyDescent="0.3">
      <c r="A80" s="87"/>
      <c r="B80" s="87"/>
    </row>
    <row r="81" spans="1:2" ht="14" x14ac:dyDescent="0.3">
      <c r="A81" s="94" t="s">
        <v>5</v>
      </c>
      <c r="B81" s="97" t="s">
        <v>88</v>
      </c>
    </row>
    <row r="82" spans="1:2" s="8" customFormat="1" ht="14.5" x14ac:dyDescent="0.35">
      <c r="A82" s="88"/>
      <c r="B82" s="92" t="s">
        <v>83</v>
      </c>
    </row>
    <row r="83" spans="1:2" s="8" customFormat="1" ht="14.5" x14ac:dyDescent="0.35">
      <c r="A83" s="88"/>
      <c r="B83" s="92" t="s">
        <v>84</v>
      </c>
    </row>
    <row r="84" spans="1:2" s="8" customFormat="1" ht="14.5" x14ac:dyDescent="0.35">
      <c r="A84" s="88"/>
      <c r="B84" s="92" t="s">
        <v>85</v>
      </c>
    </row>
    <row r="85" spans="1:2" ht="14" x14ac:dyDescent="0.3">
      <c r="A85" s="87"/>
      <c r="B85" s="91"/>
    </row>
    <row r="86" spans="1:2" ht="14" x14ac:dyDescent="0.3">
      <c r="A86" s="94" t="s">
        <v>5</v>
      </c>
      <c r="B86" s="97" t="s">
        <v>89</v>
      </c>
    </row>
    <row r="87" spans="1:2" s="8" customFormat="1" ht="42" x14ac:dyDescent="0.3">
      <c r="A87" s="88"/>
      <c r="B87" s="77" t="s">
        <v>77</v>
      </c>
    </row>
    <row r="88" spans="1:2" s="8" customFormat="1" ht="14.5" x14ac:dyDescent="0.35">
      <c r="A88" s="88"/>
      <c r="B88" s="90" t="s">
        <v>79</v>
      </c>
    </row>
    <row r="89" spans="1:2" s="8" customFormat="1" ht="42" x14ac:dyDescent="0.3">
      <c r="A89" s="88"/>
      <c r="B89" s="96" t="s">
        <v>80</v>
      </c>
    </row>
    <row r="90" spans="1:2" ht="14" x14ac:dyDescent="0.3">
      <c r="A90" s="87"/>
      <c r="B90" s="87"/>
    </row>
    <row r="91" spans="1:2" ht="14" x14ac:dyDescent="0.3">
      <c r="A91" s="94" t="s">
        <v>5</v>
      </c>
      <c r="B91" s="99" t="s">
        <v>90</v>
      </c>
    </row>
    <row r="92" spans="1:2" ht="28" x14ac:dyDescent="0.3">
      <c r="A92" s="75"/>
      <c r="B92" s="92" t="s">
        <v>19</v>
      </c>
    </row>
    <row r="94" spans="1:2" x14ac:dyDescent="0.25">
      <c r="A94" s="23" t="s">
        <v>24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1640625" defaultRowHeight="12.5" x14ac:dyDescent="0.25"/>
  <cols>
    <col min="1" max="1" width="5.453125" style="20" customWidth="1"/>
    <col min="2" max="2" width="82.1796875" style="20" customWidth="1"/>
    <col min="3" max="16384" width="8.81640625" style="16"/>
  </cols>
  <sheetData>
    <row r="1" spans="1:4" ht="30" customHeight="1" x14ac:dyDescent="0.25">
      <c r="A1" s="30" t="s">
        <v>22</v>
      </c>
      <c r="B1" s="30"/>
      <c r="C1" s="35"/>
      <c r="D1" s="35"/>
    </row>
    <row r="2" spans="1:4" ht="15.5" x14ac:dyDescent="0.35">
      <c r="A2" s="32"/>
      <c r="B2" s="36"/>
      <c r="C2" s="35"/>
      <c r="D2" s="35"/>
    </row>
    <row r="3" spans="1:4" ht="15.5" x14ac:dyDescent="0.35">
      <c r="A3" s="33"/>
      <c r="B3" s="26" t="s">
        <v>23</v>
      </c>
      <c r="C3" s="34"/>
    </row>
    <row r="4" spans="1:4" ht="14" x14ac:dyDescent="0.3">
      <c r="A4" s="14"/>
      <c r="B4" s="28" t="s">
        <v>20</v>
      </c>
      <c r="C4" s="15"/>
    </row>
    <row r="5" spans="1:4" ht="15.5" x14ac:dyDescent="0.35">
      <c r="A5" s="14"/>
      <c r="B5" s="17"/>
      <c r="C5" s="15"/>
    </row>
    <row r="6" spans="1:4" ht="15.5" x14ac:dyDescent="0.35">
      <c r="A6" s="14"/>
      <c r="B6" s="18" t="s">
        <v>24</v>
      </c>
      <c r="C6" s="15"/>
    </row>
    <row r="7" spans="1:4" ht="15.5" x14ac:dyDescent="0.35">
      <c r="A7" s="14"/>
      <c r="B7" s="17"/>
      <c r="C7" s="15"/>
    </row>
    <row r="8" spans="1:4" ht="31" x14ac:dyDescent="0.35">
      <c r="A8" s="14"/>
      <c r="B8" s="17" t="s">
        <v>25</v>
      </c>
      <c r="C8" s="15"/>
    </row>
    <row r="9" spans="1:4" ht="15.5" x14ac:dyDescent="0.35">
      <c r="A9" s="14"/>
      <c r="B9" s="17"/>
      <c r="C9" s="15"/>
    </row>
    <row r="10" spans="1:4" ht="46.5" x14ac:dyDescent="0.35">
      <c r="A10" s="14"/>
      <c r="B10" s="17" t="s">
        <v>26</v>
      </c>
      <c r="C10" s="15"/>
    </row>
    <row r="11" spans="1:4" ht="15.5" x14ac:dyDescent="0.35">
      <c r="A11" s="14"/>
      <c r="B11" s="17"/>
      <c r="C11" s="15"/>
    </row>
    <row r="12" spans="1:4" ht="46.5" x14ac:dyDescent="0.35">
      <c r="A12" s="14"/>
      <c r="B12" s="17" t="s">
        <v>27</v>
      </c>
      <c r="C12" s="15"/>
    </row>
    <row r="13" spans="1:4" ht="15.5" x14ac:dyDescent="0.35">
      <c r="A13" s="14"/>
      <c r="B13" s="17"/>
      <c r="C13" s="15"/>
    </row>
    <row r="14" spans="1:4" ht="62" x14ac:dyDescent="0.35">
      <c r="A14" s="14"/>
      <c r="B14" s="17" t="s">
        <v>28</v>
      </c>
      <c r="C14" s="15"/>
    </row>
    <row r="15" spans="1:4" ht="15.5" x14ac:dyDescent="0.35">
      <c r="A15" s="14"/>
      <c r="B15" s="17"/>
      <c r="C15" s="15"/>
    </row>
    <row r="16" spans="1:4" ht="31" x14ac:dyDescent="0.35">
      <c r="A16" s="14"/>
      <c r="B16" s="17" t="s">
        <v>29</v>
      </c>
      <c r="C16" s="15"/>
    </row>
    <row r="17" spans="1:3" ht="15.5" x14ac:dyDescent="0.35">
      <c r="A17" s="14"/>
      <c r="B17" s="17"/>
      <c r="C17" s="15"/>
    </row>
    <row r="18" spans="1:3" ht="15.5" x14ac:dyDescent="0.35">
      <c r="A18" s="14"/>
      <c r="B18" s="18" t="s">
        <v>30</v>
      </c>
      <c r="C18" s="15"/>
    </row>
    <row r="19" spans="1:3" ht="15.5" x14ac:dyDescent="0.35">
      <c r="A19" s="14"/>
      <c r="B19" s="27" t="s">
        <v>21</v>
      </c>
      <c r="C19" s="15"/>
    </row>
    <row r="20" spans="1:3" ht="15.5" x14ac:dyDescent="0.3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Help</vt:lpstr>
      <vt:lpstr>TermsOfUse</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Clarice Alyson Ho</cp:lastModifiedBy>
  <cp:lastPrinted>2018-02-12T20:25:38Z</cp:lastPrinted>
  <dcterms:created xsi:type="dcterms:W3CDTF">2010-06-09T16:05:03Z</dcterms:created>
  <dcterms:modified xsi:type="dcterms:W3CDTF">2020-01-23T04:27:51Z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