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01\Desktop\DES\"/>
    </mc:Choice>
  </mc:AlternateContent>
  <bookViews>
    <workbookView xWindow="0" yWindow="0" windowWidth="24000" windowHeight="964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I3" i="11" s="1"/>
  <c r="J3" i="11" s="1"/>
  <c r="D3" i="11"/>
  <c r="D4" i="11" s="1"/>
  <c r="D5" i="11" l="1"/>
  <c r="E3" i="11"/>
  <c r="E4" i="11" s="1"/>
  <c r="F3" i="11" l="1"/>
  <c r="G3" i="11"/>
  <c r="G4" i="11"/>
  <c r="F4" i="11"/>
  <c r="E5" i="11"/>
  <c r="G5" i="11" s="1"/>
  <c r="D6" i="11"/>
  <c r="F2" i="9"/>
  <c r="E2" i="9"/>
  <c r="D2" i="9"/>
  <c r="F2" i="8"/>
  <c r="E2" i="8"/>
  <c r="D2" i="8"/>
  <c r="F2" i="7"/>
  <c r="H3" i="7" s="1"/>
  <c r="I3" i="7" s="1"/>
  <c r="J3" i="7" s="1"/>
  <c r="E2" i="7"/>
  <c r="D2" i="7"/>
  <c r="D3" i="7" s="1"/>
  <c r="D4" i="7" s="1"/>
  <c r="F2" i="6"/>
  <c r="E2" i="6"/>
  <c r="D2" i="6"/>
  <c r="F2" i="5"/>
  <c r="E2" i="5"/>
  <c r="D2" i="5"/>
  <c r="F2" i="4"/>
  <c r="E2" i="4"/>
  <c r="D2" i="4"/>
  <c r="F2" i="3"/>
  <c r="E2" i="3"/>
  <c r="D2" i="3"/>
  <c r="F2" i="2"/>
  <c r="E2" i="2"/>
  <c r="D2" i="2"/>
  <c r="F2" i="1"/>
  <c r="E2" i="1"/>
  <c r="D2" i="1"/>
  <c r="D5" i="7" l="1"/>
  <c r="H4" i="11"/>
  <c r="I4" i="11" s="1"/>
  <c r="J4" i="11" s="1"/>
  <c r="H5" i="11"/>
  <c r="I5" i="11" s="1"/>
  <c r="J5" i="11" s="1"/>
  <c r="F5" i="11"/>
  <c r="H6" i="11" s="1"/>
  <c r="I6" i="11" s="1"/>
  <c r="J6" i="11" s="1"/>
  <c r="D7" i="11"/>
  <c r="E6" i="11"/>
  <c r="F6" i="11" s="1"/>
  <c r="E3" i="7"/>
  <c r="E4" i="7" s="1"/>
  <c r="H3" i="9"/>
  <c r="I3" i="9" s="1"/>
  <c r="J3" i="9" s="1"/>
  <c r="D3" i="9"/>
  <c r="D4" i="9" s="1"/>
  <c r="H3" i="8"/>
  <c r="I3" i="8" s="1"/>
  <c r="J3" i="8" s="1"/>
  <c r="D3" i="8"/>
  <c r="D4" i="8" s="1"/>
  <c r="H3" i="6"/>
  <c r="I3" i="6" s="1"/>
  <c r="J3" i="6" s="1"/>
  <c r="D3" i="6"/>
  <c r="D4" i="6" s="1"/>
  <c r="H3" i="5"/>
  <c r="I3" i="5" s="1"/>
  <c r="J3" i="5" s="1"/>
  <c r="D3" i="5"/>
  <c r="D4" i="5" s="1"/>
  <c r="H3" i="4"/>
  <c r="I3" i="4" s="1"/>
  <c r="J3" i="4" s="1"/>
  <c r="D3" i="4"/>
  <c r="D4" i="4" s="1"/>
  <c r="H3" i="3"/>
  <c r="I3" i="3" s="1"/>
  <c r="J3" i="3" s="1"/>
  <c r="D3" i="3"/>
  <c r="D4" i="3" s="1"/>
  <c r="H3" i="2"/>
  <c r="I3" i="2" s="1"/>
  <c r="J3" i="2" s="1"/>
  <c r="D3" i="2"/>
  <c r="D4" i="2" s="1"/>
  <c r="D3" i="1"/>
  <c r="H3" i="1"/>
  <c r="I3" i="1" s="1"/>
  <c r="J3" i="1" s="1"/>
  <c r="G4" i="7" l="1"/>
  <c r="F4" i="7"/>
  <c r="H5" i="7" s="1"/>
  <c r="D6" i="7"/>
  <c r="E5" i="7"/>
  <c r="E6" i="7" s="1"/>
  <c r="F5" i="7"/>
  <c r="G5" i="7"/>
  <c r="G6" i="11"/>
  <c r="H7" i="11" s="1"/>
  <c r="I7" i="11" s="1"/>
  <c r="J7" i="11" s="1"/>
  <c r="E7" i="11"/>
  <c r="G7" i="11" s="1"/>
  <c r="D8" i="11"/>
  <c r="F3" i="7"/>
  <c r="G3" i="7"/>
  <c r="E3" i="1"/>
  <c r="F3" i="1" s="1"/>
  <c r="D5" i="9"/>
  <c r="E3" i="9"/>
  <c r="E4" i="9" s="1"/>
  <c r="G3" i="9"/>
  <c r="D5" i="8"/>
  <c r="E3" i="8"/>
  <c r="E4" i="8" s="1"/>
  <c r="D5" i="6"/>
  <c r="E3" i="6"/>
  <c r="G3" i="6" s="1"/>
  <c r="D5" i="5"/>
  <c r="E3" i="5"/>
  <c r="G3" i="5" s="1"/>
  <c r="D5" i="4"/>
  <c r="E3" i="4"/>
  <c r="E4" i="4" s="1"/>
  <c r="D5" i="3"/>
  <c r="E3" i="3"/>
  <c r="E4" i="3" s="1"/>
  <c r="D5" i="2"/>
  <c r="E3" i="2"/>
  <c r="E4" i="2" s="1"/>
  <c r="D4" i="1"/>
  <c r="D5" i="1" s="1"/>
  <c r="H6" i="7" l="1"/>
  <c r="D7" i="7"/>
  <c r="G6" i="7"/>
  <c r="F6" i="7"/>
  <c r="H7" i="7" s="1"/>
  <c r="H4" i="7"/>
  <c r="E8" i="11"/>
  <c r="F8" i="11" s="1"/>
  <c r="D9" i="11"/>
  <c r="F7" i="11"/>
  <c r="H8" i="11" s="1"/>
  <c r="I8" i="11" s="1"/>
  <c r="J8" i="11" s="1"/>
  <c r="I5" i="7"/>
  <c r="J5" i="7" s="1"/>
  <c r="I4" i="7"/>
  <c r="J4" i="7" s="1"/>
  <c r="F3" i="6"/>
  <c r="H4" i="6" s="1"/>
  <c r="I4" i="6" s="1"/>
  <c r="J4" i="6" s="1"/>
  <c r="F3" i="4"/>
  <c r="G3" i="4"/>
  <c r="F3" i="3"/>
  <c r="G3" i="1"/>
  <c r="H4" i="1" s="1"/>
  <c r="I4" i="1" s="1"/>
  <c r="J4" i="1" s="1"/>
  <c r="E4" i="5"/>
  <c r="G4" i="5" s="1"/>
  <c r="F3" i="5"/>
  <c r="H4" i="5" s="1"/>
  <c r="I4" i="5" s="1"/>
  <c r="J4" i="5" s="1"/>
  <c r="F3" i="8"/>
  <c r="G3" i="8"/>
  <c r="E4" i="6"/>
  <c r="G4" i="6" s="1"/>
  <c r="G4" i="9"/>
  <c r="F4" i="9"/>
  <c r="F3" i="9"/>
  <c r="H4" i="9" s="1"/>
  <c r="I4" i="9" s="1"/>
  <c r="J4" i="9" s="1"/>
  <c r="E5" i="9"/>
  <c r="F5" i="9" s="1"/>
  <c r="D6" i="9"/>
  <c r="G4" i="8"/>
  <c r="F4" i="8"/>
  <c r="E5" i="8"/>
  <c r="G5" i="8"/>
  <c r="F5" i="8"/>
  <c r="H6" i="8" s="1"/>
  <c r="I6" i="8" s="1"/>
  <c r="J6" i="8" s="1"/>
  <c r="D6" i="8"/>
  <c r="F4" i="6"/>
  <c r="H5" i="6" s="1"/>
  <c r="I5" i="6" s="1"/>
  <c r="J5" i="6" s="1"/>
  <c r="E5" i="6"/>
  <c r="G5" i="6" s="1"/>
  <c r="D6" i="6"/>
  <c r="D6" i="5"/>
  <c r="G4" i="4"/>
  <c r="F4" i="4"/>
  <c r="E5" i="4"/>
  <c r="G5" i="4" s="1"/>
  <c r="D6" i="4"/>
  <c r="F4" i="3"/>
  <c r="G4" i="3"/>
  <c r="E5" i="3"/>
  <c r="G5" i="3" s="1"/>
  <c r="D6" i="3"/>
  <c r="G3" i="3"/>
  <c r="G3" i="2"/>
  <c r="F3" i="2"/>
  <c r="H4" i="2" s="1"/>
  <c r="I4" i="2" s="1"/>
  <c r="J4" i="2" s="1"/>
  <c r="G4" i="2"/>
  <c r="F4" i="2"/>
  <c r="H5" i="2" s="1"/>
  <c r="I5" i="2" s="1"/>
  <c r="J5" i="2" s="1"/>
  <c r="E5" i="2"/>
  <c r="D6" i="2"/>
  <c r="G5" i="2"/>
  <c r="F5" i="2"/>
  <c r="E4" i="1"/>
  <c r="F4" i="1" s="1"/>
  <c r="D6" i="1"/>
  <c r="D8" i="7" l="1"/>
  <c r="E7" i="7"/>
  <c r="E8" i="7" s="1"/>
  <c r="D10" i="11"/>
  <c r="E9" i="11"/>
  <c r="F9" i="11" s="1"/>
  <c r="G8" i="11"/>
  <c r="H9" i="11" s="1"/>
  <c r="I9" i="11" s="1"/>
  <c r="J9" i="11" s="1"/>
  <c r="I6" i="7"/>
  <c r="J6" i="7" s="1"/>
  <c r="H4" i="4"/>
  <c r="I4" i="4" s="1"/>
  <c r="J4" i="4" s="1"/>
  <c r="F5" i="4"/>
  <c r="H6" i="4" s="1"/>
  <c r="I6" i="4" s="1"/>
  <c r="J6" i="4" s="1"/>
  <c r="H4" i="3"/>
  <c r="I4" i="3" s="1"/>
  <c r="J4" i="3" s="1"/>
  <c r="F5" i="3"/>
  <c r="H6" i="3" s="1"/>
  <c r="I6" i="3" s="1"/>
  <c r="J6" i="3" s="1"/>
  <c r="G4" i="1"/>
  <c r="H5" i="1" s="1"/>
  <c r="I5" i="1" s="1"/>
  <c r="J5" i="1" s="1"/>
  <c r="F4" i="5"/>
  <c r="H5" i="5" s="1"/>
  <c r="I5" i="5" s="1"/>
  <c r="J5" i="5" s="1"/>
  <c r="E5" i="5"/>
  <c r="G5" i="5" s="1"/>
  <c r="G5" i="9"/>
  <c r="H6" i="9" s="1"/>
  <c r="I6" i="9" s="1"/>
  <c r="J6" i="9" s="1"/>
  <c r="H5" i="8"/>
  <c r="I5" i="8" s="1"/>
  <c r="J5" i="8" s="1"/>
  <c r="H4" i="8"/>
  <c r="I4" i="8" s="1"/>
  <c r="J4" i="8" s="1"/>
  <c r="E6" i="9"/>
  <c r="F6" i="9" s="1"/>
  <c r="D7" i="9"/>
  <c r="H5" i="9"/>
  <c r="I5" i="9" s="1"/>
  <c r="J5" i="9" s="1"/>
  <c r="E6" i="8"/>
  <c r="F6" i="8" s="1"/>
  <c r="D7" i="8"/>
  <c r="F5" i="6"/>
  <c r="H6" i="6" s="1"/>
  <c r="I6" i="6" s="1"/>
  <c r="J6" i="6" s="1"/>
  <c r="D7" i="6"/>
  <c r="E6" i="6"/>
  <c r="F6" i="6" s="1"/>
  <c r="G6" i="6"/>
  <c r="D7" i="5"/>
  <c r="E6" i="4"/>
  <c r="F6" i="4" s="1"/>
  <c r="D7" i="4"/>
  <c r="H5" i="4"/>
  <c r="I5" i="4" s="1"/>
  <c r="J5" i="4" s="1"/>
  <c r="E6" i="3"/>
  <c r="F6" i="3" s="1"/>
  <c r="D7" i="3"/>
  <c r="H5" i="3"/>
  <c r="I5" i="3" s="1"/>
  <c r="J5" i="3" s="1"/>
  <c r="H6" i="2"/>
  <c r="I6" i="2" s="1"/>
  <c r="J6" i="2" s="1"/>
  <c r="E6" i="2"/>
  <c r="F6" i="2" s="1"/>
  <c r="D7" i="2"/>
  <c r="G6" i="2"/>
  <c r="E5" i="1"/>
  <c r="F5" i="1" s="1"/>
  <c r="D7" i="1"/>
  <c r="E9" i="7" l="1"/>
  <c r="F7" i="7"/>
  <c r="G7" i="7"/>
  <c r="D9" i="7"/>
  <c r="F8" i="7"/>
  <c r="G8" i="7"/>
  <c r="G9" i="11"/>
  <c r="H10" i="11" s="1"/>
  <c r="I10" i="11" s="1"/>
  <c r="J10" i="11" s="1"/>
  <c r="E10" i="11"/>
  <c r="G10" i="11" s="1"/>
  <c r="D11" i="11"/>
  <c r="I7" i="7"/>
  <c r="J7" i="7" s="1"/>
  <c r="G6" i="9"/>
  <c r="H7" i="9" s="1"/>
  <c r="I7" i="9" s="1"/>
  <c r="J7" i="9" s="1"/>
  <c r="G6" i="3"/>
  <c r="H7" i="3" s="1"/>
  <c r="I7" i="3" s="1"/>
  <c r="J7" i="3" s="1"/>
  <c r="F5" i="5"/>
  <c r="H6" i="5" s="1"/>
  <c r="I6" i="5" s="1"/>
  <c r="J6" i="5" s="1"/>
  <c r="E6" i="5"/>
  <c r="F6" i="5" s="1"/>
  <c r="H7" i="6"/>
  <c r="I7" i="6" s="1"/>
  <c r="J7" i="6" s="1"/>
  <c r="E7" i="9"/>
  <c r="G7" i="9" s="1"/>
  <c r="D8" i="9"/>
  <c r="G6" i="8"/>
  <c r="H7" i="8" s="1"/>
  <c r="I7" i="8" s="1"/>
  <c r="J7" i="8" s="1"/>
  <c r="E7" i="8"/>
  <c r="G7" i="8" s="1"/>
  <c r="D8" i="8"/>
  <c r="E7" i="6"/>
  <c r="G7" i="6" s="1"/>
  <c r="D8" i="6"/>
  <c r="D8" i="5"/>
  <c r="G6" i="4"/>
  <c r="H7" i="4" s="1"/>
  <c r="I7" i="4" s="1"/>
  <c r="J7" i="4" s="1"/>
  <c r="E7" i="4"/>
  <c r="G7" i="4" s="1"/>
  <c r="D8" i="4"/>
  <c r="E7" i="3"/>
  <c r="G7" i="3" s="1"/>
  <c r="D8" i="3"/>
  <c r="H7" i="2"/>
  <c r="I7" i="2" s="1"/>
  <c r="J7" i="2" s="1"/>
  <c r="E7" i="2"/>
  <c r="G7" i="2" s="1"/>
  <c r="D8" i="2"/>
  <c r="E6" i="1"/>
  <c r="G5" i="1"/>
  <c r="H6" i="1" s="1"/>
  <c r="I6" i="1" s="1"/>
  <c r="J6" i="1" s="1"/>
  <c r="D8" i="1"/>
  <c r="H8" i="7" l="1"/>
  <c r="E10" i="7"/>
  <c r="H9" i="7"/>
  <c r="D10" i="7"/>
  <c r="F9" i="7"/>
  <c r="G9" i="7"/>
  <c r="F10" i="11"/>
  <c r="H11" i="11" s="1"/>
  <c r="I11" i="11" s="1"/>
  <c r="J11" i="11" s="1"/>
  <c r="D12" i="11"/>
  <c r="E11" i="11"/>
  <c r="G11" i="11" s="1"/>
  <c r="I8" i="7"/>
  <c r="J8" i="7" s="1"/>
  <c r="E7" i="5"/>
  <c r="G7" i="5" s="1"/>
  <c r="G6" i="5"/>
  <c r="H7" i="5" s="1"/>
  <c r="I7" i="5" s="1"/>
  <c r="J7" i="5" s="1"/>
  <c r="F7" i="3"/>
  <c r="H8" i="3" s="1"/>
  <c r="I8" i="3" s="1"/>
  <c r="J8" i="3" s="1"/>
  <c r="E8" i="9"/>
  <c r="G8" i="9" s="1"/>
  <c r="D9" i="9"/>
  <c r="F7" i="9"/>
  <c r="H8" i="9" s="1"/>
  <c r="I8" i="9" s="1"/>
  <c r="J8" i="9" s="1"/>
  <c r="E8" i="8"/>
  <c r="F8" i="8" s="1"/>
  <c r="D9" i="8"/>
  <c r="F7" i="8"/>
  <c r="H8" i="8" s="1"/>
  <c r="I8" i="8" s="1"/>
  <c r="J8" i="8" s="1"/>
  <c r="F7" i="6"/>
  <c r="H8" i="6" s="1"/>
  <c r="I8" i="6" s="1"/>
  <c r="J8" i="6" s="1"/>
  <c r="E8" i="6"/>
  <c r="G8" i="6" s="1"/>
  <c r="D9" i="6"/>
  <c r="D9" i="5"/>
  <c r="E8" i="4"/>
  <c r="F8" i="4" s="1"/>
  <c r="D9" i="4"/>
  <c r="F7" i="4"/>
  <c r="H8" i="4" s="1"/>
  <c r="I8" i="4" s="1"/>
  <c r="J8" i="4" s="1"/>
  <c r="D9" i="3"/>
  <c r="E8" i="3"/>
  <c r="G8" i="3" s="1"/>
  <c r="E8" i="2"/>
  <c r="G8" i="2" s="1"/>
  <c r="D9" i="2"/>
  <c r="F7" i="2"/>
  <c r="H8" i="2" s="1"/>
  <c r="I8" i="2" s="1"/>
  <c r="J8" i="2" s="1"/>
  <c r="F6" i="1"/>
  <c r="G6" i="1"/>
  <c r="E7" i="1"/>
  <c r="D9" i="1"/>
  <c r="H10" i="7" l="1"/>
  <c r="D11" i="7"/>
  <c r="F10" i="7"/>
  <c r="G10" i="7"/>
  <c r="E11" i="7"/>
  <c r="F11" i="11"/>
  <c r="H12" i="11" s="1"/>
  <c r="I12" i="11" s="1"/>
  <c r="J12" i="11" s="1"/>
  <c r="E12" i="11"/>
  <c r="F12" i="11" s="1"/>
  <c r="D13" i="11"/>
  <c r="I9" i="7"/>
  <c r="J9" i="7" s="1"/>
  <c r="F8" i="6"/>
  <c r="H9" i="6" s="1"/>
  <c r="I9" i="6" s="1"/>
  <c r="J9" i="6" s="1"/>
  <c r="E8" i="5"/>
  <c r="G8" i="5" s="1"/>
  <c r="F7" i="5"/>
  <c r="H8" i="5" s="1"/>
  <c r="I8" i="5" s="1"/>
  <c r="J8" i="5" s="1"/>
  <c r="G8" i="4"/>
  <c r="H9" i="4" s="1"/>
  <c r="I9" i="4" s="1"/>
  <c r="J9" i="4" s="1"/>
  <c r="E9" i="9"/>
  <c r="G9" i="9" s="1"/>
  <c r="D10" i="9"/>
  <c r="F8" i="9"/>
  <c r="H9" i="9" s="1"/>
  <c r="I9" i="9" s="1"/>
  <c r="J9" i="9" s="1"/>
  <c r="G8" i="8"/>
  <c r="H9" i="8" s="1"/>
  <c r="I9" i="8" s="1"/>
  <c r="J9" i="8" s="1"/>
  <c r="D10" i="8"/>
  <c r="E9" i="8"/>
  <c r="G9" i="8" s="1"/>
  <c r="E9" i="6"/>
  <c r="G9" i="6" s="1"/>
  <c r="D10" i="6"/>
  <c r="D10" i="5"/>
  <c r="E9" i="4"/>
  <c r="F9" i="4" s="1"/>
  <c r="D10" i="4"/>
  <c r="F8" i="3"/>
  <c r="H9" i="3" s="1"/>
  <c r="I9" i="3" s="1"/>
  <c r="J9" i="3" s="1"/>
  <c r="D10" i="3"/>
  <c r="E9" i="3"/>
  <c r="F9" i="3" s="1"/>
  <c r="E9" i="2"/>
  <c r="G9" i="2" s="1"/>
  <c r="D10" i="2"/>
  <c r="F8" i="2"/>
  <c r="H9" i="2" s="1"/>
  <c r="I9" i="2" s="1"/>
  <c r="J9" i="2" s="1"/>
  <c r="F7" i="1"/>
  <c r="G7" i="1"/>
  <c r="E8" i="1"/>
  <c r="E9" i="1" s="1"/>
  <c r="F9" i="1" s="1"/>
  <c r="H7" i="1"/>
  <c r="I7" i="1" s="1"/>
  <c r="J7" i="1" s="1"/>
  <c r="D10" i="1"/>
  <c r="H11" i="7" l="1"/>
  <c r="D12" i="7"/>
  <c r="F11" i="7"/>
  <c r="G11" i="7"/>
  <c r="G12" i="11"/>
  <c r="H13" i="11" s="1"/>
  <c r="I13" i="11" s="1"/>
  <c r="J13" i="11" s="1"/>
  <c r="J14" i="11" s="1"/>
  <c r="J16" i="11" s="1"/>
  <c r="E13" i="11"/>
  <c r="F13" i="11" s="1"/>
  <c r="I10" i="7"/>
  <c r="J10" i="7" s="1"/>
  <c r="G9" i="1"/>
  <c r="H10" i="1" s="1"/>
  <c r="I10" i="1" s="1"/>
  <c r="J10" i="1" s="1"/>
  <c r="E9" i="5"/>
  <c r="G9" i="5" s="1"/>
  <c r="F8" i="5"/>
  <c r="H9" i="5" s="1"/>
  <c r="I9" i="5" s="1"/>
  <c r="J9" i="5" s="1"/>
  <c r="G9" i="4"/>
  <c r="H10" i="4"/>
  <c r="I10" i="4" s="1"/>
  <c r="J10" i="4" s="1"/>
  <c r="G9" i="3"/>
  <c r="H10" i="3" s="1"/>
  <c r="I10" i="3" s="1"/>
  <c r="J10" i="3" s="1"/>
  <c r="E10" i="9"/>
  <c r="F10" i="9" s="1"/>
  <c r="D11" i="9"/>
  <c r="G10" i="9"/>
  <c r="F9" i="9"/>
  <c r="H10" i="9" s="1"/>
  <c r="I10" i="9" s="1"/>
  <c r="J10" i="9" s="1"/>
  <c r="D11" i="8"/>
  <c r="E10" i="8"/>
  <c r="G10" i="8" s="1"/>
  <c r="F9" i="8"/>
  <c r="H10" i="8" s="1"/>
  <c r="I10" i="8" s="1"/>
  <c r="J10" i="8" s="1"/>
  <c r="F9" i="6"/>
  <c r="H10" i="6" s="1"/>
  <c r="I10" i="6" s="1"/>
  <c r="J10" i="6" s="1"/>
  <c r="E10" i="6"/>
  <c r="G10" i="6" s="1"/>
  <c r="D11" i="6"/>
  <c r="D11" i="5"/>
  <c r="E10" i="4"/>
  <c r="F10" i="4" s="1"/>
  <c r="D11" i="4"/>
  <c r="E10" i="3"/>
  <c r="G10" i="3" s="1"/>
  <c r="D11" i="3"/>
  <c r="E10" i="2"/>
  <c r="G10" i="2" s="1"/>
  <c r="D11" i="2"/>
  <c r="F9" i="2"/>
  <c r="H10" i="2" s="1"/>
  <c r="I10" i="2" s="1"/>
  <c r="J10" i="2" s="1"/>
  <c r="F8" i="1"/>
  <c r="E10" i="1"/>
  <c r="F10" i="1" s="1"/>
  <c r="G8" i="1"/>
  <c r="H8" i="1"/>
  <c r="I8" i="1" s="1"/>
  <c r="J8" i="1" s="1"/>
  <c r="D11" i="1"/>
  <c r="H12" i="7" l="1"/>
  <c r="D13" i="7"/>
  <c r="E12" i="7"/>
  <c r="E13" i="7" s="1"/>
  <c r="G13" i="11"/>
  <c r="H14" i="11" s="1"/>
  <c r="I11" i="7"/>
  <c r="J11" i="7" s="1"/>
  <c r="H9" i="1"/>
  <c r="I9" i="1" s="1"/>
  <c r="J9" i="1" s="1"/>
  <c r="G10" i="1"/>
  <c r="H11" i="1" s="1"/>
  <c r="I11" i="1" s="1"/>
  <c r="J11" i="1" s="1"/>
  <c r="E10" i="5"/>
  <c r="G10" i="5" s="1"/>
  <c r="F9" i="5"/>
  <c r="H10" i="5" s="1"/>
  <c r="I10" i="5" s="1"/>
  <c r="J10" i="5" s="1"/>
  <c r="H11" i="9"/>
  <c r="I11" i="9" s="1"/>
  <c r="J11" i="9" s="1"/>
  <c r="F10" i="6"/>
  <c r="H11" i="6" s="1"/>
  <c r="I11" i="6" s="1"/>
  <c r="J11" i="6" s="1"/>
  <c r="G10" i="4"/>
  <c r="H11" i="4"/>
  <c r="I11" i="4" s="1"/>
  <c r="J11" i="4" s="1"/>
  <c r="D12" i="9"/>
  <c r="E11" i="9"/>
  <c r="G11" i="9"/>
  <c r="F11" i="9"/>
  <c r="H12" i="9" s="1"/>
  <c r="I12" i="9" s="1"/>
  <c r="J12" i="9" s="1"/>
  <c r="F10" i="8"/>
  <c r="H11" i="8" s="1"/>
  <c r="I11" i="8" s="1"/>
  <c r="J11" i="8" s="1"/>
  <c r="D12" i="8"/>
  <c r="E11" i="8"/>
  <c r="G11" i="8" s="1"/>
  <c r="D12" i="6"/>
  <c r="E11" i="6"/>
  <c r="G11" i="6" s="1"/>
  <c r="D12" i="5"/>
  <c r="D12" i="4"/>
  <c r="E11" i="4"/>
  <c r="G11" i="4" s="1"/>
  <c r="D12" i="3"/>
  <c r="E11" i="3"/>
  <c r="F11" i="3" s="1"/>
  <c r="G11" i="3"/>
  <c r="F10" i="3"/>
  <c r="H11" i="3" s="1"/>
  <c r="I11" i="3" s="1"/>
  <c r="J11" i="3" s="1"/>
  <c r="F10" i="2"/>
  <c r="H11" i="2" s="1"/>
  <c r="I11" i="2" s="1"/>
  <c r="J11" i="2" s="1"/>
  <c r="D12" i="2"/>
  <c r="E11" i="2"/>
  <c r="G11" i="2" s="1"/>
  <c r="D12" i="1"/>
  <c r="E11" i="1"/>
  <c r="E12" i="1" s="1"/>
  <c r="G12" i="7" l="1"/>
  <c r="F12" i="7"/>
  <c r="H13" i="7" s="1"/>
  <c r="D14" i="7"/>
  <c r="F13" i="7"/>
  <c r="H14" i="7" s="1"/>
  <c r="I14" i="7" s="1"/>
  <c r="J14" i="7" s="1"/>
  <c r="G13" i="7"/>
  <c r="I12" i="7"/>
  <c r="J12" i="7" s="1"/>
  <c r="F11" i="2"/>
  <c r="H12" i="2" s="1"/>
  <c r="I12" i="2" s="1"/>
  <c r="J12" i="2" s="1"/>
  <c r="F10" i="5"/>
  <c r="H11" i="5" s="1"/>
  <c r="I11" i="5" s="1"/>
  <c r="J11" i="5" s="1"/>
  <c r="E11" i="5"/>
  <c r="G11" i="5" s="1"/>
  <c r="F11" i="4"/>
  <c r="H12" i="4" s="1"/>
  <c r="I12" i="4" s="1"/>
  <c r="J12" i="4" s="1"/>
  <c r="H12" i="3"/>
  <c r="I12" i="3" s="1"/>
  <c r="J12" i="3" s="1"/>
  <c r="D13" i="9"/>
  <c r="E12" i="9"/>
  <c r="G12" i="9" s="1"/>
  <c r="D13" i="8"/>
  <c r="E12" i="8"/>
  <c r="F12" i="8" s="1"/>
  <c r="F11" i="8"/>
  <c r="H12" i="8" s="1"/>
  <c r="I12" i="8" s="1"/>
  <c r="J12" i="8" s="1"/>
  <c r="F11" i="6"/>
  <c r="H12" i="6" s="1"/>
  <c r="I12" i="6" s="1"/>
  <c r="J12" i="6" s="1"/>
  <c r="D13" i="6"/>
  <c r="E12" i="6"/>
  <c r="F12" i="6" s="1"/>
  <c r="D13" i="5"/>
  <c r="E12" i="5"/>
  <c r="G12" i="5" s="1"/>
  <c r="D13" i="4"/>
  <c r="E12" i="4"/>
  <c r="G12" i="4" s="1"/>
  <c r="D13" i="3"/>
  <c r="E12" i="3"/>
  <c r="G12" i="3" s="1"/>
  <c r="F12" i="3"/>
  <c r="D13" i="2"/>
  <c r="E12" i="2"/>
  <c r="G12" i="2" s="1"/>
  <c r="G11" i="1"/>
  <c r="F11" i="1"/>
  <c r="D13" i="1"/>
  <c r="E13" i="1" s="1"/>
  <c r="F12" i="1"/>
  <c r="G12" i="1"/>
  <c r="D15" i="7" l="1"/>
  <c r="E14" i="7"/>
  <c r="E15" i="7" s="1"/>
  <c r="I13" i="7"/>
  <c r="J13" i="7" s="1"/>
  <c r="G12" i="8"/>
  <c r="F11" i="5"/>
  <c r="H12" i="5" s="1"/>
  <c r="I12" i="5" s="1"/>
  <c r="J12" i="5" s="1"/>
  <c r="H12" i="1"/>
  <c r="I12" i="1" s="1"/>
  <c r="J12" i="1" s="1"/>
  <c r="H13" i="8"/>
  <c r="I13" i="8" s="1"/>
  <c r="J13" i="8" s="1"/>
  <c r="J14" i="8" s="1"/>
  <c r="G12" i="6"/>
  <c r="H13" i="6" s="1"/>
  <c r="I13" i="6" s="1"/>
  <c r="J13" i="6" s="1"/>
  <c r="J14" i="6" s="1"/>
  <c r="F12" i="9"/>
  <c r="H13" i="9" s="1"/>
  <c r="I13" i="9" s="1"/>
  <c r="J13" i="9" s="1"/>
  <c r="J14" i="9" s="1"/>
  <c r="E13" i="9"/>
  <c r="F13" i="9" s="1"/>
  <c r="E13" i="8"/>
  <c r="G13" i="8" s="1"/>
  <c r="E13" i="6"/>
  <c r="G13" i="6" s="1"/>
  <c r="F12" i="5"/>
  <c r="H13" i="5" s="1"/>
  <c r="I13" i="5" s="1"/>
  <c r="J13" i="5" s="1"/>
  <c r="J14" i="5" s="1"/>
  <c r="E13" i="5"/>
  <c r="G13" i="5" s="1"/>
  <c r="F12" i="4"/>
  <c r="H13" i="4" s="1"/>
  <c r="I13" i="4" s="1"/>
  <c r="J13" i="4" s="1"/>
  <c r="J14" i="4" s="1"/>
  <c r="E13" i="4"/>
  <c r="G13" i="4" s="1"/>
  <c r="H13" i="3"/>
  <c r="I13" i="3" s="1"/>
  <c r="J13" i="3" s="1"/>
  <c r="J14" i="3" s="1"/>
  <c r="E13" i="3"/>
  <c r="F13" i="3" s="1"/>
  <c r="F12" i="2"/>
  <c r="H13" i="2" s="1"/>
  <c r="I13" i="2" s="1"/>
  <c r="J13" i="2" s="1"/>
  <c r="J14" i="2" s="1"/>
  <c r="E13" i="2"/>
  <c r="F13" i="2" s="1"/>
  <c r="G13" i="2"/>
  <c r="H13" i="1"/>
  <c r="I13" i="1" s="1"/>
  <c r="J13" i="1" s="1"/>
  <c r="F13" i="1"/>
  <c r="G13" i="1"/>
  <c r="F14" i="7" l="1"/>
  <c r="G14" i="7"/>
  <c r="D16" i="7"/>
  <c r="F15" i="7"/>
  <c r="G15" i="7"/>
  <c r="E16" i="7"/>
  <c r="J16" i="9"/>
  <c r="D10" i="10" s="1"/>
  <c r="C10" i="10"/>
  <c r="J16" i="8"/>
  <c r="D9" i="10" s="1"/>
  <c r="C9" i="10"/>
  <c r="B8" i="10"/>
  <c r="C8" i="10"/>
  <c r="J16" i="6"/>
  <c r="D7" i="10" s="1"/>
  <c r="C7" i="10"/>
  <c r="J16" i="4"/>
  <c r="D5" i="10" s="1"/>
  <c r="C5" i="10"/>
  <c r="J16" i="3"/>
  <c r="D4" i="10" s="1"/>
  <c r="C4" i="10"/>
  <c r="H14" i="2"/>
  <c r="B3" i="10" s="1"/>
  <c r="J16" i="2"/>
  <c r="D3" i="10" s="1"/>
  <c r="C3" i="10"/>
  <c r="J14" i="1"/>
  <c r="J16" i="1" s="1"/>
  <c r="D2" i="10" s="1"/>
  <c r="J16" i="5"/>
  <c r="D6" i="10" s="1"/>
  <c r="C6" i="10"/>
  <c r="F13" i="5"/>
  <c r="H14" i="5" s="1"/>
  <c r="B6" i="10" s="1"/>
  <c r="G13" i="9"/>
  <c r="H14" i="9" s="1"/>
  <c r="B10" i="10" s="1"/>
  <c r="F13" i="6"/>
  <c r="H14" i="6" s="1"/>
  <c r="B7" i="10" s="1"/>
  <c r="G13" i="3"/>
  <c r="H14" i="3" s="1"/>
  <c r="B4" i="10" s="1"/>
  <c r="F13" i="8"/>
  <c r="H14" i="8" s="1"/>
  <c r="B9" i="10" s="1"/>
  <c r="F13" i="4"/>
  <c r="H14" i="4" s="1"/>
  <c r="B5" i="10" s="1"/>
  <c r="H14" i="1"/>
  <c r="B2" i="10" s="1"/>
  <c r="H15" i="7" l="1"/>
  <c r="I15" i="7" s="1"/>
  <c r="J15" i="7" s="1"/>
  <c r="H16" i="7"/>
  <c r="I16" i="7" s="1"/>
  <c r="J16" i="7" s="1"/>
  <c r="D8" i="10" s="1"/>
  <c r="D12" i="10" s="1"/>
  <c r="D17" i="7"/>
  <c r="E17" i="7" s="1"/>
  <c r="F16" i="7"/>
  <c r="H17" i="7" s="1"/>
  <c r="I17" i="7" s="1"/>
  <c r="J17" i="7" s="1"/>
  <c r="G16" i="7"/>
  <c r="C2" i="10"/>
  <c r="D18" i="7" l="1"/>
  <c r="G17" i="7"/>
  <c r="F17" i="7"/>
  <c r="H18" i="7" s="1"/>
  <c r="I18" i="7" s="1"/>
  <c r="J18" i="7" s="1"/>
  <c r="D19" i="7" l="1"/>
  <c r="E18" i="7"/>
  <c r="E19" i="7" s="1"/>
  <c r="F18" i="7" l="1"/>
  <c r="G18" i="7"/>
  <c r="D20" i="7"/>
  <c r="G19" i="7"/>
  <c r="F19" i="7"/>
  <c r="D21" i="7" l="1"/>
  <c r="H19" i="7"/>
  <c r="I19" i="7" s="1"/>
  <c r="J19" i="7" s="1"/>
  <c r="E20" i="7"/>
  <c r="E21" i="7" s="1"/>
  <c r="H20" i="7"/>
  <c r="I20" i="7" s="1"/>
  <c r="J20" i="7" s="1"/>
  <c r="F20" i="7" l="1"/>
  <c r="G20" i="7"/>
  <c r="D22" i="7"/>
  <c r="F21" i="7"/>
  <c r="H22" i="7" s="1"/>
  <c r="I22" i="7" s="1"/>
  <c r="J22" i="7" s="1"/>
  <c r="G21" i="7"/>
  <c r="D23" i="7" l="1"/>
  <c r="H21" i="7"/>
  <c r="I21" i="7" s="1"/>
  <c r="J21" i="7" s="1"/>
  <c r="E22" i="7"/>
  <c r="E23" i="7" s="1"/>
  <c r="F22" i="7" l="1"/>
  <c r="G22" i="7"/>
  <c r="D24" i="7"/>
  <c r="G23" i="7"/>
  <c r="F23" i="7"/>
  <c r="D25" i="7" l="1"/>
  <c r="H23" i="7"/>
  <c r="I23" i="7" s="1"/>
  <c r="J23" i="7" s="1"/>
  <c r="E24" i="7"/>
  <c r="E25" i="7" s="1"/>
  <c r="H24" i="7"/>
  <c r="I24" i="7" s="1"/>
  <c r="J24" i="7" s="1"/>
  <c r="G24" i="7" l="1"/>
  <c r="F24" i="7"/>
  <c r="H25" i="7" s="1"/>
  <c r="I25" i="7" s="1"/>
  <c r="J25" i="7" s="1"/>
  <c r="F25" i="7"/>
  <c r="G25" i="7"/>
</calcChain>
</file>

<file path=xl/sharedStrings.xml><?xml version="1.0" encoding="utf-8"?>
<sst xmlns="http://schemas.openxmlformats.org/spreadsheetml/2006/main" count="255" uniqueCount="38">
  <si>
    <t xml:space="preserve">Bulan </t>
  </si>
  <si>
    <t>Jumla</t>
  </si>
  <si>
    <t xml:space="preserve">Januari </t>
  </si>
  <si>
    <t xml:space="preserve">Februari </t>
  </si>
  <si>
    <t xml:space="preserve">Maret </t>
  </si>
  <si>
    <t xml:space="preserve">April </t>
  </si>
  <si>
    <t xml:space="preserve">Mei </t>
  </si>
  <si>
    <t xml:space="preserve">Juni </t>
  </si>
  <si>
    <t xml:space="preserve">Juli </t>
  </si>
  <si>
    <t xml:space="preserve">Agustus </t>
  </si>
  <si>
    <t xml:space="preserve">September </t>
  </si>
  <si>
    <t xml:space="preserve">Oktober </t>
  </si>
  <si>
    <t xml:space="preserve">November </t>
  </si>
  <si>
    <t xml:space="preserve">Desember </t>
  </si>
  <si>
    <t>alpha</t>
  </si>
  <si>
    <t>s'2</t>
  </si>
  <si>
    <t>s"2</t>
  </si>
  <si>
    <t>at</t>
  </si>
  <si>
    <t>-</t>
  </si>
  <si>
    <t>bt</t>
  </si>
  <si>
    <t>peramalan</t>
  </si>
  <si>
    <t>pe</t>
  </si>
  <si>
    <t>mape</t>
  </si>
  <si>
    <t>absolute pe</t>
  </si>
  <si>
    <t>APE</t>
  </si>
  <si>
    <t>MAPE</t>
  </si>
  <si>
    <t>Januari 2015</t>
  </si>
  <si>
    <t>Februari 2015</t>
  </si>
  <si>
    <t>Maret 2015</t>
  </si>
  <si>
    <t>April 2015</t>
  </si>
  <si>
    <t>Mei 2015</t>
  </si>
  <si>
    <t>Juni 2015</t>
  </si>
  <si>
    <t>Juli 2015</t>
  </si>
  <si>
    <t>Agustus 2015</t>
  </si>
  <si>
    <t>September 2015</t>
  </si>
  <si>
    <t>Oktober 2015</t>
  </si>
  <si>
    <t>November 2015</t>
  </si>
  <si>
    <t>Desember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</si>
</sst>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1" applyNumberFormat="1" applyFont="1" applyAlignment="1">
      <alignment horizontal="center"/>
    </xf>
    <xf numFmtId="2" fontId="3" fillId="0" borderId="0" xfId="0" applyNumberFormat="1" applyFont="1"/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vertical="center" wrapText="1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39" fontId="2" fillId="0" borderId="1" xfId="1" applyNumberFormat="1" applyFont="1" applyBorder="1" applyAlignment="1">
      <alignment horizontal="center" vertical="center"/>
    </xf>
    <xf numFmtId="39" fontId="0" fillId="0" borderId="0" xfId="1" applyNumberFormat="1" applyFont="1" applyAlignment="1">
      <alignment horizontal="center"/>
    </xf>
    <xf numFmtId="39" fontId="3" fillId="0" borderId="1" xfId="1" applyNumberFormat="1" applyFont="1" applyBorder="1" applyAlignment="1">
      <alignment horizontal="center" vertical="center"/>
    </xf>
    <xf numFmtId="39" fontId="3" fillId="2" borderId="1" xfId="1" applyNumberFormat="1" applyFont="1" applyFill="1" applyBorder="1" applyAlignment="1">
      <alignment horizontal="center" vertical="center"/>
    </xf>
    <xf numFmtId="39" fontId="0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6" sqref="F6"/>
    </sheetView>
  </sheetViews>
  <sheetFormatPr defaultRowHeight="15" x14ac:dyDescent="0.25"/>
  <cols>
    <col min="1" max="7" width="9.140625" style="1"/>
    <col min="8" max="8" width="10.42578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3" x14ac:dyDescent="0.25">
      <c r="A1" s="2" t="s">
        <v>0</v>
      </c>
      <c r="B1" s="2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19</v>
      </c>
      <c r="H1" s="1" t="s">
        <v>20</v>
      </c>
      <c r="I1" s="1" t="s">
        <v>21</v>
      </c>
      <c r="J1" s="1" t="s">
        <v>23</v>
      </c>
    </row>
    <row r="2" spans="1:13" x14ac:dyDescent="0.25">
      <c r="A2" s="4" t="s">
        <v>2</v>
      </c>
      <c r="B2" s="4">
        <v>500</v>
      </c>
      <c r="C2" s="3">
        <v>0.1</v>
      </c>
      <c r="D2" s="3">
        <f>B2</f>
        <v>500</v>
      </c>
      <c r="E2" s="3">
        <f>B2</f>
        <v>500</v>
      </c>
      <c r="F2" s="3">
        <f>B2</f>
        <v>500</v>
      </c>
      <c r="G2" s="3">
        <v>0</v>
      </c>
      <c r="H2" s="1" t="s">
        <v>18</v>
      </c>
      <c r="I2" s="1">
        <v>0</v>
      </c>
    </row>
    <row r="3" spans="1:13" x14ac:dyDescent="0.25">
      <c r="A3" s="4" t="s">
        <v>3</v>
      </c>
      <c r="B3" s="4">
        <v>604</v>
      </c>
      <c r="C3" s="3"/>
      <c r="D3" s="5">
        <f>$C$2*B3+(1-$C$2)*D2</f>
        <v>510.4</v>
      </c>
      <c r="E3" s="3">
        <f>$C$2*D3+(1-$C$2)*E2</f>
        <v>501.04</v>
      </c>
      <c r="F3" s="3">
        <f>2*D3-E3</f>
        <v>519.76</v>
      </c>
      <c r="G3" s="3">
        <f>$C$2/(1-$C$2)*(D3-E3)</f>
        <v>1.0399999999999954</v>
      </c>
      <c r="H3" s="3">
        <f>F2+G2</f>
        <v>500</v>
      </c>
      <c r="I3" s="1">
        <f>(B3-H3)/B3*100</f>
        <v>17.218543046357617</v>
      </c>
      <c r="J3" s="1">
        <f>ABS(I3)</f>
        <v>17.218543046357617</v>
      </c>
    </row>
    <row r="4" spans="1:13" x14ac:dyDescent="0.25">
      <c r="A4" s="4" t="s">
        <v>4</v>
      </c>
      <c r="B4" s="4">
        <v>498</v>
      </c>
      <c r="C4" s="3"/>
      <c r="D4" s="5">
        <f>$C$2*B4+(1-$C$2)*D3</f>
        <v>509.16</v>
      </c>
      <c r="E4" s="3">
        <f t="shared" ref="E4:E13" si="0">$C$2*D4+(1-$C$2)*E3</f>
        <v>501.85200000000003</v>
      </c>
      <c r="F4" s="3">
        <f t="shared" ref="F4:F13" si="1">2*D4-E4</f>
        <v>516.46800000000007</v>
      </c>
      <c r="G4" s="5">
        <f t="shared" ref="G4:G13" si="2">$C$2/(1-$C$2)*(D4-E4)</f>
        <v>0.81199999999999928</v>
      </c>
      <c r="H4" s="3">
        <f t="shared" ref="H4:H14" si="3">F3+G3</f>
        <v>520.79999999999995</v>
      </c>
      <c r="I4" s="1">
        <f t="shared" ref="I4:I13" si="4">(B4-H4)/B4*100</f>
        <v>-4.5783132530120385</v>
      </c>
      <c r="J4" s="1">
        <f t="shared" ref="J4:J13" si="5">ABS(I4)</f>
        <v>4.5783132530120385</v>
      </c>
      <c r="M4" s="3"/>
    </row>
    <row r="5" spans="1:13" x14ac:dyDescent="0.25">
      <c r="A5" s="4" t="s">
        <v>5</v>
      </c>
      <c r="B5" s="4">
        <v>523</v>
      </c>
      <c r="C5" s="3"/>
      <c r="D5" s="5">
        <f t="shared" ref="D5:D13" si="6">$C$2*B5+(1-$C$2)*D4</f>
        <v>510.54400000000004</v>
      </c>
      <c r="E5" s="3">
        <f t="shared" si="0"/>
        <v>502.72120000000001</v>
      </c>
      <c r="F5" s="3">
        <f t="shared" si="1"/>
        <v>518.36680000000001</v>
      </c>
      <c r="G5" s="3">
        <f t="shared" si="2"/>
        <v>0.8692000000000033</v>
      </c>
      <c r="H5" s="3">
        <f t="shared" si="3"/>
        <v>517.28000000000009</v>
      </c>
      <c r="I5" s="1">
        <f t="shared" si="4"/>
        <v>1.093690248565949</v>
      </c>
      <c r="J5" s="1">
        <f t="shared" si="5"/>
        <v>1.093690248565949</v>
      </c>
    </row>
    <row r="6" spans="1:13" x14ac:dyDescent="0.25">
      <c r="A6" s="4" t="s">
        <v>6</v>
      </c>
      <c r="B6" s="4">
        <v>699</v>
      </c>
      <c r="C6" s="3"/>
      <c r="D6" s="5">
        <f t="shared" si="6"/>
        <v>529.38960000000009</v>
      </c>
      <c r="E6" s="3">
        <f t="shared" si="0"/>
        <v>505.38804000000005</v>
      </c>
      <c r="F6" s="3">
        <f t="shared" si="1"/>
        <v>553.39116000000013</v>
      </c>
      <c r="G6" s="3">
        <f t="shared" si="2"/>
        <v>2.6668400000000045</v>
      </c>
      <c r="H6" s="3">
        <f t="shared" si="3"/>
        <v>519.23599999999999</v>
      </c>
      <c r="I6" s="1">
        <f t="shared" si="4"/>
        <v>25.717310443490703</v>
      </c>
      <c r="J6" s="1">
        <f t="shared" si="5"/>
        <v>25.717310443490703</v>
      </c>
    </row>
    <row r="7" spans="1:13" x14ac:dyDescent="0.25">
      <c r="A7" s="4" t="s">
        <v>7</v>
      </c>
      <c r="B7" s="4">
        <v>789</v>
      </c>
      <c r="C7" s="3"/>
      <c r="D7" s="5">
        <f t="shared" si="6"/>
        <v>555.35064000000011</v>
      </c>
      <c r="E7" s="3">
        <f t="shared" si="0"/>
        <v>510.38430000000011</v>
      </c>
      <c r="F7" s="3">
        <f t="shared" si="1"/>
        <v>600.31698000000006</v>
      </c>
      <c r="G7" s="3">
        <f t="shared" si="2"/>
        <v>4.9962600000000004</v>
      </c>
      <c r="H7" s="3">
        <f t="shared" si="3"/>
        <v>556.05800000000011</v>
      </c>
      <c r="I7" s="1">
        <f t="shared" si="4"/>
        <v>29.523700887198974</v>
      </c>
      <c r="J7" s="1">
        <f t="shared" si="5"/>
        <v>29.523700887198974</v>
      </c>
    </row>
    <row r="8" spans="1:13" x14ac:dyDescent="0.25">
      <c r="A8" s="4" t="s">
        <v>8</v>
      </c>
      <c r="B8" s="4">
        <v>898</v>
      </c>
      <c r="C8" s="3"/>
      <c r="D8" s="5">
        <f t="shared" si="6"/>
        <v>589.61557600000015</v>
      </c>
      <c r="E8" s="3">
        <f t="shared" si="0"/>
        <v>518.3074276000001</v>
      </c>
      <c r="F8" s="3">
        <f t="shared" si="1"/>
        <v>660.9237244000002</v>
      </c>
      <c r="G8" s="3">
        <f t="shared" si="2"/>
        <v>7.9231276000000062</v>
      </c>
      <c r="H8" s="3">
        <f t="shared" si="3"/>
        <v>605.31324000000006</v>
      </c>
      <c r="I8" s="1">
        <f t="shared" si="4"/>
        <v>32.593180400890859</v>
      </c>
      <c r="J8" s="1">
        <f t="shared" si="5"/>
        <v>32.593180400890859</v>
      </c>
    </row>
    <row r="9" spans="1:13" x14ac:dyDescent="0.25">
      <c r="A9" s="4" t="s">
        <v>9</v>
      </c>
      <c r="B9" s="4">
        <v>907</v>
      </c>
      <c r="C9" s="3"/>
      <c r="D9" s="5">
        <f t="shared" si="6"/>
        <v>621.3540184000002</v>
      </c>
      <c r="E9" s="3">
        <f t="shared" si="0"/>
        <v>528.61208668000006</v>
      </c>
      <c r="F9" s="3">
        <f t="shared" si="1"/>
        <v>714.09595012000034</v>
      </c>
      <c r="G9" s="3">
        <f t="shared" si="2"/>
        <v>10.304659080000016</v>
      </c>
      <c r="H9" s="3">
        <f t="shared" si="3"/>
        <v>668.84685200000024</v>
      </c>
      <c r="I9" s="1">
        <f t="shared" si="4"/>
        <v>26.257237927232609</v>
      </c>
      <c r="J9" s="1">
        <f t="shared" si="5"/>
        <v>26.257237927232609</v>
      </c>
    </row>
    <row r="10" spans="1:13" x14ac:dyDescent="0.25">
      <c r="A10" s="4" t="s">
        <v>10</v>
      </c>
      <c r="B10" s="4">
        <v>800</v>
      </c>
      <c r="C10" s="3"/>
      <c r="D10" s="5">
        <f t="shared" si="6"/>
        <v>639.21861656000021</v>
      </c>
      <c r="E10" s="3">
        <f t="shared" si="0"/>
        <v>539.67273966800008</v>
      </c>
      <c r="F10" s="3">
        <f t="shared" si="1"/>
        <v>738.76449345200035</v>
      </c>
      <c r="G10" s="3">
        <f t="shared" si="2"/>
        <v>11.060652988000015</v>
      </c>
      <c r="H10" s="3">
        <f t="shared" si="3"/>
        <v>724.4006092000003</v>
      </c>
      <c r="I10" s="1">
        <f t="shared" si="4"/>
        <v>9.449923849999962</v>
      </c>
      <c r="J10" s="1">
        <f t="shared" si="5"/>
        <v>9.449923849999962</v>
      </c>
    </row>
    <row r="11" spans="1:13" x14ac:dyDescent="0.25">
      <c r="A11" s="4" t="s">
        <v>11</v>
      </c>
      <c r="B11" s="4">
        <v>723</v>
      </c>
      <c r="C11" s="3"/>
      <c r="D11" s="5">
        <f t="shared" si="6"/>
        <v>647.59675490400014</v>
      </c>
      <c r="E11" s="3">
        <f t="shared" si="0"/>
        <v>550.46514119160008</v>
      </c>
      <c r="F11" s="3">
        <f t="shared" si="1"/>
        <v>744.72836861640019</v>
      </c>
      <c r="G11" s="3">
        <f t="shared" si="2"/>
        <v>10.792401523600006</v>
      </c>
      <c r="H11" s="3">
        <f t="shared" si="3"/>
        <v>749.82514644000037</v>
      </c>
      <c r="I11" s="1">
        <f t="shared" si="4"/>
        <v>-3.7102553858921667</v>
      </c>
      <c r="J11" s="1">
        <f t="shared" si="5"/>
        <v>3.7102553858921667</v>
      </c>
    </row>
    <row r="12" spans="1:13" x14ac:dyDescent="0.25">
      <c r="A12" s="4" t="s">
        <v>12</v>
      </c>
      <c r="B12" s="4">
        <v>678</v>
      </c>
      <c r="C12" s="3"/>
      <c r="D12" s="5">
        <f t="shared" si="6"/>
        <v>650.63707941360008</v>
      </c>
      <c r="E12" s="3">
        <f t="shared" si="0"/>
        <v>560.48233501380014</v>
      </c>
      <c r="F12" s="3">
        <f t="shared" si="1"/>
        <v>740.79182381340001</v>
      </c>
      <c r="G12" s="3">
        <f t="shared" si="2"/>
        <v>10.017193822199994</v>
      </c>
      <c r="H12" s="3">
        <f t="shared" si="3"/>
        <v>755.5207701400002</v>
      </c>
      <c r="I12" s="1">
        <f t="shared" si="4"/>
        <v>-11.433741908554602</v>
      </c>
      <c r="J12" s="1">
        <f t="shared" si="5"/>
        <v>11.433741908554602</v>
      </c>
    </row>
    <row r="13" spans="1:13" x14ac:dyDescent="0.25">
      <c r="A13" s="4" t="s">
        <v>13</v>
      </c>
      <c r="B13" s="4">
        <v>509</v>
      </c>
      <c r="C13" s="3"/>
      <c r="D13" s="5">
        <f t="shared" si="6"/>
        <v>636.47337147224005</v>
      </c>
      <c r="E13" s="3">
        <f t="shared" si="0"/>
        <v>568.08143865964416</v>
      </c>
      <c r="F13" s="3">
        <f t="shared" si="1"/>
        <v>704.86530428483593</v>
      </c>
      <c r="G13" s="3">
        <f t="shared" si="2"/>
        <v>7.5991036458439876</v>
      </c>
      <c r="H13" s="3">
        <f t="shared" si="3"/>
        <v>750.80901763559996</v>
      </c>
      <c r="I13" s="1">
        <f t="shared" si="4"/>
        <v>-47.506683228998028</v>
      </c>
      <c r="J13" s="1">
        <f t="shared" si="5"/>
        <v>47.506683228998028</v>
      </c>
    </row>
    <row r="14" spans="1:13" x14ac:dyDescent="0.25">
      <c r="H14" s="3">
        <f t="shared" si="3"/>
        <v>712.46440793067995</v>
      </c>
      <c r="J14" s="1">
        <f>SUM(J3:J13)</f>
        <v>209.08258058019351</v>
      </c>
    </row>
    <row r="15" spans="1:13" x14ac:dyDescent="0.25">
      <c r="H15" s="6"/>
      <c r="I15" s="3"/>
    </row>
    <row r="16" spans="1:13" x14ac:dyDescent="0.25">
      <c r="I16" s="1" t="s">
        <v>22</v>
      </c>
      <c r="J16" s="1">
        <f>J14/12</f>
        <v>17.423548381682792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8" sqref="B8"/>
    </sheetView>
  </sheetViews>
  <sheetFormatPr defaultRowHeight="15" x14ac:dyDescent="0.25"/>
  <cols>
    <col min="1" max="1" width="9.140625" style="1"/>
    <col min="2" max="2" width="10.42578125" style="1" bestFit="1" customWidth="1"/>
    <col min="3" max="7" width="9.140625" style="1"/>
    <col min="8" max="8" width="10.42578125" style="1" bestFit="1" customWidth="1"/>
    <col min="9" max="16384" width="9.140625" style="1"/>
  </cols>
  <sheetData>
    <row r="1" spans="1:13" x14ac:dyDescent="0.25">
      <c r="A1" s="1" t="s">
        <v>14</v>
      </c>
      <c r="B1" s="1" t="s">
        <v>20</v>
      </c>
      <c r="C1" s="1" t="s">
        <v>24</v>
      </c>
      <c r="D1" s="1" t="s">
        <v>25</v>
      </c>
    </row>
    <row r="2" spans="1:13" x14ac:dyDescent="0.25">
      <c r="A2" s="2">
        <v>0.1</v>
      </c>
      <c r="B2" s="2">
        <f>Sheet1!H14</f>
        <v>712.46440793067995</v>
      </c>
      <c r="C2" s="3">
        <f>Sheet1!J14</f>
        <v>209.08258058019351</v>
      </c>
      <c r="D2" s="3">
        <f>Sheet1!J16</f>
        <v>17.423548381682792</v>
      </c>
      <c r="E2" s="3"/>
      <c r="F2" s="3"/>
      <c r="G2" s="3"/>
    </row>
    <row r="3" spans="1:13" x14ac:dyDescent="0.25">
      <c r="A3" s="2">
        <v>0.2</v>
      </c>
      <c r="B3" s="2">
        <f>Sheet2!H14</f>
        <v>696.11929411583992</v>
      </c>
      <c r="C3" s="3">
        <f>Sheet2!J14</f>
        <v>219.34195723671746</v>
      </c>
      <c r="D3" s="3">
        <f>Sheet2!J16</f>
        <v>18.278496436393123</v>
      </c>
      <c r="E3" s="3"/>
      <c r="F3" s="3"/>
      <c r="G3" s="3"/>
    </row>
    <row r="4" spans="1:13" x14ac:dyDescent="0.25">
      <c r="A4" s="2">
        <v>0.3</v>
      </c>
      <c r="B4" s="2">
        <f>Sheet3!H14</f>
        <v>615.88031540636018</v>
      </c>
      <c r="C4" s="3">
        <f>Sheet3!J14</f>
        <v>211.2297316450468</v>
      </c>
      <c r="D4" s="3">
        <f>Sheet3!J16</f>
        <v>17.602477637087233</v>
      </c>
      <c r="E4" s="3"/>
      <c r="F4" s="3"/>
      <c r="G4" s="3"/>
      <c r="H4" s="3"/>
    </row>
    <row r="5" spans="1:13" x14ac:dyDescent="0.25">
      <c r="A5" s="2">
        <v>0.4</v>
      </c>
      <c r="B5" s="2">
        <f>Sheet4!H14</f>
        <v>536.61056499711992</v>
      </c>
      <c r="C5" s="3">
        <f>Sheet4!J14</f>
        <v>191.63811593505449</v>
      </c>
      <c r="D5" s="3">
        <f>Sheet4!J16</f>
        <v>15.969842994587873</v>
      </c>
      <c r="E5" s="3"/>
      <c r="F5" s="3"/>
      <c r="G5" s="5"/>
      <c r="H5" s="3"/>
      <c r="M5" s="3"/>
    </row>
    <row r="6" spans="1:13" x14ac:dyDescent="0.25">
      <c r="A6" s="2">
        <v>0.5</v>
      </c>
      <c r="B6" s="2">
        <f>Sheet5!H14</f>
        <v>477.076171875</v>
      </c>
      <c r="C6" s="3">
        <f>Sheet5!J14</f>
        <v>172.68780518741474</v>
      </c>
      <c r="D6" s="3">
        <f>Sheet5!J16</f>
        <v>14.390650432284561</v>
      </c>
      <c r="E6" s="3"/>
      <c r="F6" s="3"/>
      <c r="G6" s="3"/>
      <c r="H6" s="3"/>
    </row>
    <row r="7" spans="1:13" x14ac:dyDescent="0.25">
      <c r="A7" s="2">
        <v>0.6</v>
      </c>
      <c r="B7" s="2">
        <f>Sheet6!H14</f>
        <v>436.69028446207989</v>
      </c>
      <c r="C7" s="3">
        <f>Sheet6!J14</f>
        <v>157.24108873674666</v>
      </c>
      <c r="D7" s="3">
        <f>Sheet6!J16</f>
        <v>13.103424061395556</v>
      </c>
      <c r="E7" s="3"/>
      <c r="F7" s="3"/>
      <c r="G7" s="3"/>
      <c r="H7" s="3"/>
    </row>
    <row r="8" spans="1:13" s="9" customFormat="1" x14ac:dyDescent="0.25">
      <c r="A8" s="7">
        <v>0.7</v>
      </c>
      <c r="B8" s="7">
        <f>Sheet7!H14</f>
        <v>408.62598940443985</v>
      </c>
      <c r="C8" s="8">
        <f>Sheet7!J14</f>
        <v>16.093225994981548</v>
      </c>
      <c r="D8" s="8">
        <f>Sheet7!J16</f>
        <v>24.081747105384661</v>
      </c>
      <c r="E8" s="8"/>
      <c r="F8" s="8"/>
      <c r="G8" s="8"/>
      <c r="H8" s="8"/>
    </row>
    <row r="9" spans="1:13" x14ac:dyDescent="0.25">
      <c r="A9" s="2">
        <v>0.8</v>
      </c>
      <c r="B9" s="2">
        <f>Sheet8!H14</f>
        <v>385.91635562495981</v>
      </c>
      <c r="C9" s="3">
        <f>Sheet8!J14</f>
        <v>150.97337947106695</v>
      </c>
      <c r="D9" s="3">
        <f>Sheet8!J16</f>
        <v>12.581114955922246</v>
      </c>
      <c r="E9" s="3"/>
      <c r="F9" s="3"/>
      <c r="G9" s="3"/>
      <c r="H9" s="3"/>
    </row>
    <row r="10" spans="1:13" x14ac:dyDescent="0.25">
      <c r="A10" s="2">
        <v>0.9</v>
      </c>
      <c r="B10" s="2">
        <f>Sheet9!H14</f>
        <v>363.78392111852054</v>
      </c>
      <c r="C10" s="3">
        <f>Sheet9!J14</f>
        <v>161.1320492760743</v>
      </c>
      <c r="D10" s="3">
        <f>Sheet9!J16</f>
        <v>13.427670773006191</v>
      </c>
      <c r="E10" s="3"/>
      <c r="F10" s="3"/>
      <c r="G10" s="3"/>
      <c r="H10" s="3"/>
    </row>
    <row r="11" spans="1:13" x14ac:dyDescent="0.25">
      <c r="H11" s="3"/>
    </row>
    <row r="12" spans="1:13" x14ac:dyDescent="0.25">
      <c r="D12" s="3">
        <f>MIN(D2:D10)</f>
        <v>12.581114955922246</v>
      </c>
      <c r="H12" s="6"/>
      <c r="I1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2" sqref="B2:B13"/>
    </sheetView>
  </sheetViews>
  <sheetFormatPr defaultRowHeight="15" x14ac:dyDescent="0.25"/>
  <cols>
    <col min="1" max="7" width="9.140625" style="1"/>
    <col min="8" max="8" width="10.42578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3" x14ac:dyDescent="0.25">
      <c r="A1" s="2" t="s">
        <v>0</v>
      </c>
      <c r="B1" s="2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19</v>
      </c>
      <c r="H1" s="1" t="s">
        <v>20</v>
      </c>
      <c r="I1" s="1" t="s">
        <v>21</v>
      </c>
      <c r="J1" s="1" t="s">
        <v>23</v>
      </c>
    </row>
    <row r="2" spans="1:13" x14ac:dyDescent="0.25">
      <c r="A2" s="4" t="s">
        <v>2</v>
      </c>
      <c r="B2" s="10">
        <v>487</v>
      </c>
      <c r="C2" s="3">
        <v>0.7</v>
      </c>
      <c r="D2" s="10">
        <v>487</v>
      </c>
      <c r="E2" s="10">
        <v>487</v>
      </c>
      <c r="F2" s="10">
        <v>487</v>
      </c>
      <c r="G2" s="3">
        <v>0</v>
      </c>
      <c r="H2" s="1" t="s">
        <v>18</v>
      </c>
      <c r="I2" s="1">
        <v>0</v>
      </c>
    </row>
    <row r="3" spans="1:13" x14ac:dyDescent="0.25">
      <c r="A3" s="4" t="s">
        <v>3</v>
      </c>
      <c r="B3" s="10">
        <v>533</v>
      </c>
      <c r="C3" s="3"/>
      <c r="D3" s="5">
        <f>$C$2*B3+(1-$C$2)*D2</f>
        <v>519.20000000000005</v>
      </c>
      <c r="E3" s="3">
        <f>$C$2*D3+(1-$C$2)*E2</f>
        <v>509.54</v>
      </c>
      <c r="F3" s="3">
        <f>2*D3-E3</f>
        <v>528.86000000000013</v>
      </c>
      <c r="G3" s="3">
        <f>$C$2/(1-$C$2)*(D3-E3)</f>
        <v>22.540000000000056</v>
      </c>
      <c r="H3" s="3">
        <f>F2+G2</f>
        <v>487</v>
      </c>
      <c r="I3" s="1">
        <f>(B3-H3)/B3*100</f>
        <v>8.6303939962476548</v>
      </c>
      <c r="J3" s="1">
        <f>ABS(I3)</f>
        <v>8.6303939962476548</v>
      </c>
    </row>
    <row r="4" spans="1:13" x14ac:dyDescent="0.25">
      <c r="A4" s="4" t="s">
        <v>4</v>
      </c>
      <c r="B4" s="10">
        <v>673</v>
      </c>
      <c r="C4" s="3"/>
      <c r="D4" s="5">
        <f>$C$2*B4+(1-$C$2)*D3</f>
        <v>626.86</v>
      </c>
      <c r="E4" s="3">
        <f t="shared" ref="E4:E13" si="0">$C$2*D4+(1-$C$2)*E3</f>
        <v>591.66399999999999</v>
      </c>
      <c r="F4" s="3">
        <f t="shared" ref="F4:F13" si="1">2*D4-E4</f>
        <v>662.05600000000004</v>
      </c>
      <c r="G4" s="5">
        <f t="shared" ref="G4:G13" si="2">$C$2/(1-$C$2)*(D4-E4)</f>
        <v>82.124000000000052</v>
      </c>
      <c r="H4" s="3">
        <f t="shared" ref="H4:H14" si="3">F3+G3</f>
        <v>551.4000000000002</v>
      </c>
      <c r="I4" s="1">
        <f t="shared" ref="I4:I13" si="4">(B4-H4)/B4*100</f>
        <v>18.068350668647813</v>
      </c>
      <c r="J4" s="1">
        <f t="shared" ref="J4:J13" si="5">ABS(I4)</f>
        <v>18.068350668647813</v>
      </c>
      <c r="M4" s="3"/>
    </row>
    <row r="5" spans="1:13" x14ac:dyDescent="0.25">
      <c r="A5" s="4" t="s">
        <v>5</v>
      </c>
      <c r="B5" s="10">
        <v>689</v>
      </c>
      <c r="C5" s="3"/>
      <c r="D5" s="5">
        <f t="shared" ref="D5:D13" si="6">$C$2*B5+(1-$C$2)*D4</f>
        <v>670.35799999999995</v>
      </c>
      <c r="E5" s="3">
        <f t="shared" si="0"/>
        <v>646.74979999999994</v>
      </c>
      <c r="F5" s="3">
        <f t="shared" si="1"/>
        <v>693.96619999999996</v>
      </c>
      <c r="G5" s="3">
        <f t="shared" si="2"/>
        <v>55.08580000000002</v>
      </c>
      <c r="H5" s="3">
        <f t="shared" si="3"/>
        <v>744.18000000000006</v>
      </c>
      <c r="I5" s="1">
        <f t="shared" si="4"/>
        <v>-8.0087082728592254</v>
      </c>
      <c r="J5" s="1">
        <f t="shared" si="5"/>
        <v>8.0087082728592254</v>
      </c>
    </row>
    <row r="6" spans="1:13" x14ac:dyDescent="0.25">
      <c r="A6" s="4" t="s">
        <v>6</v>
      </c>
      <c r="B6" s="10">
        <v>796</v>
      </c>
      <c r="C6" s="3"/>
      <c r="D6" s="5">
        <f t="shared" si="6"/>
        <v>758.30739999999992</v>
      </c>
      <c r="E6" s="3">
        <f t="shared" si="0"/>
        <v>724.84011999999996</v>
      </c>
      <c r="F6" s="3">
        <f t="shared" si="1"/>
        <v>791.77467999999988</v>
      </c>
      <c r="G6" s="3">
        <f t="shared" si="2"/>
        <v>78.090319999999892</v>
      </c>
      <c r="H6" s="3">
        <f t="shared" si="3"/>
        <v>749.05200000000002</v>
      </c>
      <c r="I6" s="1">
        <f t="shared" si="4"/>
        <v>5.8979899497487409</v>
      </c>
      <c r="J6" s="1">
        <f t="shared" si="5"/>
        <v>5.8979899497487409</v>
      </c>
    </row>
    <row r="7" spans="1:13" x14ac:dyDescent="0.25">
      <c r="A7" s="4" t="s">
        <v>7</v>
      </c>
      <c r="B7" s="10">
        <v>894</v>
      </c>
      <c r="C7" s="3"/>
      <c r="D7" s="5">
        <f t="shared" si="6"/>
        <v>853.29221999999993</v>
      </c>
      <c r="E7" s="3">
        <f t="shared" si="0"/>
        <v>814.75658999999996</v>
      </c>
      <c r="F7" s="3">
        <f t="shared" si="1"/>
        <v>891.8278499999999</v>
      </c>
      <c r="G7" s="3">
        <f t="shared" si="2"/>
        <v>89.916469999999919</v>
      </c>
      <c r="H7" s="3">
        <f t="shared" si="3"/>
        <v>869.86499999999978</v>
      </c>
      <c r="I7" s="1">
        <f t="shared" si="4"/>
        <v>2.6996644295302259</v>
      </c>
      <c r="J7" s="1">
        <f t="shared" si="5"/>
        <v>2.6996644295302259</v>
      </c>
    </row>
    <row r="8" spans="1:13" x14ac:dyDescent="0.25">
      <c r="A8" s="4" t="s">
        <v>8</v>
      </c>
      <c r="B8" s="10">
        <v>834</v>
      </c>
      <c r="C8" s="3"/>
      <c r="D8" s="5">
        <f t="shared" si="6"/>
        <v>839.78766599999994</v>
      </c>
      <c r="E8" s="3">
        <f t="shared" si="0"/>
        <v>832.27834319999988</v>
      </c>
      <c r="F8" s="3">
        <f t="shared" si="1"/>
        <v>847.29698880000001</v>
      </c>
      <c r="G8" s="3">
        <f t="shared" si="2"/>
        <v>17.521753200000145</v>
      </c>
      <c r="H8" s="3">
        <f t="shared" si="3"/>
        <v>981.74431999999979</v>
      </c>
      <c r="I8" s="1">
        <f t="shared" si="4"/>
        <v>-17.715146282973596</v>
      </c>
      <c r="J8" s="1">
        <f t="shared" si="5"/>
        <v>17.715146282973596</v>
      </c>
    </row>
    <row r="9" spans="1:13" x14ac:dyDescent="0.25">
      <c r="A9" s="4" t="s">
        <v>9</v>
      </c>
      <c r="B9" s="10">
        <v>759</v>
      </c>
      <c r="C9" s="3"/>
      <c r="D9" s="5">
        <f t="shared" si="6"/>
        <v>783.23629979999998</v>
      </c>
      <c r="E9" s="3">
        <f t="shared" si="0"/>
        <v>797.94891282000003</v>
      </c>
      <c r="F9" s="3">
        <f t="shared" si="1"/>
        <v>768.52368677999993</v>
      </c>
      <c r="G9" s="3">
        <f t="shared" si="2"/>
        <v>-34.329430380000112</v>
      </c>
      <c r="H9" s="3">
        <f t="shared" si="3"/>
        <v>864.81874200000016</v>
      </c>
      <c r="I9" s="1">
        <f t="shared" si="4"/>
        <v>-13.94186324110674</v>
      </c>
      <c r="J9" s="1">
        <f t="shared" si="5"/>
        <v>13.94186324110674</v>
      </c>
    </row>
    <row r="10" spans="1:13" x14ac:dyDescent="0.25">
      <c r="A10" s="4" t="s">
        <v>10</v>
      </c>
      <c r="B10" s="10">
        <v>751</v>
      </c>
      <c r="C10" s="3"/>
      <c r="D10" s="5">
        <f t="shared" si="6"/>
        <v>760.67088993999994</v>
      </c>
      <c r="E10" s="3">
        <f t="shared" si="0"/>
        <v>771.854296804</v>
      </c>
      <c r="F10" s="3">
        <f t="shared" si="1"/>
        <v>749.48748307599988</v>
      </c>
      <c r="G10" s="3">
        <f t="shared" si="2"/>
        <v>-26.094616016000142</v>
      </c>
      <c r="H10" s="3">
        <f t="shared" si="3"/>
        <v>734.19425639999986</v>
      </c>
      <c r="I10" s="1">
        <f t="shared" si="4"/>
        <v>2.2377821038615369</v>
      </c>
      <c r="J10" s="1">
        <f t="shared" si="5"/>
        <v>2.2377821038615369</v>
      </c>
    </row>
    <row r="11" spans="1:13" x14ac:dyDescent="0.25">
      <c r="A11" s="4" t="s">
        <v>11</v>
      </c>
      <c r="B11" s="10">
        <v>754</v>
      </c>
      <c r="C11" s="3"/>
      <c r="D11" s="5">
        <f t="shared" si="6"/>
        <v>756.00126698199995</v>
      </c>
      <c r="E11" s="3">
        <f t="shared" si="0"/>
        <v>760.75717592859996</v>
      </c>
      <c r="F11" s="3">
        <f t="shared" si="1"/>
        <v>751.24535803539993</v>
      </c>
      <c r="G11" s="3">
        <f t="shared" si="2"/>
        <v>-11.097120875400035</v>
      </c>
      <c r="H11" s="3">
        <f t="shared" si="3"/>
        <v>723.39286705999973</v>
      </c>
      <c r="I11" s="1">
        <f t="shared" si="4"/>
        <v>4.0593014509284178</v>
      </c>
      <c r="J11" s="1">
        <f t="shared" si="5"/>
        <v>4.0593014509284178</v>
      </c>
    </row>
    <row r="12" spans="1:13" x14ac:dyDescent="0.25">
      <c r="A12" s="4" t="s">
        <v>12</v>
      </c>
      <c r="B12" s="10">
        <v>624</v>
      </c>
      <c r="C12" s="3"/>
      <c r="D12" s="5">
        <f t="shared" si="6"/>
        <v>663.60038009460004</v>
      </c>
      <c r="E12" s="3">
        <f t="shared" si="0"/>
        <v>692.74741884479999</v>
      </c>
      <c r="F12" s="3">
        <f t="shared" si="1"/>
        <v>634.45334134440009</v>
      </c>
      <c r="G12" s="3">
        <f t="shared" si="2"/>
        <v>-68.009757083799883</v>
      </c>
      <c r="H12" s="3">
        <f t="shared" si="3"/>
        <v>740.14823715999989</v>
      </c>
      <c r="I12" s="1">
        <f t="shared" si="4"/>
        <v>-18.613499544871779</v>
      </c>
      <c r="J12" s="1">
        <f t="shared" si="5"/>
        <v>18.613499544871779</v>
      </c>
    </row>
    <row r="13" spans="1:13" x14ac:dyDescent="0.25">
      <c r="A13" s="4" t="s">
        <v>13</v>
      </c>
      <c r="B13" s="10">
        <v>514</v>
      </c>
      <c r="C13" s="3"/>
      <c r="D13" s="5">
        <f t="shared" si="6"/>
        <v>558.88011402838004</v>
      </c>
      <c r="E13" s="3">
        <f t="shared" si="0"/>
        <v>599.04030547330603</v>
      </c>
      <c r="F13" s="3">
        <f t="shared" si="1"/>
        <v>518.71992258345404</v>
      </c>
      <c r="G13" s="3">
        <f t="shared" si="2"/>
        <v>-93.707113371493989</v>
      </c>
      <c r="H13" s="3">
        <f t="shared" si="3"/>
        <v>566.44358426060023</v>
      </c>
      <c r="I13" s="1">
        <f t="shared" si="4"/>
        <v>-10.20303195731522</v>
      </c>
      <c r="J13" s="1">
        <f t="shared" si="5"/>
        <v>10.20303195731522</v>
      </c>
    </row>
    <row r="14" spans="1:13" x14ac:dyDescent="0.25">
      <c r="H14" s="3">
        <f t="shared" si="3"/>
        <v>425.01280921196008</v>
      </c>
      <c r="J14" s="1">
        <f>SUM(J3:J13)</f>
        <v>110.07573189809095</v>
      </c>
    </row>
    <row r="15" spans="1:13" x14ac:dyDescent="0.25">
      <c r="H15" s="6"/>
      <c r="I15" s="3"/>
    </row>
    <row r="16" spans="1:13" x14ac:dyDescent="0.25">
      <c r="I16" s="1" t="s">
        <v>22</v>
      </c>
      <c r="J16" s="1">
        <f>J14/12</f>
        <v>9.1729776581742453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" sqref="F2"/>
    </sheetView>
  </sheetViews>
  <sheetFormatPr defaultRowHeight="15" x14ac:dyDescent="0.25"/>
  <cols>
    <col min="1" max="7" width="9.140625" style="1"/>
    <col min="8" max="8" width="10.42578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3" x14ac:dyDescent="0.25">
      <c r="A1" s="2" t="s">
        <v>0</v>
      </c>
      <c r="B1" s="2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19</v>
      </c>
      <c r="H1" s="1" t="s">
        <v>20</v>
      </c>
      <c r="I1" s="1" t="s">
        <v>21</v>
      </c>
      <c r="J1" s="1" t="s">
        <v>23</v>
      </c>
    </row>
    <row r="2" spans="1:13" x14ac:dyDescent="0.25">
      <c r="A2" s="4" t="s">
        <v>2</v>
      </c>
      <c r="B2" s="4">
        <v>500</v>
      </c>
      <c r="C2" s="3">
        <v>0.2</v>
      </c>
      <c r="D2" s="3">
        <f>B2</f>
        <v>500</v>
      </c>
      <c r="E2" s="3">
        <f>B2</f>
        <v>500</v>
      </c>
      <c r="F2" s="3">
        <f>B2</f>
        <v>500</v>
      </c>
      <c r="G2" s="3">
        <v>0</v>
      </c>
      <c r="H2" s="1" t="s">
        <v>18</v>
      </c>
      <c r="I2" s="1">
        <v>0</v>
      </c>
    </row>
    <row r="3" spans="1:13" x14ac:dyDescent="0.25">
      <c r="A3" s="4" t="s">
        <v>3</v>
      </c>
      <c r="B3" s="4">
        <v>604</v>
      </c>
      <c r="C3" s="3"/>
      <c r="D3" s="5">
        <f>$C$2*B3+(1-$C$2)*D2</f>
        <v>520.79999999999995</v>
      </c>
      <c r="E3" s="3">
        <f>$C$2*D3+(1-$C$2)*E2</f>
        <v>504.15999999999997</v>
      </c>
      <c r="F3" s="3">
        <f>2*D3-E3</f>
        <v>537.43999999999994</v>
      </c>
      <c r="G3" s="3">
        <f>$C$2/(1-$C$2)*(D3-E3)</f>
        <v>4.1599999999999966</v>
      </c>
      <c r="H3" s="3">
        <f>F2+G2</f>
        <v>500</v>
      </c>
      <c r="I3" s="1">
        <f>(B3-H3)/B3*100</f>
        <v>17.218543046357617</v>
      </c>
      <c r="J3" s="1">
        <f>ABS(I3)</f>
        <v>17.218543046357617</v>
      </c>
    </row>
    <row r="4" spans="1:13" x14ac:dyDescent="0.25">
      <c r="A4" s="4" t="s">
        <v>4</v>
      </c>
      <c r="B4" s="4">
        <v>498</v>
      </c>
      <c r="C4" s="3"/>
      <c r="D4" s="5">
        <f>$C$2*B4+(1-$C$2)*D3</f>
        <v>516.24</v>
      </c>
      <c r="E4" s="3">
        <f t="shared" ref="E4:E13" si="0">$C$2*D4+(1-$C$2)*E3</f>
        <v>506.57599999999996</v>
      </c>
      <c r="F4" s="3">
        <f t="shared" ref="F4:F13" si="1">2*D4-E4</f>
        <v>525.904</v>
      </c>
      <c r="G4" s="5">
        <f t="shared" ref="G4:G13" si="2">$C$2/(1-$C$2)*(D4-E4)</f>
        <v>2.416000000000011</v>
      </c>
      <c r="H4" s="3">
        <f t="shared" ref="H4:H14" si="3">F3+G3</f>
        <v>541.59999999999991</v>
      </c>
      <c r="I4" s="1">
        <f t="shared" ref="I4:I13" si="4">(B4-H4)/B4*100</f>
        <v>-8.7550200803212679</v>
      </c>
      <c r="J4" s="1">
        <f t="shared" ref="J4:J13" si="5">ABS(I4)</f>
        <v>8.7550200803212679</v>
      </c>
      <c r="M4" s="3"/>
    </row>
    <row r="5" spans="1:13" x14ac:dyDescent="0.25">
      <c r="A5" s="4" t="s">
        <v>5</v>
      </c>
      <c r="B5" s="4">
        <v>523</v>
      </c>
      <c r="C5" s="3"/>
      <c r="D5" s="5">
        <f t="shared" ref="D5:D13" si="6">$C$2*B5+(1-$C$2)*D4</f>
        <v>517.59199999999998</v>
      </c>
      <c r="E5" s="3">
        <f t="shared" si="0"/>
        <v>508.7792</v>
      </c>
      <c r="F5" s="3">
        <f t="shared" si="1"/>
        <v>526.40480000000002</v>
      </c>
      <c r="G5" s="3">
        <f t="shared" si="2"/>
        <v>2.2031999999999954</v>
      </c>
      <c r="H5" s="3">
        <f t="shared" si="3"/>
        <v>528.32000000000005</v>
      </c>
      <c r="I5" s="1">
        <f t="shared" si="4"/>
        <v>-1.0172084130019217</v>
      </c>
      <c r="J5" s="1">
        <f t="shared" si="5"/>
        <v>1.0172084130019217</v>
      </c>
    </row>
    <row r="6" spans="1:13" x14ac:dyDescent="0.25">
      <c r="A6" s="4" t="s">
        <v>6</v>
      </c>
      <c r="B6" s="4">
        <v>699</v>
      </c>
      <c r="C6" s="3"/>
      <c r="D6" s="5">
        <f t="shared" si="6"/>
        <v>553.87360000000001</v>
      </c>
      <c r="E6" s="3">
        <f t="shared" si="0"/>
        <v>517.79808000000003</v>
      </c>
      <c r="F6" s="3">
        <f t="shared" si="1"/>
        <v>589.94911999999999</v>
      </c>
      <c r="G6" s="3">
        <f t="shared" si="2"/>
        <v>9.0188799999999958</v>
      </c>
      <c r="H6" s="3">
        <f t="shared" si="3"/>
        <v>528.60800000000006</v>
      </c>
      <c r="I6" s="1">
        <f t="shared" si="4"/>
        <v>24.376537911301853</v>
      </c>
      <c r="J6" s="1">
        <f t="shared" si="5"/>
        <v>24.376537911301853</v>
      </c>
    </row>
    <row r="7" spans="1:13" x14ac:dyDescent="0.25">
      <c r="A7" s="4" t="s">
        <v>7</v>
      </c>
      <c r="B7" s="4">
        <v>789</v>
      </c>
      <c r="C7" s="3"/>
      <c r="D7" s="5">
        <f t="shared" si="6"/>
        <v>600.89887999999996</v>
      </c>
      <c r="E7" s="3">
        <f t="shared" si="0"/>
        <v>534.41823999999997</v>
      </c>
      <c r="F7" s="3">
        <f t="shared" si="1"/>
        <v>667.37951999999996</v>
      </c>
      <c r="G7" s="3">
        <f t="shared" si="2"/>
        <v>16.620159999999998</v>
      </c>
      <c r="H7" s="3">
        <f t="shared" si="3"/>
        <v>598.96799999999996</v>
      </c>
      <c r="I7" s="1">
        <f t="shared" si="4"/>
        <v>24.085171102661601</v>
      </c>
      <c r="J7" s="1">
        <f t="shared" si="5"/>
        <v>24.085171102661601</v>
      </c>
    </row>
    <row r="8" spans="1:13" x14ac:dyDescent="0.25">
      <c r="A8" s="4" t="s">
        <v>8</v>
      </c>
      <c r="B8" s="4">
        <v>898</v>
      </c>
      <c r="C8" s="3"/>
      <c r="D8" s="5">
        <f t="shared" si="6"/>
        <v>660.31910400000004</v>
      </c>
      <c r="E8" s="3">
        <f t="shared" si="0"/>
        <v>559.59841280000001</v>
      </c>
      <c r="F8" s="3">
        <f t="shared" si="1"/>
        <v>761.03979520000007</v>
      </c>
      <c r="G8" s="3">
        <f t="shared" si="2"/>
        <v>25.180172800000008</v>
      </c>
      <c r="H8" s="3">
        <f t="shared" si="3"/>
        <v>683.9996799999999</v>
      </c>
      <c r="I8" s="1">
        <f t="shared" si="4"/>
        <v>23.830770601336315</v>
      </c>
      <c r="J8" s="1">
        <f t="shared" si="5"/>
        <v>23.830770601336315</v>
      </c>
    </row>
    <row r="9" spans="1:13" x14ac:dyDescent="0.25">
      <c r="A9" s="4" t="s">
        <v>9</v>
      </c>
      <c r="B9" s="4">
        <v>907</v>
      </c>
      <c r="C9" s="3"/>
      <c r="D9" s="5">
        <f t="shared" si="6"/>
        <v>709.65528319999999</v>
      </c>
      <c r="E9" s="3">
        <f t="shared" si="0"/>
        <v>589.60978688</v>
      </c>
      <c r="F9" s="3">
        <f t="shared" si="1"/>
        <v>829.70077951999997</v>
      </c>
      <c r="G9" s="3">
        <f t="shared" si="2"/>
        <v>30.011374079999996</v>
      </c>
      <c r="H9" s="3">
        <f t="shared" si="3"/>
        <v>786.21996800000011</v>
      </c>
      <c r="I9" s="1">
        <f t="shared" si="4"/>
        <v>13.316431312017629</v>
      </c>
      <c r="J9" s="1">
        <f t="shared" si="5"/>
        <v>13.316431312017629</v>
      </c>
    </row>
    <row r="10" spans="1:13" x14ac:dyDescent="0.25">
      <c r="A10" s="4" t="s">
        <v>10</v>
      </c>
      <c r="B10" s="4">
        <v>800</v>
      </c>
      <c r="C10" s="3"/>
      <c r="D10" s="5">
        <f t="shared" si="6"/>
        <v>727.72422656000003</v>
      </c>
      <c r="E10" s="3">
        <f t="shared" si="0"/>
        <v>617.2326748160001</v>
      </c>
      <c r="F10" s="3">
        <f t="shared" si="1"/>
        <v>838.21577830399997</v>
      </c>
      <c r="G10" s="3">
        <f t="shared" si="2"/>
        <v>27.622887935999984</v>
      </c>
      <c r="H10" s="3">
        <f t="shared" si="3"/>
        <v>859.71215359999997</v>
      </c>
      <c r="I10" s="1">
        <f t="shared" si="4"/>
        <v>-7.4640191999999956</v>
      </c>
      <c r="J10" s="1">
        <f t="shared" si="5"/>
        <v>7.4640191999999956</v>
      </c>
    </row>
    <row r="11" spans="1:13" x14ac:dyDescent="0.25">
      <c r="A11" s="4" t="s">
        <v>11</v>
      </c>
      <c r="B11" s="4">
        <v>723</v>
      </c>
      <c r="C11" s="3"/>
      <c r="D11" s="5">
        <f t="shared" si="6"/>
        <v>726.77938124800005</v>
      </c>
      <c r="E11" s="3">
        <f t="shared" si="0"/>
        <v>639.14201610240013</v>
      </c>
      <c r="F11" s="3">
        <f t="shared" si="1"/>
        <v>814.41674639359996</v>
      </c>
      <c r="G11" s="3">
        <f t="shared" si="2"/>
        <v>21.909341286399979</v>
      </c>
      <c r="H11" s="3">
        <f t="shared" si="3"/>
        <v>865.83866623999995</v>
      </c>
      <c r="I11" s="1">
        <f t="shared" si="4"/>
        <v>-19.756385372060851</v>
      </c>
      <c r="J11" s="1">
        <f t="shared" si="5"/>
        <v>19.756385372060851</v>
      </c>
    </row>
    <row r="12" spans="1:13" x14ac:dyDescent="0.25">
      <c r="A12" s="4" t="s">
        <v>12</v>
      </c>
      <c r="B12" s="4">
        <v>678</v>
      </c>
      <c r="C12" s="3"/>
      <c r="D12" s="5">
        <f t="shared" si="6"/>
        <v>717.02350499840009</v>
      </c>
      <c r="E12" s="3">
        <f t="shared" si="0"/>
        <v>654.71831388160012</v>
      </c>
      <c r="F12" s="3">
        <f t="shared" si="1"/>
        <v>779.32869611520005</v>
      </c>
      <c r="G12" s="3">
        <f t="shared" si="2"/>
        <v>15.57629777919999</v>
      </c>
      <c r="H12" s="3">
        <f t="shared" si="3"/>
        <v>836.32608768</v>
      </c>
      <c r="I12" s="1">
        <f t="shared" si="4"/>
        <v>-23.351930336283186</v>
      </c>
      <c r="J12" s="1">
        <f t="shared" si="5"/>
        <v>23.351930336283186</v>
      </c>
    </row>
    <row r="13" spans="1:13" x14ac:dyDescent="0.25">
      <c r="A13" s="4" t="s">
        <v>13</v>
      </c>
      <c r="B13" s="4">
        <v>509</v>
      </c>
      <c r="C13" s="3"/>
      <c r="D13" s="5">
        <f t="shared" si="6"/>
        <v>675.41880399872002</v>
      </c>
      <c r="E13" s="3">
        <f t="shared" si="0"/>
        <v>658.85841190502413</v>
      </c>
      <c r="F13" s="3">
        <f t="shared" si="1"/>
        <v>691.97919609241592</v>
      </c>
      <c r="G13" s="3">
        <f t="shared" si="2"/>
        <v>4.1400980234239739</v>
      </c>
      <c r="H13" s="3">
        <f t="shared" si="3"/>
        <v>794.90499389440004</v>
      </c>
      <c r="I13" s="1">
        <f t="shared" si="4"/>
        <v>-56.169939861375248</v>
      </c>
      <c r="J13" s="1">
        <f t="shared" si="5"/>
        <v>56.169939861375248</v>
      </c>
    </row>
    <row r="14" spans="1:13" x14ac:dyDescent="0.25">
      <c r="H14" s="3">
        <f t="shared" si="3"/>
        <v>696.11929411583992</v>
      </c>
      <c r="J14" s="1">
        <f>SUM(J3:J13)</f>
        <v>219.34195723671746</v>
      </c>
    </row>
    <row r="15" spans="1:13" x14ac:dyDescent="0.25">
      <c r="H15" s="6"/>
      <c r="I15" s="3"/>
    </row>
    <row r="16" spans="1:13" x14ac:dyDescent="0.25">
      <c r="I16" s="1" t="s">
        <v>22</v>
      </c>
      <c r="J16" s="1">
        <f>J14/12</f>
        <v>18.278496436393123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" sqref="G2"/>
    </sheetView>
  </sheetViews>
  <sheetFormatPr defaultRowHeight="15" x14ac:dyDescent="0.25"/>
  <cols>
    <col min="1" max="7" width="9.140625" style="1"/>
    <col min="8" max="8" width="10.42578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3" x14ac:dyDescent="0.25">
      <c r="A1" s="2" t="s">
        <v>0</v>
      </c>
      <c r="B1" s="2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19</v>
      </c>
      <c r="H1" s="1" t="s">
        <v>20</v>
      </c>
      <c r="I1" s="1" t="s">
        <v>21</v>
      </c>
      <c r="J1" s="1" t="s">
        <v>23</v>
      </c>
    </row>
    <row r="2" spans="1:13" x14ac:dyDescent="0.25">
      <c r="A2" s="4" t="s">
        <v>2</v>
      </c>
      <c r="B2" s="4">
        <v>500</v>
      </c>
      <c r="C2" s="3">
        <v>0.3</v>
      </c>
      <c r="D2" s="3">
        <f>B2</f>
        <v>500</v>
      </c>
      <c r="E2" s="3">
        <f>B2</f>
        <v>500</v>
      </c>
      <c r="F2" s="3">
        <f>B2</f>
        <v>500</v>
      </c>
      <c r="G2" s="3">
        <v>0</v>
      </c>
      <c r="H2" s="1" t="s">
        <v>18</v>
      </c>
      <c r="I2" s="1">
        <v>0</v>
      </c>
    </row>
    <row r="3" spans="1:13" x14ac:dyDescent="0.25">
      <c r="A3" s="4" t="s">
        <v>3</v>
      </c>
      <c r="B3" s="4">
        <v>604</v>
      </c>
      <c r="C3" s="3"/>
      <c r="D3" s="5">
        <f>$C$2*B3+(1-$C$2)*D2</f>
        <v>531.20000000000005</v>
      </c>
      <c r="E3" s="3">
        <f>$C$2*D3+(1-$C$2)*E2</f>
        <v>509.36</v>
      </c>
      <c r="F3" s="3">
        <f>2*D3-E3</f>
        <v>553.04000000000008</v>
      </c>
      <c r="G3" s="3">
        <f>$C$2/(1-$C$2)*(D3-E3)</f>
        <v>9.3600000000000136</v>
      </c>
      <c r="H3" s="3">
        <f>F2+G2</f>
        <v>500</v>
      </c>
      <c r="I3" s="1">
        <f>(B3-H3)/B3*100</f>
        <v>17.218543046357617</v>
      </c>
      <c r="J3" s="1">
        <f>ABS(I3)</f>
        <v>17.218543046357617</v>
      </c>
    </row>
    <row r="4" spans="1:13" x14ac:dyDescent="0.25">
      <c r="A4" s="4" t="s">
        <v>4</v>
      </c>
      <c r="B4" s="4">
        <v>498</v>
      </c>
      <c r="C4" s="3"/>
      <c r="D4" s="5">
        <f>$C$2*B4+(1-$C$2)*D3</f>
        <v>521.24</v>
      </c>
      <c r="E4" s="3">
        <f t="shared" ref="E4:E13" si="0">$C$2*D4+(1-$C$2)*E3</f>
        <v>512.92399999999998</v>
      </c>
      <c r="F4" s="3">
        <f t="shared" ref="F4:F13" si="1">2*D4-E4</f>
        <v>529.55600000000004</v>
      </c>
      <c r="G4" s="5">
        <f t="shared" ref="G4:G13" si="2">$C$2/(1-$C$2)*(D4-E4)</f>
        <v>3.5640000000000134</v>
      </c>
      <c r="H4" s="3">
        <f t="shared" ref="H4:H14" si="3">F3+G3</f>
        <v>562.40000000000009</v>
      </c>
      <c r="I4" s="1">
        <f t="shared" ref="I4:I13" si="4">(B4-H4)/B4*100</f>
        <v>-12.931726907630539</v>
      </c>
      <c r="J4" s="1">
        <f t="shared" ref="J4:J13" si="5">ABS(I4)</f>
        <v>12.931726907630539</v>
      </c>
      <c r="M4" s="3"/>
    </row>
    <row r="5" spans="1:13" x14ac:dyDescent="0.25">
      <c r="A5" s="4" t="s">
        <v>5</v>
      </c>
      <c r="B5" s="4">
        <v>523</v>
      </c>
      <c r="C5" s="3"/>
      <c r="D5" s="5">
        <f t="shared" ref="D5:D13" si="6">$C$2*B5+(1-$C$2)*D4</f>
        <v>521.76800000000003</v>
      </c>
      <c r="E5" s="3">
        <f t="shared" si="0"/>
        <v>515.57719999999995</v>
      </c>
      <c r="F5" s="3">
        <f t="shared" si="1"/>
        <v>527.95880000000011</v>
      </c>
      <c r="G5" s="3">
        <f t="shared" si="2"/>
        <v>2.6532000000000351</v>
      </c>
      <c r="H5" s="3">
        <f t="shared" si="3"/>
        <v>533.12</v>
      </c>
      <c r="I5" s="1">
        <f t="shared" si="4"/>
        <v>-1.9349904397705553</v>
      </c>
      <c r="J5" s="1">
        <f t="shared" si="5"/>
        <v>1.9349904397705553</v>
      </c>
    </row>
    <row r="6" spans="1:13" x14ac:dyDescent="0.25">
      <c r="A6" s="4" t="s">
        <v>6</v>
      </c>
      <c r="B6" s="4">
        <v>699</v>
      </c>
      <c r="C6" s="3"/>
      <c r="D6" s="5">
        <f t="shared" si="6"/>
        <v>574.93759999999997</v>
      </c>
      <c r="E6" s="3">
        <f t="shared" si="0"/>
        <v>533.38531999999998</v>
      </c>
      <c r="F6" s="3">
        <f t="shared" si="1"/>
        <v>616.48987999999997</v>
      </c>
      <c r="G6" s="3">
        <f t="shared" si="2"/>
        <v>17.808119999999999</v>
      </c>
      <c r="H6" s="3">
        <f t="shared" si="3"/>
        <v>530.61200000000019</v>
      </c>
      <c r="I6" s="1">
        <f t="shared" si="4"/>
        <v>24.089842632331877</v>
      </c>
      <c r="J6" s="1">
        <f t="shared" si="5"/>
        <v>24.089842632331877</v>
      </c>
    </row>
    <row r="7" spans="1:13" x14ac:dyDescent="0.25">
      <c r="A7" s="4" t="s">
        <v>7</v>
      </c>
      <c r="B7" s="4">
        <v>789</v>
      </c>
      <c r="C7" s="3"/>
      <c r="D7" s="5">
        <f t="shared" si="6"/>
        <v>639.15631999999994</v>
      </c>
      <c r="E7" s="3">
        <f t="shared" si="0"/>
        <v>565.1166199999999</v>
      </c>
      <c r="F7" s="3">
        <f t="shared" si="1"/>
        <v>713.19601999999998</v>
      </c>
      <c r="G7" s="3">
        <f t="shared" si="2"/>
        <v>31.731300000000019</v>
      </c>
      <c r="H7" s="3">
        <f t="shared" si="3"/>
        <v>634.298</v>
      </c>
      <c r="I7" s="1">
        <f t="shared" si="4"/>
        <v>19.607351077313055</v>
      </c>
      <c r="J7" s="1">
        <f t="shared" si="5"/>
        <v>19.607351077313055</v>
      </c>
    </row>
    <row r="8" spans="1:13" x14ac:dyDescent="0.25">
      <c r="A8" s="4" t="s">
        <v>8</v>
      </c>
      <c r="B8" s="4">
        <v>898</v>
      </c>
      <c r="C8" s="3"/>
      <c r="D8" s="5">
        <f t="shared" si="6"/>
        <v>716.80942399999992</v>
      </c>
      <c r="E8" s="3">
        <f t="shared" si="0"/>
        <v>610.62446119999981</v>
      </c>
      <c r="F8" s="3">
        <f t="shared" si="1"/>
        <v>822.99438680000003</v>
      </c>
      <c r="G8" s="3">
        <f t="shared" si="2"/>
        <v>45.507841200000051</v>
      </c>
      <c r="H8" s="3">
        <f t="shared" si="3"/>
        <v>744.92732000000001</v>
      </c>
      <c r="I8" s="1">
        <f t="shared" si="4"/>
        <v>17.045955456570155</v>
      </c>
      <c r="J8" s="1">
        <f t="shared" si="5"/>
        <v>17.045955456570155</v>
      </c>
    </row>
    <row r="9" spans="1:13" x14ac:dyDescent="0.25">
      <c r="A9" s="4" t="s">
        <v>9</v>
      </c>
      <c r="B9" s="4">
        <v>907</v>
      </c>
      <c r="C9" s="3"/>
      <c r="D9" s="5">
        <f t="shared" si="6"/>
        <v>773.8665967999998</v>
      </c>
      <c r="E9" s="3">
        <f t="shared" si="0"/>
        <v>659.59710187999985</v>
      </c>
      <c r="F9" s="3">
        <f t="shared" si="1"/>
        <v>888.13609171999974</v>
      </c>
      <c r="G9" s="3">
        <f t="shared" si="2"/>
        <v>48.972640679999976</v>
      </c>
      <c r="H9" s="3">
        <f t="shared" si="3"/>
        <v>868.50222800000006</v>
      </c>
      <c r="I9" s="1">
        <f t="shared" si="4"/>
        <v>4.2445173098125624</v>
      </c>
      <c r="J9" s="1">
        <f t="shared" si="5"/>
        <v>4.2445173098125624</v>
      </c>
    </row>
    <row r="10" spans="1:13" x14ac:dyDescent="0.25">
      <c r="A10" s="4" t="s">
        <v>10</v>
      </c>
      <c r="B10" s="4">
        <v>800</v>
      </c>
      <c r="C10" s="3"/>
      <c r="D10" s="5">
        <f t="shared" si="6"/>
        <v>781.70661775999986</v>
      </c>
      <c r="E10" s="3">
        <f t="shared" si="0"/>
        <v>696.2299566439998</v>
      </c>
      <c r="F10" s="3">
        <f t="shared" si="1"/>
        <v>867.18327887599992</v>
      </c>
      <c r="G10" s="3">
        <f t="shared" si="2"/>
        <v>36.632854764000029</v>
      </c>
      <c r="H10" s="3">
        <f t="shared" si="3"/>
        <v>937.10873239999967</v>
      </c>
      <c r="I10" s="1">
        <f t="shared" si="4"/>
        <v>-17.138591549999958</v>
      </c>
      <c r="J10" s="1">
        <f t="shared" si="5"/>
        <v>17.138591549999958</v>
      </c>
    </row>
    <row r="11" spans="1:13" x14ac:dyDescent="0.25">
      <c r="A11" s="4" t="s">
        <v>11</v>
      </c>
      <c r="B11" s="4">
        <v>723</v>
      </c>
      <c r="C11" s="3"/>
      <c r="D11" s="5">
        <f t="shared" si="6"/>
        <v>764.0946324319998</v>
      </c>
      <c r="E11" s="3">
        <f t="shared" si="0"/>
        <v>716.58935938039974</v>
      </c>
      <c r="F11" s="3">
        <f t="shared" si="1"/>
        <v>811.59990548359985</v>
      </c>
      <c r="G11" s="3">
        <f t="shared" si="2"/>
        <v>20.359402736400025</v>
      </c>
      <c r="H11" s="3">
        <f t="shared" si="3"/>
        <v>903.81613363999998</v>
      </c>
      <c r="I11" s="1">
        <f t="shared" si="4"/>
        <v>-25.009147114799447</v>
      </c>
      <c r="J11" s="1">
        <f t="shared" si="5"/>
        <v>25.009147114799447</v>
      </c>
    </row>
    <row r="12" spans="1:13" x14ac:dyDescent="0.25">
      <c r="A12" s="4" t="s">
        <v>12</v>
      </c>
      <c r="B12" s="4">
        <v>678</v>
      </c>
      <c r="C12" s="3"/>
      <c r="D12" s="5">
        <f t="shared" si="6"/>
        <v>738.26624270239984</v>
      </c>
      <c r="E12" s="3">
        <f t="shared" si="0"/>
        <v>723.0924243769997</v>
      </c>
      <c r="F12" s="3">
        <f t="shared" si="1"/>
        <v>753.44006102779997</v>
      </c>
      <c r="G12" s="3">
        <f t="shared" si="2"/>
        <v>6.5030649966000578</v>
      </c>
      <c r="H12" s="3">
        <f t="shared" si="3"/>
        <v>831.95930821999991</v>
      </c>
      <c r="I12" s="1">
        <f t="shared" si="4"/>
        <v>-22.70786256932152</v>
      </c>
      <c r="J12" s="1">
        <f t="shared" si="5"/>
        <v>22.70786256932152</v>
      </c>
    </row>
    <row r="13" spans="1:13" x14ac:dyDescent="0.25">
      <c r="A13" s="4" t="s">
        <v>13</v>
      </c>
      <c r="B13" s="4">
        <v>509</v>
      </c>
      <c r="C13" s="3"/>
      <c r="D13" s="5">
        <f t="shared" si="6"/>
        <v>669.48636989167994</v>
      </c>
      <c r="E13" s="3">
        <f t="shared" si="0"/>
        <v>707.01060803140376</v>
      </c>
      <c r="F13" s="3">
        <f t="shared" si="1"/>
        <v>631.96213175195612</v>
      </c>
      <c r="G13" s="3">
        <f t="shared" si="2"/>
        <v>-16.081816345595925</v>
      </c>
      <c r="H13" s="3">
        <f t="shared" si="3"/>
        <v>759.94312602440004</v>
      </c>
      <c r="I13" s="1">
        <f t="shared" si="4"/>
        <v>-49.3012035411395</v>
      </c>
      <c r="J13" s="1">
        <f t="shared" si="5"/>
        <v>49.3012035411395</v>
      </c>
    </row>
    <row r="14" spans="1:13" x14ac:dyDescent="0.25">
      <c r="H14" s="3">
        <f t="shared" si="3"/>
        <v>615.88031540636018</v>
      </c>
      <c r="J14" s="1">
        <f>SUM(J3:J13)</f>
        <v>211.2297316450468</v>
      </c>
    </row>
    <row r="15" spans="1:13" x14ac:dyDescent="0.25">
      <c r="H15" s="6"/>
      <c r="I15" s="3"/>
    </row>
    <row r="16" spans="1:13" x14ac:dyDescent="0.25">
      <c r="I16" s="1" t="s">
        <v>22</v>
      </c>
      <c r="J16" s="1">
        <f>J14/12</f>
        <v>17.602477637087233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" sqref="G2"/>
    </sheetView>
  </sheetViews>
  <sheetFormatPr defaultRowHeight="15" x14ac:dyDescent="0.25"/>
  <cols>
    <col min="1" max="7" width="9.140625" style="1"/>
    <col min="8" max="8" width="10.42578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3" x14ac:dyDescent="0.25">
      <c r="A1" s="2" t="s">
        <v>0</v>
      </c>
      <c r="B1" s="2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19</v>
      </c>
      <c r="H1" s="1" t="s">
        <v>20</v>
      </c>
      <c r="I1" s="1" t="s">
        <v>21</v>
      </c>
      <c r="J1" s="1" t="s">
        <v>23</v>
      </c>
    </row>
    <row r="2" spans="1:13" x14ac:dyDescent="0.25">
      <c r="A2" s="4" t="s">
        <v>2</v>
      </c>
      <c r="B2" s="4">
        <v>500</v>
      </c>
      <c r="C2" s="3">
        <v>0.4</v>
      </c>
      <c r="D2" s="3">
        <f>B2</f>
        <v>500</v>
      </c>
      <c r="E2" s="3">
        <f>B2</f>
        <v>500</v>
      </c>
      <c r="F2" s="3">
        <f>B2</f>
        <v>500</v>
      </c>
      <c r="G2" s="3">
        <v>0</v>
      </c>
      <c r="H2" s="1" t="s">
        <v>18</v>
      </c>
      <c r="I2" s="1">
        <v>0</v>
      </c>
    </row>
    <row r="3" spans="1:13" x14ac:dyDescent="0.25">
      <c r="A3" s="4" t="s">
        <v>3</v>
      </c>
      <c r="B3" s="4">
        <v>604</v>
      </c>
      <c r="C3" s="3"/>
      <c r="D3" s="5">
        <f>$C$2*B3+(1-$C$2)*D2</f>
        <v>541.6</v>
      </c>
      <c r="E3" s="3">
        <f>$C$2*D3+(1-$C$2)*E2</f>
        <v>516.64</v>
      </c>
      <c r="F3" s="3">
        <f>2*D3-E3</f>
        <v>566.56000000000006</v>
      </c>
      <c r="G3" s="3">
        <f>$C$2/(1-$C$2)*(D3-E3)</f>
        <v>16.640000000000025</v>
      </c>
      <c r="H3" s="3">
        <f>F2+G2</f>
        <v>500</v>
      </c>
      <c r="I3" s="1">
        <f>(B3-H3)/B3*100</f>
        <v>17.218543046357617</v>
      </c>
      <c r="J3" s="1">
        <f>ABS(I3)</f>
        <v>17.218543046357617</v>
      </c>
    </row>
    <row r="4" spans="1:13" x14ac:dyDescent="0.25">
      <c r="A4" s="4" t="s">
        <v>4</v>
      </c>
      <c r="B4" s="4">
        <v>498</v>
      </c>
      <c r="C4" s="3"/>
      <c r="D4" s="5">
        <f>$C$2*B4+(1-$C$2)*D3</f>
        <v>524.16</v>
      </c>
      <c r="E4" s="3">
        <f t="shared" ref="E4:E13" si="0">$C$2*D4+(1-$C$2)*E3</f>
        <v>519.64799999999991</v>
      </c>
      <c r="F4" s="3">
        <f t="shared" ref="F4:F13" si="1">2*D4-E4</f>
        <v>528.67200000000003</v>
      </c>
      <c r="G4" s="5">
        <f t="shared" ref="G4:G13" si="2">$C$2/(1-$C$2)*(D4-E4)</f>
        <v>3.0080000000000386</v>
      </c>
      <c r="H4" s="3">
        <f t="shared" ref="H4:H14" si="3">F3+G3</f>
        <v>583.20000000000005</v>
      </c>
      <c r="I4" s="1">
        <f t="shared" ref="I4:I13" si="4">(B4-H4)/B4*100</f>
        <v>-17.108433734939769</v>
      </c>
      <c r="J4" s="1">
        <f t="shared" ref="J4:J13" si="5">ABS(I4)</f>
        <v>17.108433734939769</v>
      </c>
      <c r="M4" s="3"/>
    </row>
    <row r="5" spans="1:13" x14ac:dyDescent="0.25">
      <c r="A5" s="4" t="s">
        <v>5</v>
      </c>
      <c r="B5" s="4">
        <v>523</v>
      </c>
      <c r="C5" s="3"/>
      <c r="D5" s="5">
        <f t="shared" ref="D5:D13" si="6">$C$2*B5+(1-$C$2)*D4</f>
        <v>523.69600000000003</v>
      </c>
      <c r="E5" s="3">
        <f t="shared" si="0"/>
        <v>521.2672</v>
      </c>
      <c r="F5" s="3">
        <f t="shared" si="1"/>
        <v>526.12480000000005</v>
      </c>
      <c r="G5" s="3">
        <f t="shared" si="2"/>
        <v>1.619200000000016</v>
      </c>
      <c r="H5" s="3">
        <f t="shared" si="3"/>
        <v>531.68000000000006</v>
      </c>
      <c r="I5" s="1">
        <f t="shared" si="4"/>
        <v>-1.6596558317399739</v>
      </c>
      <c r="J5" s="1">
        <f t="shared" si="5"/>
        <v>1.6596558317399739</v>
      </c>
    </row>
    <row r="6" spans="1:13" x14ac:dyDescent="0.25">
      <c r="A6" s="4" t="s">
        <v>6</v>
      </c>
      <c r="B6" s="4">
        <v>699</v>
      </c>
      <c r="C6" s="3"/>
      <c r="D6" s="5">
        <f t="shared" si="6"/>
        <v>593.81760000000008</v>
      </c>
      <c r="E6" s="3">
        <f t="shared" si="0"/>
        <v>550.28736000000004</v>
      </c>
      <c r="F6" s="3">
        <f t="shared" si="1"/>
        <v>637.34784000000013</v>
      </c>
      <c r="G6" s="3">
        <f t="shared" si="2"/>
        <v>29.020160000000036</v>
      </c>
      <c r="H6" s="3">
        <f t="shared" si="3"/>
        <v>527.74400000000003</v>
      </c>
      <c r="I6" s="1">
        <f t="shared" si="4"/>
        <v>24.500143061516447</v>
      </c>
      <c r="J6" s="1">
        <f t="shared" si="5"/>
        <v>24.500143061516447</v>
      </c>
    </row>
    <row r="7" spans="1:13" x14ac:dyDescent="0.25">
      <c r="A7" s="4" t="s">
        <v>7</v>
      </c>
      <c r="B7" s="4">
        <v>789</v>
      </c>
      <c r="C7" s="3"/>
      <c r="D7" s="5">
        <f t="shared" si="6"/>
        <v>671.89056000000005</v>
      </c>
      <c r="E7" s="3">
        <f t="shared" si="0"/>
        <v>598.92864000000009</v>
      </c>
      <c r="F7" s="3">
        <f t="shared" si="1"/>
        <v>744.85248000000001</v>
      </c>
      <c r="G7" s="3">
        <f t="shared" si="2"/>
        <v>48.641279999999981</v>
      </c>
      <c r="H7" s="3">
        <f t="shared" si="3"/>
        <v>666.36800000000017</v>
      </c>
      <c r="I7" s="1">
        <f t="shared" si="4"/>
        <v>15.542712294043071</v>
      </c>
      <c r="J7" s="1">
        <f t="shared" si="5"/>
        <v>15.542712294043071</v>
      </c>
    </row>
    <row r="8" spans="1:13" x14ac:dyDescent="0.25">
      <c r="A8" s="4" t="s">
        <v>8</v>
      </c>
      <c r="B8" s="4">
        <v>898</v>
      </c>
      <c r="C8" s="3"/>
      <c r="D8" s="5">
        <f t="shared" si="6"/>
        <v>762.33433600000012</v>
      </c>
      <c r="E8" s="3">
        <f t="shared" si="0"/>
        <v>664.29091840000001</v>
      </c>
      <c r="F8" s="3">
        <f t="shared" si="1"/>
        <v>860.37775360000023</v>
      </c>
      <c r="G8" s="3">
        <f t="shared" si="2"/>
        <v>65.362278400000079</v>
      </c>
      <c r="H8" s="3">
        <f t="shared" si="3"/>
        <v>793.49375999999995</v>
      </c>
      <c r="I8" s="1">
        <f t="shared" si="4"/>
        <v>11.637665924276174</v>
      </c>
      <c r="J8" s="1">
        <f t="shared" si="5"/>
        <v>11.637665924276174</v>
      </c>
    </row>
    <row r="9" spans="1:13" x14ac:dyDescent="0.25">
      <c r="A9" s="4" t="s">
        <v>9</v>
      </c>
      <c r="B9" s="4">
        <v>907</v>
      </c>
      <c r="C9" s="3"/>
      <c r="D9" s="5">
        <f t="shared" si="6"/>
        <v>820.20060160000003</v>
      </c>
      <c r="E9" s="3">
        <f t="shared" si="0"/>
        <v>726.65479168000002</v>
      </c>
      <c r="F9" s="3">
        <f t="shared" si="1"/>
        <v>913.74641152000004</v>
      </c>
      <c r="G9" s="3">
        <f t="shared" si="2"/>
        <v>62.363873280000014</v>
      </c>
      <c r="H9" s="3">
        <f t="shared" si="3"/>
        <v>925.74003200000027</v>
      </c>
      <c r="I9" s="1">
        <f t="shared" si="4"/>
        <v>-2.0661556780595665</v>
      </c>
      <c r="J9" s="1">
        <f t="shared" si="5"/>
        <v>2.0661556780595665</v>
      </c>
    </row>
    <row r="10" spans="1:13" x14ac:dyDescent="0.25">
      <c r="A10" s="4" t="s">
        <v>10</v>
      </c>
      <c r="B10" s="4">
        <v>800</v>
      </c>
      <c r="C10" s="3"/>
      <c r="D10" s="5">
        <f t="shared" si="6"/>
        <v>812.12036095999997</v>
      </c>
      <c r="E10" s="3">
        <f t="shared" si="0"/>
        <v>760.84101939200002</v>
      </c>
      <c r="F10" s="3">
        <f t="shared" si="1"/>
        <v>863.39970252799992</v>
      </c>
      <c r="G10" s="3">
        <f t="shared" si="2"/>
        <v>34.186227711999969</v>
      </c>
      <c r="H10" s="3">
        <f t="shared" si="3"/>
        <v>976.11028480000004</v>
      </c>
      <c r="I10" s="1">
        <f t="shared" si="4"/>
        <v>-22.013785600000006</v>
      </c>
      <c r="J10" s="1">
        <f t="shared" si="5"/>
        <v>22.013785600000006</v>
      </c>
    </row>
    <row r="11" spans="1:13" x14ac:dyDescent="0.25">
      <c r="A11" s="4" t="s">
        <v>11</v>
      </c>
      <c r="B11" s="4">
        <v>723</v>
      </c>
      <c r="C11" s="3"/>
      <c r="D11" s="5">
        <f t="shared" si="6"/>
        <v>776.47221657599994</v>
      </c>
      <c r="E11" s="3">
        <f t="shared" si="0"/>
        <v>767.09349826559992</v>
      </c>
      <c r="F11" s="3">
        <f t="shared" si="1"/>
        <v>785.85093488639995</v>
      </c>
      <c r="G11" s="3">
        <f t="shared" si="2"/>
        <v>6.2524788736000128</v>
      </c>
      <c r="H11" s="3">
        <f t="shared" si="3"/>
        <v>897.58593023999993</v>
      </c>
      <c r="I11" s="1">
        <f t="shared" si="4"/>
        <v>-24.147431568464718</v>
      </c>
      <c r="J11" s="1">
        <f t="shared" si="5"/>
        <v>24.147431568464718</v>
      </c>
    </row>
    <row r="12" spans="1:13" x14ac:dyDescent="0.25">
      <c r="A12" s="4" t="s">
        <v>12</v>
      </c>
      <c r="B12" s="4">
        <v>678</v>
      </c>
      <c r="C12" s="3"/>
      <c r="D12" s="5">
        <f t="shared" si="6"/>
        <v>737.08332994559987</v>
      </c>
      <c r="E12" s="3">
        <f t="shared" si="0"/>
        <v>755.0894309375999</v>
      </c>
      <c r="F12" s="3">
        <f t="shared" si="1"/>
        <v>719.07722895359984</v>
      </c>
      <c r="G12" s="3">
        <f t="shared" si="2"/>
        <v>-12.004067328000021</v>
      </c>
      <c r="H12" s="3">
        <f t="shared" si="3"/>
        <v>792.10341375999997</v>
      </c>
      <c r="I12" s="1">
        <f t="shared" si="4"/>
        <v>-16.829412058997047</v>
      </c>
      <c r="J12" s="1">
        <f t="shared" si="5"/>
        <v>16.829412058997047</v>
      </c>
    </row>
    <row r="13" spans="1:13" x14ac:dyDescent="0.25">
      <c r="A13" s="4" t="s">
        <v>13</v>
      </c>
      <c r="B13" s="4">
        <v>509</v>
      </c>
      <c r="C13" s="3"/>
      <c r="D13" s="5">
        <f t="shared" si="6"/>
        <v>645.84999796735997</v>
      </c>
      <c r="E13" s="3">
        <f t="shared" si="0"/>
        <v>711.39365774950397</v>
      </c>
      <c r="F13" s="3">
        <f t="shared" si="1"/>
        <v>580.30633818521596</v>
      </c>
      <c r="G13" s="3">
        <f t="shared" si="2"/>
        <v>-43.695773188096005</v>
      </c>
      <c r="H13" s="3">
        <f t="shared" si="3"/>
        <v>707.07316162559982</v>
      </c>
      <c r="I13" s="1">
        <f t="shared" si="4"/>
        <v>-38.914177136660086</v>
      </c>
      <c r="J13" s="1">
        <f t="shared" si="5"/>
        <v>38.914177136660086</v>
      </c>
    </row>
    <row r="14" spans="1:13" x14ac:dyDescent="0.25">
      <c r="H14" s="3">
        <f t="shared" si="3"/>
        <v>536.61056499711992</v>
      </c>
      <c r="J14" s="1">
        <f>SUM(J3:J13)</f>
        <v>191.63811593505449</v>
      </c>
    </row>
    <row r="15" spans="1:13" x14ac:dyDescent="0.25">
      <c r="H15" s="6"/>
      <c r="I15" s="3"/>
    </row>
    <row r="16" spans="1:13" x14ac:dyDescent="0.25">
      <c r="I16" s="1" t="s">
        <v>22</v>
      </c>
      <c r="J16" s="1">
        <f>J14/12</f>
        <v>15.969842994587873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" sqref="F2"/>
    </sheetView>
  </sheetViews>
  <sheetFormatPr defaultRowHeight="15" x14ac:dyDescent="0.25"/>
  <cols>
    <col min="1" max="7" width="9.140625" style="1"/>
    <col min="8" max="8" width="10.42578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3" x14ac:dyDescent="0.25">
      <c r="A1" s="2" t="s">
        <v>0</v>
      </c>
      <c r="B1" s="2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19</v>
      </c>
      <c r="H1" s="1" t="s">
        <v>20</v>
      </c>
      <c r="I1" s="1" t="s">
        <v>21</v>
      </c>
      <c r="J1" s="1" t="s">
        <v>23</v>
      </c>
    </row>
    <row r="2" spans="1:13" x14ac:dyDescent="0.25">
      <c r="A2" s="4" t="s">
        <v>2</v>
      </c>
      <c r="B2" s="4">
        <v>500</v>
      </c>
      <c r="C2" s="3">
        <v>0.5</v>
      </c>
      <c r="D2" s="3">
        <f>B2</f>
        <v>500</v>
      </c>
      <c r="E2" s="3">
        <f>B2</f>
        <v>500</v>
      </c>
      <c r="F2" s="3">
        <f>B2</f>
        <v>500</v>
      </c>
      <c r="G2" s="3">
        <v>0</v>
      </c>
      <c r="H2" s="1" t="s">
        <v>18</v>
      </c>
      <c r="I2" s="1">
        <v>0</v>
      </c>
    </row>
    <row r="3" spans="1:13" x14ac:dyDescent="0.25">
      <c r="A3" s="4" t="s">
        <v>3</v>
      </c>
      <c r="B3" s="4">
        <v>604</v>
      </c>
      <c r="C3" s="3"/>
      <c r="D3" s="5">
        <f>$C$2*B3+(1-$C$2)*D2</f>
        <v>552</v>
      </c>
      <c r="E3" s="3">
        <f>$C$2*D3+(1-$C$2)*E2</f>
        <v>526</v>
      </c>
      <c r="F3" s="3">
        <f>2*D3-E3</f>
        <v>578</v>
      </c>
      <c r="G3" s="3">
        <f>$C$2/(1-$C$2)*(D3-E3)</f>
        <v>26</v>
      </c>
      <c r="H3" s="3">
        <f>F2+G2</f>
        <v>500</v>
      </c>
      <c r="I3" s="1">
        <f>(B3-H3)/B3*100</f>
        <v>17.218543046357617</v>
      </c>
      <c r="J3" s="1">
        <f>ABS(I3)</f>
        <v>17.218543046357617</v>
      </c>
    </row>
    <row r="4" spans="1:13" x14ac:dyDescent="0.25">
      <c r="A4" s="4" t="s">
        <v>4</v>
      </c>
      <c r="B4" s="4">
        <v>498</v>
      </c>
      <c r="C4" s="3"/>
      <c r="D4" s="5">
        <f>$C$2*B4+(1-$C$2)*D3</f>
        <v>525</v>
      </c>
      <c r="E4" s="3">
        <f t="shared" ref="E4:E13" si="0">$C$2*D4+(1-$C$2)*E3</f>
        <v>525.5</v>
      </c>
      <c r="F4" s="3">
        <f t="shared" ref="F4:F13" si="1">2*D4-E4</f>
        <v>524.5</v>
      </c>
      <c r="G4" s="5">
        <f t="shared" ref="G4:G13" si="2">$C$2/(1-$C$2)*(D4-E4)</f>
        <v>-0.5</v>
      </c>
      <c r="H4" s="3">
        <f t="shared" ref="H4:H14" si="3">F3+G3</f>
        <v>604</v>
      </c>
      <c r="I4" s="1">
        <f t="shared" ref="I4:I13" si="4">(B4-H4)/B4*100</f>
        <v>-21.285140562248998</v>
      </c>
      <c r="J4" s="1">
        <f t="shared" ref="J4:J13" si="5">ABS(I4)</f>
        <v>21.285140562248998</v>
      </c>
      <c r="M4" s="3"/>
    </row>
    <row r="5" spans="1:13" x14ac:dyDescent="0.25">
      <c r="A5" s="4" t="s">
        <v>5</v>
      </c>
      <c r="B5" s="4">
        <v>523</v>
      </c>
      <c r="C5" s="3"/>
      <c r="D5" s="5">
        <f t="shared" ref="D5:D13" si="6">$C$2*B5+(1-$C$2)*D4</f>
        <v>524</v>
      </c>
      <c r="E5" s="3">
        <f t="shared" si="0"/>
        <v>524.75</v>
      </c>
      <c r="F5" s="3">
        <f t="shared" si="1"/>
        <v>523.25</v>
      </c>
      <c r="G5" s="3">
        <f t="shared" si="2"/>
        <v>-0.75</v>
      </c>
      <c r="H5" s="3">
        <f t="shared" si="3"/>
        <v>524</v>
      </c>
      <c r="I5" s="1">
        <f t="shared" si="4"/>
        <v>-0.19120458891013384</v>
      </c>
      <c r="J5" s="1">
        <f t="shared" si="5"/>
        <v>0.19120458891013384</v>
      </c>
    </row>
    <row r="6" spans="1:13" x14ac:dyDescent="0.25">
      <c r="A6" s="4" t="s">
        <v>6</v>
      </c>
      <c r="B6" s="4">
        <v>699</v>
      </c>
      <c r="C6" s="3"/>
      <c r="D6" s="5">
        <f t="shared" si="6"/>
        <v>611.5</v>
      </c>
      <c r="E6" s="3">
        <f t="shared" si="0"/>
        <v>568.125</v>
      </c>
      <c r="F6" s="3">
        <f t="shared" si="1"/>
        <v>654.875</v>
      </c>
      <c r="G6" s="3">
        <f t="shared" si="2"/>
        <v>43.375</v>
      </c>
      <c r="H6" s="3">
        <f t="shared" si="3"/>
        <v>522.5</v>
      </c>
      <c r="I6" s="1">
        <f t="shared" si="4"/>
        <v>25.250357653791127</v>
      </c>
      <c r="J6" s="1">
        <f t="shared" si="5"/>
        <v>25.250357653791127</v>
      </c>
    </row>
    <row r="7" spans="1:13" x14ac:dyDescent="0.25">
      <c r="A7" s="4" t="s">
        <v>7</v>
      </c>
      <c r="B7" s="4">
        <v>789</v>
      </c>
      <c r="C7" s="3"/>
      <c r="D7" s="5">
        <f t="shared" si="6"/>
        <v>700.25</v>
      </c>
      <c r="E7" s="3">
        <f t="shared" si="0"/>
        <v>634.1875</v>
      </c>
      <c r="F7" s="3">
        <f t="shared" si="1"/>
        <v>766.3125</v>
      </c>
      <c r="G7" s="3">
        <f t="shared" si="2"/>
        <v>66.0625</v>
      </c>
      <c r="H7" s="3">
        <f t="shared" si="3"/>
        <v>698.25</v>
      </c>
      <c r="I7" s="1">
        <f t="shared" si="4"/>
        <v>11.50190114068441</v>
      </c>
      <c r="J7" s="1">
        <f t="shared" si="5"/>
        <v>11.50190114068441</v>
      </c>
    </row>
    <row r="8" spans="1:13" x14ac:dyDescent="0.25">
      <c r="A8" s="4" t="s">
        <v>8</v>
      </c>
      <c r="B8" s="4">
        <v>898</v>
      </c>
      <c r="C8" s="3"/>
      <c r="D8" s="5">
        <f t="shared" si="6"/>
        <v>799.125</v>
      </c>
      <c r="E8" s="3">
        <f t="shared" si="0"/>
        <v>716.65625</v>
      </c>
      <c r="F8" s="3">
        <f t="shared" si="1"/>
        <v>881.59375</v>
      </c>
      <c r="G8" s="3">
        <f t="shared" si="2"/>
        <v>82.46875</v>
      </c>
      <c r="H8" s="3">
        <f t="shared" si="3"/>
        <v>832.375</v>
      </c>
      <c r="I8" s="1">
        <f t="shared" si="4"/>
        <v>7.3079064587973281</v>
      </c>
      <c r="J8" s="1">
        <f t="shared" si="5"/>
        <v>7.3079064587973281</v>
      </c>
    </row>
    <row r="9" spans="1:13" x14ac:dyDescent="0.25">
      <c r="A9" s="4" t="s">
        <v>9</v>
      </c>
      <c r="B9" s="4">
        <v>907</v>
      </c>
      <c r="C9" s="3"/>
      <c r="D9" s="5">
        <f t="shared" si="6"/>
        <v>853.0625</v>
      </c>
      <c r="E9" s="3">
        <f t="shared" si="0"/>
        <v>784.859375</v>
      </c>
      <c r="F9" s="3">
        <f t="shared" si="1"/>
        <v>921.265625</v>
      </c>
      <c r="G9" s="3">
        <f t="shared" si="2"/>
        <v>68.203125</v>
      </c>
      <c r="H9" s="3">
        <f t="shared" si="3"/>
        <v>964.0625</v>
      </c>
      <c r="I9" s="1">
        <f t="shared" si="4"/>
        <v>-6.2913450937155462</v>
      </c>
      <c r="J9" s="1">
        <f t="shared" si="5"/>
        <v>6.2913450937155462</v>
      </c>
    </row>
    <row r="10" spans="1:13" x14ac:dyDescent="0.25">
      <c r="A10" s="4" t="s">
        <v>10</v>
      </c>
      <c r="B10" s="4">
        <v>800</v>
      </c>
      <c r="C10" s="3"/>
      <c r="D10" s="5">
        <f t="shared" si="6"/>
        <v>826.53125</v>
      </c>
      <c r="E10" s="3">
        <f t="shared" si="0"/>
        <v>805.6953125</v>
      </c>
      <c r="F10" s="3">
        <f t="shared" si="1"/>
        <v>847.3671875</v>
      </c>
      <c r="G10" s="3">
        <f t="shared" si="2"/>
        <v>20.8359375</v>
      </c>
      <c r="H10" s="3">
        <f t="shared" si="3"/>
        <v>989.46875</v>
      </c>
      <c r="I10" s="1">
        <f t="shared" si="4"/>
        <v>-23.68359375</v>
      </c>
      <c r="J10" s="1">
        <f t="shared" si="5"/>
        <v>23.68359375</v>
      </c>
    </row>
    <row r="11" spans="1:13" x14ac:dyDescent="0.25">
      <c r="A11" s="4" t="s">
        <v>11</v>
      </c>
      <c r="B11" s="4">
        <v>723</v>
      </c>
      <c r="C11" s="3"/>
      <c r="D11" s="5">
        <f t="shared" si="6"/>
        <v>774.765625</v>
      </c>
      <c r="E11" s="3">
        <f t="shared" si="0"/>
        <v>790.23046875</v>
      </c>
      <c r="F11" s="3">
        <f t="shared" si="1"/>
        <v>759.30078125</v>
      </c>
      <c r="G11" s="3">
        <f t="shared" si="2"/>
        <v>-15.46484375</v>
      </c>
      <c r="H11" s="3">
        <f t="shared" si="3"/>
        <v>868.203125</v>
      </c>
      <c r="I11" s="1">
        <f t="shared" si="4"/>
        <v>-20.083419778699863</v>
      </c>
      <c r="J11" s="1">
        <f t="shared" si="5"/>
        <v>20.083419778699863</v>
      </c>
    </row>
    <row r="12" spans="1:13" x14ac:dyDescent="0.25">
      <c r="A12" s="4" t="s">
        <v>12</v>
      </c>
      <c r="B12" s="4">
        <v>678</v>
      </c>
      <c r="C12" s="3"/>
      <c r="D12" s="5">
        <f t="shared" si="6"/>
        <v>726.3828125</v>
      </c>
      <c r="E12" s="3">
        <f t="shared" si="0"/>
        <v>758.306640625</v>
      </c>
      <c r="F12" s="3">
        <f t="shared" si="1"/>
        <v>694.458984375</v>
      </c>
      <c r="G12" s="3">
        <f t="shared" si="2"/>
        <v>-31.923828125</v>
      </c>
      <c r="H12" s="3">
        <f t="shared" si="3"/>
        <v>743.8359375</v>
      </c>
      <c r="I12" s="1">
        <f t="shared" si="4"/>
        <v>-9.7103152654867255</v>
      </c>
      <c r="J12" s="1">
        <f t="shared" si="5"/>
        <v>9.7103152654867255</v>
      </c>
    </row>
    <row r="13" spans="1:13" x14ac:dyDescent="0.25">
      <c r="A13" s="4" t="s">
        <v>13</v>
      </c>
      <c r="B13" s="4">
        <v>509</v>
      </c>
      <c r="C13" s="3"/>
      <c r="D13" s="5">
        <f t="shared" si="6"/>
        <v>617.69140625</v>
      </c>
      <c r="E13" s="3">
        <f t="shared" si="0"/>
        <v>687.9990234375</v>
      </c>
      <c r="F13" s="3">
        <f t="shared" si="1"/>
        <v>547.3837890625</v>
      </c>
      <c r="G13" s="3">
        <f t="shared" si="2"/>
        <v>-70.3076171875</v>
      </c>
      <c r="H13" s="3">
        <f t="shared" si="3"/>
        <v>662.53515625</v>
      </c>
      <c r="I13" s="1">
        <f t="shared" si="4"/>
        <v>-30.164077848722986</v>
      </c>
      <c r="J13" s="1">
        <f t="shared" si="5"/>
        <v>30.164077848722986</v>
      </c>
    </row>
    <row r="14" spans="1:13" x14ac:dyDescent="0.25">
      <c r="H14" s="3">
        <f t="shared" si="3"/>
        <v>477.076171875</v>
      </c>
      <c r="J14" s="1">
        <f>SUM(J3:J13)</f>
        <v>172.68780518741474</v>
      </c>
    </row>
    <row r="15" spans="1:13" x14ac:dyDescent="0.25">
      <c r="H15" s="6"/>
      <c r="I15" s="3"/>
    </row>
    <row r="16" spans="1:13" x14ac:dyDescent="0.25">
      <c r="I16" s="1" t="s">
        <v>22</v>
      </c>
      <c r="J16" s="1">
        <f>J14/12</f>
        <v>14.390650432284561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" sqref="F2"/>
    </sheetView>
  </sheetViews>
  <sheetFormatPr defaultRowHeight="15" x14ac:dyDescent="0.25"/>
  <cols>
    <col min="1" max="7" width="9.140625" style="1"/>
    <col min="8" max="8" width="10.42578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3" x14ac:dyDescent="0.25">
      <c r="A1" s="2" t="s">
        <v>0</v>
      </c>
      <c r="B1" s="2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19</v>
      </c>
      <c r="H1" s="1" t="s">
        <v>20</v>
      </c>
      <c r="I1" s="1" t="s">
        <v>21</v>
      </c>
      <c r="J1" s="1" t="s">
        <v>23</v>
      </c>
    </row>
    <row r="2" spans="1:13" x14ac:dyDescent="0.25">
      <c r="A2" s="4" t="s">
        <v>2</v>
      </c>
      <c r="B2" s="4">
        <v>500</v>
      </c>
      <c r="C2" s="3">
        <v>0.6</v>
      </c>
      <c r="D2" s="3">
        <f>B2</f>
        <v>500</v>
      </c>
      <c r="E2" s="3">
        <f>B2</f>
        <v>500</v>
      </c>
      <c r="F2" s="3">
        <f>B2</f>
        <v>500</v>
      </c>
      <c r="G2" s="3">
        <v>0</v>
      </c>
      <c r="H2" s="1" t="s">
        <v>18</v>
      </c>
      <c r="I2" s="1">
        <v>0</v>
      </c>
    </row>
    <row r="3" spans="1:13" x14ac:dyDescent="0.25">
      <c r="A3" s="4" t="s">
        <v>3</v>
      </c>
      <c r="B3" s="4">
        <v>604</v>
      </c>
      <c r="C3" s="3"/>
      <c r="D3" s="5">
        <f>$C$2*B3+(1-$C$2)*D2</f>
        <v>562.4</v>
      </c>
      <c r="E3" s="3">
        <f>$C$2*D3+(1-$C$2)*E2</f>
        <v>537.44000000000005</v>
      </c>
      <c r="F3" s="3">
        <f>2*D3-E3</f>
        <v>587.3599999999999</v>
      </c>
      <c r="G3" s="3">
        <f>$C$2/(1-$C$2)*(D3-E3)</f>
        <v>37.439999999999877</v>
      </c>
      <c r="H3" s="3">
        <f>F2+G2</f>
        <v>500</v>
      </c>
      <c r="I3" s="1">
        <f>(B3-H3)/B3*100</f>
        <v>17.218543046357617</v>
      </c>
      <c r="J3" s="1">
        <f>ABS(I3)</f>
        <v>17.218543046357617</v>
      </c>
    </row>
    <row r="4" spans="1:13" x14ac:dyDescent="0.25">
      <c r="A4" s="4" t="s">
        <v>4</v>
      </c>
      <c r="B4" s="4">
        <v>498</v>
      </c>
      <c r="C4" s="3"/>
      <c r="D4" s="5">
        <f>$C$2*B4+(1-$C$2)*D3</f>
        <v>523.76</v>
      </c>
      <c r="E4" s="3">
        <f t="shared" ref="E4:E13" si="0">$C$2*D4+(1-$C$2)*E3</f>
        <v>529.23199999999997</v>
      </c>
      <c r="F4" s="3">
        <f t="shared" ref="F4:F13" si="1">2*D4-E4</f>
        <v>518.28800000000001</v>
      </c>
      <c r="G4" s="5">
        <f t="shared" ref="G4:G13" si="2">$C$2/(1-$C$2)*(D4-E4)</f>
        <v>-8.2079999999999682</v>
      </c>
      <c r="H4" s="3">
        <f t="shared" ref="H4:H14" si="3">F3+G3</f>
        <v>624.79999999999973</v>
      </c>
      <c r="I4" s="1">
        <f t="shared" ref="I4:I13" si="4">(B4-H4)/B4*100</f>
        <v>-25.46184738955818</v>
      </c>
      <c r="J4" s="1">
        <f t="shared" ref="J4:J13" si="5">ABS(I4)</f>
        <v>25.46184738955818</v>
      </c>
      <c r="M4" s="3"/>
    </row>
    <row r="5" spans="1:13" x14ac:dyDescent="0.25">
      <c r="A5" s="4" t="s">
        <v>5</v>
      </c>
      <c r="B5" s="4">
        <v>523</v>
      </c>
      <c r="C5" s="3"/>
      <c r="D5" s="5">
        <f t="shared" ref="D5:D13" si="6">$C$2*B5+(1-$C$2)*D4</f>
        <v>523.30400000000009</v>
      </c>
      <c r="E5" s="3">
        <f t="shared" si="0"/>
        <v>525.67520000000002</v>
      </c>
      <c r="F5" s="3">
        <f t="shared" si="1"/>
        <v>520.93280000000016</v>
      </c>
      <c r="G5" s="3">
        <f t="shared" si="2"/>
        <v>-3.5567999999998956</v>
      </c>
      <c r="H5" s="3">
        <f t="shared" si="3"/>
        <v>510.08000000000004</v>
      </c>
      <c r="I5" s="1">
        <f t="shared" si="4"/>
        <v>2.4703632887189215</v>
      </c>
      <c r="J5" s="1">
        <f t="shared" si="5"/>
        <v>2.4703632887189215</v>
      </c>
    </row>
    <row r="6" spans="1:13" x14ac:dyDescent="0.25">
      <c r="A6" s="4" t="s">
        <v>6</v>
      </c>
      <c r="B6" s="4">
        <v>699</v>
      </c>
      <c r="C6" s="3"/>
      <c r="D6" s="5">
        <f t="shared" si="6"/>
        <v>628.72160000000008</v>
      </c>
      <c r="E6" s="3">
        <f t="shared" si="0"/>
        <v>587.50304000000006</v>
      </c>
      <c r="F6" s="3">
        <f t="shared" si="1"/>
        <v>669.94016000000011</v>
      </c>
      <c r="G6" s="3">
        <f t="shared" si="2"/>
        <v>61.82784000000003</v>
      </c>
      <c r="H6" s="3">
        <f t="shared" si="3"/>
        <v>517.37600000000032</v>
      </c>
      <c r="I6" s="1">
        <f t="shared" si="4"/>
        <v>25.983404864091515</v>
      </c>
      <c r="J6" s="1">
        <f t="shared" si="5"/>
        <v>25.983404864091515</v>
      </c>
    </row>
    <row r="7" spans="1:13" x14ac:dyDescent="0.25">
      <c r="A7" s="4" t="s">
        <v>7</v>
      </c>
      <c r="B7" s="4">
        <v>789</v>
      </c>
      <c r="C7" s="3"/>
      <c r="D7" s="5">
        <f t="shared" si="6"/>
        <v>724.88864000000001</v>
      </c>
      <c r="E7" s="3">
        <f t="shared" si="0"/>
        <v>669.93439999999998</v>
      </c>
      <c r="F7" s="3">
        <f t="shared" si="1"/>
        <v>779.84288000000004</v>
      </c>
      <c r="G7" s="3">
        <f t="shared" si="2"/>
        <v>82.431360000000026</v>
      </c>
      <c r="H7" s="3">
        <f t="shared" si="3"/>
        <v>731.76800000000014</v>
      </c>
      <c r="I7" s="1">
        <f t="shared" si="4"/>
        <v>7.2537389100126566</v>
      </c>
      <c r="J7" s="1">
        <f t="shared" si="5"/>
        <v>7.2537389100126566</v>
      </c>
    </row>
    <row r="8" spans="1:13" x14ac:dyDescent="0.25">
      <c r="A8" s="4" t="s">
        <v>8</v>
      </c>
      <c r="B8" s="4">
        <v>898</v>
      </c>
      <c r="C8" s="3"/>
      <c r="D8" s="5">
        <f t="shared" si="6"/>
        <v>828.75545599999998</v>
      </c>
      <c r="E8" s="3">
        <f t="shared" si="0"/>
        <v>765.22703359999991</v>
      </c>
      <c r="F8" s="3">
        <f t="shared" si="1"/>
        <v>892.28387840000005</v>
      </c>
      <c r="G8" s="3">
        <f t="shared" si="2"/>
        <v>95.292633600000087</v>
      </c>
      <c r="H8" s="3">
        <f t="shared" si="3"/>
        <v>862.27424000000008</v>
      </c>
      <c r="I8" s="1">
        <f t="shared" si="4"/>
        <v>3.9783697104676974</v>
      </c>
      <c r="J8" s="1">
        <f t="shared" si="5"/>
        <v>3.9783697104676974</v>
      </c>
    </row>
    <row r="9" spans="1:13" x14ac:dyDescent="0.25">
      <c r="A9" s="4" t="s">
        <v>9</v>
      </c>
      <c r="B9" s="4">
        <v>907</v>
      </c>
      <c r="C9" s="3"/>
      <c r="D9" s="5">
        <f t="shared" si="6"/>
        <v>875.70218239999997</v>
      </c>
      <c r="E9" s="3">
        <f t="shared" si="0"/>
        <v>831.51212287999988</v>
      </c>
      <c r="F9" s="3">
        <f t="shared" si="1"/>
        <v>919.89224192000006</v>
      </c>
      <c r="G9" s="3">
        <f t="shared" si="2"/>
        <v>66.285089280000122</v>
      </c>
      <c r="H9" s="3">
        <f t="shared" si="3"/>
        <v>987.57651200000009</v>
      </c>
      <c r="I9" s="1">
        <f t="shared" si="4"/>
        <v>-8.8838491730981364</v>
      </c>
      <c r="J9" s="1">
        <f t="shared" si="5"/>
        <v>8.8838491730981364</v>
      </c>
    </row>
    <row r="10" spans="1:13" x14ac:dyDescent="0.25">
      <c r="A10" s="4" t="s">
        <v>10</v>
      </c>
      <c r="B10" s="4">
        <v>800</v>
      </c>
      <c r="C10" s="3"/>
      <c r="D10" s="5">
        <f t="shared" si="6"/>
        <v>830.28087296000001</v>
      </c>
      <c r="E10" s="3">
        <f t="shared" si="0"/>
        <v>830.77337292799996</v>
      </c>
      <c r="F10" s="3">
        <f t="shared" si="1"/>
        <v>829.78837299200006</v>
      </c>
      <c r="G10" s="3">
        <f t="shared" si="2"/>
        <v>-0.73874995199992088</v>
      </c>
      <c r="H10" s="3">
        <f t="shared" si="3"/>
        <v>986.17733120000014</v>
      </c>
      <c r="I10" s="1">
        <f t="shared" si="4"/>
        <v>-23.272166400000017</v>
      </c>
      <c r="J10" s="1">
        <f t="shared" si="5"/>
        <v>23.272166400000017</v>
      </c>
    </row>
    <row r="11" spans="1:13" x14ac:dyDescent="0.25">
      <c r="A11" s="4" t="s">
        <v>11</v>
      </c>
      <c r="B11" s="4">
        <v>723</v>
      </c>
      <c r="C11" s="3"/>
      <c r="D11" s="5">
        <f t="shared" si="6"/>
        <v>765.91234918400005</v>
      </c>
      <c r="E11" s="3">
        <f t="shared" si="0"/>
        <v>791.85675868160001</v>
      </c>
      <c r="F11" s="3">
        <f t="shared" si="1"/>
        <v>739.96793968640009</v>
      </c>
      <c r="G11" s="3">
        <f t="shared" si="2"/>
        <v>-38.916614246399938</v>
      </c>
      <c r="H11" s="3">
        <f t="shared" si="3"/>
        <v>829.04962304000014</v>
      </c>
      <c r="I11" s="1">
        <f t="shared" si="4"/>
        <v>-14.667997654218553</v>
      </c>
      <c r="J11" s="1">
        <f t="shared" si="5"/>
        <v>14.667997654218553</v>
      </c>
    </row>
    <row r="12" spans="1:13" x14ac:dyDescent="0.25">
      <c r="A12" s="4" t="s">
        <v>12</v>
      </c>
      <c r="B12" s="4">
        <v>678</v>
      </c>
      <c r="C12" s="3"/>
      <c r="D12" s="5">
        <f t="shared" si="6"/>
        <v>713.16493967359997</v>
      </c>
      <c r="E12" s="3">
        <f t="shared" si="0"/>
        <v>744.64166727680004</v>
      </c>
      <c r="F12" s="3">
        <f t="shared" si="1"/>
        <v>681.68821207039991</v>
      </c>
      <c r="G12" s="3">
        <f t="shared" si="2"/>
        <v>-47.215091404800084</v>
      </c>
      <c r="H12" s="3">
        <f t="shared" si="3"/>
        <v>701.05132544000014</v>
      </c>
      <c r="I12" s="1">
        <f t="shared" si="4"/>
        <v>-3.3999005073746522</v>
      </c>
      <c r="J12" s="1">
        <f t="shared" si="5"/>
        <v>3.3999005073746522</v>
      </c>
    </row>
    <row r="13" spans="1:13" x14ac:dyDescent="0.25">
      <c r="A13" s="4" t="s">
        <v>13</v>
      </c>
      <c r="B13" s="4">
        <v>509</v>
      </c>
      <c r="C13" s="3"/>
      <c r="D13" s="5">
        <f t="shared" si="6"/>
        <v>590.66597586943999</v>
      </c>
      <c r="E13" s="3">
        <f t="shared" si="0"/>
        <v>652.25625243238403</v>
      </c>
      <c r="F13" s="3">
        <f t="shared" si="1"/>
        <v>529.07569930649595</v>
      </c>
      <c r="G13" s="3">
        <f t="shared" si="2"/>
        <v>-92.385414844416047</v>
      </c>
      <c r="H13" s="3">
        <f t="shared" si="3"/>
        <v>634.47312066559982</v>
      </c>
      <c r="I13" s="1">
        <f t="shared" si="4"/>
        <v>-24.650907792848688</v>
      </c>
      <c r="J13" s="1">
        <f t="shared" si="5"/>
        <v>24.650907792848688</v>
      </c>
    </row>
    <row r="14" spans="1:13" x14ac:dyDescent="0.25">
      <c r="H14" s="3">
        <f t="shared" si="3"/>
        <v>436.69028446207989</v>
      </c>
      <c r="J14" s="1">
        <f>SUM(J3:J13)</f>
        <v>157.24108873674666</v>
      </c>
    </row>
    <row r="15" spans="1:13" x14ac:dyDescent="0.25">
      <c r="H15" s="6"/>
      <c r="I15" s="3"/>
    </row>
    <row r="16" spans="1:13" x14ac:dyDescent="0.25">
      <c r="I16" s="1" t="s">
        <v>22</v>
      </c>
      <c r="J16" s="1">
        <f>J14/12</f>
        <v>13.103424061395556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3" workbookViewId="0">
      <selection activeCell="M17" sqref="M17"/>
    </sheetView>
  </sheetViews>
  <sheetFormatPr defaultRowHeight="15" x14ac:dyDescent="0.25"/>
  <cols>
    <col min="1" max="1" width="12.85546875" style="11" bestFit="1" customWidth="1"/>
    <col min="2" max="2" width="6.85546875" style="11" bestFit="1" customWidth="1"/>
    <col min="3" max="7" width="9.28515625" style="11" bestFit="1" customWidth="1"/>
    <col min="8" max="8" width="10.5703125" style="11" bestFit="1" customWidth="1"/>
    <col min="9" max="9" width="9.28515625" style="11" bestFit="1" customWidth="1"/>
    <col min="10" max="10" width="12.140625" style="11" bestFit="1" customWidth="1"/>
    <col min="11" max="16384" width="9.140625" style="11"/>
  </cols>
  <sheetData>
    <row r="1" spans="1:10" x14ac:dyDescent="0.25">
      <c r="A1" s="13" t="s">
        <v>0</v>
      </c>
      <c r="B1" s="13" t="s">
        <v>1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19</v>
      </c>
      <c r="H1" s="14" t="s">
        <v>20</v>
      </c>
      <c r="I1" s="14" t="s">
        <v>21</v>
      </c>
      <c r="J1" s="14" t="s">
        <v>23</v>
      </c>
    </row>
    <row r="2" spans="1:10" x14ac:dyDescent="0.25">
      <c r="A2" s="15" t="s">
        <v>2</v>
      </c>
      <c r="B2" s="15">
        <v>500</v>
      </c>
      <c r="C2" s="14">
        <v>0.7</v>
      </c>
      <c r="D2" s="14">
        <f>B2</f>
        <v>500</v>
      </c>
      <c r="E2" s="14">
        <f>B2</f>
        <v>500</v>
      </c>
      <c r="F2" s="14">
        <f>B2</f>
        <v>500</v>
      </c>
      <c r="G2" s="14">
        <v>0</v>
      </c>
      <c r="H2" s="14" t="s">
        <v>18</v>
      </c>
      <c r="I2" s="14">
        <v>0</v>
      </c>
      <c r="J2" s="14"/>
    </row>
    <row r="3" spans="1:10" x14ac:dyDescent="0.25">
      <c r="A3" s="15" t="s">
        <v>3</v>
      </c>
      <c r="B3" s="15">
        <v>604</v>
      </c>
      <c r="C3" s="14"/>
      <c r="D3" s="14">
        <f>$C$2*B3+(1-$C$2)*D2</f>
        <v>572.79999999999995</v>
      </c>
      <c r="E3" s="14">
        <f>$C$2*D3+(1-$C$2)*E2</f>
        <v>550.95999999999992</v>
      </c>
      <c r="F3" s="14">
        <f>2*D3-E3</f>
        <v>594.64</v>
      </c>
      <c r="G3" s="14">
        <f>$C$2/(1-$C$2)*(D3-E3)</f>
        <v>50.960000000000065</v>
      </c>
      <c r="H3" s="14">
        <f>F2+G2</f>
        <v>500</v>
      </c>
      <c r="I3" s="14">
        <f>(B3-H3)/B3*100</f>
        <v>17.218543046357617</v>
      </c>
      <c r="J3" s="14">
        <f>ABS(I3)</f>
        <v>17.218543046357617</v>
      </c>
    </row>
    <row r="4" spans="1:10" x14ac:dyDescent="0.25">
      <c r="A4" s="15" t="s">
        <v>4</v>
      </c>
      <c r="B4" s="15">
        <v>498</v>
      </c>
      <c r="C4" s="14"/>
      <c r="D4" s="14">
        <f t="shared" ref="D4:D25" si="0">$C$2*B4+(1-$C$2)*D3</f>
        <v>520.43999999999994</v>
      </c>
      <c r="E4" s="14">
        <f t="shared" ref="E4:E25" si="1">$C$2*D4+(1-$C$2)*E3</f>
        <v>529.596</v>
      </c>
      <c r="F4" s="14">
        <f t="shared" ref="F4:F25" si="2">2*D4-E4</f>
        <v>511.28399999999988</v>
      </c>
      <c r="G4" s="14">
        <f t="shared" ref="G4:G25" si="3">$C$2/(1-$C$2)*(D4-E4)</f>
        <v>-21.364000000000143</v>
      </c>
      <c r="H4" s="14">
        <f t="shared" ref="H4:H25" si="4">F3+G3</f>
        <v>645.6</v>
      </c>
      <c r="I4" s="14">
        <f t="shared" ref="I4:I25" si="5">(B4-H4)/B4*100</f>
        <v>-29.638554216867476</v>
      </c>
      <c r="J4" s="14">
        <f t="shared" ref="J4:J25" si="6">ABS(I4)</f>
        <v>29.638554216867476</v>
      </c>
    </row>
    <row r="5" spans="1:10" x14ac:dyDescent="0.25">
      <c r="A5" s="15" t="s">
        <v>5</v>
      </c>
      <c r="B5" s="15">
        <v>523</v>
      </c>
      <c r="C5" s="14"/>
      <c r="D5" s="14">
        <f t="shared" si="0"/>
        <v>522.23199999999997</v>
      </c>
      <c r="E5" s="14">
        <f t="shared" si="1"/>
        <v>524.44119999999998</v>
      </c>
      <c r="F5" s="14">
        <f t="shared" si="2"/>
        <v>520.02279999999996</v>
      </c>
      <c r="G5" s="14">
        <f t="shared" si="3"/>
        <v>-5.154800000000022</v>
      </c>
      <c r="H5" s="14">
        <f t="shared" si="4"/>
        <v>489.91999999999973</v>
      </c>
      <c r="I5" s="14">
        <f t="shared" si="5"/>
        <v>6.3250478011472797</v>
      </c>
      <c r="J5" s="14">
        <f t="shared" si="6"/>
        <v>6.3250478011472797</v>
      </c>
    </row>
    <row r="6" spans="1:10" x14ac:dyDescent="0.25">
      <c r="A6" s="15" t="s">
        <v>6</v>
      </c>
      <c r="B6" s="15">
        <v>699</v>
      </c>
      <c r="C6" s="14"/>
      <c r="D6" s="14">
        <f t="shared" si="0"/>
        <v>645.9695999999999</v>
      </c>
      <c r="E6" s="14">
        <f t="shared" si="1"/>
        <v>609.51107999999988</v>
      </c>
      <c r="F6" s="14">
        <f t="shared" si="2"/>
        <v>682.42811999999992</v>
      </c>
      <c r="G6" s="14">
        <f t="shared" si="3"/>
        <v>85.06988000000004</v>
      </c>
      <c r="H6" s="14">
        <f t="shared" si="4"/>
        <v>514.86799999999994</v>
      </c>
      <c r="I6" s="14">
        <f t="shared" si="5"/>
        <v>26.34220314735337</v>
      </c>
      <c r="J6" s="14">
        <f t="shared" si="6"/>
        <v>26.34220314735337</v>
      </c>
    </row>
    <row r="7" spans="1:10" x14ac:dyDescent="0.25">
      <c r="A7" s="15" t="s">
        <v>7</v>
      </c>
      <c r="B7" s="15">
        <v>789</v>
      </c>
      <c r="C7" s="14"/>
      <c r="D7" s="14">
        <f t="shared" si="0"/>
        <v>746.09087999999997</v>
      </c>
      <c r="E7" s="14">
        <f t="shared" si="1"/>
        <v>705.11693999999989</v>
      </c>
      <c r="F7" s="14">
        <f t="shared" si="2"/>
        <v>787.06482000000005</v>
      </c>
      <c r="G7" s="14">
        <f t="shared" si="3"/>
        <v>95.605860000000177</v>
      </c>
      <c r="H7" s="14">
        <f t="shared" si="4"/>
        <v>767.49799999999993</v>
      </c>
      <c r="I7" s="14">
        <f t="shared" si="5"/>
        <v>2.7252217997465231</v>
      </c>
      <c r="J7" s="14">
        <f t="shared" si="6"/>
        <v>2.7252217997465231</v>
      </c>
    </row>
    <row r="8" spans="1:10" x14ac:dyDescent="0.25">
      <c r="A8" s="15" t="s">
        <v>8</v>
      </c>
      <c r="B8" s="15">
        <v>898</v>
      </c>
      <c r="C8" s="14"/>
      <c r="D8" s="14">
        <f t="shared" si="0"/>
        <v>852.42726399999992</v>
      </c>
      <c r="E8" s="14">
        <f t="shared" si="1"/>
        <v>808.23416679999991</v>
      </c>
      <c r="F8" s="14">
        <f t="shared" si="2"/>
        <v>896.62036119999993</v>
      </c>
      <c r="G8" s="14">
        <f t="shared" si="3"/>
        <v>103.11722680000001</v>
      </c>
      <c r="H8" s="14">
        <f t="shared" si="4"/>
        <v>882.67068000000017</v>
      </c>
      <c r="I8" s="14">
        <f t="shared" si="5"/>
        <v>1.7070512249443011</v>
      </c>
      <c r="J8" s="14">
        <f t="shared" si="6"/>
        <v>1.7070512249443011</v>
      </c>
    </row>
    <row r="9" spans="1:10" x14ac:dyDescent="0.25">
      <c r="A9" s="15" t="s">
        <v>9</v>
      </c>
      <c r="B9" s="15">
        <v>907</v>
      </c>
      <c r="C9" s="14"/>
      <c r="D9" s="14">
        <f t="shared" si="0"/>
        <v>890.62817919999998</v>
      </c>
      <c r="E9" s="14">
        <f t="shared" si="1"/>
        <v>865.90997547999996</v>
      </c>
      <c r="F9" s="14">
        <f t="shared" si="2"/>
        <v>915.34638292</v>
      </c>
      <c r="G9" s="14">
        <f t="shared" si="3"/>
        <v>57.675808680000038</v>
      </c>
      <c r="H9" s="14">
        <f t="shared" si="4"/>
        <v>999.73758799999996</v>
      </c>
      <c r="I9" s="14">
        <f t="shared" si="5"/>
        <v>-10.224651378169785</v>
      </c>
      <c r="J9" s="14">
        <f t="shared" si="6"/>
        <v>10.224651378169785</v>
      </c>
    </row>
    <row r="10" spans="1:10" x14ac:dyDescent="0.25">
      <c r="A10" s="15" t="s">
        <v>10</v>
      </c>
      <c r="B10" s="15">
        <v>800</v>
      </c>
      <c r="C10" s="14"/>
      <c r="D10" s="14">
        <f t="shared" si="0"/>
        <v>827.18845376000002</v>
      </c>
      <c r="E10" s="14">
        <f t="shared" si="1"/>
        <v>838.80491027599987</v>
      </c>
      <c r="F10" s="14">
        <f t="shared" si="2"/>
        <v>815.57199724400016</v>
      </c>
      <c r="G10" s="14">
        <f t="shared" si="3"/>
        <v>-27.105065203999665</v>
      </c>
      <c r="H10" s="14">
        <f t="shared" si="4"/>
        <v>973.02219160000004</v>
      </c>
      <c r="I10" s="14">
        <f t="shared" si="5"/>
        <v>-21.627773950000005</v>
      </c>
      <c r="J10" s="14">
        <f t="shared" si="6"/>
        <v>21.627773950000005</v>
      </c>
    </row>
    <row r="11" spans="1:10" x14ac:dyDescent="0.25">
      <c r="A11" s="15" t="s">
        <v>11</v>
      </c>
      <c r="B11" s="15">
        <v>723</v>
      </c>
      <c r="C11" s="14"/>
      <c r="D11" s="14">
        <f t="shared" si="0"/>
        <v>754.25653612799999</v>
      </c>
      <c r="E11" s="14">
        <f t="shared" si="1"/>
        <v>779.62104837239997</v>
      </c>
      <c r="F11" s="14">
        <f t="shared" si="2"/>
        <v>728.89202388360002</v>
      </c>
      <c r="G11" s="14">
        <f t="shared" si="3"/>
        <v>-59.183861903599933</v>
      </c>
      <c r="H11" s="14">
        <f t="shared" si="4"/>
        <v>788.46693204000053</v>
      </c>
      <c r="I11" s="14">
        <f t="shared" si="5"/>
        <v>-9.0549006970955102</v>
      </c>
      <c r="J11" s="14">
        <f t="shared" si="6"/>
        <v>9.0549006970955102</v>
      </c>
    </row>
    <row r="12" spans="1:10" x14ac:dyDescent="0.25">
      <c r="A12" s="15" t="s">
        <v>12</v>
      </c>
      <c r="B12" s="15">
        <v>678</v>
      </c>
      <c r="C12" s="14"/>
      <c r="D12" s="14">
        <f t="shared" si="0"/>
        <v>700.87696083840001</v>
      </c>
      <c r="E12" s="14">
        <f t="shared" si="1"/>
        <v>724.50018709860001</v>
      </c>
      <c r="F12" s="14">
        <f t="shared" si="2"/>
        <v>677.25373457820001</v>
      </c>
      <c r="G12" s="14">
        <f t="shared" si="3"/>
        <v>-55.120861273799989</v>
      </c>
      <c r="H12" s="14">
        <f t="shared" si="4"/>
        <v>669.70816198000011</v>
      </c>
      <c r="I12" s="14">
        <f t="shared" si="5"/>
        <v>1.2229849587020483</v>
      </c>
      <c r="J12" s="14">
        <f t="shared" si="6"/>
        <v>1.2229849587020483</v>
      </c>
    </row>
    <row r="13" spans="1:10" x14ac:dyDescent="0.25">
      <c r="A13" s="15" t="s">
        <v>13</v>
      </c>
      <c r="B13" s="15">
        <v>509</v>
      </c>
      <c r="C13" s="14"/>
      <c r="D13" s="14">
        <f t="shared" si="0"/>
        <v>566.56308825151996</v>
      </c>
      <c r="E13" s="14">
        <f t="shared" si="1"/>
        <v>613.944217905644</v>
      </c>
      <c r="F13" s="14">
        <f t="shared" si="2"/>
        <v>519.18195859739592</v>
      </c>
      <c r="G13" s="14">
        <f t="shared" si="3"/>
        <v>-110.55596919295607</v>
      </c>
      <c r="H13" s="14">
        <f t="shared" si="4"/>
        <v>622.13287330440005</v>
      </c>
      <c r="I13" s="14">
        <f t="shared" si="5"/>
        <v>-22.226497702239694</v>
      </c>
      <c r="J13" s="14">
        <f t="shared" si="6"/>
        <v>22.226497702239694</v>
      </c>
    </row>
    <row r="14" spans="1:10" s="12" customFormat="1" x14ac:dyDescent="0.25">
      <c r="A14" s="16" t="s">
        <v>26</v>
      </c>
      <c r="B14" s="16">
        <v>487</v>
      </c>
      <c r="C14" s="17"/>
      <c r="D14" s="17">
        <f t="shared" si="0"/>
        <v>510.86892647545596</v>
      </c>
      <c r="E14" s="17">
        <f t="shared" si="1"/>
        <v>541.79151390451239</v>
      </c>
      <c r="F14" s="17">
        <f t="shared" si="2"/>
        <v>479.94633904639954</v>
      </c>
      <c r="G14" s="17">
        <f t="shared" si="3"/>
        <v>-72.152704001131639</v>
      </c>
      <c r="H14" s="17">
        <f t="shared" si="4"/>
        <v>408.62598940443985</v>
      </c>
      <c r="I14" s="17">
        <f t="shared" si="5"/>
        <v>16.093225994981548</v>
      </c>
      <c r="J14" s="17">
        <f t="shared" si="6"/>
        <v>16.093225994981548</v>
      </c>
    </row>
    <row r="15" spans="1:10" s="12" customFormat="1" x14ac:dyDescent="0.25">
      <c r="A15" s="16" t="s">
        <v>27</v>
      </c>
      <c r="B15" s="16">
        <v>533</v>
      </c>
      <c r="C15" s="17"/>
      <c r="D15" s="17">
        <f t="shared" si="0"/>
        <v>526.36067794263681</v>
      </c>
      <c r="E15" s="17">
        <f t="shared" si="1"/>
        <v>530.98992873119948</v>
      </c>
      <c r="F15" s="17">
        <f t="shared" si="2"/>
        <v>521.73142715407414</v>
      </c>
      <c r="G15" s="17">
        <f t="shared" si="3"/>
        <v>-10.801585173312899</v>
      </c>
      <c r="H15" s="17">
        <f t="shared" si="4"/>
        <v>407.79363504526793</v>
      </c>
      <c r="I15" s="17">
        <f t="shared" si="5"/>
        <v>23.490875226028528</v>
      </c>
      <c r="J15" s="17">
        <f t="shared" si="6"/>
        <v>23.490875226028528</v>
      </c>
    </row>
    <row r="16" spans="1:10" s="12" customFormat="1" x14ac:dyDescent="0.25">
      <c r="A16" s="16" t="s">
        <v>28</v>
      </c>
      <c r="B16" s="16">
        <v>673</v>
      </c>
      <c r="C16" s="17"/>
      <c r="D16" s="17">
        <f t="shared" si="0"/>
        <v>629.00820338279107</v>
      </c>
      <c r="E16" s="17">
        <f t="shared" si="1"/>
        <v>599.60272098731355</v>
      </c>
      <c r="F16" s="17">
        <f t="shared" si="2"/>
        <v>658.41368577826859</v>
      </c>
      <c r="G16" s="17">
        <f t="shared" si="3"/>
        <v>68.612792256114204</v>
      </c>
      <c r="H16" s="17">
        <f t="shared" si="4"/>
        <v>510.92984198076124</v>
      </c>
      <c r="I16" s="17">
        <f t="shared" si="5"/>
        <v>24.081747105384661</v>
      </c>
      <c r="J16" s="17">
        <f t="shared" si="6"/>
        <v>24.081747105384661</v>
      </c>
    </row>
    <row r="17" spans="1:10" s="12" customFormat="1" x14ac:dyDescent="0.25">
      <c r="A17" s="16" t="s">
        <v>29</v>
      </c>
      <c r="B17" s="16">
        <v>689</v>
      </c>
      <c r="C17" s="17"/>
      <c r="D17" s="17">
        <f t="shared" si="0"/>
        <v>671.00246101483731</v>
      </c>
      <c r="E17" s="17">
        <f t="shared" si="1"/>
        <v>649.58253900658019</v>
      </c>
      <c r="F17" s="17">
        <f t="shared" si="2"/>
        <v>692.42238302309443</v>
      </c>
      <c r="G17" s="17">
        <f t="shared" si="3"/>
        <v>49.979818019266602</v>
      </c>
      <c r="H17" s="17">
        <f t="shared" si="4"/>
        <v>727.02647803438276</v>
      </c>
      <c r="I17" s="17">
        <f t="shared" si="5"/>
        <v>-5.5190824433066412</v>
      </c>
      <c r="J17" s="17">
        <f t="shared" si="6"/>
        <v>5.5190824433066412</v>
      </c>
    </row>
    <row r="18" spans="1:10" s="12" customFormat="1" x14ac:dyDescent="0.25">
      <c r="A18" s="16" t="s">
        <v>30</v>
      </c>
      <c r="B18" s="16">
        <v>796</v>
      </c>
      <c r="C18" s="17"/>
      <c r="D18" s="17">
        <f t="shared" si="0"/>
        <v>758.50073830445115</v>
      </c>
      <c r="E18" s="17">
        <f t="shared" si="1"/>
        <v>725.82527851508985</v>
      </c>
      <c r="F18" s="17">
        <f t="shared" si="2"/>
        <v>791.17619809381245</v>
      </c>
      <c r="G18" s="17">
        <f t="shared" si="3"/>
        <v>76.242739508509686</v>
      </c>
      <c r="H18" s="17">
        <f t="shared" si="4"/>
        <v>742.40220104236107</v>
      </c>
      <c r="I18" s="17">
        <f t="shared" si="5"/>
        <v>6.7333918288491112</v>
      </c>
      <c r="J18" s="17">
        <f t="shared" si="6"/>
        <v>6.7333918288491112</v>
      </c>
    </row>
    <row r="19" spans="1:10" s="12" customFormat="1" x14ac:dyDescent="0.25">
      <c r="A19" s="16" t="s">
        <v>31</v>
      </c>
      <c r="B19" s="16">
        <v>894</v>
      </c>
      <c r="C19" s="17"/>
      <c r="D19" s="17">
        <f t="shared" si="0"/>
        <v>853.35022149133533</v>
      </c>
      <c r="E19" s="17">
        <f t="shared" si="1"/>
        <v>815.09273859846166</v>
      </c>
      <c r="F19" s="17">
        <f t="shared" si="2"/>
        <v>891.607704384209</v>
      </c>
      <c r="G19" s="17">
        <f t="shared" si="3"/>
        <v>89.267460083371887</v>
      </c>
      <c r="H19" s="17">
        <f t="shared" si="4"/>
        <v>867.4189376023221</v>
      </c>
      <c r="I19" s="17">
        <f t="shared" si="5"/>
        <v>2.9732731988454022</v>
      </c>
      <c r="J19" s="17">
        <f t="shared" si="6"/>
        <v>2.9732731988454022</v>
      </c>
    </row>
    <row r="20" spans="1:10" s="12" customFormat="1" x14ac:dyDescent="0.25">
      <c r="A20" s="16" t="s">
        <v>32</v>
      </c>
      <c r="B20" s="16">
        <v>834</v>
      </c>
      <c r="C20" s="17"/>
      <c r="D20" s="17">
        <f t="shared" si="0"/>
        <v>839.80506644740058</v>
      </c>
      <c r="E20" s="17">
        <f t="shared" si="1"/>
        <v>832.39136809271895</v>
      </c>
      <c r="F20" s="17">
        <f t="shared" si="2"/>
        <v>847.21876480208221</v>
      </c>
      <c r="G20" s="17">
        <f t="shared" si="3"/>
        <v>17.298629494257131</v>
      </c>
      <c r="H20" s="17">
        <f t="shared" si="4"/>
        <v>980.87516446758093</v>
      </c>
      <c r="I20" s="17">
        <f t="shared" si="5"/>
        <v>-17.610930991316661</v>
      </c>
      <c r="J20" s="17">
        <f t="shared" si="6"/>
        <v>17.610930991316661</v>
      </c>
    </row>
    <row r="21" spans="1:10" s="12" customFormat="1" x14ac:dyDescent="0.25">
      <c r="A21" s="16" t="s">
        <v>33</v>
      </c>
      <c r="B21" s="16">
        <v>759</v>
      </c>
      <c r="C21" s="17"/>
      <c r="D21" s="17">
        <f t="shared" si="0"/>
        <v>783.24151993422015</v>
      </c>
      <c r="E21" s="17">
        <f t="shared" si="1"/>
        <v>797.98647438176977</v>
      </c>
      <c r="F21" s="17">
        <f t="shared" si="2"/>
        <v>768.49656548667053</v>
      </c>
      <c r="G21" s="17">
        <f t="shared" si="3"/>
        <v>-34.404893710949104</v>
      </c>
      <c r="H21" s="17">
        <f t="shared" si="4"/>
        <v>864.51739429633938</v>
      </c>
      <c r="I21" s="17">
        <f t="shared" si="5"/>
        <v>-13.902159986342474</v>
      </c>
      <c r="J21" s="17">
        <f t="shared" si="6"/>
        <v>13.902159986342474</v>
      </c>
    </row>
    <row r="22" spans="1:10" s="12" customFormat="1" x14ac:dyDescent="0.25">
      <c r="A22" s="16" t="s">
        <v>34</v>
      </c>
      <c r="B22" s="16">
        <v>751</v>
      </c>
      <c r="C22" s="17"/>
      <c r="D22" s="17">
        <f t="shared" si="0"/>
        <v>760.67245598026602</v>
      </c>
      <c r="E22" s="17">
        <f t="shared" si="1"/>
        <v>771.86666150071721</v>
      </c>
      <c r="F22" s="17">
        <f t="shared" si="2"/>
        <v>749.47825045981483</v>
      </c>
      <c r="G22" s="17">
        <f t="shared" si="3"/>
        <v>-26.119812881052777</v>
      </c>
      <c r="H22" s="17">
        <f t="shared" si="4"/>
        <v>734.09167177572147</v>
      </c>
      <c r="I22" s="17">
        <f t="shared" si="5"/>
        <v>2.251441840782761</v>
      </c>
      <c r="J22" s="17">
        <f t="shared" si="6"/>
        <v>2.251441840782761</v>
      </c>
    </row>
    <row r="23" spans="1:10" s="12" customFormat="1" x14ac:dyDescent="0.25">
      <c r="A23" s="16" t="s">
        <v>35</v>
      </c>
      <c r="B23" s="16">
        <v>754</v>
      </c>
      <c r="C23" s="17"/>
      <c r="D23" s="17">
        <f t="shared" si="0"/>
        <v>756.00173679407976</v>
      </c>
      <c r="E23" s="17">
        <f t="shared" si="1"/>
        <v>760.76121420607103</v>
      </c>
      <c r="F23" s="17">
        <f t="shared" si="2"/>
        <v>751.24225938208849</v>
      </c>
      <c r="G23" s="17">
        <f t="shared" si="3"/>
        <v>-11.105447294646295</v>
      </c>
      <c r="H23" s="17">
        <f t="shared" si="4"/>
        <v>723.35843757876205</v>
      </c>
      <c r="I23" s="17">
        <f t="shared" si="5"/>
        <v>4.0638676951243964</v>
      </c>
      <c r="J23" s="17">
        <f t="shared" si="6"/>
        <v>4.0638676951243964</v>
      </c>
    </row>
    <row r="24" spans="1:10" s="12" customFormat="1" x14ac:dyDescent="0.25">
      <c r="A24" s="16" t="s">
        <v>36</v>
      </c>
      <c r="B24" s="16">
        <v>624</v>
      </c>
      <c r="C24" s="17"/>
      <c r="D24" s="17">
        <f t="shared" si="0"/>
        <v>663.60052103822386</v>
      </c>
      <c r="E24" s="17">
        <f t="shared" si="1"/>
        <v>692.74872898857802</v>
      </c>
      <c r="F24" s="17">
        <f t="shared" si="2"/>
        <v>634.4523130878697</v>
      </c>
      <c r="G24" s="17">
        <f t="shared" si="3"/>
        <v>-68.012485217493037</v>
      </c>
      <c r="H24" s="17">
        <f t="shared" si="4"/>
        <v>740.13681208744219</v>
      </c>
      <c r="I24" s="17">
        <f t="shared" si="5"/>
        <v>-18.611668603756762</v>
      </c>
      <c r="J24" s="17">
        <f t="shared" si="6"/>
        <v>18.611668603756762</v>
      </c>
    </row>
    <row r="25" spans="1:10" s="12" customFormat="1" x14ac:dyDescent="0.25">
      <c r="A25" s="16" t="s">
        <v>37</v>
      </c>
      <c r="B25" s="16">
        <v>514</v>
      </c>
      <c r="C25" s="17"/>
      <c r="D25" s="17">
        <f t="shared" si="0"/>
        <v>558.88015631146709</v>
      </c>
      <c r="E25" s="17">
        <f t="shared" si="1"/>
        <v>599.04072811460037</v>
      </c>
      <c r="F25" s="17">
        <f t="shared" si="2"/>
        <v>518.71958450833381</v>
      </c>
      <c r="G25" s="17">
        <f t="shared" si="3"/>
        <v>-93.708000873977639</v>
      </c>
      <c r="H25" s="17">
        <f t="shared" si="4"/>
        <v>566.43982787037669</v>
      </c>
      <c r="I25" s="17">
        <f t="shared" si="5"/>
        <v>-10.202301142096633</v>
      </c>
      <c r="J25" s="17">
        <f t="shared" si="6"/>
        <v>10.202301142096633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" sqref="G2"/>
    </sheetView>
  </sheetViews>
  <sheetFormatPr defaultRowHeight="15" x14ac:dyDescent="0.25"/>
  <cols>
    <col min="1" max="7" width="9.140625" style="1"/>
    <col min="8" max="8" width="10.42578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3" x14ac:dyDescent="0.25">
      <c r="A1" s="2" t="s">
        <v>0</v>
      </c>
      <c r="B1" s="2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19</v>
      </c>
      <c r="H1" s="1" t="s">
        <v>20</v>
      </c>
      <c r="I1" s="1" t="s">
        <v>21</v>
      </c>
      <c r="J1" s="1" t="s">
        <v>23</v>
      </c>
    </row>
    <row r="2" spans="1:13" x14ac:dyDescent="0.25">
      <c r="A2" s="4" t="s">
        <v>2</v>
      </c>
      <c r="B2" s="4">
        <v>500</v>
      </c>
      <c r="C2" s="3">
        <v>0.8</v>
      </c>
      <c r="D2" s="3">
        <f>B2</f>
        <v>500</v>
      </c>
      <c r="E2" s="3">
        <f>B2</f>
        <v>500</v>
      </c>
      <c r="F2" s="3">
        <f>B2</f>
        <v>500</v>
      </c>
      <c r="G2" s="3">
        <v>0</v>
      </c>
      <c r="H2" s="1" t="s">
        <v>18</v>
      </c>
      <c r="I2" s="1">
        <v>0</v>
      </c>
    </row>
    <row r="3" spans="1:13" x14ac:dyDescent="0.25">
      <c r="A3" s="4" t="s">
        <v>3</v>
      </c>
      <c r="B3" s="4">
        <v>604</v>
      </c>
      <c r="C3" s="3"/>
      <c r="D3" s="5">
        <f>$C$2*B3+(1-$C$2)*D2</f>
        <v>583.20000000000005</v>
      </c>
      <c r="E3" s="3">
        <f>$C$2*D3+(1-$C$2)*E2</f>
        <v>566.56000000000006</v>
      </c>
      <c r="F3" s="3">
        <f>2*D3-E3</f>
        <v>599.84</v>
      </c>
      <c r="G3" s="3">
        <f>$C$2/(1-$C$2)*(D3-E3)</f>
        <v>66.55999999999996</v>
      </c>
      <c r="H3" s="3">
        <f>F2+G2</f>
        <v>500</v>
      </c>
      <c r="I3" s="1">
        <f>(B3-H3)/B3*100</f>
        <v>17.218543046357617</v>
      </c>
      <c r="J3" s="1">
        <f>ABS(I3)</f>
        <v>17.218543046357617</v>
      </c>
    </row>
    <row r="4" spans="1:13" x14ac:dyDescent="0.25">
      <c r="A4" s="4" t="s">
        <v>4</v>
      </c>
      <c r="B4" s="4">
        <v>498</v>
      </c>
      <c r="C4" s="3"/>
      <c r="D4" s="5">
        <f>$C$2*B4+(1-$C$2)*D3</f>
        <v>515.04</v>
      </c>
      <c r="E4" s="3">
        <f t="shared" ref="E4:E13" si="0">$C$2*D4+(1-$C$2)*E3</f>
        <v>525.34399999999994</v>
      </c>
      <c r="F4" s="3">
        <f t="shared" ref="F4:F13" si="1">2*D4-E4</f>
        <v>504.73599999999999</v>
      </c>
      <c r="G4" s="5">
        <f t="shared" ref="G4:G13" si="2">$C$2/(1-$C$2)*(D4-E4)</f>
        <v>-41.215999999999902</v>
      </c>
      <c r="H4" s="3">
        <f t="shared" ref="H4:H14" si="3">F3+G3</f>
        <v>666.4</v>
      </c>
      <c r="I4" s="1">
        <f t="shared" ref="I4:I13" si="4">(B4-H4)/B4*100</f>
        <v>-33.815261044176701</v>
      </c>
      <c r="J4" s="1">
        <f t="shared" ref="J4:J13" si="5">ABS(I4)</f>
        <v>33.815261044176701</v>
      </c>
      <c r="M4" s="3"/>
    </row>
    <row r="5" spans="1:13" x14ac:dyDescent="0.25">
      <c r="A5" s="4" t="s">
        <v>5</v>
      </c>
      <c r="B5" s="4">
        <v>523</v>
      </c>
      <c r="C5" s="3"/>
      <c r="D5" s="5">
        <f t="shared" ref="D5:D13" si="6">$C$2*B5+(1-$C$2)*D4</f>
        <v>521.40800000000002</v>
      </c>
      <c r="E5" s="3">
        <f t="shared" si="0"/>
        <v>522.1952</v>
      </c>
      <c r="F5" s="3">
        <f t="shared" si="1"/>
        <v>520.62080000000003</v>
      </c>
      <c r="G5" s="3">
        <f t="shared" si="2"/>
        <v>-3.1487999999999383</v>
      </c>
      <c r="H5" s="3">
        <f t="shared" si="3"/>
        <v>463.5200000000001</v>
      </c>
      <c r="I5" s="1">
        <f t="shared" si="4"/>
        <v>11.372848948374743</v>
      </c>
      <c r="J5" s="1">
        <f t="shared" si="5"/>
        <v>11.372848948374743</v>
      </c>
    </row>
    <row r="6" spans="1:13" x14ac:dyDescent="0.25">
      <c r="A6" s="4" t="s">
        <v>6</v>
      </c>
      <c r="B6" s="4">
        <v>699</v>
      </c>
      <c r="C6" s="3"/>
      <c r="D6" s="5">
        <f t="shared" si="6"/>
        <v>663.48160000000007</v>
      </c>
      <c r="E6" s="3">
        <f t="shared" si="0"/>
        <v>635.22432000000003</v>
      </c>
      <c r="F6" s="3">
        <f t="shared" si="1"/>
        <v>691.73888000000011</v>
      </c>
      <c r="G6" s="3">
        <f t="shared" si="2"/>
        <v>113.02912000000018</v>
      </c>
      <c r="H6" s="3">
        <f t="shared" si="3"/>
        <v>517.47200000000009</v>
      </c>
      <c r="I6" s="1">
        <f t="shared" si="4"/>
        <v>25.969670958512147</v>
      </c>
      <c r="J6" s="1">
        <f t="shared" si="5"/>
        <v>25.969670958512147</v>
      </c>
    </row>
    <row r="7" spans="1:13" x14ac:dyDescent="0.25">
      <c r="A7" s="4" t="s">
        <v>7</v>
      </c>
      <c r="B7" s="4">
        <v>789</v>
      </c>
      <c r="C7" s="3"/>
      <c r="D7" s="5">
        <f t="shared" si="6"/>
        <v>763.89632000000006</v>
      </c>
      <c r="E7" s="3">
        <f t="shared" si="0"/>
        <v>738.16192000000001</v>
      </c>
      <c r="F7" s="3">
        <f t="shared" si="1"/>
        <v>789.63072000000011</v>
      </c>
      <c r="G7" s="3">
        <f t="shared" si="2"/>
        <v>102.93760000000023</v>
      </c>
      <c r="H7" s="3">
        <f t="shared" si="3"/>
        <v>804.76800000000026</v>
      </c>
      <c r="I7" s="1">
        <f t="shared" si="4"/>
        <v>-1.9984790874525042</v>
      </c>
      <c r="J7" s="1">
        <f t="shared" si="5"/>
        <v>1.9984790874525042</v>
      </c>
    </row>
    <row r="8" spans="1:13" x14ac:dyDescent="0.25">
      <c r="A8" s="4" t="s">
        <v>8</v>
      </c>
      <c r="B8" s="4">
        <v>898</v>
      </c>
      <c r="C8" s="3"/>
      <c r="D8" s="5">
        <f t="shared" si="6"/>
        <v>871.1792640000001</v>
      </c>
      <c r="E8" s="3">
        <f t="shared" si="0"/>
        <v>844.57579520000013</v>
      </c>
      <c r="F8" s="3">
        <f t="shared" si="1"/>
        <v>897.78273280000008</v>
      </c>
      <c r="G8" s="3">
        <f t="shared" si="2"/>
        <v>106.41387519999992</v>
      </c>
      <c r="H8" s="3">
        <f t="shared" si="3"/>
        <v>892.56832000000031</v>
      </c>
      <c r="I8" s="1">
        <f t="shared" si="4"/>
        <v>0.60486414253894072</v>
      </c>
      <c r="J8" s="1">
        <f t="shared" si="5"/>
        <v>0.60486414253894072</v>
      </c>
    </row>
    <row r="9" spans="1:13" x14ac:dyDescent="0.25">
      <c r="A9" s="4" t="s">
        <v>9</v>
      </c>
      <c r="B9" s="4">
        <v>907</v>
      </c>
      <c r="C9" s="3"/>
      <c r="D9" s="5">
        <f t="shared" si="6"/>
        <v>899.8358528</v>
      </c>
      <c r="E9" s="3">
        <f t="shared" si="0"/>
        <v>888.78384127999993</v>
      </c>
      <c r="F9" s="3">
        <f t="shared" si="1"/>
        <v>910.88786432000006</v>
      </c>
      <c r="G9" s="3">
        <f t="shared" si="2"/>
        <v>44.208046080000265</v>
      </c>
      <c r="H9" s="3">
        <f t="shared" si="3"/>
        <v>1004.196608</v>
      </c>
      <c r="I9" s="1">
        <f t="shared" si="4"/>
        <v>-10.716274310915102</v>
      </c>
      <c r="J9" s="1">
        <f t="shared" si="5"/>
        <v>10.716274310915102</v>
      </c>
    </row>
    <row r="10" spans="1:13" x14ac:dyDescent="0.25">
      <c r="A10" s="4" t="s">
        <v>10</v>
      </c>
      <c r="B10" s="4">
        <v>800</v>
      </c>
      <c r="C10" s="3"/>
      <c r="D10" s="5">
        <f t="shared" si="6"/>
        <v>819.96717056</v>
      </c>
      <c r="E10" s="3">
        <f t="shared" si="0"/>
        <v>833.73050470400005</v>
      </c>
      <c r="F10" s="3">
        <f t="shared" si="1"/>
        <v>806.20383641599994</v>
      </c>
      <c r="G10" s="3">
        <f t="shared" si="2"/>
        <v>-55.053336576000234</v>
      </c>
      <c r="H10" s="3">
        <f t="shared" si="3"/>
        <v>955.09591040000032</v>
      </c>
      <c r="I10" s="1">
        <f t="shared" si="4"/>
        <v>-19.38698880000004</v>
      </c>
      <c r="J10" s="1">
        <f t="shared" si="5"/>
        <v>19.38698880000004</v>
      </c>
    </row>
    <row r="11" spans="1:13" x14ac:dyDescent="0.25">
      <c r="A11" s="4" t="s">
        <v>11</v>
      </c>
      <c r="B11" s="4">
        <v>723</v>
      </c>
      <c r="C11" s="3"/>
      <c r="D11" s="5">
        <f t="shared" si="6"/>
        <v>742.39343411199991</v>
      </c>
      <c r="E11" s="3">
        <f t="shared" si="0"/>
        <v>760.66084823040001</v>
      </c>
      <c r="F11" s="3">
        <f t="shared" si="1"/>
        <v>724.12601999359981</v>
      </c>
      <c r="G11" s="3">
        <f t="shared" si="2"/>
        <v>-73.069656473600404</v>
      </c>
      <c r="H11" s="3">
        <f t="shared" si="3"/>
        <v>751.15049983999972</v>
      </c>
      <c r="I11" s="1">
        <f t="shared" si="4"/>
        <v>-3.8935684426002384</v>
      </c>
      <c r="J11" s="1">
        <f t="shared" si="5"/>
        <v>3.8935684426002384</v>
      </c>
    </row>
    <row r="12" spans="1:13" x14ac:dyDescent="0.25">
      <c r="A12" s="4" t="s">
        <v>12</v>
      </c>
      <c r="B12" s="4">
        <v>678</v>
      </c>
      <c r="C12" s="3"/>
      <c r="D12" s="5">
        <f t="shared" si="6"/>
        <v>690.87868682239991</v>
      </c>
      <c r="E12" s="3">
        <f t="shared" si="0"/>
        <v>704.835119104</v>
      </c>
      <c r="F12" s="3">
        <f t="shared" si="1"/>
        <v>676.92225454079983</v>
      </c>
      <c r="G12" s="3">
        <f t="shared" si="2"/>
        <v>-55.825729126400361</v>
      </c>
      <c r="H12" s="3">
        <f t="shared" si="3"/>
        <v>651.05636351999942</v>
      </c>
      <c r="I12" s="1">
        <f t="shared" si="4"/>
        <v>3.9739876814160144</v>
      </c>
      <c r="J12" s="1">
        <f t="shared" si="5"/>
        <v>3.9739876814160144</v>
      </c>
    </row>
    <row r="13" spans="1:13" x14ac:dyDescent="0.25">
      <c r="A13" s="4" t="s">
        <v>13</v>
      </c>
      <c r="B13" s="4">
        <v>509</v>
      </c>
      <c r="C13" s="3"/>
      <c r="D13" s="5">
        <f t="shared" si="6"/>
        <v>545.37573736447996</v>
      </c>
      <c r="E13" s="3">
        <f t="shared" si="0"/>
        <v>577.26761371238399</v>
      </c>
      <c r="F13" s="3">
        <f t="shared" si="1"/>
        <v>513.48386101657593</v>
      </c>
      <c r="G13" s="3">
        <f t="shared" si="2"/>
        <v>-127.56750539161615</v>
      </c>
      <c r="H13" s="3">
        <f t="shared" si="3"/>
        <v>621.09652541439948</v>
      </c>
      <c r="I13" s="1">
        <f t="shared" si="4"/>
        <v>-22.022893008722885</v>
      </c>
      <c r="J13" s="1">
        <f t="shared" si="5"/>
        <v>22.022893008722885</v>
      </c>
    </row>
    <row r="14" spans="1:13" x14ac:dyDescent="0.25">
      <c r="H14" s="3">
        <f t="shared" si="3"/>
        <v>385.91635562495981</v>
      </c>
      <c r="J14" s="1">
        <f>SUM(J3:J13)</f>
        <v>150.97337947106695</v>
      </c>
    </row>
    <row r="15" spans="1:13" x14ac:dyDescent="0.25">
      <c r="H15" s="6"/>
      <c r="I15" s="3"/>
    </row>
    <row r="16" spans="1:13" x14ac:dyDescent="0.25">
      <c r="I16" s="1" t="s">
        <v>22</v>
      </c>
      <c r="J16" s="1">
        <f>J14/12</f>
        <v>12.581114955922246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" sqref="F2"/>
    </sheetView>
  </sheetViews>
  <sheetFormatPr defaultRowHeight="15" x14ac:dyDescent="0.25"/>
  <cols>
    <col min="1" max="7" width="9.140625" style="1"/>
    <col min="8" max="8" width="10.42578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3" x14ac:dyDescent="0.25">
      <c r="A1" s="2" t="s">
        <v>0</v>
      </c>
      <c r="B1" s="2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19</v>
      </c>
      <c r="H1" s="1" t="s">
        <v>20</v>
      </c>
      <c r="I1" s="1" t="s">
        <v>21</v>
      </c>
      <c r="J1" s="1" t="s">
        <v>23</v>
      </c>
    </row>
    <row r="2" spans="1:13" x14ac:dyDescent="0.25">
      <c r="A2" s="4" t="s">
        <v>2</v>
      </c>
      <c r="B2" s="4">
        <v>500</v>
      </c>
      <c r="C2" s="3">
        <v>0.9</v>
      </c>
      <c r="D2" s="3">
        <f>B2</f>
        <v>500</v>
      </c>
      <c r="E2" s="3">
        <f>B2</f>
        <v>500</v>
      </c>
      <c r="F2" s="3">
        <f>B2</f>
        <v>500</v>
      </c>
      <c r="G2" s="3">
        <v>0</v>
      </c>
      <c r="H2" s="1" t="s">
        <v>18</v>
      </c>
      <c r="I2" s="1">
        <v>0</v>
      </c>
    </row>
    <row r="3" spans="1:13" x14ac:dyDescent="0.25">
      <c r="A3" s="4" t="s">
        <v>3</v>
      </c>
      <c r="B3" s="4">
        <v>604</v>
      </c>
      <c r="C3" s="3"/>
      <c r="D3" s="5">
        <f>$C$2*B3+(1-$C$2)*D2</f>
        <v>593.6</v>
      </c>
      <c r="E3" s="3">
        <f>$C$2*D3+(1-$C$2)*E2</f>
        <v>584.24</v>
      </c>
      <c r="F3" s="3">
        <f>2*D3-E3</f>
        <v>602.96</v>
      </c>
      <c r="G3" s="3">
        <f>$C$2/(1-$C$2)*(D3-E3)</f>
        <v>84.240000000000137</v>
      </c>
      <c r="H3" s="3">
        <f>F2+G2</f>
        <v>500</v>
      </c>
      <c r="I3" s="1">
        <f>(B3-H3)/B3*100</f>
        <v>17.218543046357617</v>
      </c>
      <c r="J3" s="1">
        <f>ABS(I3)</f>
        <v>17.218543046357617</v>
      </c>
    </row>
    <row r="4" spans="1:13" x14ac:dyDescent="0.25">
      <c r="A4" s="4" t="s">
        <v>4</v>
      </c>
      <c r="B4" s="4">
        <v>498</v>
      </c>
      <c r="C4" s="3"/>
      <c r="D4" s="5">
        <f>$C$2*B4+(1-$C$2)*D3</f>
        <v>507.56</v>
      </c>
      <c r="E4" s="3">
        <f t="shared" ref="E4:E13" si="0">$C$2*D4+(1-$C$2)*E3</f>
        <v>515.22800000000007</v>
      </c>
      <c r="F4" s="3">
        <f t="shared" ref="F4:F13" si="1">2*D4-E4</f>
        <v>499.89199999999994</v>
      </c>
      <c r="G4" s="5">
        <f t="shared" ref="G4:G13" si="2">$C$2/(1-$C$2)*(D4-E4)</f>
        <v>-69.012000000000583</v>
      </c>
      <c r="H4" s="3">
        <f t="shared" ref="H4:H14" si="3">F3+G3</f>
        <v>687.20000000000016</v>
      </c>
      <c r="I4" s="1">
        <f t="shared" ref="I4:I13" si="4">(B4-H4)/B4*100</f>
        <v>-37.991967871485976</v>
      </c>
      <c r="J4" s="1">
        <f t="shared" ref="J4:J13" si="5">ABS(I4)</f>
        <v>37.991967871485976</v>
      </c>
      <c r="M4" s="3"/>
    </row>
    <row r="5" spans="1:13" x14ac:dyDescent="0.25">
      <c r="A5" s="4" t="s">
        <v>5</v>
      </c>
      <c r="B5" s="4">
        <v>523</v>
      </c>
      <c r="C5" s="3"/>
      <c r="D5" s="5">
        <f t="shared" ref="D5:D13" si="6">$C$2*B5+(1-$C$2)*D4</f>
        <v>521.45600000000002</v>
      </c>
      <c r="E5" s="3">
        <f t="shared" si="0"/>
        <v>520.83320000000003</v>
      </c>
      <c r="F5" s="3">
        <f t="shared" si="1"/>
        <v>522.0788</v>
      </c>
      <c r="G5" s="3">
        <f t="shared" si="2"/>
        <v>5.6051999999998552</v>
      </c>
      <c r="H5" s="3">
        <f t="shared" si="3"/>
        <v>430.87999999999937</v>
      </c>
      <c r="I5" s="1">
        <f t="shared" si="4"/>
        <v>17.61376673040165</v>
      </c>
      <c r="J5" s="1">
        <f t="shared" si="5"/>
        <v>17.61376673040165</v>
      </c>
    </row>
    <row r="6" spans="1:13" x14ac:dyDescent="0.25">
      <c r="A6" s="4" t="s">
        <v>6</v>
      </c>
      <c r="B6" s="4">
        <v>699</v>
      </c>
      <c r="C6" s="3"/>
      <c r="D6" s="5">
        <f t="shared" si="6"/>
        <v>681.24559999999997</v>
      </c>
      <c r="E6" s="3">
        <f t="shared" si="0"/>
        <v>665.20435999999995</v>
      </c>
      <c r="F6" s="3">
        <f t="shared" si="1"/>
        <v>697.28683999999998</v>
      </c>
      <c r="G6" s="3">
        <f t="shared" si="2"/>
        <v>144.37116000000017</v>
      </c>
      <c r="H6" s="3">
        <f t="shared" si="3"/>
        <v>527.68399999999986</v>
      </c>
      <c r="I6" s="1">
        <f t="shared" si="4"/>
        <v>24.508726752503598</v>
      </c>
      <c r="J6" s="1">
        <f t="shared" si="5"/>
        <v>24.508726752503598</v>
      </c>
    </row>
    <row r="7" spans="1:13" x14ac:dyDescent="0.25">
      <c r="A7" s="4" t="s">
        <v>7</v>
      </c>
      <c r="B7" s="4">
        <v>789</v>
      </c>
      <c r="C7" s="3"/>
      <c r="D7" s="5">
        <f t="shared" si="6"/>
        <v>778.22456</v>
      </c>
      <c r="E7" s="3">
        <f t="shared" si="0"/>
        <v>766.92254000000003</v>
      </c>
      <c r="F7" s="3">
        <f t="shared" si="1"/>
        <v>789.52657999999997</v>
      </c>
      <c r="G7" s="3">
        <f t="shared" si="2"/>
        <v>101.71817999999975</v>
      </c>
      <c r="H7" s="3">
        <f t="shared" si="3"/>
        <v>841.65800000000013</v>
      </c>
      <c r="I7" s="1">
        <f t="shared" si="4"/>
        <v>-6.6740177439797375</v>
      </c>
      <c r="J7" s="1">
        <f t="shared" si="5"/>
        <v>6.6740177439797375</v>
      </c>
    </row>
    <row r="8" spans="1:13" x14ac:dyDescent="0.25">
      <c r="A8" s="4" t="s">
        <v>8</v>
      </c>
      <c r="B8" s="4">
        <v>898</v>
      </c>
      <c r="C8" s="3"/>
      <c r="D8" s="5">
        <f t="shared" si="6"/>
        <v>886.02245600000003</v>
      </c>
      <c r="E8" s="3">
        <f t="shared" si="0"/>
        <v>874.11246440000014</v>
      </c>
      <c r="F8" s="3">
        <f t="shared" si="1"/>
        <v>897.93244759999993</v>
      </c>
      <c r="G8" s="3">
        <f t="shared" si="2"/>
        <v>107.1899243999991</v>
      </c>
      <c r="H8" s="3">
        <f t="shared" si="3"/>
        <v>891.2447599999997</v>
      </c>
      <c r="I8" s="1">
        <f t="shared" si="4"/>
        <v>0.75225389755014471</v>
      </c>
      <c r="J8" s="1">
        <f t="shared" si="5"/>
        <v>0.75225389755014471</v>
      </c>
    </row>
    <row r="9" spans="1:13" x14ac:dyDescent="0.25">
      <c r="A9" s="4" t="s">
        <v>9</v>
      </c>
      <c r="B9" s="4">
        <v>907</v>
      </c>
      <c r="C9" s="3"/>
      <c r="D9" s="5">
        <f t="shared" si="6"/>
        <v>904.90224560000001</v>
      </c>
      <c r="E9" s="3">
        <f t="shared" si="0"/>
        <v>901.82326748000003</v>
      </c>
      <c r="F9" s="3">
        <f t="shared" si="1"/>
        <v>907.98122372</v>
      </c>
      <c r="G9" s="3">
        <f t="shared" si="2"/>
        <v>27.710803079999899</v>
      </c>
      <c r="H9" s="3">
        <f t="shared" si="3"/>
        <v>1005.122371999999</v>
      </c>
      <c r="I9" s="1">
        <f t="shared" si="4"/>
        <v>-10.818343109150939</v>
      </c>
      <c r="J9" s="1">
        <f t="shared" si="5"/>
        <v>10.818343109150939</v>
      </c>
    </row>
    <row r="10" spans="1:13" x14ac:dyDescent="0.25">
      <c r="A10" s="4" t="s">
        <v>10</v>
      </c>
      <c r="B10" s="4">
        <v>800</v>
      </c>
      <c r="C10" s="3"/>
      <c r="D10" s="5">
        <f t="shared" si="6"/>
        <v>810.49022456</v>
      </c>
      <c r="E10" s="3">
        <f t="shared" si="0"/>
        <v>819.62352885199994</v>
      </c>
      <c r="F10" s="3">
        <f t="shared" si="1"/>
        <v>801.35692026800007</v>
      </c>
      <c r="G10" s="3">
        <f t="shared" si="2"/>
        <v>-82.199738627999423</v>
      </c>
      <c r="H10" s="3">
        <f t="shared" si="3"/>
        <v>935.69202679999989</v>
      </c>
      <c r="I10" s="1">
        <f t="shared" si="4"/>
        <v>-16.961503349999987</v>
      </c>
      <c r="J10" s="1">
        <f t="shared" si="5"/>
        <v>16.961503349999987</v>
      </c>
    </row>
    <row r="11" spans="1:13" x14ac:dyDescent="0.25">
      <c r="A11" s="4" t="s">
        <v>11</v>
      </c>
      <c r="B11" s="4">
        <v>723</v>
      </c>
      <c r="C11" s="3"/>
      <c r="D11" s="5">
        <f t="shared" si="6"/>
        <v>731.74902245600003</v>
      </c>
      <c r="E11" s="3">
        <f t="shared" si="0"/>
        <v>740.53647309559994</v>
      </c>
      <c r="F11" s="3">
        <f t="shared" si="1"/>
        <v>722.96157181640012</v>
      </c>
      <c r="G11" s="3">
        <f t="shared" si="2"/>
        <v>-79.087055756399209</v>
      </c>
      <c r="H11" s="3">
        <f t="shared" si="3"/>
        <v>719.15718164000066</v>
      </c>
      <c r="I11" s="1">
        <f t="shared" si="4"/>
        <v>0.53151014661125062</v>
      </c>
      <c r="J11" s="1">
        <f t="shared" si="5"/>
        <v>0.53151014661125062</v>
      </c>
    </row>
    <row r="12" spans="1:13" x14ac:dyDescent="0.25">
      <c r="A12" s="4" t="s">
        <v>12</v>
      </c>
      <c r="B12" s="4">
        <v>678</v>
      </c>
      <c r="C12" s="3"/>
      <c r="D12" s="5">
        <f t="shared" si="6"/>
        <v>683.37490224559997</v>
      </c>
      <c r="E12" s="3">
        <f t="shared" si="0"/>
        <v>689.09105933060005</v>
      </c>
      <c r="F12" s="3">
        <f t="shared" si="1"/>
        <v>677.65874516059989</v>
      </c>
      <c r="G12" s="3">
        <f t="shared" si="2"/>
        <v>-51.445413765000701</v>
      </c>
      <c r="H12" s="3">
        <f t="shared" si="3"/>
        <v>643.87451606000093</v>
      </c>
      <c r="I12" s="1">
        <f t="shared" si="4"/>
        <v>5.0332572182889486</v>
      </c>
      <c r="J12" s="1">
        <f t="shared" si="5"/>
        <v>5.0332572182889486</v>
      </c>
    </row>
    <row r="13" spans="1:13" x14ac:dyDescent="0.25">
      <c r="A13" s="4" t="s">
        <v>13</v>
      </c>
      <c r="B13" s="4">
        <v>509</v>
      </c>
      <c r="C13" s="3"/>
      <c r="D13" s="5">
        <f t="shared" si="6"/>
        <v>526.43749022455995</v>
      </c>
      <c r="E13" s="3">
        <f t="shared" si="0"/>
        <v>542.70284713516389</v>
      </c>
      <c r="F13" s="3">
        <f t="shared" si="1"/>
        <v>510.17213331395601</v>
      </c>
      <c r="G13" s="3">
        <f t="shared" si="2"/>
        <v>-146.3882121954355</v>
      </c>
      <c r="H13" s="3">
        <f t="shared" si="3"/>
        <v>626.2133313955992</v>
      </c>
      <c r="I13" s="1">
        <f t="shared" si="4"/>
        <v>-23.02815940974444</v>
      </c>
      <c r="J13" s="1">
        <f t="shared" si="5"/>
        <v>23.02815940974444</v>
      </c>
    </row>
    <row r="14" spans="1:13" x14ac:dyDescent="0.25">
      <c r="H14" s="3">
        <f t="shared" si="3"/>
        <v>363.78392111852054</v>
      </c>
      <c r="J14" s="1">
        <f>SUM(J3:J13)</f>
        <v>161.1320492760743</v>
      </c>
    </row>
    <row r="15" spans="1:13" x14ac:dyDescent="0.25">
      <c r="H15" s="6"/>
      <c r="I15" s="3"/>
    </row>
    <row r="16" spans="1:13" x14ac:dyDescent="0.25">
      <c r="I16" s="1" t="s">
        <v>22</v>
      </c>
      <c r="J16" s="1">
        <f>J14/12</f>
        <v>13.427670773006191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IT01</dc:creator>
  <cp:lastModifiedBy>IT01</cp:lastModifiedBy>
  <dcterms:created xsi:type="dcterms:W3CDTF">2017-08-01T02:05:03Z</dcterms:created>
  <dcterms:modified xsi:type="dcterms:W3CDTF">2017-08-02T04:20:34Z</dcterms:modified>
</cp:coreProperties>
</file>