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elli\Documents\1 - Workspace\EPICODE\DAPT0824-W1-funzioni-logiche-e-di-ricerca\"/>
    </mc:Choice>
  </mc:AlternateContent>
  <xr:revisionPtr revIDLastSave="0" documentId="13_ncr:1_{AEAC0AFC-FB32-459A-8CC8-646D06B6C4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9" i="3" l="1"/>
  <c r="I10" i="3"/>
  <c r="I11" i="3"/>
  <c r="I12" i="3"/>
  <c r="I13" i="3"/>
  <c r="I14" i="3"/>
  <c r="I8" i="3"/>
  <c r="I3" i="3"/>
  <c r="I4" i="3"/>
  <c r="I5" i="3"/>
  <c r="I2" i="3"/>
  <c r="H9" i="3"/>
  <c r="H10" i="3"/>
  <c r="H11" i="3"/>
  <c r="H12" i="3"/>
  <c r="H13" i="3"/>
  <c r="H14" i="3"/>
  <c r="H8" i="3"/>
  <c r="H3" i="3"/>
  <c r="H4" i="3"/>
  <c r="H5" i="3"/>
  <c r="H2" i="3"/>
  <c r="D3" i="2"/>
  <c r="D4" i="2"/>
  <c r="D5" i="2"/>
  <c r="D6" i="2"/>
  <c r="D7" i="2"/>
  <c r="D8" i="2"/>
  <c r="D2" i="2"/>
  <c r="C3" i="2" a="1"/>
  <c r="C3" i="2" s="1"/>
  <c r="C4" i="2" a="1"/>
  <c r="C4" i="2" s="1"/>
  <c r="C5" i="2" a="1"/>
  <c r="C5" i="2"/>
  <c r="C6" i="2" a="1"/>
  <c r="C6" i="2"/>
  <c r="C7" i="2" a="1"/>
  <c r="C7" i="2" s="1"/>
  <c r="C8" i="2" a="1"/>
  <c r="C8" i="2" s="1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<sst xmlns="http://schemas.openxmlformats.org/spreadsheetml/2006/main" count="822" uniqueCount="580">
  <si>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</si>
  <si>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</si>
  <si>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</si>
  <si>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</si>
  <si>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</si>
  <si>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</si>
  <si>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</si>
  <si>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</si>
  <si>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</si>
  <si>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</si>
  <si>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</si>
  <si>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</si>
  <si>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</si>
  <si>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</si>
  <si>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</si>
  <si>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</si>
  <si>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</si>
  <si>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</si>
  <si>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</si>
  <si>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</si>
  <si>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</si>
  <si>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</si>
  <si>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</si>
  <si>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</si>
  <si>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</si>
  <si>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</si>
  <si>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</si>
  <si>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</si>
  <si>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</si>
  <si>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</si>
  <si>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</si>
  <si>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</si>
  <si>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</si>
  <si>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</si>
  <si>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</si>
  <si>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</si>
  <si>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</si>
  <si>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</si>
  <si>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</si>
  <si>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</si>
  <si>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</si>
  <si>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</si>
  <si>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</si>
  <si>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</si>
  <si>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</si>
  <si>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</si>
  <si>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</si>
  <si>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</si>
  <si>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</si>
  <si>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</si>
  <si>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</si>
  <si>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</si>
  <si>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</si>
  <si>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</si>
  <si>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</si>
  <si>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</si>
  <si>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</si>
  <si>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</si>
  <si>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</si>
  <si>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</si>
  <si>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</si>
  <si>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</si>
  <si>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</si>
  <si>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</si>
  <si>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</si>
  <si>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</si>
  <si>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</si>
  <si>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</si>
  <si>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</si>
  <si>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</si>
  <si>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</si>
  <si>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</si>
  <si>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</si>
  <si>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</si>
  <si>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</si>
  <si>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</si>
  <si>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</si>
  <si>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</si>
  <si>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</si>
  <si>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</si>
  <si>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</si>
  <si>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</si>
  <si>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</si>
  <si>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</si>
  <si>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</si>
  <si>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</si>
  <si>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</si>
  <si>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</si>
  <si>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</si>
  <si>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</si>
  <si>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</si>
  <si>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</si>
  <si>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</si>
  <si>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</si>
  <si>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</si>
  <si>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</si>
  <si>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</si>
  <si>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</si>
  <si>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</si>
  <si>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</si>
  <si>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</si>
  <si>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</si>
  <si>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</si>
  <si>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</si>
  <si>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</si>
  <si>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</si>
  <si>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</si>
  <si>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</si>
  <si>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</si>
  <si>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</si>
  <si>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</si>
  <si>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</si>
  <si>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</si>
  <si>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</si>
  <si>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</si>
  <si>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</si>
  <si>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</si>
  <si>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</si>
  <si>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</si>
  <si>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</si>
  <si>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</si>
  <si>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</si>
  <si>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</si>
  <si>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</si>
  <si>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</si>
  <si>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</si>
  <si>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</si>
  <si>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</si>
  <si>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</si>
  <si>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</si>
  <si>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</si>
  <si>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</si>
  <si>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</si>
  <si>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</si>
  <si>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</si>
  <si>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</si>
  <si>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</si>
  <si>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</si>
  <si>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</si>
  <si>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</si>
  <si>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</si>
  <si>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</si>
  <si>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</si>
  <si>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</si>
  <si>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</si>
  <si>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</si>
  <si>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</si>
  <si>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</si>
  <si>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</si>
  <si>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</si>
  <si>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</si>
  <si>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</si>
  <si>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</si>
  <si>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</si>
  <si>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</si>
  <si>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</si>
  <si>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</si>
  <si>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</si>
  <si>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</si>
  <si>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</si>
  <si>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</si>
  <si>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</si>
  <si>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</si>
  <si>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</si>
  <si>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</si>
  <si>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</si>
  <si>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</si>
  <si>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</si>
  <si>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</si>
  <si>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</si>
  <si>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</si>
  <si>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</si>
  <si>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</si>
  <si>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</si>
  <si>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</si>
  <si>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</si>
  <si>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</si>
  <si>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</si>
  <si>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</si>
  <si>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</si>
  <si>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</si>
  <si>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</si>
  <si>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</si>
  <si>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</si>
  <si>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</si>
  <si>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</si>
  <si>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</si>
  <si>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</si>
  <si>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</si>
  <si>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</si>
  <si>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</si>
  <si>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</si>
  <si>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</si>
  <si>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</si>
  <si>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</si>
  <si>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</si>
  <si>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</si>
  <si>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</si>
  <si>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</si>
  <si>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</si>
  <si>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</si>
  <si>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</si>
  <si>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</si>
  <si>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</si>
  <si>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</si>
  <si>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</si>
  <si>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</si>
  <si>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</si>
  <si>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</si>
  <si>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</si>
  <si>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</si>
  <si>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</si>
  <si>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</si>
  <si>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</si>
  <si>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</si>
  <si>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</si>
  <si>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</si>
  <si>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</si>
  <si>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</si>
  <si>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</si>
  <si>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</si>
  <si>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</si>
  <si>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</si>
  <si>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</si>
  <si>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</si>
  <si>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</si>
  <si>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</si>
  <si>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</si>
  <si>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</si>
  <si>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</si>
  <si>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</si>
  <si>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</si>
  <si>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</si>
  <si>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</si>
  <si>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</si>
  <si>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</si>
  <si>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</si>
  <si>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</si>
  <si>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</si>
  <si>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</si>
  <si>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</si>
  <si>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</si>
  <si>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</si>
  <si>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</si>
  <si>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</si>
  <si>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</si>
  <si>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</si>
  <si>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</si>
  <si>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</si>
  <si>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</si>
  <si>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</si>
  <si>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</si>
  <si>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</si>
  <si>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</si>
  <si>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</si>
  <si>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</si>
  <si>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</si>
  <si>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</si>
  <si>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</si>
  <si>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</si>
  <si>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</si>
  <si>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</si>
  <si>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</si>
  <si>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</si>
  <si>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</si>
  <si>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</si>
  <si>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</si>
  <si>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</si>
  <si>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</si>
  <si>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</si>
  <si>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</si>
  <si>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</si>
  <si>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</si>
  <si>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</si>
  <si>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</si>
  <si>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</si>
  <si>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</si>
  <si>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</si>
  <si>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</si>
  <si>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</si>
  <si>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</si>
  <si>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</si>
  <si>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</si>
  <si>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</si>
  <si>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</si>
  <si>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</si>
  <si>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</si>
  <si>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</si>
  <si>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</si>
  <si>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</si>
  <si>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</si>
  <si>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</si>
  <si>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</si>
  <si>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</si>
  <si>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</si>
  <si>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</si>
  <si>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</si>
  <si>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</si>
  <si>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</si>
  <si>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</si>
  <si>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</si>
  <si>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</si>
  <si>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</si>
  <si>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</si>
  <si>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</si>
  <si>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</si>
  <si>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</si>
  <si>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</si>
  <si>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</si>
  <si>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</si>
  <si>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</si>
  <si>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</si>
  <si>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</si>
  <si>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</si>
  <si>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</si>
  <si>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</si>
  <si>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</si>
  <si>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</si>
  <si>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</si>
  <si>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</si>
  <si>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</si>
  <si>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</si>
  <si>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</si>
  <si>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</si>
  <si>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</si>
  <si>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</si>
  <si>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</si>
  <si>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</si>
  <si>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</si>
  <si>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</si>
  <si>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</si>
  <si>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</si>
  <si>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</si>
  <si>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</si>
  <si>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</si>
  <si>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</si>
  <si>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</si>
  <si>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</si>
  <si>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</si>
  <si>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</si>
  <si>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</si>
  <si>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</si>
  <si>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</si>
  <si>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</si>
  <si>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</si>
  <si>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</si>
  <si>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</si>
  <si>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</si>
  <si>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</si>
  <si>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</si>
  <si>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</si>
  <si>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</si>
  <si>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</si>
  <si>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</si>
  <si>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</si>
  <si>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</si>
  <si>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</si>
  <si>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</si>
  <si>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</si>
  <si>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</si>
  <si>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</si>
  <si>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</si>
  <si>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</si>
  <si>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</si>
  <si>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</si>
  <si>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</si>
  <si>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</si>
  <si>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</si>
  <si>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</si>
  <si>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</si>
  <si>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</si>
  <si>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</si>
  <si>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</si>
  <si>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</si>
  <si>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</si>
  <si>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</si>
  <si>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</si>
  <si>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</si>
  <si>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</si>
  <si>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</si>
  <si>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</si>
  <si>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</si>
  <si>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</si>
  <si>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</si>
  <si>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</si>
  <si>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</si>
  <si>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</si>
  <si>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</si>
  <si>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</si>
  <si>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</si>
  <si>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</si>
  <si>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</si>
  <si>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</si>
  <si>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</si>
  <si>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</si>
  <si>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</si>
  <si>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</si>
  <si>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</si>
  <si>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</si>
  <si>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</si>
  <si>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</si>
  <si>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</si>
  <si>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</si>
  <si>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</si>
  <si>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</si>
  <si>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</si>
  <si>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</si>
  <si>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</si>
  <si>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</si>
  <si>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</si>
  <si>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</si>
  <si>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</si>
  <si>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</si>
  <si>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</si>
  <si>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</si>
  <si>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</si>
  <si>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</si>
  <si>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</si>
  <si>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</si>
  <si>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</si>
  <si>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</si>
  <si>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</si>
  <si>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</si>
  <si>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</si>
  <si>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</si>
  <si>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</si>
  <si>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</si>
  <si>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</si>
  <si>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</si>
  <si>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</si>
  <si>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</si>
  <si>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</si>
  <si>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</si>
  <si>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</si>
  <si>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</si>
  <si>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</si>
  <si>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</si>
  <si>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</si>
  <si>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</si>
  <si>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</si>
  <si>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</si>
  <si>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</si>
  <si>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</si>
  <si>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</si>
  <si>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</si>
  <si>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</si>
  <si>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</si>
  <si>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</si>
  <si>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</si>
  <si>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</si>
  <si>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</si>
  <si>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</si>
  <si>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</si>
  <si>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</si>
  <si>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</si>
  <si>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</si>
  <si>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</si>
  <si>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</si>
  <si>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</si>
  <si>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</si>
  <si>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</si>
  <si>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</si>
  <si>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</si>
  <si>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</si>
  <si>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</si>
  <si>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</si>
  <si>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</si>
  <si>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</si>
  <si>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</si>
  <si>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</si>
  <si>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</si>
  <si>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</si>
  <si>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</si>
  <si>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</si>
  <si>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</si>
  <si>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</si>
  <si>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</si>
  <si>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</si>
  <si>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</si>
  <si>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</si>
  <si>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</si>
  <si>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</si>
  <si>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</si>
  <si>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</si>
  <si>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</si>
  <si>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</si>
  <si>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</si>
  <si>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</si>
  <si>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</si>
  <si>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</si>
  <si>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</si>
  <si>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</si>
  <si>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</si>
  <si>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</si>
  <si>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</si>
  <si>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</si>
  <si>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</si>
  <si>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</si>
  <si>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</si>
  <si>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</si>
  <si>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</si>
  <si>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</si>
  <si>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</si>
  <si>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</si>
  <si>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</si>
  <si>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</si>
  <si>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</si>
  <si>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</si>
  <si>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</si>
  <si>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</si>
  <si>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</si>
  <si>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</si>
  <si>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</si>
  <si>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</si>
  <si>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</si>
  <si>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</si>
  <si>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</si>
  <si>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</si>
  <si>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</si>
  <si>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</si>
  <si>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</si>
  <si>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</si>
  <si>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</si>
  <si>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</si>
  <si>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</si>
  <si>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</si>
  <si>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</si>
  <si>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</si>
  <si>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</si>
  <si>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</si>
  <si>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</si>
  <si>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</si>
  <si>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</si>
  <si>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</si>
  <si>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</si>
  <si>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</si>
  <si>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</si>
  <si>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</si>
  <si>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</si>
  <si>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</si>
  <si>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</si>
  <si>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</si>
  <si>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</si>
  <si>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</si>
  <si>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</si>
  <si>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</si>
  <si>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</si>
  <si>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</si>
  <si>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</si>
  <si>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</si>
  <si>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</si>
  <si>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</si>
  <si>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</si>
  <si>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</si>
  <si>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</si>
  <si>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</si>
  <si>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</si>
  <si>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</si>
  <si>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</si>
  <si>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</si>
  <si>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</si>
  <si>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</si>
  <si>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</si>
  <si>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</si>
  <si>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</si>
  <si>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</si>
  <si>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</si>
  <si>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</si>
  <si>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</si>
  <si>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</si>
  <si>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MONITOR DESC</t>
  </si>
  <si>
    <t>Esito</t>
  </si>
  <si>
    <t>Esito con cercavert</t>
  </si>
  <si>
    <t>respinto</t>
  </si>
  <si>
    <t>sufficiente</t>
  </si>
  <si>
    <t>discreto</t>
  </si>
  <si>
    <t>buono</t>
  </si>
  <si>
    <t>Numero fatture</t>
  </si>
  <si>
    <t>Clienti</t>
  </si>
  <si>
    <t>Tot fatture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</si>
</sst>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[$€-2]\ * #,##0.00_-;\-[$€-2]\ * #,##0.00_-;_-[$€-2]\ * &quot;-&quot;??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D15B918E-5330-4461-8F52-74B7525309A7}" name="Column4" dataDxfId="4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2E349-13CC-4819-B8D7-4822A079EA8B}" name="Table2" displayName="Table2" ref="G1:H5" totalsRowShown="0" headerRowDxfId="3" dataDxfId="2">
  <autoFilter ref="G1:H5" xr:uid="{A722E349-13CC-4819-B8D7-4822A079EA8B}"/>
  <tableColumns count="2">
    <tableColumn id="1" xr3:uid="{CAB148A1-4811-4744-ADA3-629C1D9783F6}" name="Punteggio" dataDxfId="1"/>
    <tableColumn id="2" xr3:uid="{761918AF-30C9-4887-B56D-C4B26D78B52E}" name="Esi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 x14ac:dyDescent="0.2"/>
  <cols>
    <col min="1" max="1" width="42.140625" bestFit="1" customWidth="1"/>
    <col min="2" max="2" width="57.140625" bestFit="1" customWidth="1"/>
    <col min="3" max="3" width="25.28515625" bestFit="1" customWidth="1"/>
    <col min="4" max="4" width="14.5703125" bestFit="1" customWidth="1"/>
    <col min="5" max="5" width="91.425781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IF(C2&lt;&gt;"",C2*0.2,"")</f>
        <v>56200</v>
      </c>
      <c r="E2" s="4" t="str">
        <f>IF(B2&lt;&gt;"",_xlfn.CONCAT(A2,B2),"")</f>
        <v>MON.SVGA 0,28 14" AOC 4VLR1024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IF(C3&lt;&gt;"",C3*0.2,"")</f>
        <v>64600</v>
      </c>
      <c r="E3" s="4" t="str">
        <f t="shared" ref="E3:E66" si="1">IF(B3&lt;&gt;"",_xlfn.CONCAT(A3,B3),"")</f>
        <v>MON.SVGA 0,28 15" AOC 5VLR1280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 t="str">
        <f t="shared" si="0"/>
        <v/>
      </c>
      <c r="E16" s="4" t="str">
        <f t="shared" si="1"/>
        <v/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 t="str">
        <f t="shared" si="0"/>
        <v/>
      </c>
      <c r="E19" s="4" t="str">
        <f t="shared" si="1"/>
        <v/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 t="str">
        <f t="shared" si="0"/>
        <v/>
      </c>
      <c r="E36" s="4" t="str">
        <f t="shared" si="1"/>
        <v/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 t="str">
        <f t="shared" si="0"/>
        <v/>
      </c>
      <c r="E62" s="4" t="str">
        <f t="shared" si="1"/>
        <v/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2">IF(C67&lt;&gt;"",C67*0.2,"")</f>
        <v>100200</v>
      </c>
      <c r="E67" s="4" t="str">
        <f t="shared" ref="E67:E130" si="3">IF(B67&lt;&gt;"",_xlfn.CONCAT(A67,B67),"")</f>
        <v>Contr. PCI AHA 2940AU SCSI-2Adaptec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2"/>
        <v>85600</v>
      </c>
      <c r="E68" s="4" t="str">
        <f t="shared" si="3"/>
        <v>Contr. PCI AHA 2940UW Wide SCSI OEMAdaptec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2"/>
        <v>112200</v>
      </c>
      <c r="E69" s="4" t="str">
        <f t="shared" si="3"/>
        <v>Contr. PCI AHA 2940UW Wide SCSIAdaptec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2"/>
        <v>315600</v>
      </c>
      <c r="E70" s="4" t="str">
        <f t="shared" si="3"/>
        <v>Contr.PCI DA2100 Dual Wide SCSIASUS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2"/>
        <v>6800</v>
      </c>
      <c r="E71" s="4" t="str">
        <f t="shared" si="3"/>
        <v>Scheda 2 porte seriali, 1 porta parallela16550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2"/>
        <v>4000</v>
      </c>
      <c r="E72" s="4" t="str">
        <f t="shared" si="3"/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2"/>
        <v>4600</v>
      </c>
      <c r="E73" s="4" t="str">
        <f t="shared" si="3"/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2"/>
        <v>19600</v>
      </c>
      <c r="E74" s="4" t="str">
        <f t="shared" si="3"/>
        <v/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2"/>
        <v>50200</v>
      </c>
      <c r="E75" s="4" t="str">
        <f t="shared" si="3"/>
        <v/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2"/>
        <v>3000</v>
      </c>
      <c r="E76" s="4" t="str">
        <f t="shared" si="3"/>
        <v/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2"/>
        <v>2800</v>
      </c>
      <c r="E77" s="4" t="str">
        <f t="shared" si="3"/>
        <v/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 t="str">
        <f t="shared" si="2"/>
        <v/>
      </c>
      <c r="E78" s="4" t="str">
        <f t="shared" si="3"/>
        <v/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2"/>
        <v>79800</v>
      </c>
      <c r="E79" s="4" t="str">
        <f t="shared" si="3"/>
        <v>HARD DISK 2.5"  2,1GB U.Dma2,5"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2"/>
        <v>95200</v>
      </c>
      <c r="E85" s="4" t="str">
        <f t="shared" si="3"/>
        <v>HD 2 GB SCSI III 5400 rpm3,5"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2"/>
        <v>95400</v>
      </c>
      <c r="E86" s="4" t="str">
        <f t="shared" si="3"/>
        <v>HD 3,2 GB SCSI III 5400rpm3,5"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2"/>
        <v>111200</v>
      </c>
      <c r="E87" s="4" t="str">
        <f t="shared" si="3"/>
        <v>HD 4,3 GB SCSI 5400 rpm3,5"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2"/>
        <v>139000</v>
      </c>
      <c r="E88" s="4" t="str">
        <f t="shared" si="3"/>
        <v>HD 4,5 GB SCSI ULTRA WIDE 7200rpm3,5"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2"/>
        <v>255800</v>
      </c>
      <c r="E89" s="4" t="str">
        <f t="shared" si="3"/>
        <v>HD 4,5 GB SCSI ULTRA WIDE 10.000rpm3,5"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2"/>
        <v>7000</v>
      </c>
      <c r="E90" s="4" t="str">
        <f t="shared" si="3"/>
        <v>FDD 1,44MBPANASONIC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2"/>
        <v>35000</v>
      </c>
      <c r="E91" s="4" t="str">
        <f t="shared" si="3"/>
        <v>FLOPPY DRIVE 120MBPANASONIC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2"/>
        <v>54400</v>
      </c>
      <c r="E92" s="4" t="str">
        <f t="shared" si="3"/>
        <v>ZIP DRIVE 100MB PARALL.IOMEGA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2"/>
        <v>39600</v>
      </c>
      <c r="E93" s="4" t="str">
        <f t="shared" si="3"/>
        <v>ZIP ATAPI 100MB INTERNOIOMEGA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2"/>
        <v>58000</v>
      </c>
      <c r="E94" s="4" t="str">
        <f t="shared" si="3"/>
        <v>ZIP DRIVE 100MB SCSIIOMEGA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2"/>
        <v>117800</v>
      </c>
      <c r="E95" s="4" t="str">
        <f t="shared" si="3"/>
        <v>JAZ DRIVE 1GB INT.IOMEGA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2"/>
        <v>148600</v>
      </c>
      <c r="E96" s="4" t="str">
        <f t="shared" si="3"/>
        <v>JAZ DRIVE 1GB EXT.IOMEGA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2"/>
        <v>18000</v>
      </c>
      <c r="E99" s="4" t="str">
        <f t="shared" si="3"/>
        <v>KIT 3 CARTUCCE 120MB 3Mper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2"/>
        <v>800</v>
      </c>
      <c r="E100" s="4" t="str">
        <f t="shared" si="3"/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2"/>
        <v>1000</v>
      </c>
      <c r="E101" s="4" t="str">
        <f t="shared" si="3"/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2"/>
        <v>8200</v>
      </c>
      <c r="E102" s="4" t="str">
        <f t="shared" si="3"/>
        <v>FRAME REMOVIBILE 3.5"Kit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 t="str">
        <f t="shared" si="2"/>
        <v/>
      </c>
      <c r="E103" s="4" t="str">
        <f t="shared" si="3"/>
        <v/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2"/>
        <v>147400</v>
      </c>
      <c r="E104" s="4" t="str">
        <f t="shared" si="3"/>
        <v>M.O. + CD 4X,  PD 2000 INT. 650 MBPLASMON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2"/>
        <v>182000</v>
      </c>
      <c r="E105" s="4" t="str">
        <f t="shared" si="3"/>
        <v>M.O. + CD 4X,  PD 2000 EXT. 650 MBPLASMON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2"/>
        <v>48200</v>
      </c>
      <c r="E106" s="4" t="str">
        <f t="shared" si="3"/>
        <v/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 t="str">
        <f t="shared" si="2"/>
        <v/>
      </c>
      <c r="E107" s="4" t="str">
        <f t="shared" si="3"/>
        <v/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2"/>
        <v>22400</v>
      </c>
      <c r="E108" s="4" t="str">
        <f t="shared" si="3"/>
        <v>CD ROM 24X HITACHI CDR 833024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2"/>
        <v>22600</v>
      </c>
      <c r="E109" s="4" t="str">
        <f t="shared" si="3"/>
        <v>CD ROM 24X CREATIVE24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2"/>
        <v>24200</v>
      </c>
      <c r="E110" s="4" t="str">
        <f t="shared" si="3"/>
        <v>CD ROM 24X PIONEER 502-S Bulk24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2"/>
        <v>32000</v>
      </c>
      <c r="E111" s="4" t="str">
        <f t="shared" si="3"/>
        <v>CD ROM 34X ASUS34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2"/>
        <v>39000</v>
      </c>
      <c r="E112" s="4" t="str">
        <f t="shared" si="3"/>
        <v>CD ROM 24X SCSI NEC24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2"/>
        <v>43000</v>
      </c>
      <c r="E113" s="4" t="str">
        <f t="shared" si="3"/>
        <v>CD ROM 32X SCSI WAITEC32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2"/>
        <v>64200</v>
      </c>
      <c r="E114" s="4" t="str">
        <f t="shared" si="3"/>
        <v>CD ROM PLEXTOR PX-32TSI32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2"/>
        <v>122800</v>
      </c>
      <c r="E115" s="4" t="str">
        <f t="shared" si="3"/>
        <v>DVD CREATIVE KIT ENCORE DXR2CREATIVE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 t="str">
        <f t="shared" si="2"/>
        <v/>
      </c>
      <c r="E116" s="4" t="str">
        <f t="shared" si="3"/>
        <v/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2"/>
        <v>6000</v>
      </c>
      <c r="E117" s="4" t="str">
        <f t="shared" si="3"/>
        <v>CONFEZIONE 10 CDR 74'Kit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2"/>
        <v>6800</v>
      </c>
      <c r="E118" s="4" t="str">
        <f t="shared" si="3"/>
        <v>CD RISCRIVIBILE 74'VERBATIM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2"/>
        <v>7000</v>
      </c>
      <c r="E119" s="4" t="str">
        <f t="shared" si="3"/>
        <v>CONFEZIONE 10 CDR 74' KODAKKit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2"/>
        <v>15400</v>
      </c>
      <c r="E120" s="4" t="str">
        <f t="shared" si="3"/>
        <v>SOFTWARE LABELLER CD KITSoftware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2"/>
        <v>144600</v>
      </c>
      <c r="E121" s="4" t="str">
        <f t="shared" si="3"/>
        <v>WAITEC WT48/1 - GEAR -int.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2"/>
        <v>148400</v>
      </c>
      <c r="E122" s="4" t="str">
        <f t="shared" si="3"/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2"/>
        <v>155600</v>
      </c>
      <c r="E123" s="4" t="str">
        <f t="shared" si="3"/>
        <v>RICOH MP6200ADP + SOFT.+5 CDRCD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2"/>
        <v>175600</v>
      </c>
      <c r="E124" s="4" t="str">
        <f t="shared" si="3"/>
        <v>RICOH MP6200SR - SOFTWARE SCSICD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2"/>
        <v>176600</v>
      </c>
      <c r="E125" s="4" t="str">
        <f t="shared" si="3"/>
        <v>WAITEC 2026/1 - SOFTWARE SCSICD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2"/>
        <v>182600</v>
      </c>
      <c r="E126" s="4" t="str">
        <f t="shared" si="3"/>
        <v>CDR 480i PLASMON EASY CDint.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2"/>
        <v>225000</v>
      </c>
      <c r="E127" s="4" t="str">
        <f t="shared" si="3"/>
        <v>CDR 480e PLASMON EASY CDext.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 t="str">
        <f t="shared" si="2"/>
        <v/>
      </c>
      <c r="E128" s="4" t="str">
        <f t="shared" si="3"/>
        <v/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2"/>
        <v>6600</v>
      </c>
      <c r="E129" s="4" t="str">
        <f t="shared" si="3"/>
        <v/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2"/>
        <v>10400</v>
      </c>
      <c r="E130" s="4" t="str">
        <f t="shared" si="3"/>
        <v/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4">IF(C131&lt;&gt;"",C131*0.2,"")</f>
        <v>19400</v>
      </c>
      <c r="E131" s="4" t="str">
        <f t="shared" ref="E131:E194" si="5">IF(B131&lt;&gt;"",_xlfn.CONCAT(A131,B131),"")</f>
        <v/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 t="str">
        <f t="shared" si="4"/>
        <v/>
      </c>
      <c r="E132" s="4" t="str">
        <f t="shared" si="5"/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4"/>
        <v>26200</v>
      </c>
      <c r="E133" s="4" t="str">
        <f t="shared" si="5"/>
        <v>M/F MOTOROLA 3400PRO 28800 EXTMOTOROLA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4"/>
        <v>33800</v>
      </c>
      <c r="E134" s="4" t="str">
        <f t="shared" si="5"/>
        <v>M/F LEONARDO PC 33600 INT OEMDIGICOM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4"/>
        <v>38000</v>
      </c>
      <c r="E135" s="4" t="str">
        <f t="shared" si="5"/>
        <v>M/F LEONARDO PC 33600 EXTDIGICOM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4"/>
        <v>38200</v>
      </c>
      <c r="E136" s="4" t="str">
        <f t="shared" si="5"/>
        <v>M/F MOTOROLA 56K  EXT BULKMOTOROLA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4"/>
        <v>39400</v>
      </c>
      <c r="E137" s="4" t="str">
        <f t="shared" si="5"/>
        <v>M/F LEONARDO PC 33600 INTDIGICOM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4"/>
        <v>40200</v>
      </c>
      <c r="E138" s="4" t="str">
        <f t="shared" si="5"/>
        <v>M/F TIZIANO 33600 EXTDIGICOM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4"/>
        <v>44000</v>
      </c>
      <c r="E139" s="4" t="str">
        <f t="shared" si="5"/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4"/>
        <v>50000</v>
      </c>
      <c r="E140" s="4" t="str">
        <f t="shared" si="5"/>
        <v>M/F MOTOROLA 56K  EXTMOTOROLA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4"/>
        <v>51400</v>
      </c>
      <c r="E141" s="4" t="str">
        <f t="shared" si="5"/>
        <v>M/F LEONARDO  56K  EXTDIGICOM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4"/>
        <v>55600</v>
      </c>
      <c r="E142" s="4" t="str">
        <f t="shared" si="5"/>
        <v>M/F TIZIANO 56K EXTDIGICOM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4"/>
        <v>56000</v>
      </c>
      <c r="E143" s="4" t="str">
        <f t="shared" si="5"/>
        <v>M/F SPORTSTER MESSAGE PLUSUS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4"/>
        <v>60000</v>
      </c>
      <c r="E144" s="4" t="str">
        <f t="shared" si="5"/>
        <v>M/F LEONARDO PCMCIA 33600DIGICOM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4"/>
        <v>61000</v>
      </c>
      <c r="E145" s="4" t="str">
        <f t="shared" si="5"/>
        <v>KIT VIDEOCONFERENZA "GALILEO"DIGICOM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4"/>
        <v>67000</v>
      </c>
      <c r="E146" s="4" t="str">
        <f t="shared" si="5"/>
        <v>MODEM ISDN TINTORETTO EXT.DIGICOM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4"/>
        <v>72000</v>
      </c>
      <c r="E147" s="4" t="str">
        <f t="shared" si="5"/>
        <v>M/F LEONARDO PCMCIA 56KDIGICOM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4"/>
        <v>85800</v>
      </c>
      <c r="E148" s="4" t="str">
        <f t="shared" si="5"/>
        <v>MODEM MOTOROLA ISDN  EXT.64/128KMOTOROLA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4"/>
        <v>140200</v>
      </c>
      <c r="E149" s="4" t="str">
        <f t="shared" si="5"/>
        <v>M/F ISDN DONATELLO EXT.DIGICOM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 t="str">
        <f t="shared" si="4"/>
        <v/>
      </c>
      <c r="E150" s="4" t="str">
        <f t="shared" si="5"/>
        <v/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4"/>
        <v>18000</v>
      </c>
      <c r="E151" s="4" t="str">
        <f t="shared" si="5"/>
        <v>SOUND AXP201/U PCI 64Asus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4"/>
        <v>13800</v>
      </c>
      <c r="E152" s="4" t="str">
        <f t="shared" si="5"/>
        <v>SOUND BLASTER 16 PnP  O.E.M.Creative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4"/>
        <v>17800</v>
      </c>
      <c r="E153" s="4" t="str">
        <f t="shared" si="5"/>
        <v>SOUND BLASTER 16 PnP NO IDECreative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4"/>
        <v>27600</v>
      </c>
      <c r="E154" s="4" t="str">
        <f t="shared" si="5"/>
        <v>SOUND BLASTER AWE64 STD OEMCreative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4"/>
        <v>39200</v>
      </c>
      <c r="E155" s="4" t="str">
        <f t="shared" si="5"/>
        <v>SOUND BLASTER AWE64 STANDARDCreative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4"/>
        <v>65800</v>
      </c>
      <c r="E156" s="4" t="str">
        <f t="shared" si="5"/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4"/>
        <v>59000</v>
      </c>
      <c r="E157" s="4" t="str">
        <f t="shared" si="5"/>
        <v>KIT "DISCOVERY AWE64" 24X PNPCreative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4"/>
        <v>3800</v>
      </c>
      <c r="E158" s="4" t="str">
        <f t="shared" si="5"/>
        <v>SPEAKERS MLI-699MLI-60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4"/>
        <v>5200</v>
      </c>
      <c r="E159" s="4" t="str">
        <f t="shared" si="5"/>
        <v>SPEAKER 25 WFS-60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4"/>
        <v>5600</v>
      </c>
      <c r="E160" s="4" t="str">
        <f t="shared" si="5"/>
        <v>SPEAKER PROFESSIONAL 70 WFS-70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4"/>
        <v>11200</v>
      </c>
      <c r="E161" s="4" t="str">
        <f t="shared" si="5"/>
        <v>ULTRA SPEAKER 130WFS-100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 t="str">
        <f t="shared" si="4"/>
        <v/>
      </c>
      <c r="E162" s="4" t="str">
        <f t="shared" si="5"/>
        <v/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4"/>
        <v>43200</v>
      </c>
      <c r="E163" s="4" t="str">
        <f t="shared" si="5"/>
        <v/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4"/>
        <v>50000</v>
      </c>
      <c r="E164" s="4" t="str">
        <f t="shared" si="5"/>
        <v/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4"/>
        <v>76400</v>
      </c>
      <c r="E165" s="4" t="str">
        <f t="shared" si="5"/>
        <v/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4"/>
        <v>104800</v>
      </c>
      <c r="E166" s="4" t="str">
        <f t="shared" si="5"/>
        <v/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4"/>
        <v>151400</v>
      </c>
      <c r="E167" s="4" t="str">
        <f t="shared" si="5"/>
        <v/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4"/>
        <v>209000</v>
      </c>
      <c r="E168" s="4" t="str">
        <f t="shared" si="5"/>
        <v/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4"/>
        <v>313600</v>
      </c>
      <c r="E169" s="4" t="str">
        <f t="shared" si="5"/>
        <v/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4"/>
        <v>23400</v>
      </c>
      <c r="E170" s="4" t="str">
        <f t="shared" si="5"/>
        <v/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4"/>
        <v>31600</v>
      </c>
      <c r="E171" s="4" t="str">
        <f t="shared" si="5"/>
        <v/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4"/>
        <v>52000</v>
      </c>
      <c r="E172" s="4" t="str">
        <f t="shared" si="5"/>
        <v/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4"/>
        <v>38600</v>
      </c>
      <c r="E173" s="4" t="str">
        <f t="shared" si="5"/>
        <v/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4"/>
        <v>54000</v>
      </c>
      <c r="E174" s="4" t="str">
        <f t="shared" si="5"/>
        <v/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4"/>
        <v>62800</v>
      </c>
      <c r="E175" s="4" t="str">
        <f t="shared" si="5"/>
        <v/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4"/>
        <v>178800</v>
      </c>
      <c r="E176" s="4" t="str">
        <f t="shared" si="5"/>
        <v/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4"/>
        <v>208000</v>
      </c>
      <c r="E177" s="4" t="str">
        <f t="shared" si="5"/>
        <v/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4"/>
        <v>1600</v>
      </c>
      <c r="E178" s="4" t="str">
        <f t="shared" si="5"/>
        <v/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4"/>
        <v>2000</v>
      </c>
      <c r="E179" s="4" t="str">
        <f t="shared" si="5"/>
        <v/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4"/>
        <v>4800</v>
      </c>
      <c r="E180" s="4" t="str">
        <f t="shared" si="5"/>
        <v/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4"/>
        <v>2000</v>
      </c>
      <c r="E182" s="4" t="str">
        <f t="shared" si="5"/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4"/>
        <v>5200</v>
      </c>
      <c r="E183" s="4" t="str">
        <f t="shared" si="5"/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 t="str">
        <f t="shared" si="4"/>
        <v/>
      </c>
      <c r="E184" s="4" t="str">
        <f t="shared" si="5"/>
        <v/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4"/>
        <v>4400</v>
      </c>
      <c r="E185" s="4" t="str">
        <f t="shared" si="5"/>
        <v>TAST. ITA 105 TASTI WIN 95UNIKEY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4"/>
        <v>12600</v>
      </c>
      <c r="E186" s="4" t="str">
        <f t="shared" si="5"/>
        <v>TAST. ITA   79tBTC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4"/>
        <v>12600</v>
      </c>
      <c r="E187" s="4" t="str">
        <f t="shared" si="5"/>
        <v>TAST. USA 79tBTC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4"/>
        <v>5200</v>
      </c>
      <c r="E188" s="4" t="str">
        <f t="shared" si="5"/>
        <v>TAST. USA 105 TASTI WIN95BTC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4"/>
        <v>5000</v>
      </c>
      <c r="E189" s="4" t="str">
        <f t="shared" si="5"/>
        <v>TAST. ITA  105 TASTI NMB, WIN95NMB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4"/>
        <v>5000</v>
      </c>
      <c r="E190" s="4" t="str">
        <f t="shared" si="5"/>
        <v>TAST. ITA  105 TASTI NMB, PS/2 WIN95NMB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4"/>
        <v>9200</v>
      </c>
      <c r="E191" s="4" t="str">
        <f t="shared" si="5"/>
        <v>TAST. ITA 105 TASTI "CYPRESS"  WIN95NMB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 t="str">
        <f t="shared" si="4"/>
        <v/>
      </c>
      <c r="E192" s="4" t="str">
        <f t="shared" si="5"/>
        <v/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4"/>
        <v>7400</v>
      </c>
      <c r="E193" s="4" t="str">
        <f t="shared" si="5"/>
        <v>MOUSE  PILOT SERIALELOGITECH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4"/>
        <v>7400</v>
      </c>
      <c r="E194" s="4" t="str">
        <f t="shared" si="5"/>
        <v>MOUSE  PILOT P/S2LOGITECH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6">IF(C195&lt;&gt;"",C195*0.2,"")</f>
        <v>2200</v>
      </c>
      <c r="E195" s="4" t="str">
        <f t="shared" ref="E195:E258" si="7">IF(B195&lt;&gt;"",_xlfn.CONCAT(A195,B195),"")</f>
        <v>MOUSE SERIALE 3 TASTIPRIMAX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6"/>
        <v>9200</v>
      </c>
      <c r="E196" s="4" t="str">
        <f t="shared" si="7"/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6"/>
        <v>3800</v>
      </c>
      <c r="E197" s="4" t="str">
        <f t="shared" si="7"/>
        <v>MOUSE "RAINBOW" SERIALEPRIMAX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6"/>
        <v>2600</v>
      </c>
      <c r="E198" s="4" t="str">
        <f t="shared" si="7"/>
        <v>MOUSE  ECHO PS/2PRIMAX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6"/>
        <v>5200</v>
      </c>
      <c r="E199" s="4" t="str">
        <f t="shared" si="7"/>
        <v>VENUS MOUSE SERIALEPRIMAX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6"/>
        <v>5200</v>
      </c>
      <c r="E200" s="4" t="str">
        <f t="shared" si="7"/>
        <v>VENUS MOUSE PS/2PRIMAX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6"/>
        <v>4000</v>
      </c>
      <c r="E201" s="4" t="str">
        <f t="shared" si="7"/>
        <v>JOYSTICK DIGITALEPRIMAX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6"/>
        <v>9800</v>
      </c>
      <c r="E202" s="4" t="str">
        <f t="shared" si="7"/>
        <v>JOYSTICK ULTRASTRIKERPRIMAX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6"/>
        <v>6600</v>
      </c>
      <c r="E203" s="4" t="str">
        <f t="shared" si="7"/>
        <v>NAVIGATOR MOUSEPRIMAX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6"/>
        <v>13600</v>
      </c>
      <c r="E204" s="4" t="str">
        <f t="shared" si="7"/>
        <v>JOYSTICK EXCALIBURPRIMAX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6"/>
        <v>6600</v>
      </c>
      <c r="E205" s="4" t="str">
        <f t="shared" si="7"/>
        <v>GAMEPAD CONQUERORPRIMAX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6"/>
        <v>29400</v>
      </c>
      <c r="E206" s="4" t="str">
        <f t="shared" si="7"/>
        <v>COLOR HAND SCANNERPRIMAX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6"/>
        <v>30200</v>
      </c>
      <c r="E207" s="4" t="str">
        <f t="shared" si="7"/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6"/>
        <v>39400</v>
      </c>
      <c r="E208" s="4" t="str">
        <f t="shared" si="7"/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6"/>
        <v>62000</v>
      </c>
      <c r="E209" s="4" t="str">
        <f t="shared" si="7"/>
        <v>SCANNER  DIRECT 9600 SW + OCRPRIMAX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6"/>
        <v>54200</v>
      </c>
      <c r="E210" s="4" t="str">
        <f t="shared" si="7"/>
        <v>SCANNER  JEWEL 4800 SCSIPRIMAX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6"/>
        <v>91600</v>
      </c>
      <c r="E211" s="4" t="str">
        <f t="shared" si="7"/>
        <v>SCANNER PROFI  9600 SCSIPRIMAX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6"/>
        <v>82400</v>
      </c>
      <c r="E212" s="4" t="str">
        <f t="shared" si="7"/>
        <v>SCANNER PHODOX U. S. 300PRIMAX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6"/>
        <v>161400</v>
      </c>
      <c r="E213" s="4" t="str">
        <f t="shared" si="7"/>
        <v>FILMSCAN-200PCEPSON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6"/>
        <v>800</v>
      </c>
      <c r="E214" s="4" t="str">
        <f t="shared" si="7"/>
        <v/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6"/>
        <v>16200</v>
      </c>
      <c r="E215" s="4" t="str">
        <f t="shared" si="7"/>
        <v/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6"/>
        <v>25000</v>
      </c>
      <c r="E216" s="4" t="str">
        <f t="shared" si="7"/>
        <v/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6"/>
        <v>19600</v>
      </c>
      <c r="E217" s="4" t="str">
        <f t="shared" si="7"/>
        <v/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6"/>
        <v>28000</v>
      </c>
      <c r="E218" s="4" t="str">
        <f t="shared" si="7"/>
        <v/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6"/>
        <v>1000</v>
      </c>
      <c r="E219" s="4" t="str">
        <f t="shared" si="7"/>
        <v>CAVO PARALLELO STAMP. MT 1,8Unidirez.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6"/>
        <v>1200</v>
      </c>
      <c r="E220" s="4" t="str">
        <f t="shared" si="7"/>
        <v>CAVO PARALLELO STAMP. MT 1,8Bidirez.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6"/>
        <v>1800</v>
      </c>
      <c r="E221" s="4" t="str">
        <f t="shared" si="7"/>
        <v/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6"/>
        <v>1600</v>
      </c>
      <c r="E222" s="4" t="str">
        <f t="shared" si="7"/>
        <v>CONNETTORE MOUSE PS/2per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6"/>
        <v>2200</v>
      </c>
      <c r="E223" s="4" t="str">
        <f t="shared" si="7"/>
        <v/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6"/>
        <v>4200</v>
      </c>
      <c r="E224" s="4" t="str">
        <f t="shared" si="7"/>
        <v>CONNETTORE USB/MIRper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6"/>
        <v>2800</v>
      </c>
      <c r="E225" s="4" t="str">
        <f t="shared" si="7"/>
        <v>DATA-SWITCH 2/1 MANUALEPRIMAX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6"/>
        <v>4600</v>
      </c>
      <c r="E226" s="4" t="str">
        <f t="shared" si="7"/>
        <v>DATA-SWITCH 2/2 MANUALEPRIMAX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6"/>
        <v>10200</v>
      </c>
      <c r="E227" s="4" t="str">
        <f t="shared" si="7"/>
        <v>DATA-SWITCH 2/1 BIDIREZ.PRIMAX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 t="str">
        <f t="shared" si="6"/>
        <v/>
      </c>
      <c r="E228" s="4" t="str">
        <f t="shared" si="7"/>
        <v/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6"/>
        <v>39600</v>
      </c>
      <c r="E229" s="4" t="str">
        <f t="shared" si="7"/>
        <v>COMBO DOS6.22+WIN3.11+DSK.MAN.MICROSOFT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6"/>
        <v>33400</v>
      </c>
      <c r="E230" s="4" t="str">
        <f t="shared" si="7"/>
        <v>WINDOWS 95, MANUALI + CDMICROSOFT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6"/>
        <v>19000</v>
      </c>
      <c r="E231" s="4" t="str">
        <f t="shared" si="7"/>
        <v>LICENZA STUDENTE SISTEMI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6"/>
        <v>28200</v>
      </c>
      <c r="E232" s="4" t="str">
        <f t="shared" si="7"/>
        <v>LICENZA STUDENTE APPLICAZIONIMICROSOFT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6"/>
        <v>70200</v>
      </c>
      <c r="E233" s="4" t="str">
        <f t="shared" si="7"/>
        <v>WIN NT WORKSTATION 4.0MICROSOFT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6"/>
        <v>82800</v>
      </c>
      <c r="E234" s="4" t="str">
        <f t="shared" si="7"/>
        <v>OFFICE SMALL BUSINESSWORD97,EXCEL97,OUTLOOK97,PUBLISHER97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6"/>
        <v>12200</v>
      </c>
      <c r="E235" s="4" t="str">
        <f t="shared" si="7"/>
        <v>WORKS 4.5 ITA, MANUALI + CDMICROSOFT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6"/>
        <v>178600</v>
      </c>
      <c r="E236" s="4" t="str">
        <f t="shared" si="7"/>
        <v>FIVE PACK WIN 95MICROSOFT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6"/>
        <v>197000</v>
      </c>
      <c r="E237" s="4" t="str">
        <f t="shared" si="7"/>
        <v>FIVE PACK COMBO WIN3.11-DOSMICROSOFT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6"/>
        <v>59200</v>
      </c>
      <c r="E238" s="4" t="str">
        <f t="shared" si="7"/>
        <v>FIVE PACK WORKS 4.5MICROSOFT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6"/>
        <v>137000</v>
      </c>
      <c r="E239" s="4" t="str">
        <f t="shared" si="7"/>
        <v>3-PACK  HOME ESSENTIALS 98MICROSOFT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6"/>
        <v>227600</v>
      </c>
      <c r="E240" s="4" t="str">
        <f t="shared" si="7"/>
        <v>3-PACK WIN NT WORKSTATION 4.0MICROSOFT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6"/>
        <v>266800</v>
      </c>
      <c r="E241" s="4" t="str">
        <f t="shared" si="7"/>
        <v>3-PACK OFFICE SMALL BUSINESSMICROSOFT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6"/>
        <v>6000</v>
      </c>
      <c r="E242" s="4" t="str">
        <f t="shared" si="7"/>
        <v xml:space="preserve">CD VIDEOGUIDA 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6"/>
        <v>6000</v>
      </c>
      <c r="E243" s="4" t="str">
        <f t="shared" si="7"/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6"/>
        <v>81200</v>
      </c>
      <c r="E244" s="4" t="str">
        <f t="shared" si="7"/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6"/>
        <v>39400</v>
      </c>
      <c r="E245" s="4" t="str">
        <f t="shared" si="7"/>
        <v>WINDOWS 95 Lic. Agg.MICROSOFT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6"/>
        <v>129000</v>
      </c>
      <c r="E246" s="4" t="str">
        <f t="shared" si="7"/>
        <v>EXCEL 7.0MICROSOFT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6"/>
        <v>129000</v>
      </c>
      <c r="E247" s="4" t="str">
        <f t="shared" si="7"/>
        <v>EXCEL 97MICROSOFT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6"/>
        <v>51800</v>
      </c>
      <c r="E248" s="4" t="str">
        <f t="shared" si="7"/>
        <v>EXCEL 97 Agg.MICROSOFT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6"/>
        <v>129200</v>
      </c>
      <c r="E249" s="4" t="str">
        <f t="shared" si="7"/>
        <v>WORD 97MICROSOFT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6"/>
        <v>51800</v>
      </c>
      <c r="E250" s="4" t="str">
        <f t="shared" si="7"/>
        <v>WORD 97 Agg.MICROSOFT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6"/>
        <v>129000</v>
      </c>
      <c r="E251" s="4" t="str">
        <f t="shared" si="7"/>
        <v>ACCESS 97MICROSOFT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6"/>
        <v>175800</v>
      </c>
      <c r="E252" s="4" t="str">
        <f t="shared" si="7"/>
        <v>OFFICE 97 SMALL BUSINESSMICROSOFT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6"/>
        <v>51800</v>
      </c>
      <c r="E253" s="4" t="str">
        <f t="shared" si="7"/>
        <v>HOME ESSENTIALS 98MICROSOFT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6"/>
        <v>54800</v>
      </c>
      <c r="E254" s="4" t="str">
        <f t="shared" si="7"/>
        <v>FRONTPAGE 98MICROSOFT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6"/>
        <v>195000</v>
      </c>
      <c r="E255" s="4" t="str">
        <f t="shared" si="7"/>
        <v>OFFICE '97MICROSOFT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6"/>
        <v>96000</v>
      </c>
      <c r="E256" s="4" t="str">
        <f t="shared" si="7"/>
        <v>OFFICE '97 Agg.MICROSOFT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6"/>
        <v>237400</v>
      </c>
      <c r="E257" s="4" t="str">
        <f t="shared" si="7"/>
        <v>OFFICE '97 ProfessionalMICROSOFT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6"/>
        <v>166400</v>
      </c>
      <c r="E258" s="4" t="str">
        <f t="shared" si="7"/>
        <v>OFFICE '97 Professional Agg.MICROSOFT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8">IF(C259&lt;&gt;"",C259*0.2,"")</f>
        <v>45400</v>
      </c>
      <c r="E259" s="4" t="str">
        <f t="shared" ref="E259:E322" si="9">IF(B259&lt;&gt;"",_xlfn.CONCAT(A259,B259),"")</f>
        <v>VISUAL BASIC 4.0 STDMICROSOFT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8"/>
        <v>19600</v>
      </c>
      <c r="E260" s="4" t="str">
        <f t="shared" si="9"/>
        <v>VISUAL BASIC 4.0 Agg.MICROSOFT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8"/>
        <v>238000</v>
      </c>
      <c r="E261" s="4" t="str">
        <f t="shared" si="9"/>
        <v>VISUAL BASIC 4.0 PROFESSIONALMICROSOFT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8"/>
        <v>60000</v>
      </c>
      <c r="E262" s="4" t="str">
        <f t="shared" si="9"/>
        <v>VISUAL BASIC 4.0 PROF. Agg.MICROSOFT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8"/>
        <v>481400</v>
      </c>
      <c r="E263" s="4" t="str">
        <f t="shared" si="9"/>
        <v>VISUAL BASIC 4.0 ENTERPRICEMICROSOFT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8"/>
        <v>204200</v>
      </c>
      <c r="E264" s="4" t="str">
        <f t="shared" si="9"/>
        <v>VISUAL BASIC 4.0 ENTERPRICE Agg.MICROSOFT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8"/>
        <v>129200</v>
      </c>
      <c r="E265" s="4" t="str">
        <f t="shared" si="9"/>
        <v>POWERPOINT 97MICROSOFT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8"/>
        <v>51800</v>
      </c>
      <c r="E266" s="4" t="str">
        <f t="shared" si="9"/>
        <v>POWERPOINT 97 Agg.MICROSOFT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8"/>
        <v>38600</v>
      </c>
      <c r="E267" s="4" t="str">
        <f t="shared" si="9"/>
        <v>PUBLISHER 3.0MICROSOFT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8"/>
        <v>19200</v>
      </c>
      <c r="E268" s="4" t="str">
        <f t="shared" si="9"/>
        <v>PUBLISHER 3.0 Agg.MICROSOFT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8"/>
        <v>118800</v>
      </c>
      <c r="E269" s="4" t="str">
        <f t="shared" si="9"/>
        <v>WINDOWS NT 4.0 WORKSTATIONMICROSOFT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8"/>
        <v>56400</v>
      </c>
      <c r="E270" s="4" t="str">
        <f t="shared" si="9"/>
        <v>WINDOWS NT 4.0 Agg. WORKSTATIONMICROSOFT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8"/>
        <v>362800</v>
      </c>
      <c r="E271" s="4" t="str">
        <f t="shared" si="9"/>
        <v>WINDOWS NT 4.0 SERVER 5 clientMICROSOFT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8"/>
        <v>38600</v>
      </c>
      <c r="E272" s="4" t="str">
        <f t="shared" si="9"/>
        <v>WINDOWS 3.1MICROSOFT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8"/>
        <v>130800</v>
      </c>
      <c r="E273" s="4" t="str">
        <f t="shared" si="9"/>
        <v>POWERPOINT 4.0MICROSOFT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8"/>
        <v>145800</v>
      </c>
      <c r="E274" s="4" t="str">
        <f t="shared" si="9"/>
        <v>EXCEL 5.0MICROSOFT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8"/>
        <v>126400</v>
      </c>
      <c r="E275" s="4" t="str">
        <f t="shared" si="9"/>
        <v>ACCESS 2.0MICROSOFT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8"/>
        <v>48000</v>
      </c>
      <c r="E276" s="4" t="str">
        <f t="shared" si="9"/>
        <v>ACCESS 2.0 CompetitivoMICROSOFT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8"/>
        <v>191000</v>
      </c>
      <c r="E277" s="4" t="str">
        <f t="shared" si="9"/>
        <v xml:space="preserve">OFFICE 4.2MICROSOFT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 t="str">
        <f t="shared" si="8"/>
        <v/>
      </c>
      <c r="E279" s="4" t="str">
        <f t="shared" si="9"/>
        <v/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8"/>
        <v>59400</v>
      </c>
      <c r="E280" s="4" t="str">
        <f t="shared" si="9"/>
        <v>STAMP.EPSON LX3009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8"/>
        <v>129200</v>
      </c>
      <c r="E281" s="4" t="str">
        <f t="shared" si="9"/>
        <v>STAMP.EPSON LX1050+9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8"/>
        <v>142800</v>
      </c>
      <c r="E282" s="4" t="str">
        <f t="shared" si="9"/>
        <v>STAMP.EPSON FX8709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8"/>
        <v>161400</v>
      </c>
      <c r="E283" s="4" t="str">
        <f t="shared" si="9"/>
        <v>STAMP.EPSON FX11709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8"/>
        <v>118200</v>
      </c>
      <c r="E284" s="4" t="str">
        <f t="shared" si="9"/>
        <v>STAMP.EPSON LQ570+24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8"/>
        <v>183600</v>
      </c>
      <c r="E285" s="4" t="str">
        <f t="shared" si="9"/>
        <v>STAMP.EPSON LQ2070+24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8"/>
        <v>253000</v>
      </c>
      <c r="E286" s="4" t="str">
        <f t="shared" si="9"/>
        <v>STAMP.EPSON LQ 217024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8"/>
        <v>51200</v>
      </c>
      <c r="E287" s="4" t="str">
        <f t="shared" si="9"/>
        <v>STAMP.EPSON STYLUS 300COLORInk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8"/>
        <v>74200</v>
      </c>
      <c r="E288" s="4" t="str">
        <f t="shared" si="9"/>
        <v>STAMP.EPSON STYLUS 400COLORInk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8"/>
        <v>91400</v>
      </c>
      <c r="E289" s="4" t="str">
        <f t="shared" si="9"/>
        <v>STAMP.EPSON STYLUS 600COLORInk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8"/>
        <v>128400</v>
      </c>
      <c r="E290" s="4" t="str">
        <f t="shared" si="9"/>
        <v>STAMP.EPSON STYLUS 800COLORInk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8"/>
        <v>314200</v>
      </c>
      <c r="E291" s="4" t="str">
        <f t="shared" si="9"/>
        <v>STAMP.EPSON STYLUS 1520COLORInk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8"/>
        <v>151200</v>
      </c>
      <c r="E292" s="4" t="str">
        <f t="shared" si="9"/>
        <v>STAMP.EPSON STYLUS 1000Ink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8"/>
        <v>314200</v>
      </c>
      <c r="E293" s="4" t="str">
        <f t="shared" si="9"/>
        <v>STAMP.EPSON STYLUS PRO XL+Ink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8"/>
        <v>51000</v>
      </c>
      <c r="E296" s="4" t="str">
        <f t="shared" si="9"/>
        <v>STAMP. CANON BJ-250 COLORInk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8"/>
        <v>82600</v>
      </c>
      <c r="E297" s="4" t="str">
        <f t="shared" si="9"/>
        <v>STAMP. CANON BJC-80 COLORInk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8"/>
        <v>72200</v>
      </c>
      <c r="E298" s="4" t="str">
        <f t="shared" si="9"/>
        <v>STAMP. CANON BJC-4300 COLORInk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8"/>
        <v>108800</v>
      </c>
      <c r="E299" s="4" t="str">
        <f t="shared" si="9"/>
        <v>STAMP. CANON BJC-4550 COLORInk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8"/>
        <v>135600</v>
      </c>
      <c r="E300" s="4" t="str">
        <f t="shared" si="9"/>
        <v>STAMP. CANON BJC-4650 COLORInk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8"/>
        <v>210800</v>
      </c>
      <c r="E301" s="4" t="str">
        <f t="shared" si="9"/>
        <v>STAMP. CANON BJC-5500 COLORInk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8"/>
        <v>96400</v>
      </c>
      <c r="E302" s="4" t="str">
        <f t="shared" si="9"/>
        <v>STAMP. CANON BJC-620 COLORInk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8"/>
        <v>144400</v>
      </c>
      <c r="E303" s="4" t="str">
        <f t="shared" si="9"/>
        <v>STAMP. CANON BJC-7000 COLORInk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8"/>
        <v>53800</v>
      </c>
      <c r="E304" s="4" t="str">
        <f t="shared" si="9"/>
        <v>STAMP. HP 400LInk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8"/>
        <v>74200</v>
      </c>
      <c r="E305" s="4" t="str">
        <f t="shared" si="9"/>
        <v>STAMP. HP 670Ink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8"/>
        <v>92400</v>
      </c>
      <c r="E306" s="4" t="str">
        <f t="shared" si="9"/>
        <v>STAMP. HP 690+Ink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8"/>
        <v>108200</v>
      </c>
      <c r="E307" s="4" t="str">
        <f t="shared" si="9"/>
        <v>STAMP. HP 720CInk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8"/>
        <v>129600</v>
      </c>
      <c r="E308" s="4" t="str">
        <f t="shared" si="9"/>
        <v>STAMP. HP 870 CXIInk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8"/>
        <v>128800</v>
      </c>
      <c r="E309" s="4" t="str">
        <f t="shared" si="9"/>
        <v>STAMP. HP 890CInk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8"/>
        <v>180400</v>
      </c>
      <c r="E310" s="4" t="str">
        <f t="shared" si="9"/>
        <v>STAMP. HP 1100CInk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8"/>
        <v>144400</v>
      </c>
      <c r="E311" s="4" t="str">
        <f t="shared" si="9"/>
        <v>STAMP. HP 6LLaser,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8"/>
        <v>291400</v>
      </c>
      <c r="E312" s="4" t="str">
        <f t="shared" si="9"/>
        <v>STAMP. HP 6PLaser,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8"/>
        <v>357200</v>
      </c>
      <c r="E313" s="4" t="str">
        <f t="shared" si="9"/>
        <v>STAMP. HP 6MPLaser,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 t="str">
        <f t="shared" si="8"/>
        <v/>
      </c>
      <c r="E314" s="4" t="str">
        <f t="shared" si="9"/>
        <v/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8"/>
        <v>17000</v>
      </c>
      <c r="E315" s="4" t="str">
        <f t="shared" si="9"/>
        <v>CASE DESKTOP   CE CK 131-6P/S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8"/>
        <v>16800</v>
      </c>
      <c r="E316" s="4" t="str">
        <f t="shared" si="9"/>
        <v>CASE MINITOWER CE CK 136-1P/S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8"/>
        <v>16400</v>
      </c>
      <c r="E319" s="4" t="str">
        <f t="shared" si="9"/>
        <v>CASE DESKTOP CE CK 131-8P/S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8"/>
        <v>16800</v>
      </c>
      <c r="E320" s="4" t="str">
        <f t="shared" si="9"/>
        <v>CASE SUB-MIDITOWER CE  CK 132-3P/S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8"/>
        <v>23000</v>
      </c>
      <c r="E321" s="4" t="str">
        <f t="shared" si="9"/>
        <v>CASE  MIDITOWER CE  CK 135-2P/S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8"/>
        <v>30600</v>
      </c>
      <c r="E322" s="4" t="str">
        <f t="shared" si="9"/>
        <v>CASE TOWER CE CK 139-2P/S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0">IF(C323&lt;&gt;"",C323*0.2,"")</f>
        <v>16000</v>
      </c>
      <c r="E323" s="4" t="str">
        <f t="shared" ref="E323:E337" si="11">IF(B323&lt;&gt;"",_xlfn.CONCAT(A323,B323),"")</f>
        <v>CASE MIDITOWER BC VIP 432P/S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0"/>
        <v>20400</v>
      </c>
      <c r="E324" s="4" t="str">
        <f t="shared" si="11"/>
        <v>CASE TOWER BC VIP 730P/S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 t="str">
        <f t="shared" si="10"/>
        <v/>
      </c>
      <c r="E325" s="4" t="str">
        <f t="shared" si="11"/>
        <v/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0"/>
        <v>39600</v>
      </c>
      <c r="E326" s="4" t="str">
        <f t="shared" si="11"/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0"/>
        <v>46600</v>
      </c>
      <c r="E327" s="4" t="str">
        <f t="shared" si="11"/>
        <v>GR.CONT.REVOLUTION F450STAND-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0"/>
        <v>55800</v>
      </c>
      <c r="E328" s="4" t="str">
        <f t="shared" si="11"/>
        <v>GR.CONT.REVOLUTION L600STAND-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0"/>
        <v>59600</v>
      </c>
      <c r="E329" s="4" t="str">
        <f t="shared" si="11"/>
        <v>GR.CONT.POWER PRO 600LINE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0"/>
        <v>95600</v>
      </c>
      <c r="E330" s="4" t="str">
        <f t="shared" si="11"/>
        <v>GR.CONT.POWER PRO 750LINE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0"/>
        <v>125200</v>
      </c>
      <c r="E331" s="4" t="str">
        <f t="shared" si="11"/>
        <v>GR.CONT.POWER PRO 900LINE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0"/>
        <v>151400</v>
      </c>
      <c r="E332" s="4" t="str">
        <f t="shared" si="11"/>
        <v>GR.CONT.POWER PRO 1000LINE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0"/>
        <v>225600</v>
      </c>
      <c r="E333" s="4" t="str">
        <f t="shared" si="11"/>
        <v>GR.CONT.POWER PRO 1600LINE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0"/>
        <v>305400</v>
      </c>
      <c r="E334" s="4" t="str">
        <f t="shared" si="11"/>
        <v>GR.CONT.POWER PRO 2400LINE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0"/>
        <v>826800</v>
      </c>
      <c r="E335" s="4" t="str">
        <f t="shared" si="11"/>
        <v>GR.CONT.POWERSAVE 4000ON-LINE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0"/>
        <v>1370000</v>
      </c>
      <c r="E336" s="4" t="str">
        <f t="shared" si="11"/>
        <v>GR.CONT.POWERSAVE 7500ON-LINE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0"/>
        <v>2342400</v>
      </c>
      <c r="E337" s="4" t="str">
        <f t="shared" si="11"/>
        <v>GR.CONT.POWERSAVE 12500ON-LINE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E3" sqref="E3"/>
    </sheetView>
  </sheetViews>
  <sheetFormatPr defaultColWidth="14.42578125" defaultRowHeight="15" customHeight="1" x14ac:dyDescent="0.2"/>
  <cols>
    <col min="1" max="1" width="15.7109375" bestFit="1" customWidth="1"/>
    <col min="2" max="2" width="11.7109375" bestFit="1" customWidth="1"/>
    <col min="3" max="3" width="9.28515625" bestFit="1" customWidth="1"/>
    <col min="4" max="4" width="21.7109375" bestFit="1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6" t="s">
        <v>484</v>
      </c>
      <c r="B1" s="6" t="s">
        <v>485</v>
      </c>
      <c r="C1" s="6" t="s">
        <v>571</v>
      </c>
      <c r="D1" s="6" t="s">
        <v>572</v>
      </c>
      <c r="E1" s="4"/>
      <c r="F1" s="4"/>
      <c r="G1" s="4" t="s">
        <v>485</v>
      </c>
      <c r="H1" s="4" t="s">
        <v>571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 cm="1">
        <f t="array" ref="C2">_xlfn.SWITCH(Table_1[[#This Row],[Column2]],0,"respinto",40,"sufficiente",60,"discreto",70,"buono")</f>
        <v>sufficiente</v>
      </c>
      <c r="D2" s="7" t="str">
        <f>VLOOKUP(Table_1[[#This Row],[Column2]],Table2[],2)</f>
        <v>sufficiente</v>
      </c>
      <c r="E2" s="8"/>
      <c r="F2" s="8"/>
      <c r="G2" s="8">
        <v>0</v>
      </c>
      <c r="H2" s="8" t="s">
        <v>573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 cm="1">
        <f t="array" ref="C3">_xlfn.SWITCH(Table_1[[#This Row],[Column2]],0,"respinto",40,"sufficiente",60,"discreto",70,"buono")</f>
        <v>discreto</v>
      </c>
      <c r="D3" s="7" t="str">
        <f>VLOOKUP(Table_1[[#This Row],[Column2]],Table2[],2)</f>
        <v>discreto</v>
      </c>
      <c r="E3" s="8"/>
      <c r="F3" s="8"/>
      <c r="G3" s="8">
        <v>40</v>
      </c>
      <c r="H3" s="8" t="s">
        <v>574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 cm="1">
        <f t="array" ref="C4">_xlfn.SWITCH(Table_1[[#This Row],[Column2]],0,"respinto",40,"sufficiente",60,"discreto",70,"buono")</f>
        <v>discreto</v>
      </c>
      <c r="D4" s="7" t="str">
        <f>VLOOKUP(Table_1[[#This Row],[Column2]],Table2[],2)</f>
        <v>discreto</v>
      </c>
      <c r="E4" s="8"/>
      <c r="F4" s="8"/>
      <c r="G4" s="8">
        <v>60</v>
      </c>
      <c r="H4" s="8" t="s">
        <v>575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 cm="1">
        <f t="array" ref="C5">_xlfn.SWITCH(Table_1[[#This Row],[Column2]],0,"respinto",40,"sufficiente",60,"discreto",70,"buono")</f>
        <v>sufficiente</v>
      </c>
      <c r="D5" s="7" t="str">
        <f>VLOOKUP(Table_1[[#This Row],[Column2]],Table2[],2)</f>
        <v>sufficiente</v>
      </c>
      <c r="E5" s="8"/>
      <c r="F5" s="8"/>
      <c r="G5" s="8">
        <v>70</v>
      </c>
      <c r="H5" s="8" t="s">
        <v>576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 cm="1">
        <f t="array" ref="C6">_xlfn.SWITCH(Table_1[[#This Row],[Column2]],0,"respinto",40,"sufficiente",60,"discreto",70,"buono")</f>
        <v>buono</v>
      </c>
      <c r="D6" s="7" t="str">
        <f>VLOOKUP(Table_1[[#This Row],[Column2]],Table2[],2)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 cm="1">
        <f t="array" ref="C7">_xlfn.SWITCH(Table_1[[#This Row],[Column2]],0,"respinto",40,"sufficiente",60,"discreto",70,"buono")</f>
        <v>respinto</v>
      </c>
      <c r="D7" s="7" t="str">
        <f>VLOOKUP(Table_1[[#This Row],[Column2]],Table2[],2)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 cm="1">
        <f t="array" ref="C8">_xlfn.SWITCH(Table_1[[#This Row],[Column2]],0,"respinto",40,"sufficiente",60,"discreto",70,"buono")</f>
        <v>respinto</v>
      </c>
      <c r="D8" s="7" t="str">
        <f>VLOOKUP(Table_1[[#This Row],[Column2]],Table2[],2)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10" sqref="I10"/>
    </sheetView>
  </sheetViews>
  <sheetFormatPr defaultColWidth="14.42578125" defaultRowHeight="15" customHeight="1" x14ac:dyDescent="0.2"/>
  <cols>
    <col min="1" max="1" width="9.140625" bestFit="1" customWidth="1"/>
    <col min="2" max="2" width="27.5703125" bestFit="1" customWidth="1"/>
    <col min="3" max="3" width="21.85546875" bestFit="1" customWidth="1"/>
    <col min="4" max="4" width="18" style="14" customWidth="1"/>
    <col min="5" max="5" width="22.28515625" style="14" bestFit="1" customWidth="1"/>
    <col min="6" max="6" width="3.7109375" customWidth="1"/>
    <col min="7" max="7" width="13.28515625" bestFit="1" customWidth="1"/>
    <col min="8" max="8" width="17.85546875" bestFit="1" customWidth="1"/>
    <col min="9" max="9" width="14" bestFit="1" customWidth="1"/>
    <col min="10" max="24" width="8.7109375" customWidth="1"/>
  </cols>
  <sheetData>
    <row r="1" spans="1:24" ht="13.5" customHeight="1" x14ac:dyDescent="0.3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 t="s">
        <v>495</v>
      </c>
      <c r="H1" s="11" t="s">
        <v>577</v>
      </c>
      <c r="I1" s="11" t="s">
        <v>579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2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">
        <v>499</v>
      </c>
      <c r="H2">
        <f>COUNTIF($C$2:$C$80,G2)</f>
        <v>11</v>
      </c>
      <c r="I2" s="15">
        <f>SUMIF($C$2:$C$80,G2,$D$2:$D$80)</f>
        <v>611780</v>
      </c>
    </row>
    <row r="3" spans="1:24" ht="13.5" customHeight="1" x14ac:dyDescent="0.2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558</v>
      </c>
      <c r="H3">
        <f t="shared" ref="H3:H5" si="0">COUNTIF($C$2:$C$80,G3)</f>
        <v>5</v>
      </c>
      <c r="I3" s="15">
        <f t="shared" ref="I3:I5" si="1">SUMIF($C$2:$C$80,G3,$D$2:$D$80)</f>
        <v>30860</v>
      </c>
    </row>
    <row r="4" spans="1:24" ht="13.5" customHeight="1" x14ac:dyDescent="0.2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506</v>
      </c>
      <c r="H4">
        <f t="shared" si="0"/>
        <v>4</v>
      </c>
      <c r="I4" s="15">
        <f t="shared" si="1"/>
        <v>54000</v>
      </c>
    </row>
    <row r="5" spans="1:24" ht="13.5" customHeight="1" x14ac:dyDescent="0.2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547</v>
      </c>
      <c r="H5">
        <f t="shared" si="0"/>
        <v>4</v>
      </c>
      <c r="I5" s="15">
        <f t="shared" si="1"/>
        <v>6765600</v>
      </c>
    </row>
    <row r="6" spans="1:24" ht="13.5" customHeight="1" x14ac:dyDescent="0.2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25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1" t="s">
        <v>578</v>
      </c>
    </row>
    <row r="8" spans="1:24" ht="13.5" customHeight="1" x14ac:dyDescent="0.2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501</v>
      </c>
      <c r="H8">
        <f>COUNTIF($B$2:$B$80,G8)</f>
        <v>2</v>
      </c>
      <c r="I8" s="15">
        <f>SUMIF($B$2:$B$80,G8,$D$2:$D$80)</f>
        <v>73450</v>
      </c>
    </row>
    <row r="9" spans="1:24" ht="13.5" customHeight="1" x14ac:dyDescent="0.2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507</v>
      </c>
      <c r="H9">
        <f t="shared" ref="H9:H14" si="2">COUNTIF($B$2:$B$80,G9)</f>
        <v>1</v>
      </c>
      <c r="I9" s="15">
        <f t="shared" ref="I9:I14" si="3">SUMIF($B$2:$B$80,G9,$D$2:$D$80)</f>
        <v>50800</v>
      </c>
    </row>
    <row r="10" spans="1:24" ht="13.5" customHeight="1" x14ac:dyDescent="0.2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509</v>
      </c>
      <c r="H10">
        <f t="shared" si="2"/>
        <v>1</v>
      </c>
      <c r="I10" s="15">
        <f t="shared" si="3"/>
        <v>98450</v>
      </c>
    </row>
    <row r="11" spans="1:24" ht="13.5" customHeight="1" x14ac:dyDescent="0.2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511</v>
      </c>
      <c r="H11">
        <f t="shared" si="2"/>
        <v>1</v>
      </c>
      <c r="I11" s="15">
        <f t="shared" si="3"/>
        <v>7950</v>
      </c>
    </row>
    <row r="12" spans="1:24" ht="13.5" customHeight="1" x14ac:dyDescent="0.2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525</v>
      </c>
      <c r="H12">
        <f t="shared" si="2"/>
        <v>4</v>
      </c>
      <c r="I12" s="15">
        <f t="shared" si="3"/>
        <v>283000</v>
      </c>
    </row>
    <row r="13" spans="1:24" ht="13.5" customHeight="1" x14ac:dyDescent="0.2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528</v>
      </c>
      <c r="H13">
        <f t="shared" si="2"/>
        <v>2</v>
      </c>
      <c r="I13" s="15">
        <f t="shared" si="3"/>
        <v>107700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">
        <v>529</v>
      </c>
      <c r="H14">
        <f t="shared" si="2"/>
        <v>1</v>
      </c>
      <c r="I14" s="15">
        <f t="shared" si="3"/>
        <v>27270</v>
      </c>
    </row>
    <row r="15" spans="1:24" ht="13.5" customHeight="1" x14ac:dyDescent="0.2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2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2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2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2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2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2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2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2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2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2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2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>Federico Mellia</cp:lastModifiedBy>
  <cp:revision/>
  <dcterms:created xsi:type="dcterms:W3CDTF">2005-04-12T12:35:30Z</dcterms:created>
  <dcterms:modified xsi:type="dcterms:W3CDTF">2024-12-10T19:22:56Z</dcterms:modified>
  <cp:category/>
  <cp:contentStatus/>
</cp:coreProperties>
</file>