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Cdc14 Activity and Specificit" sheetId="1" r:id="rId3"/>
    <sheet state="visible" name="without blanks" sheetId="2" r:id="rId4"/>
    <sheet state="visible" name="for graphs" sheetId="3" r:id="rId5"/>
    <sheet state="visible" name="averages- for figur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5">
      <text>
        <t xml:space="preserve">Good.
	-Chitta Das</t>
      </text>
    </comment>
    <comment authorId="0" ref="B37">
      <text>
        <t xml:space="preserve">Please correct this number.
	-Chitta Das</t>
      </text>
    </comment>
    <comment authorId="0" ref="B34">
      <text>
        <t xml:space="preserve">This value seems to be too high. It is because B33 is not right.
	-Chitta Das</t>
      </text>
    </comment>
    <comment authorId="0" ref="B33">
      <text>
        <t xml:space="preserve">This is too high. The change in absorbance is (2.622-0.05) over 30 minutes.
	-Chitta Das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5">
      <text>
        <t xml:space="preserve">Good.
	-Chitta Das</t>
      </text>
    </comment>
    <comment authorId="0" ref="B37">
      <text>
        <t xml:space="preserve">Please correct this value.
	-Chitta Das</t>
      </text>
    </comment>
  </commentList>
</comments>
</file>

<file path=xl/sharedStrings.xml><?xml version="1.0" encoding="utf-8"?>
<sst xmlns="http://schemas.openxmlformats.org/spreadsheetml/2006/main" count="114" uniqueCount="62">
  <si>
    <t>Time</t>
  </si>
  <si>
    <t>VL (-I), Trial 1</t>
  </si>
  <si>
    <t>VL (-I), Trial 2</t>
  </si>
  <si>
    <t>VL (-I), Trial 3</t>
  </si>
  <si>
    <t>VL (+I) Trial 1</t>
  </si>
  <si>
    <t>VL (+I) Trial 2</t>
  </si>
  <si>
    <t>VL (+I), Trial 3</t>
  </si>
  <si>
    <t>Blank</t>
  </si>
  <si>
    <t>A405 kinetic measurements</t>
  </si>
  <si>
    <t>Reaction conditions:</t>
  </si>
  <si>
    <t>_-I = No inhibitor</t>
  </si>
  <si>
    <t>[Enzyme] = 0.33 uM</t>
  </si>
  <si>
    <t>_+I = + 2 mM tungstate as inhibitor</t>
  </si>
  <si>
    <t>[pNPP] = 30 mM</t>
  </si>
  <si>
    <t>Room temp</t>
  </si>
  <si>
    <t>Cdc14 reaction buffer</t>
  </si>
  <si>
    <t>VL (-I) Trial 1 Scaled</t>
  </si>
  <si>
    <t>VL (-I) Trial 2 Scaled</t>
  </si>
  <si>
    <t>VL (-I) Trial 3 Scaled</t>
  </si>
  <si>
    <t>VL (+I) Trial 1 Scaled</t>
  </si>
  <si>
    <t>VL (+I) Trial 2 Scaled</t>
  </si>
  <si>
    <t>VL (+I) Trial 3 Scaled</t>
  </si>
  <si>
    <t>T-Test Values</t>
  </si>
  <si>
    <t>Mean (-I)</t>
  </si>
  <si>
    <t>Mean (+I)</t>
  </si>
  <si>
    <t>SD (-I)</t>
  </si>
  <si>
    <t>SD ^2</t>
  </si>
  <si>
    <t>SD^2 / n</t>
  </si>
  <si>
    <t>SD (+I)</t>
  </si>
  <si>
    <t>n (number of samples in -I)</t>
  </si>
  <si>
    <t>n (number of samples in +I)</t>
  </si>
  <si>
    <t>T-test denominator</t>
  </si>
  <si>
    <t>T-test numerator</t>
  </si>
  <si>
    <t>Slope (Absorbance per min)</t>
  </si>
  <si>
    <t>T-Test Value</t>
  </si>
  <si>
    <t>uM pNP per minute</t>
  </si>
  <si>
    <t>Degrees of Freedom</t>
  </si>
  <si>
    <t>% activity inhibited</t>
  </si>
  <si>
    <t>Significance Level</t>
  </si>
  <si>
    <t>^average</t>
  </si>
  <si>
    <t>Critical Value</t>
  </si>
  <si>
    <t>µM pNP per min per µM Cdc14</t>
  </si>
  <si>
    <t>T-test Value&gt;Crticial Value</t>
  </si>
  <si>
    <t>pmols pNP per min per pmol Cdc14</t>
  </si>
  <si>
    <t>Null is rejected</t>
  </si>
  <si>
    <t>nM pNP per sec per pmol Cdc14</t>
  </si>
  <si>
    <t>Significant difference between (-I) and (+I)</t>
  </si>
  <si>
    <t>P-value</t>
  </si>
  <si>
    <t>volume= 200microliters</t>
  </si>
  <si>
    <t>Result is significant at p&lt;0.01</t>
  </si>
  <si>
    <t>[pNPP] = .030 uM</t>
  </si>
  <si>
    <t>for -I</t>
  </si>
  <si>
    <t>mean</t>
  </si>
  <si>
    <t>standard deviation</t>
  </si>
  <si>
    <t>for +I</t>
  </si>
  <si>
    <t>nano=10^-9</t>
  </si>
  <si>
    <t>pico= 10^-12</t>
  </si>
  <si>
    <t>`</t>
  </si>
  <si>
    <t>Average Absorbance</t>
  </si>
  <si>
    <t>[pNP] (w/o Inhibitor)</t>
  </si>
  <si>
    <t>[pNP] (w/ Inhibitor)</t>
  </si>
  <si>
    <t>[pNP] = 30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</si>
</sst>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sz val="10.0"/>
    </font>
    <font>
      <b/>
      <u/>
    </font>
    <font>
      <sz val="10.0"/>
      <name val="Arial"/>
    </font>
    <font>
      <b/>
      <u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4" numFmtId="10" xfId="0" applyFont="1" applyNumberFormat="1"/>
    <xf borderId="0" fillId="0" fontId="1" numFmtId="0" xfId="0" applyAlignment="1" applyFont="1">
      <alignment horizontal="right" readingOrder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2" fontId="7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(-I) Trial 1 Scaled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 graphs'!$B$1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graphs'!$A$2:$A$35</c:f>
            </c:numRef>
          </c:xVal>
          <c:yVal>
            <c:numRef>
              <c:f>'for graphs'!$B$2:$B$35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23016"/>
        <c:axId val="834116781"/>
      </c:scatterChart>
      <c:valAx>
        <c:axId val="1461623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4116781"/>
      </c:valAx>
      <c:valAx>
        <c:axId val="83411678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VL (-I) Trial 1 Scaled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1623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(-I) Trial 3 Scaled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graphs'!$A$2:$A$32</c:f>
            </c:numRef>
          </c:xVal>
          <c:yVal>
            <c:numRef>
              <c:f>'for graphs'!$D$2:$D$32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26147"/>
        <c:axId val="750044528"/>
      </c:scatterChart>
      <c:valAx>
        <c:axId val="1451926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0044528"/>
      </c:valAx>
      <c:valAx>
        <c:axId val="75004452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192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(-I) Trial 2 Scaled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 graphs'!$C$1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graphs'!$A$2:$A$32</c:f>
            </c:numRef>
          </c:xVal>
          <c:yVal>
            <c:numRef>
              <c:f>'for graphs'!$C$2:$C$32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60745"/>
        <c:axId val="1011014288"/>
      </c:scatterChart>
      <c:valAx>
        <c:axId val="1247060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1014288"/>
      </c:valAx>
      <c:valAx>
        <c:axId val="101101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VL (-I) Trial 2 Scaled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7060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(+I) Trial 1 Scaled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 graphs'!$E$1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graphs'!$A$2:$A$32</c:f>
            </c:numRef>
          </c:xVal>
          <c:yVal>
            <c:numRef>
              <c:f>'for graphs'!$E$2:$E$32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20230"/>
        <c:axId val="1535367192"/>
      </c:scatterChart>
      <c:valAx>
        <c:axId val="1917520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VL (+I) Trial 1 Scaled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5367192"/>
      </c:valAx>
      <c:valAx>
        <c:axId val="1535367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7520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(+I) Trial 3 Scaled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 graphs'!$G$1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graphs'!$A$2:$A$32</c:f>
            </c:numRef>
          </c:xVal>
          <c:yVal>
            <c:numRef>
              <c:f>'for graphs'!$G$2:$G$32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88190"/>
        <c:axId val="1117394662"/>
      </c:scatterChart>
      <c:valAx>
        <c:axId val="2050988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7394662"/>
      </c:valAx>
      <c:valAx>
        <c:axId val="1117394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988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VL (+I) Trial 2 Scaled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'for graphs'!$F$1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'for graphs'!$A$2:$A$32</c:f>
            </c:numRef>
          </c:xVal>
          <c:yVal>
            <c:numRef>
              <c:f>'for graphs'!$F$2:$F$32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78149"/>
        <c:axId val="452801015"/>
      </c:scatterChart>
      <c:valAx>
        <c:axId val="20034781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2801015"/>
      </c:valAx>
      <c:valAx>
        <c:axId val="452801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VL (+I) Trial 2 Scaled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3478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Average absorbance without inhibitor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'averages- for figures'!$A$2:$A$32</c:f>
            </c:numRef>
          </c:xVal>
          <c:yVal>
            <c:numRef>
              <c:f>'averages- for figures'!$E$2:$E$32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45027"/>
        <c:axId val="457513170"/>
      </c:scatterChart>
      <c:valAx>
        <c:axId val="1752245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600">
                    <a:solidFill>
                      <a:srgbClr val="000000"/>
                    </a:solidFill>
                    <a:latin typeface="Roboto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457513170"/>
      </c:valAx>
      <c:valAx>
        <c:axId val="45751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600">
                    <a:solidFill>
                      <a:srgbClr val="000000"/>
                    </a:solidFill>
                    <a:latin typeface="Roboto"/>
                  </a:rPr>
                  <a:t>Average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752245027"/>
      </c:valAx>
    </c:plotArea>
    <c:legend>
      <c:legendPos val="r"/>
      <c:legendEntry>
        <c:idx val="0"/>
        <c:txPr>
          <a:bodyPr/>
          <a:lstStyle/>
          <a:p>
            <a:pPr lvl="0">
              <a:defRPr sz="1400"/>
            </a:pPr>
          </a:p>
        </c:txPr>
      </c:legendEntry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Average absorbance with inhibitor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'averages- for figures'!$A$2:$A$32</c:f>
            </c:numRef>
          </c:xVal>
          <c:yVal>
            <c:numRef>
              <c:f>'averages- for figures'!$J$2:$J$32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77262"/>
        <c:axId val="1284809834"/>
      </c:scatterChart>
      <c:valAx>
        <c:axId val="10244772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600">
                    <a:solidFill>
                      <a:srgbClr val="000000"/>
                    </a:solidFill>
                    <a:latin typeface="Roboto"/>
                  </a:rPr>
                  <a:t>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284809834"/>
      </c:valAx>
      <c:valAx>
        <c:axId val="1284809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600">
                    <a:solidFill>
                      <a:srgbClr val="000000"/>
                    </a:solidFill>
                    <a:latin typeface="Roboto"/>
                  </a:rPr>
                  <a:t>Average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02447726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'averages- for figures'!$F$1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'averages- for figures'!$A$2:$A$33</c:f>
            </c:numRef>
          </c:xVal>
          <c:yVal>
            <c:numRef>
              <c:f>'averages- for figures'!$F$2:$F$33</c:f>
              <c:numCache/>
            </c:numRef>
          </c:yVal>
        </c:ser>
        <c:ser>
          <c:idx val="1"/>
          <c:order val="1"/>
          <c:tx>
            <c:strRef>
              <c:f>'averages- for figures'!$K$1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'averages- for figures'!$A$2:$A$33</c:f>
            </c:numRef>
          </c:xVal>
          <c:yVal>
            <c:numRef>
              <c:f>'averages- for figures'!$K$2:$K$33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15916"/>
        <c:axId val="250988302"/>
      </c:scatterChart>
      <c:valAx>
        <c:axId val="2097215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0988302"/>
      </c:valAx>
      <c:valAx>
        <c:axId val="25098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[pNP] (μM)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215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56</xdr:row>
      <xdr:rowOff>0</xdr:rowOff>
    </xdr:from>
    <xdr:ext cx="4429125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590550</xdr:colOff>
      <xdr:row>56</xdr:row>
      <xdr:rowOff>0</xdr:rowOff>
    </xdr:from>
    <xdr:ext cx="4429125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56</xdr:row>
      <xdr:rowOff>0</xdr:rowOff>
    </xdr:from>
    <xdr:ext cx="442912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70</xdr:row>
      <xdr:rowOff>180975</xdr:rowOff>
    </xdr:from>
    <xdr:ext cx="44958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514350</xdr:colOff>
      <xdr:row>70</xdr:row>
      <xdr:rowOff>152400</xdr:rowOff>
    </xdr:from>
    <xdr:ext cx="4533900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19050</xdr:colOff>
      <xdr:row>70</xdr:row>
      <xdr:rowOff>180975</xdr:rowOff>
    </xdr:from>
    <xdr:ext cx="4429125" cy="2733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47</xdr:row>
      <xdr:rowOff>76200</xdr:rowOff>
    </xdr:from>
    <xdr:ext cx="5715000" cy="3533775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47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123825</xdr:colOff>
      <xdr:row>65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</row>
    <row r="2">
      <c r="A2" s="3">
        <v>0.0</v>
      </c>
      <c r="B2" s="1">
        <v>0.61</v>
      </c>
      <c r="C2" s="1">
        <v>0.589</v>
      </c>
      <c r="D2" s="1">
        <v>0.58</v>
      </c>
      <c r="E2" s="1">
        <v>0.579</v>
      </c>
      <c r="F2" s="1">
        <v>0.584</v>
      </c>
      <c r="G2" s="1">
        <v>0.581</v>
      </c>
      <c r="H2" s="1">
        <v>0.56</v>
      </c>
    </row>
    <row r="3">
      <c r="A3" s="3">
        <v>6.944444444444445E-4</v>
      </c>
      <c r="B3" s="1">
        <v>0.674</v>
      </c>
      <c r="C3" s="1">
        <v>0.663</v>
      </c>
      <c r="D3" s="1">
        <v>0.64</v>
      </c>
      <c r="E3" s="1">
        <v>0.6</v>
      </c>
      <c r="F3" s="1">
        <v>0.597</v>
      </c>
      <c r="G3" s="1">
        <v>0.598</v>
      </c>
      <c r="H3" s="1">
        <v>0.558</v>
      </c>
    </row>
    <row r="4">
      <c r="A4" s="3">
        <v>0.001388888888888889</v>
      </c>
      <c r="B4" s="1">
        <v>0.752</v>
      </c>
      <c r="C4" s="1">
        <v>0.727</v>
      </c>
      <c r="D4" s="1">
        <v>0.706</v>
      </c>
      <c r="E4" s="1">
        <v>0.625</v>
      </c>
      <c r="F4" s="1">
        <v>0.614</v>
      </c>
      <c r="G4" s="1">
        <v>0.62</v>
      </c>
      <c r="H4" s="1">
        <v>0.561</v>
      </c>
    </row>
    <row r="5">
      <c r="A5" s="3">
        <v>0.0020833333333333333</v>
      </c>
      <c r="B5" s="1">
        <v>0.818</v>
      </c>
      <c r="C5" s="1">
        <v>0.832</v>
      </c>
      <c r="D5" s="1">
        <v>0.765</v>
      </c>
      <c r="E5" s="1">
        <v>0.643</v>
      </c>
      <c r="F5" s="1">
        <v>0.614</v>
      </c>
      <c r="G5" s="1">
        <v>0.644</v>
      </c>
      <c r="H5" s="1">
        <v>0.554</v>
      </c>
    </row>
    <row r="6">
      <c r="A6" s="3">
        <v>0.002777777777777778</v>
      </c>
      <c r="B6" s="1">
        <v>0.911</v>
      </c>
      <c r="C6" s="1">
        <v>0.908</v>
      </c>
      <c r="D6" s="1">
        <v>0.827</v>
      </c>
      <c r="E6" s="1">
        <v>0.66</v>
      </c>
      <c r="F6" s="1">
        <v>0.65</v>
      </c>
      <c r="G6" s="1">
        <v>0.668</v>
      </c>
      <c r="H6" s="1">
        <v>0.564</v>
      </c>
    </row>
    <row r="7">
      <c r="A7" s="3">
        <v>0.003472222222222222</v>
      </c>
      <c r="B7" s="1">
        <v>0.999</v>
      </c>
      <c r="C7" s="1">
        <v>0.995</v>
      </c>
      <c r="D7" s="1">
        <v>0.895</v>
      </c>
      <c r="E7" s="1">
        <v>0.683</v>
      </c>
      <c r="F7" s="1">
        <v>0.667</v>
      </c>
      <c r="G7" s="1">
        <v>0.688</v>
      </c>
      <c r="H7" s="1">
        <v>0.558</v>
      </c>
    </row>
    <row r="8">
      <c r="A8" s="3">
        <v>0.004166666666666667</v>
      </c>
      <c r="B8" s="1">
        <v>1.082</v>
      </c>
      <c r="C8" s="1">
        <v>1.078</v>
      </c>
      <c r="D8" s="1">
        <v>0.943</v>
      </c>
      <c r="E8" s="1">
        <v>0.708</v>
      </c>
      <c r="F8" s="1">
        <v>0.689</v>
      </c>
      <c r="G8" s="1">
        <v>0.712</v>
      </c>
      <c r="H8" s="1">
        <v>0.564</v>
      </c>
    </row>
    <row r="9">
      <c r="A9" s="3">
        <v>0.004861111111111111</v>
      </c>
      <c r="B9" s="1">
        <v>1.155</v>
      </c>
      <c r="C9" s="1">
        <v>1.161</v>
      </c>
      <c r="D9" s="1">
        <v>1.018</v>
      </c>
      <c r="E9" s="1">
        <v>0.738</v>
      </c>
      <c r="F9" s="1">
        <v>0.708</v>
      </c>
      <c r="G9" s="1">
        <v>0.73</v>
      </c>
      <c r="H9" s="1">
        <v>0.565</v>
      </c>
    </row>
    <row r="10">
      <c r="A10" s="3">
        <v>0.005555555555555556</v>
      </c>
      <c r="B10" s="1">
        <v>1.258</v>
      </c>
      <c r="C10" s="1">
        <v>1.25</v>
      </c>
      <c r="D10" s="1">
        <v>1.092</v>
      </c>
      <c r="E10" s="1">
        <v>0.738</v>
      </c>
      <c r="F10" s="1">
        <v>0.719</v>
      </c>
      <c r="G10" s="1">
        <v>0.762</v>
      </c>
      <c r="H10" s="1">
        <v>0.566</v>
      </c>
    </row>
    <row r="11">
      <c r="A11" s="3">
        <v>0.00625</v>
      </c>
      <c r="B11" s="1">
        <v>1.349</v>
      </c>
      <c r="C11" s="1">
        <v>1.335</v>
      </c>
      <c r="D11" s="1">
        <v>1.141</v>
      </c>
      <c r="E11" s="1">
        <v>0.782</v>
      </c>
      <c r="F11" s="1">
        <v>0.739</v>
      </c>
      <c r="G11" s="1">
        <v>0.775</v>
      </c>
      <c r="H11" s="1">
        <v>0.568</v>
      </c>
    </row>
    <row r="12">
      <c r="A12" s="3">
        <v>0.006944444444444444</v>
      </c>
      <c r="B12" s="1">
        <v>1.44</v>
      </c>
      <c r="C12" s="1">
        <v>1.409</v>
      </c>
      <c r="D12" s="1">
        <v>1.215</v>
      </c>
      <c r="E12" s="1">
        <v>0.799</v>
      </c>
      <c r="F12" s="1">
        <v>0.761</v>
      </c>
      <c r="G12" s="1">
        <v>0.812</v>
      </c>
      <c r="H12" s="1">
        <v>0.569</v>
      </c>
    </row>
    <row r="13">
      <c r="A13" s="3">
        <v>0.007638888888888889</v>
      </c>
      <c r="B13" s="1">
        <v>1.51</v>
      </c>
      <c r="C13" s="1">
        <v>1.512</v>
      </c>
      <c r="D13" s="1">
        <v>1.3</v>
      </c>
      <c r="E13" s="1">
        <v>0.838</v>
      </c>
      <c r="F13" s="1">
        <v>0.79</v>
      </c>
      <c r="G13" s="1">
        <v>0.84</v>
      </c>
      <c r="H13" s="1">
        <v>0.567</v>
      </c>
    </row>
    <row r="14">
      <c r="A14" s="3">
        <v>0.008333333333333333</v>
      </c>
      <c r="B14" s="1">
        <v>1.62</v>
      </c>
      <c r="C14" s="1">
        <v>1.595</v>
      </c>
      <c r="D14" s="1">
        <v>1.362</v>
      </c>
      <c r="E14" s="1">
        <v>0.863</v>
      </c>
      <c r="F14" s="1">
        <v>0.812</v>
      </c>
      <c r="G14" s="1">
        <v>0.861</v>
      </c>
      <c r="H14" s="1">
        <v>0.561</v>
      </c>
    </row>
    <row r="15">
      <c r="A15" s="3">
        <v>0.009027777777777777</v>
      </c>
      <c r="B15" s="1">
        <v>1.687</v>
      </c>
      <c r="C15" s="1">
        <v>1.682</v>
      </c>
      <c r="D15" s="1">
        <v>1.437</v>
      </c>
      <c r="E15" s="1">
        <v>0.881</v>
      </c>
      <c r="F15" s="1">
        <v>0.832</v>
      </c>
      <c r="G15" s="1">
        <v>0.887</v>
      </c>
      <c r="H15" s="1">
        <v>0.569</v>
      </c>
    </row>
    <row r="16">
      <c r="A16" s="3">
        <v>0.009722222222222222</v>
      </c>
      <c r="B16" s="1">
        <v>1.804</v>
      </c>
      <c r="C16" s="1">
        <v>1.763</v>
      </c>
      <c r="D16" s="1">
        <v>1.513</v>
      </c>
      <c r="E16" s="1">
        <v>0.897</v>
      </c>
      <c r="F16" s="1">
        <v>0.843</v>
      </c>
      <c r="G16" s="1">
        <v>0.914</v>
      </c>
      <c r="H16" s="1">
        <v>0.566</v>
      </c>
    </row>
    <row r="17">
      <c r="A17" s="3">
        <v>0.010416666666666666</v>
      </c>
      <c r="B17" s="1">
        <v>1.88</v>
      </c>
      <c r="C17" s="1">
        <v>1.85</v>
      </c>
      <c r="D17" s="1">
        <v>1.571</v>
      </c>
      <c r="E17" s="1">
        <v>0.924</v>
      </c>
      <c r="F17" s="1">
        <v>0.866</v>
      </c>
      <c r="G17" s="1">
        <v>0.927</v>
      </c>
      <c r="H17" s="1">
        <v>0.555</v>
      </c>
    </row>
    <row r="18">
      <c r="A18" s="3">
        <v>0.011111111111111112</v>
      </c>
      <c r="B18" s="1">
        <v>1.971</v>
      </c>
      <c r="C18" s="1">
        <v>1.93</v>
      </c>
      <c r="D18" s="1">
        <v>1.65</v>
      </c>
      <c r="E18" s="1">
        <v>0.967</v>
      </c>
      <c r="F18" s="1">
        <v>0.899</v>
      </c>
      <c r="G18" s="1">
        <v>0.966</v>
      </c>
      <c r="H18" s="1">
        <v>0.563</v>
      </c>
    </row>
    <row r="19">
      <c r="A19" s="3">
        <v>0.011805555555555555</v>
      </c>
      <c r="B19" s="1">
        <v>2.075</v>
      </c>
      <c r="C19" s="1">
        <v>2.048</v>
      </c>
      <c r="D19" s="1">
        <v>1.728</v>
      </c>
      <c r="E19" s="1">
        <v>0.975</v>
      </c>
      <c r="F19" s="1">
        <v>0.898</v>
      </c>
      <c r="G19" s="1">
        <v>0.988</v>
      </c>
      <c r="H19" s="1">
        <v>0.557</v>
      </c>
    </row>
    <row r="20">
      <c r="A20" s="3">
        <v>0.0125</v>
      </c>
      <c r="B20" s="1">
        <v>2.155</v>
      </c>
      <c r="C20" s="1">
        <v>2.114</v>
      </c>
      <c r="D20" s="1">
        <v>1.797</v>
      </c>
      <c r="E20" s="1">
        <v>0.999</v>
      </c>
      <c r="F20" s="1">
        <v>0.933</v>
      </c>
      <c r="G20" s="1">
        <v>1.02</v>
      </c>
      <c r="H20" s="1">
        <v>0.57</v>
      </c>
    </row>
    <row r="21">
      <c r="A21" s="3">
        <v>0.013194444444444444</v>
      </c>
      <c r="B21" s="1">
        <v>2.255</v>
      </c>
      <c r="C21" s="1">
        <v>2.2</v>
      </c>
      <c r="D21" s="1">
        <v>1.857</v>
      </c>
      <c r="E21" s="1">
        <v>1.045</v>
      </c>
      <c r="F21" s="1">
        <v>0.963</v>
      </c>
      <c r="G21" s="1">
        <v>1.034</v>
      </c>
      <c r="H21" s="1">
        <v>0.562</v>
      </c>
    </row>
    <row r="22">
      <c r="A22" s="3">
        <v>0.013888888888888888</v>
      </c>
      <c r="B22" s="1">
        <v>2.364</v>
      </c>
      <c r="C22" s="1">
        <v>2.307</v>
      </c>
      <c r="D22" s="1">
        <v>1.95</v>
      </c>
      <c r="E22" s="1">
        <v>1.072</v>
      </c>
      <c r="F22" s="1">
        <v>0.985</v>
      </c>
      <c r="G22" s="1">
        <v>1.073</v>
      </c>
      <c r="H22" s="1">
        <v>0.564</v>
      </c>
    </row>
    <row r="23">
      <c r="A23" s="3">
        <v>0.014583333333333334</v>
      </c>
      <c r="B23" s="1">
        <v>2.452</v>
      </c>
      <c r="C23" s="1">
        <v>2.408</v>
      </c>
      <c r="D23" s="1">
        <v>2.027</v>
      </c>
      <c r="E23" s="1">
        <v>1.1</v>
      </c>
      <c r="F23" s="1">
        <v>0.993</v>
      </c>
      <c r="G23" s="1">
        <v>1.094</v>
      </c>
      <c r="H23" s="1">
        <v>0.564</v>
      </c>
    </row>
    <row r="24">
      <c r="A24" s="3">
        <v>0.015277777777777777</v>
      </c>
      <c r="B24" s="1">
        <v>2.539</v>
      </c>
      <c r="C24" s="1">
        <v>2.495</v>
      </c>
      <c r="D24" s="1">
        <v>2.102</v>
      </c>
      <c r="E24" s="1">
        <v>1.129</v>
      </c>
      <c r="F24" s="1">
        <v>1.034</v>
      </c>
      <c r="G24" s="1">
        <v>1.127</v>
      </c>
      <c r="H24" s="1">
        <v>0.573</v>
      </c>
    </row>
    <row r="25">
      <c r="A25" s="3">
        <v>0.01597222222222222</v>
      </c>
      <c r="B25" s="1">
        <v>2.636</v>
      </c>
      <c r="C25" s="1">
        <v>2.581</v>
      </c>
      <c r="D25" s="1">
        <v>2.179</v>
      </c>
      <c r="E25" s="1">
        <v>1.138</v>
      </c>
      <c r="F25" s="1">
        <v>1.06</v>
      </c>
      <c r="G25" s="1">
        <v>1.155</v>
      </c>
      <c r="H25" s="1">
        <v>0.566</v>
      </c>
    </row>
    <row r="26">
      <c r="A26" s="3">
        <v>0.016666666666666666</v>
      </c>
      <c r="B26" s="1">
        <v>2.724</v>
      </c>
      <c r="C26" s="1">
        <v>2.671</v>
      </c>
      <c r="D26" s="1">
        <v>2.255</v>
      </c>
      <c r="E26" s="1">
        <v>1.173</v>
      </c>
      <c r="F26" s="1">
        <v>1.077</v>
      </c>
      <c r="G26" s="1">
        <v>1.182</v>
      </c>
      <c r="H26" s="1">
        <v>0.552</v>
      </c>
    </row>
    <row r="27">
      <c r="A27" s="3">
        <v>0.017361111111111112</v>
      </c>
      <c r="B27" s="1">
        <v>2.809</v>
      </c>
      <c r="C27" s="1">
        <v>2.752</v>
      </c>
      <c r="D27" s="1">
        <v>2.326</v>
      </c>
      <c r="E27" s="1">
        <v>1.209</v>
      </c>
      <c r="F27" s="1">
        <v>1.065</v>
      </c>
      <c r="G27" s="1">
        <v>1.174</v>
      </c>
      <c r="H27" s="1">
        <v>0.574</v>
      </c>
    </row>
    <row r="28">
      <c r="A28" s="3">
        <v>0.018055555555555554</v>
      </c>
      <c r="B28" s="1">
        <v>2.894</v>
      </c>
      <c r="C28" s="1">
        <v>2.824</v>
      </c>
      <c r="D28" s="1">
        <v>2.393</v>
      </c>
      <c r="E28" s="1">
        <v>1.236</v>
      </c>
      <c r="F28" s="1">
        <v>1.129</v>
      </c>
      <c r="G28" s="1">
        <v>1.237</v>
      </c>
      <c r="H28" s="1">
        <v>0.575</v>
      </c>
    </row>
    <row r="29">
      <c r="A29" s="3">
        <v>0.01875</v>
      </c>
      <c r="B29" s="1">
        <v>2.971</v>
      </c>
      <c r="C29" s="1">
        <v>2.916</v>
      </c>
      <c r="D29" s="1">
        <v>2.45</v>
      </c>
      <c r="E29" s="1">
        <v>1.257</v>
      </c>
      <c r="F29" s="1">
        <v>1.138</v>
      </c>
      <c r="G29" s="1">
        <v>1.262</v>
      </c>
      <c r="H29" s="1">
        <v>0.572</v>
      </c>
    </row>
    <row r="30">
      <c r="A30" s="3">
        <v>0.019444444444444445</v>
      </c>
      <c r="B30" s="1">
        <v>3.048</v>
      </c>
      <c r="C30" s="1">
        <v>2.98</v>
      </c>
      <c r="D30" s="1">
        <v>2.529</v>
      </c>
      <c r="E30" s="1">
        <v>1.276</v>
      </c>
      <c r="F30" s="1">
        <v>1.167</v>
      </c>
      <c r="G30" s="1">
        <v>1.288</v>
      </c>
      <c r="H30" s="1">
        <v>0.572</v>
      </c>
    </row>
    <row r="31">
      <c r="A31" s="3">
        <v>0.02013888888888889</v>
      </c>
      <c r="B31" s="1">
        <v>3.13</v>
      </c>
      <c r="C31" s="1">
        <v>3.057</v>
      </c>
      <c r="D31" s="1">
        <v>2.614</v>
      </c>
      <c r="E31" s="1">
        <v>1.315</v>
      </c>
      <c r="F31" s="1">
        <v>1.182</v>
      </c>
      <c r="G31" s="1">
        <v>1.315</v>
      </c>
      <c r="H31" s="1">
        <v>0.553</v>
      </c>
    </row>
    <row r="32">
      <c r="A32" s="3">
        <v>0.020833333333333332</v>
      </c>
      <c r="B32" s="1">
        <v>3.197</v>
      </c>
      <c r="C32" s="1">
        <v>3.14</v>
      </c>
      <c r="D32" s="1">
        <v>2.685</v>
      </c>
      <c r="E32" s="1">
        <v>1.343</v>
      </c>
      <c r="F32" s="1">
        <v>1.216</v>
      </c>
      <c r="G32" s="1">
        <v>1.337</v>
      </c>
      <c r="H32" s="1">
        <v>0.575</v>
      </c>
    </row>
    <row r="33">
      <c r="A33" s="1" t="s">
        <v>8</v>
      </c>
    </row>
    <row r="34">
      <c r="A34" s="1" t="s">
        <v>9</v>
      </c>
      <c r="D34" s="1" t="s">
        <v>10</v>
      </c>
    </row>
    <row r="35">
      <c r="A35" s="1" t="s">
        <v>11</v>
      </c>
      <c r="D35" s="1" t="s">
        <v>12</v>
      </c>
    </row>
    <row r="36">
      <c r="A36" s="1" t="s">
        <v>13</v>
      </c>
    </row>
    <row r="37">
      <c r="A37" s="1" t="s">
        <v>14</v>
      </c>
    </row>
    <row r="38">
      <c r="A38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25"/>
    <col customWidth="1" min="10" max="10" width="17.75"/>
    <col customWidth="1" min="11" max="11" width="17.5"/>
    <col customWidth="1" min="12" max="12" width="18.0"/>
    <col customWidth="1" min="13" max="13" width="17.88"/>
    <col customWidth="1" min="14" max="1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>
      <c r="A2" s="3">
        <v>0.0</v>
      </c>
      <c r="B2" s="1">
        <v>0.61</v>
      </c>
      <c r="C2" s="1">
        <v>0.589</v>
      </c>
      <c r="D2" s="1">
        <v>0.58</v>
      </c>
      <c r="E2" s="1">
        <v>0.579</v>
      </c>
      <c r="F2" s="1">
        <v>0.584</v>
      </c>
      <c r="G2" s="1">
        <v>0.581</v>
      </c>
      <c r="H2" s="4">
        <v>0.56</v>
      </c>
      <c r="I2">
        <f t="shared" ref="I2:I32" si="1">B2-H2</f>
        <v>0.05</v>
      </c>
      <c r="J2">
        <f t="shared" ref="J2:J32" si="2">C2-H2</f>
        <v>0.029</v>
      </c>
      <c r="K2">
        <f t="shared" ref="K2:K32" si="3">D2-H2</f>
        <v>0.02</v>
      </c>
      <c r="L2">
        <f t="shared" ref="L2:L32" si="4">E2-H2</f>
        <v>0.019</v>
      </c>
      <c r="M2">
        <f t="shared" ref="M2:M32" si="5">F2-H2</f>
        <v>0.024</v>
      </c>
      <c r="N2">
        <f t="shared" ref="N2:N32" si="6">G2-H2</f>
        <v>0.021</v>
      </c>
    </row>
    <row r="3">
      <c r="A3" s="3">
        <v>6.944444444444445E-4</v>
      </c>
      <c r="B3" s="1">
        <v>0.674</v>
      </c>
      <c r="C3" s="1">
        <v>0.663</v>
      </c>
      <c r="D3" s="1">
        <v>0.64</v>
      </c>
      <c r="E3" s="1">
        <v>0.6</v>
      </c>
      <c r="F3" s="1">
        <v>0.597</v>
      </c>
      <c r="G3" s="1">
        <v>0.598</v>
      </c>
      <c r="H3" s="4">
        <v>0.558</v>
      </c>
      <c r="I3">
        <f t="shared" si="1"/>
        <v>0.116</v>
      </c>
      <c r="J3">
        <f t="shared" si="2"/>
        <v>0.105</v>
      </c>
      <c r="K3">
        <f t="shared" si="3"/>
        <v>0.082</v>
      </c>
      <c r="L3">
        <f t="shared" si="4"/>
        <v>0.042</v>
      </c>
      <c r="M3">
        <f t="shared" si="5"/>
        <v>0.039</v>
      </c>
      <c r="N3">
        <f t="shared" si="6"/>
        <v>0.04</v>
      </c>
    </row>
    <row r="4">
      <c r="A4" s="3">
        <v>0.001388888888888889</v>
      </c>
      <c r="B4" s="1">
        <v>0.752</v>
      </c>
      <c r="C4" s="1">
        <v>0.727</v>
      </c>
      <c r="D4" s="1">
        <v>0.706</v>
      </c>
      <c r="E4" s="1">
        <v>0.625</v>
      </c>
      <c r="F4" s="1">
        <v>0.614</v>
      </c>
      <c r="G4" s="1">
        <v>0.62</v>
      </c>
      <c r="H4" s="4">
        <v>0.561</v>
      </c>
      <c r="I4">
        <f t="shared" si="1"/>
        <v>0.191</v>
      </c>
      <c r="J4">
        <f t="shared" si="2"/>
        <v>0.166</v>
      </c>
      <c r="K4">
        <f t="shared" si="3"/>
        <v>0.145</v>
      </c>
      <c r="L4">
        <f t="shared" si="4"/>
        <v>0.064</v>
      </c>
      <c r="M4">
        <f t="shared" si="5"/>
        <v>0.053</v>
      </c>
      <c r="N4">
        <f t="shared" si="6"/>
        <v>0.059</v>
      </c>
    </row>
    <row r="5">
      <c r="A5" s="3">
        <v>0.0020833333333333333</v>
      </c>
      <c r="B5" s="1">
        <v>0.818</v>
      </c>
      <c r="C5" s="1">
        <v>0.832</v>
      </c>
      <c r="D5" s="1">
        <v>0.765</v>
      </c>
      <c r="E5" s="1">
        <v>0.643</v>
      </c>
      <c r="F5" s="1">
        <v>0.614</v>
      </c>
      <c r="G5" s="1">
        <v>0.644</v>
      </c>
      <c r="H5" s="4">
        <v>0.554</v>
      </c>
      <c r="I5">
        <f t="shared" si="1"/>
        <v>0.264</v>
      </c>
      <c r="J5">
        <f t="shared" si="2"/>
        <v>0.278</v>
      </c>
      <c r="K5">
        <f t="shared" si="3"/>
        <v>0.211</v>
      </c>
      <c r="L5">
        <f t="shared" si="4"/>
        <v>0.089</v>
      </c>
      <c r="M5">
        <f t="shared" si="5"/>
        <v>0.06</v>
      </c>
      <c r="N5">
        <f t="shared" si="6"/>
        <v>0.09</v>
      </c>
    </row>
    <row r="6">
      <c r="A6" s="3">
        <v>0.002777777777777778</v>
      </c>
      <c r="B6" s="1">
        <v>0.911</v>
      </c>
      <c r="C6" s="1">
        <v>0.908</v>
      </c>
      <c r="D6" s="1">
        <v>0.827</v>
      </c>
      <c r="E6" s="1">
        <v>0.66</v>
      </c>
      <c r="F6" s="1">
        <v>0.65</v>
      </c>
      <c r="G6" s="1">
        <v>0.668</v>
      </c>
      <c r="H6" s="4">
        <v>0.564</v>
      </c>
      <c r="I6">
        <f t="shared" si="1"/>
        <v>0.347</v>
      </c>
      <c r="J6">
        <f t="shared" si="2"/>
        <v>0.344</v>
      </c>
      <c r="K6">
        <f t="shared" si="3"/>
        <v>0.263</v>
      </c>
      <c r="L6">
        <f t="shared" si="4"/>
        <v>0.096</v>
      </c>
      <c r="M6">
        <f t="shared" si="5"/>
        <v>0.086</v>
      </c>
      <c r="N6">
        <f t="shared" si="6"/>
        <v>0.104</v>
      </c>
    </row>
    <row r="7">
      <c r="A7" s="3">
        <v>0.003472222222222222</v>
      </c>
      <c r="B7" s="1">
        <v>0.999</v>
      </c>
      <c r="C7" s="1">
        <v>0.995</v>
      </c>
      <c r="D7" s="1">
        <v>0.895</v>
      </c>
      <c r="E7" s="1">
        <v>0.683</v>
      </c>
      <c r="F7" s="1">
        <v>0.667</v>
      </c>
      <c r="G7" s="1">
        <v>0.688</v>
      </c>
      <c r="H7" s="4">
        <v>0.558</v>
      </c>
      <c r="I7">
        <f t="shared" si="1"/>
        <v>0.441</v>
      </c>
      <c r="J7">
        <f t="shared" si="2"/>
        <v>0.437</v>
      </c>
      <c r="K7">
        <f t="shared" si="3"/>
        <v>0.337</v>
      </c>
      <c r="L7">
        <f t="shared" si="4"/>
        <v>0.125</v>
      </c>
      <c r="M7">
        <f t="shared" si="5"/>
        <v>0.109</v>
      </c>
      <c r="N7">
        <f t="shared" si="6"/>
        <v>0.13</v>
      </c>
    </row>
    <row r="8">
      <c r="A8" s="3">
        <v>0.004166666666666667</v>
      </c>
      <c r="B8" s="1">
        <v>1.082</v>
      </c>
      <c r="C8" s="1">
        <v>1.078</v>
      </c>
      <c r="D8" s="1">
        <v>0.943</v>
      </c>
      <c r="E8" s="1">
        <v>0.708</v>
      </c>
      <c r="F8" s="1">
        <v>0.689</v>
      </c>
      <c r="G8" s="1">
        <v>0.712</v>
      </c>
      <c r="H8" s="4">
        <v>0.564</v>
      </c>
      <c r="I8">
        <f t="shared" si="1"/>
        <v>0.518</v>
      </c>
      <c r="J8">
        <f t="shared" si="2"/>
        <v>0.514</v>
      </c>
      <c r="K8">
        <f t="shared" si="3"/>
        <v>0.379</v>
      </c>
      <c r="L8">
        <f t="shared" si="4"/>
        <v>0.144</v>
      </c>
      <c r="M8">
        <f t="shared" si="5"/>
        <v>0.125</v>
      </c>
      <c r="N8">
        <f t="shared" si="6"/>
        <v>0.148</v>
      </c>
    </row>
    <row r="9">
      <c r="A9" s="3">
        <v>0.004861111111111111</v>
      </c>
      <c r="B9" s="1">
        <v>1.155</v>
      </c>
      <c r="C9" s="1">
        <v>1.161</v>
      </c>
      <c r="D9" s="1">
        <v>1.018</v>
      </c>
      <c r="E9" s="1">
        <v>0.738</v>
      </c>
      <c r="F9" s="1">
        <v>0.708</v>
      </c>
      <c r="G9" s="1">
        <v>0.73</v>
      </c>
      <c r="H9" s="4">
        <v>0.565</v>
      </c>
      <c r="I9">
        <f t="shared" si="1"/>
        <v>0.59</v>
      </c>
      <c r="J9">
        <f t="shared" si="2"/>
        <v>0.596</v>
      </c>
      <c r="K9">
        <f t="shared" si="3"/>
        <v>0.453</v>
      </c>
      <c r="L9">
        <f t="shared" si="4"/>
        <v>0.173</v>
      </c>
      <c r="M9">
        <f t="shared" si="5"/>
        <v>0.143</v>
      </c>
      <c r="N9">
        <f t="shared" si="6"/>
        <v>0.165</v>
      </c>
    </row>
    <row r="10">
      <c r="A10" s="3">
        <v>0.005555555555555556</v>
      </c>
      <c r="B10" s="1">
        <v>1.258</v>
      </c>
      <c r="C10" s="1">
        <v>1.25</v>
      </c>
      <c r="D10" s="1">
        <v>1.092</v>
      </c>
      <c r="E10" s="1">
        <v>0.738</v>
      </c>
      <c r="F10" s="1">
        <v>0.719</v>
      </c>
      <c r="G10" s="1">
        <v>0.762</v>
      </c>
      <c r="H10" s="4">
        <v>0.566</v>
      </c>
      <c r="I10">
        <f t="shared" si="1"/>
        <v>0.692</v>
      </c>
      <c r="J10">
        <f t="shared" si="2"/>
        <v>0.684</v>
      </c>
      <c r="K10">
        <f t="shared" si="3"/>
        <v>0.526</v>
      </c>
      <c r="L10">
        <f t="shared" si="4"/>
        <v>0.172</v>
      </c>
      <c r="M10">
        <f t="shared" si="5"/>
        <v>0.153</v>
      </c>
      <c r="N10">
        <f t="shared" si="6"/>
        <v>0.196</v>
      </c>
    </row>
    <row r="11">
      <c r="A11" s="3">
        <v>0.00625</v>
      </c>
      <c r="B11" s="1">
        <v>1.349</v>
      </c>
      <c r="C11" s="1">
        <v>1.335</v>
      </c>
      <c r="D11" s="1">
        <v>1.141</v>
      </c>
      <c r="E11" s="1">
        <v>0.782</v>
      </c>
      <c r="F11" s="1">
        <v>0.739</v>
      </c>
      <c r="G11" s="1">
        <v>0.775</v>
      </c>
      <c r="H11" s="4">
        <v>0.568</v>
      </c>
      <c r="I11">
        <f t="shared" si="1"/>
        <v>0.781</v>
      </c>
      <c r="J11">
        <f t="shared" si="2"/>
        <v>0.767</v>
      </c>
      <c r="K11">
        <f t="shared" si="3"/>
        <v>0.573</v>
      </c>
      <c r="L11">
        <f t="shared" si="4"/>
        <v>0.214</v>
      </c>
      <c r="M11">
        <f t="shared" si="5"/>
        <v>0.171</v>
      </c>
      <c r="N11">
        <f t="shared" si="6"/>
        <v>0.207</v>
      </c>
    </row>
    <row r="12">
      <c r="A12" s="3">
        <v>0.006944444444444444</v>
      </c>
      <c r="B12" s="1">
        <v>1.44</v>
      </c>
      <c r="C12" s="1">
        <v>1.409</v>
      </c>
      <c r="D12" s="1">
        <v>1.215</v>
      </c>
      <c r="E12" s="1">
        <v>0.799</v>
      </c>
      <c r="F12" s="1">
        <v>0.761</v>
      </c>
      <c r="G12" s="1">
        <v>0.812</v>
      </c>
      <c r="H12" s="4">
        <v>0.569</v>
      </c>
      <c r="I12">
        <f t="shared" si="1"/>
        <v>0.871</v>
      </c>
      <c r="J12">
        <f t="shared" si="2"/>
        <v>0.84</v>
      </c>
      <c r="K12">
        <f t="shared" si="3"/>
        <v>0.646</v>
      </c>
      <c r="L12">
        <f t="shared" si="4"/>
        <v>0.23</v>
      </c>
      <c r="M12">
        <f t="shared" si="5"/>
        <v>0.192</v>
      </c>
      <c r="N12">
        <f t="shared" si="6"/>
        <v>0.243</v>
      </c>
    </row>
    <row r="13">
      <c r="A13" s="3">
        <v>0.007638888888888889</v>
      </c>
      <c r="B13" s="1">
        <v>1.51</v>
      </c>
      <c r="C13" s="1">
        <v>1.512</v>
      </c>
      <c r="D13" s="1">
        <v>1.3</v>
      </c>
      <c r="E13" s="1">
        <v>0.838</v>
      </c>
      <c r="F13" s="1">
        <v>0.79</v>
      </c>
      <c r="G13" s="1">
        <v>0.84</v>
      </c>
      <c r="H13" s="4">
        <v>0.567</v>
      </c>
      <c r="I13">
        <f t="shared" si="1"/>
        <v>0.943</v>
      </c>
      <c r="J13">
        <f t="shared" si="2"/>
        <v>0.945</v>
      </c>
      <c r="K13">
        <f t="shared" si="3"/>
        <v>0.733</v>
      </c>
      <c r="L13">
        <f t="shared" si="4"/>
        <v>0.271</v>
      </c>
      <c r="M13">
        <f t="shared" si="5"/>
        <v>0.223</v>
      </c>
      <c r="N13">
        <f t="shared" si="6"/>
        <v>0.273</v>
      </c>
    </row>
    <row r="14">
      <c r="A14" s="3">
        <v>0.008333333333333333</v>
      </c>
      <c r="B14" s="1">
        <v>1.62</v>
      </c>
      <c r="C14" s="1">
        <v>1.595</v>
      </c>
      <c r="D14" s="1">
        <v>1.362</v>
      </c>
      <c r="E14" s="1">
        <v>0.863</v>
      </c>
      <c r="F14" s="1">
        <v>0.812</v>
      </c>
      <c r="G14" s="1">
        <v>0.861</v>
      </c>
      <c r="H14" s="4">
        <v>0.561</v>
      </c>
      <c r="I14">
        <f t="shared" si="1"/>
        <v>1.059</v>
      </c>
      <c r="J14">
        <f t="shared" si="2"/>
        <v>1.034</v>
      </c>
      <c r="K14">
        <f t="shared" si="3"/>
        <v>0.801</v>
      </c>
      <c r="L14">
        <f t="shared" si="4"/>
        <v>0.302</v>
      </c>
      <c r="M14">
        <f t="shared" si="5"/>
        <v>0.251</v>
      </c>
      <c r="N14">
        <f t="shared" si="6"/>
        <v>0.3</v>
      </c>
    </row>
    <row r="15">
      <c r="A15" s="3">
        <v>0.009027777777777777</v>
      </c>
      <c r="B15" s="1">
        <v>1.687</v>
      </c>
      <c r="C15" s="1">
        <v>1.682</v>
      </c>
      <c r="D15" s="1">
        <v>1.437</v>
      </c>
      <c r="E15" s="1">
        <v>0.881</v>
      </c>
      <c r="F15" s="1">
        <v>0.832</v>
      </c>
      <c r="G15" s="1">
        <v>0.887</v>
      </c>
      <c r="H15" s="4">
        <v>0.569</v>
      </c>
      <c r="I15">
        <f t="shared" si="1"/>
        <v>1.118</v>
      </c>
      <c r="J15">
        <f t="shared" si="2"/>
        <v>1.113</v>
      </c>
      <c r="K15">
        <f t="shared" si="3"/>
        <v>0.868</v>
      </c>
      <c r="L15">
        <f t="shared" si="4"/>
        <v>0.312</v>
      </c>
      <c r="M15">
        <f t="shared" si="5"/>
        <v>0.263</v>
      </c>
      <c r="N15">
        <f t="shared" si="6"/>
        <v>0.318</v>
      </c>
    </row>
    <row r="16">
      <c r="A16" s="3">
        <v>0.009722222222222222</v>
      </c>
      <c r="B16" s="1">
        <v>1.804</v>
      </c>
      <c r="C16" s="1">
        <v>1.763</v>
      </c>
      <c r="D16" s="1">
        <v>1.513</v>
      </c>
      <c r="E16" s="1">
        <v>0.897</v>
      </c>
      <c r="F16" s="1">
        <v>0.843</v>
      </c>
      <c r="G16" s="1">
        <v>0.914</v>
      </c>
      <c r="H16" s="4">
        <v>0.566</v>
      </c>
      <c r="I16">
        <f t="shared" si="1"/>
        <v>1.238</v>
      </c>
      <c r="J16">
        <f t="shared" si="2"/>
        <v>1.197</v>
      </c>
      <c r="K16">
        <f t="shared" si="3"/>
        <v>0.947</v>
      </c>
      <c r="L16">
        <f t="shared" si="4"/>
        <v>0.331</v>
      </c>
      <c r="M16">
        <f t="shared" si="5"/>
        <v>0.277</v>
      </c>
      <c r="N16">
        <f t="shared" si="6"/>
        <v>0.348</v>
      </c>
    </row>
    <row r="17">
      <c r="A17" s="3">
        <v>0.010416666666666666</v>
      </c>
      <c r="B17" s="1">
        <v>1.88</v>
      </c>
      <c r="C17" s="1">
        <v>1.85</v>
      </c>
      <c r="D17" s="1">
        <v>1.571</v>
      </c>
      <c r="E17" s="1">
        <v>0.924</v>
      </c>
      <c r="F17" s="1">
        <v>0.866</v>
      </c>
      <c r="G17" s="1">
        <v>0.927</v>
      </c>
      <c r="H17" s="4">
        <v>0.555</v>
      </c>
      <c r="I17">
        <f t="shared" si="1"/>
        <v>1.325</v>
      </c>
      <c r="J17">
        <f t="shared" si="2"/>
        <v>1.295</v>
      </c>
      <c r="K17">
        <f t="shared" si="3"/>
        <v>1.016</v>
      </c>
      <c r="L17">
        <f t="shared" si="4"/>
        <v>0.369</v>
      </c>
      <c r="M17">
        <f t="shared" si="5"/>
        <v>0.311</v>
      </c>
      <c r="N17">
        <f t="shared" si="6"/>
        <v>0.372</v>
      </c>
    </row>
    <row r="18">
      <c r="A18" s="3">
        <v>0.011111111111111112</v>
      </c>
      <c r="B18" s="1">
        <v>1.971</v>
      </c>
      <c r="C18" s="1">
        <v>1.93</v>
      </c>
      <c r="D18" s="1">
        <v>1.65</v>
      </c>
      <c r="E18" s="1">
        <v>0.967</v>
      </c>
      <c r="F18" s="1">
        <v>0.899</v>
      </c>
      <c r="G18" s="1">
        <v>0.966</v>
      </c>
      <c r="H18" s="4">
        <v>0.563</v>
      </c>
      <c r="I18">
        <f t="shared" si="1"/>
        <v>1.408</v>
      </c>
      <c r="J18">
        <f t="shared" si="2"/>
        <v>1.367</v>
      </c>
      <c r="K18">
        <f t="shared" si="3"/>
        <v>1.087</v>
      </c>
      <c r="L18">
        <f t="shared" si="4"/>
        <v>0.404</v>
      </c>
      <c r="M18">
        <f t="shared" si="5"/>
        <v>0.336</v>
      </c>
      <c r="N18">
        <f t="shared" si="6"/>
        <v>0.403</v>
      </c>
    </row>
    <row r="19">
      <c r="A19" s="3">
        <v>0.011805555555555555</v>
      </c>
      <c r="B19" s="1">
        <v>2.075</v>
      </c>
      <c r="C19" s="1">
        <v>2.048</v>
      </c>
      <c r="D19" s="1">
        <v>1.728</v>
      </c>
      <c r="E19" s="1">
        <v>0.975</v>
      </c>
      <c r="F19" s="1">
        <v>0.898</v>
      </c>
      <c r="G19" s="1">
        <v>0.988</v>
      </c>
      <c r="H19" s="4">
        <v>0.557</v>
      </c>
      <c r="I19">
        <f t="shared" si="1"/>
        <v>1.518</v>
      </c>
      <c r="J19">
        <f t="shared" si="2"/>
        <v>1.491</v>
      </c>
      <c r="K19">
        <f t="shared" si="3"/>
        <v>1.171</v>
      </c>
      <c r="L19">
        <f t="shared" si="4"/>
        <v>0.418</v>
      </c>
      <c r="M19">
        <f t="shared" si="5"/>
        <v>0.341</v>
      </c>
      <c r="N19">
        <f t="shared" si="6"/>
        <v>0.431</v>
      </c>
    </row>
    <row r="20">
      <c r="A20" s="3">
        <v>0.0125</v>
      </c>
      <c r="B20" s="1">
        <v>2.155</v>
      </c>
      <c r="C20" s="1">
        <v>2.114</v>
      </c>
      <c r="D20" s="1">
        <v>1.797</v>
      </c>
      <c r="E20" s="1">
        <v>0.999</v>
      </c>
      <c r="F20" s="1">
        <v>0.933</v>
      </c>
      <c r="G20" s="1">
        <v>1.02</v>
      </c>
      <c r="H20" s="4">
        <v>0.57</v>
      </c>
      <c r="I20">
        <f t="shared" si="1"/>
        <v>1.585</v>
      </c>
      <c r="J20">
        <f t="shared" si="2"/>
        <v>1.544</v>
      </c>
      <c r="K20">
        <f t="shared" si="3"/>
        <v>1.227</v>
      </c>
      <c r="L20">
        <f t="shared" si="4"/>
        <v>0.429</v>
      </c>
      <c r="M20">
        <f t="shared" si="5"/>
        <v>0.363</v>
      </c>
      <c r="N20">
        <f t="shared" si="6"/>
        <v>0.45</v>
      </c>
    </row>
    <row r="21">
      <c r="A21" s="3">
        <v>0.013194444444444444</v>
      </c>
      <c r="B21" s="1">
        <v>2.255</v>
      </c>
      <c r="C21" s="1">
        <v>2.2</v>
      </c>
      <c r="D21" s="1">
        <v>1.857</v>
      </c>
      <c r="E21" s="1">
        <v>1.045</v>
      </c>
      <c r="F21" s="1">
        <v>0.963</v>
      </c>
      <c r="G21" s="1">
        <v>1.034</v>
      </c>
      <c r="H21" s="4">
        <v>0.562</v>
      </c>
      <c r="I21">
        <f t="shared" si="1"/>
        <v>1.693</v>
      </c>
      <c r="J21">
        <f t="shared" si="2"/>
        <v>1.638</v>
      </c>
      <c r="K21">
        <f t="shared" si="3"/>
        <v>1.295</v>
      </c>
      <c r="L21">
        <f t="shared" si="4"/>
        <v>0.483</v>
      </c>
      <c r="M21">
        <f t="shared" si="5"/>
        <v>0.401</v>
      </c>
      <c r="N21">
        <f t="shared" si="6"/>
        <v>0.472</v>
      </c>
    </row>
    <row r="22">
      <c r="A22" s="3">
        <v>0.013888888888888888</v>
      </c>
      <c r="B22" s="1">
        <v>2.364</v>
      </c>
      <c r="C22" s="1">
        <v>2.307</v>
      </c>
      <c r="D22" s="1">
        <v>1.95</v>
      </c>
      <c r="E22" s="1">
        <v>1.072</v>
      </c>
      <c r="F22" s="1">
        <v>0.985</v>
      </c>
      <c r="G22" s="1">
        <v>1.073</v>
      </c>
      <c r="H22" s="4">
        <v>0.564</v>
      </c>
      <c r="I22">
        <f t="shared" si="1"/>
        <v>1.8</v>
      </c>
      <c r="J22">
        <f t="shared" si="2"/>
        <v>1.743</v>
      </c>
      <c r="K22">
        <f t="shared" si="3"/>
        <v>1.386</v>
      </c>
      <c r="L22">
        <f t="shared" si="4"/>
        <v>0.508</v>
      </c>
      <c r="M22">
        <f t="shared" si="5"/>
        <v>0.421</v>
      </c>
      <c r="N22">
        <f t="shared" si="6"/>
        <v>0.509</v>
      </c>
    </row>
    <row r="23">
      <c r="A23" s="3">
        <v>0.014583333333333334</v>
      </c>
      <c r="B23" s="1">
        <v>2.452</v>
      </c>
      <c r="C23" s="1">
        <v>2.408</v>
      </c>
      <c r="D23" s="1">
        <v>2.027</v>
      </c>
      <c r="E23" s="1">
        <v>1.1</v>
      </c>
      <c r="F23" s="1">
        <v>0.993</v>
      </c>
      <c r="G23" s="1">
        <v>1.094</v>
      </c>
      <c r="H23" s="4">
        <v>0.564</v>
      </c>
      <c r="I23">
        <f t="shared" si="1"/>
        <v>1.888</v>
      </c>
      <c r="J23">
        <f t="shared" si="2"/>
        <v>1.844</v>
      </c>
      <c r="K23">
        <f t="shared" si="3"/>
        <v>1.463</v>
      </c>
      <c r="L23">
        <f t="shared" si="4"/>
        <v>0.536</v>
      </c>
      <c r="M23">
        <f t="shared" si="5"/>
        <v>0.429</v>
      </c>
      <c r="N23">
        <f t="shared" si="6"/>
        <v>0.53</v>
      </c>
    </row>
    <row r="24">
      <c r="A24" s="3">
        <v>0.015277777777777777</v>
      </c>
      <c r="B24" s="1">
        <v>2.539</v>
      </c>
      <c r="C24" s="1">
        <v>2.495</v>
      </c>
      <c r="D24" s="1">
        <v>2.102</v>
      </c>
      <c r="E24" s="1">
        <v>1.129</v>
      </c>
      <c r="F24" s="1">
        <v>1.034</v>
      </c>
      <c r="G24" s="1">
        <v>1.127</v>
      </c>
      <c r="H24" s="4">
        <v>0.573</v>
      </c>
      <c r="I24">
        <f t="shared" si="1"/>
        <v>1.966</v>
      </c>
      <c r="J24">
        <f t="shared" si="2"/>
        <v>1.922</v>
      </c>
      <c r="K24">
        <f t="shared" si="3"/>
        <v>1.529</v>
      </c>
      <c r="L24">
        <f t="shared" si="4"/>
        <v>0.556</v>
      </c>
      <c r="M24">
        <f t="shared" si="5"/>
        <v>0.461</v>
      </c>
      <c r="N24">
        <f t="shared" si="6"/>
        <v>0.554</v>
      </c>
    </row>
    <row r="25">
      <c r="A25" s="3">
        <v>0.01597222222222222</v>
      </c>
      <c r="B25" s="1">
        <v>2.636</v>
      </c>
      <c r="C25" s="1">
        <v>2.581</v>
      </c>
      <c r="D25" s="1">
        <v>2.179</v>
      </c>
      <c r="E25" s="1">
        <v>1.138</v>
      </c>
      <c r="F25" s="1">
        <v>1.06</v>
      </c>
      <c r="G25" s="1">
        <v>1.155</v>
      </c>
      <c r="H25" s="4">
        <v>0.566</v>
      </c>
      <c r="I25">
        <f t="shared" si="1"/>
        <v>2.07</v>
      </c>
      <c r="J25">
        <f t="shared" si="2"/>
        <v>2.015</v>
      </c>
      <c r="K25">
        <f t="shared" si="3"/>
        <v>1.613</v>
      </c>
      <c r="L25">
        <f t="shared" si="4"/>
        <v>0.572</v>
      </c>
      <c r="M25">
        <f t="shared" si="5"/>
        <v>0.494</v>
      </c>
      <c r="N25">
        <f t="shared" si="6"/>
        <v>0.589</v>
      </c>
    </row>
    <row r="26">
      <c r="A26" s="3">
        <v>0.016666666666666666</v>
      </c>
      <c r="B26" s="1">
        <v>2.724</v>
      </c>
      <c r="C26" s="1">
        <v>2.671</v>
      </c>
      <c r="D26" s="1">
        <v>2.255</v>
      </c>
      <c r="E26" s="1">
        <v>1.173</v>
      </c>
      <c r="F26" s="1">
        <v>1.077</v>
      </c>
      <c r="G26" s="1">
        <v>1.182</v>
      </c>
      <c r="H26" s="4">
        <v>0.552</v>
      </c>
      <c r="I26">
        <f t="shared" si="1"/>
        <v>2.172</v>
      </c>
      <c r="J26">
        <f t="shared" si="2"/>
        <v>2.119</v>
      </c>
      <c r="K26">
        <f t="shared" si="3"/>
        <v>1.703</v>
      </c>
      <c r="L26">
        <f t="shared" si="4"/>
        <v>0.621</v>
      </c>
      <c r="M26">
        <f t="shared" si="5"/>
        <v>0.525</v>
      </c>
      <c r="N26">
        <f t="shared" si="6"/>
        <v>0.63</v>
      </c>
    </row>
    <row r="27">
      <c r="A27" s="3">
        <v>0.017361111111111112</v>
      </c>
      <c r="B27" s="1">
        <v>2.809</v>
      </c>
      <c r="C27" s="1">
        <v>2.752</v>
      </c>
      <c r="D27" s="1">
        <v>2.326</v>
      </c>
      <c r="E27" s="1">
        <v>1.209</v>
      </c>
      <c r="F27" s="1">
        <v>1.065</v>
      </c>
      <c r="G27" s="1">
        <v>1.174</v>
      </c>
      <c r="H27" s="4">
        <v>0.574</v>
      </c>
      <c r="I27">
        <f t="shared" si="1"/>
        <v>2.235</v>
      </c>
      <c r="J27">
        <f t="shared" si="2"/>
        <v>2.178</v>
      </c>
      <c r="K27">
        <f t="shared" si="3"/>
        <v>1.752</v>
      </c>
      <c r="L27">
        <f t="shared" si="4"/>
        <v>0.635</v>
      </c>
      <c r="M27">
        <f t="shared" si="5"/>
        <v>0.491</v>
      </c>
      <c r="N27">
        <f t="shared" si="6"/>
        <v>0.6</v>
      </c>
    </row>
    <row r="28">
      <c r="A28" s="3">
        <v>0.018055555555555554</v>
      </c>
      <c r="B28" s="1">
        <v>2.894</v>
      </c>
      <c r="C28" s="1">
        <v>2.824</v>
      </c>
      <c r="D28" s="1">
        <v>2.393</v>
      </c>
      <c r="E28" s="1">
        <v>1.236</v>
      </c>
      <c r="F28" s="1">
        <v>1.129</v>
      </c>
      <c r="G28" s="1">
        <v>1.237</v>
      </c>
      <c r="H28" s="4">
        <v>0.575</v>
      </c>
      <c r="I28">
        <f t="shared" si="1"/>
        <v>2.319</v>
      </c>
      <c r="J28">
        <f t="shared" si="2"/>
        <v>2.249</v>
      </c>
      <c r="K28">
        <f t="shared" si="3"/>
        <v>1.818</v>
      </c>
      <c r="L28">
        <f t="shared" si="4"/>
        <v>0.661</v>
      </c>
      <c r="M28">
        <f t="shared" si="5"/>
        <v>0.554</v>
      </c>
      <c r="N28">
        <f t="shared" si="6"/>
        <v>0.662</v>
      </c>
    </row>
    <row r="29">
      <c r="A29" s="3">
        <v>0.01875</v>
      </c>
      <c r="B29" s="1">
        <v>2.971</v>
      </c>
      <c r="C29" s="1">
        <v>2.916</v>
      </c>
      <c r="D29" s="1">
        <v>2.45</v>
      </c>
      <c r="E29" s="1">
        <v>1.257</v>
      </c>
      <c r="F29" s="1">
        <v>1.138</v>
      </c>
      <c r="G29" s="1">
        <v>1.262</v>
      </c>
      <c r="H29" s="4">
        <v>0.572</v>
      </c>
      <c r="I29">
        <f t="shared" si="1"/>
        <v>2.399</v>
      </c>
      <c r="J29">
        <f t="shared" si="2"/>
        <v>2.344</v>
      </c>
      <c r="K29">
        <f t="shared" si="3"/>
        <v>1.878</v>
      </c>
      <c r="L29">
        <f t="shared" si="4"/>
        <v>0.685</v>
      </c>
      <c r="M29">
        <f t="shared" si="5"/>
        <v>0.566</v>
      </c>
      <c r="N29">
        <f t="shared" si="6"/>
        <v>0.69</v>
      </c>
    </row>
    <row r="30">
      <c r="A30" s="3">
        <v>0.019444444444444445</v>
      </c>
      <c r="B30" s="1">
        <v>3.048</v>
      </c>
      <c r="C30" s="1">
        <v>2.98</v>
      </c>
      <c r="D30" s="1">
        <v>2.529</v>
      </c>
      <c r="E30" s="1">
        <v>1.276</v>
      </c>
      <c r="F30" s="1">
        <v>1.167</v>
      </c>
      <c r="G30" s="1">
        <v>1.288</v>
      </c>
      <c r="H30" s="4">
        <v>0.572</v>
      </c>
      <c r="I30">
        <f t="shared" si="1"/>
        <v>2.476</v>
      </c>
      <c r="J30">
        <f t="shared" si="2"/>
        <v>2.408</v>
      </c>
      <c r="K30">
        <f t="shared" si="3"/>
        <v>1.957</v>
      </c>
      <c r="L30">
        <f t="shared" si="4"/>
        <v>0.704</v>
      </c>
      <c r="M30">
        <f t="shared" si="5"/>
        <v>0.595</v>
      </c>
      <c r="N30">
        <f t="shared" si="6"/>
        <v>0.716</v>
      </c>
    </row>
    <row r="31">
      <c r="A31" s="3">
        <v>0.02013888888888889</v>
      </c>
      <c r="B31" s="1">
        <v>3.13</v>
      </c>
      <c r="C31" s="1">
        <v>3.057</v>
      </c>
      <c r="D31" s="1">
        <v>2.614</v>
      </c>
      <c r="E31" s="1">
        <v>1.315</v>
      </c>
      <c r="F31" s="1">
        <v>1.182</v>
      </c>
      <c r="G31" s="1">
        <v>1.315</v>
      </c>
      <c r="H31" s="4">
        <v>0.553</v>
      </c>
      <c r="I31">
        <f t="shared" si="1"/>
        <v>2.577</v>
      </c>
      <c r="J31">
        <f t="shared" si="2"/>
        <v>2.504</v>
      </c>
      <c r="K31">
        <f t="shared" si="3"/>
        <v>2.061</v>
      </c>
      <c r="L31">
        <f t="shared" si="4"/>
        <v>0.762</v>
      </c>
      <c r="M31">
        <f t="shared" si="5"/>
        <v>0.629</v>
      </c>
      <c r="N31">
        <f t="shared" si="6"/>
        <v>0.762</v>
      </c>
    </row>
    <row r="32">
      <c r="A32" s="3">
        <v>0.020833333333333332</v>
      </c>
      <c r="B32" s="1">
        <v>3.197</v>
      </c>
      <c r="C32" s="1">
        <v>3.14</v>
      </c>
      <c r="D32" s="1">
        <v>2.685</v>
      </c>
      <c r="E32" s="1">
        <v>1.343</v>
      </c>
      <c r="F32" s="1">
        <v>1.216</v>
      </c>
      <c r="G32" s="1">
        <v>1.337</v>
      </c>
      <c r="H32" s="4">
        <v>0.575</v>
      </c>
      <c r="I32">
        <f t="shared" si="1"/>
        <v>2.622</v>
      </c>
      <c r="J32">
        <f t="shared" si="2"/>
        <v>2.565</v>
      </c>
      <c r="K32">
        <f t="shared" si="3"/>
        <v>2.11</v>
      </c>
      <c r="L32">
        <f t="shared" si="4"/>
        <v>0.768</v>
      </c>
      <c r="M32">
        <f t="shared" si="5"/>
        <v>0.641</v>
      </c>
      <c r="N32">
        <f t="shared" si="6"/>
        <v>0.762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3" width="15.88"/>
    <col customWidth="1" min="4" max="4" width="21.25"/>
    <col customWidth="1" min="5" max="7" width="16.25"/>
    <col customWidth="1" min="9" max="9" width="17.13"/>
    <col customWidth="1" min="10" max="10" width="31.25"/>
    <col customWidth="1" min="15" max="15" width="15.0"/>
  </cols>
  <sheetData>
    <row r="1">
      <c r="A1" s="1" t="s">
        <v>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>
      <c r="A2" s="1">
        <v>0.0</v>
      </c>
      <c r="B2">
        <v>0.04999999999999993</v>
      </c>
      <c r="C2">
        <v>0.028999999999999915</v>
      </c>
      <c r="D2">
        <v>0.019999999999999907</v>
      </c>
      <c r="E2">
        <v>0.018999999999999906</v>
      </c>
      <c r="F2">
        <v>0.02399999999999991</v>
      </c>
      <c r="G2">
        <v>0.020999999999999908</v>
      </c>
    </row>
    <row r="3">
      <c r="A3" s="1">
        <v>1.0</v>
      </c>
      <c r="B3">
        <v>0.11599999999999999</v>
      </c>
      <c r="C3">
        <v>0.10499999999999998</v>
      </c>
      <c r="D3">
        <v>0.08199999999999996</v>
      </c>
      <c r="E3">
        <v>0.041999999999999926</v>
      </c>
      <c r="F3">
        <v>0.038999999999999924</v>
      </c>
      <c r="G3">
        <v>0.039999999999999925</v>
      </c>
    </row>
    <row r="4">
      <c r="A4" s="1">
        <v>2.0</v>
      </c>
      <c r="B4">
        <v>0.19099999999999995</v>
      </c>
      <c r="C4">
        <v>0.16599999999999993</v>
      </c>
      <c r="D4">
        <v>0.1449999999999999</v>
      </c>
      <c r="E4">
        <v>0.06399999999999995</v>
      </c>
      <c r="F4">
        <v>0.052999999999999936</v>
      </c>
      <c r="G4">
        <v>0.05899999999999994</v>
      </c>
    </row>
    <row r="5">
      <c r="A5" s="1">
        <v>3.0</v>
      </c>
      <c r="B5">
        <v>0.2639999999999999</v>
      </c>
      <c r="C5">
        <v>0.2779999999999999</v>
      </c>
      <c r="D5">
        <v>0.21099999999999997</v>
      </c>
      <c r="E5">
        <v>0.08899999999999997</v>
      </c>
      <c r="F5">
        <v>0.05999999999999994</v>
      </c>
      <c r="G5">
        <v>0.08999999999999997</v>
      </c>
    </row>
    <row r="6">
      <c r="A6" s="1">
        <v>4.0</v>
      </c>
      <c r="B6">
        <v>0.3470000000000001</v>
      </c>
      <c r="C6">
        <v>0.3440000000000001</v>
      </c>
      <c r="D6">
        <v>0.263</v>
      </c>
      <c r="E6">
        <v>0.09600000000000009</v>
      </c>
      <c r="F6">
        <v>0.08600000000000008</v>
      </c>
      <c r="G6">
        <v>0.10400000000000009</v>
      </c>
    </row>
    <row r="7">
      <c r="A7" s="1">
        <v>5.0</v>
      </c>
      <c r="B7">
        <v>0.44099999999999995</v>
      </c>
      <c r="C7">
        <v>0.43699999999999994</v>
      </c>
      <c r="D7">
        <v>0.33699999999999997</v>
      </c>
      <c r="E7">
        <v>0.125</v>
      </c>
      <c r="F7">
        <v>0.10899999999999999</v>
      </c>
      <c r="G7">
        <v>0.1299999999999999</v>
      </c>
    </row>
    <row r="8">
      <c r="A8" s="1">
        <v>6.0</v>
      </c>
      <c r="B8">
        <v>0.5180000000000001</v>
      </c>
      <c r="C8">
        <v>0.5140000000000001</v>
      </c>
      <c r="D8">
        <v>0.379</v>
      </c>
      <c r="E8">
        <v>0.14400000000000002</v>
      </c>
      <c r="F8">
        <v>0.125</v>
      </c>
      <c r="G8">
        <v>0.14800000000000002</v>
      </c>
    </row>
    <row r="9">
      <c r="A9" s="1">
        <v>7.0</v>
      </c>
      <c r="B9">
        <v>0.5900000000000001</v>
      </c>
      <c r="C9">
        <v>0.5960000000000001</v>
      </c>
      <c r="D9">
        <v>0.45300000000000007</v>
      </c>
      <c r="E9">
        <v>0.17300000000000004</v>
      </c>
      <c r="F9">
        <v>0.14300000000000002</v>
      </c>
      <c r="G9">
        <v>0.16500000000000004</v>
      </c>
    </row>
    <row r="10">
      <c r="A10" s="1">
        <v>8.0</v>
      </c>
      <c r="B10">
        <v>0.6920000000000001</v>
      </c>
      <c r="C10">
        <v>0.684</v>
      </c>
      <c r="D10">
        <v>0.5260000000000001</v>
      </c>
      <c r="E10">
        <v>0.17200000000000004</v>
      </c>
      <c r="F10">
        <v>0.15300000000000002</v>
      </c>
      <c r="G10">
        <v>0.19600000000000006</v>
      </c>
    </row>
    <row r="11">
      <c r="A11" s="1">
        <v>9.0</v>
      </c>
      <c r="B11">
        <v>0.781</v>
      </c>
      <c r="C11">
        <v>0.767</v>
      </c>
      <c r="D11">
        <v>0.5730000000000001</v>
      </c>
      <c r="E11">
        <v>0.21400000000000008</v>
      </c>
      <c r="F11">
        <v>0.17100000000000004</v>
      </c>
      <c r="G11">
        <v>0.20700000000000007</v>
      </c>
    </row>
    <row r="12">
      <c r="A12" s="1">
        <v>10.0</v>
      </c>
      <c r="B12">
        <v>0.871</v>
      </c>
      <c r="C12">
        <v>0.8400000000000001</v>
      </c>
      <c r="D12">
        <v>0.6460000000000001</v>
      </c>
      <c r="E12">
        <v>0.2300000000000001</v>
      </c>
      <c r="F12">
        <v>0.19200000000000006</v>
      </c>
      <c r="G12">
        <v>0.2430000000000001</v>
      </c>
    </row>
    <row r="13">
      <c r="A13" s="1">
        <v>11.0</v>
      </c>
      <c r="B13">
        <v>0.9430000000000001</v>
      </c>
      <c r="C13">
        <v>0.9450000000000001</v>
      </c>
      <c r="D13">
        <v>0.7330000000000001</v>
      </c>
      <c r="E13">
        <v>0.271</v>
      </c>
      <c r="F13">
        <v>0.2230000000000001</v>
      </c>
      <c r="G13">
        <v>0.273</v>
      </c>
    </row>
    <row r="14">
      <c r="A14" s="1">
        <v>12.0</v>
      </c>
      <c r="B14">
        <v>1.0590000000000002</v>
      </c>
      <c r="C14">
        <v>1.0339999999999998</v>
      </c>
      <c r="D14">
        <v>0.801</v>
      </c>
      <c r="E14">
        <v>0.30199999999999994</v>
      </c>
      <c r="F14">
        <v>0.251</v>
      </c>
      <c r="G14">
        <v>0.29999999999999993</v>
      </c>
    </row>
    <row r="15">
      <c r="A15" s="1">
        <v>13.0</v>
      </c>
      <c r="B15">
        <v>1.118</v>
      </c>
      <c r="C15">
        <v>1.113</v>
      </c>
      <c r="D15">
        <v>0.8680000000000001</v>
      </c>
      <c r="E15">
        <v>0.31200000000000006</v>
      </c>
      <c r="F15">
        <v>0.263</v>
      </c>
      <c r="G15">
        <v>0.31800000000000006</v>
      </c>
    </row>
    <row r="16">
      <c r="A16" s="1">
        <v>14.0</v>
      </c>
      <c r="B16">
        <v>1.238</v>
      </c>
      <c r="C16">
        <v>1.197</v>
      </c>
      <c r="D16">
        <v>0.947</v>
      </c>
      <c r="E16">
        <v>0.33100000000000007</v>
      </c>
      <c r="F16">
        <v>0.277</v>
      </c>
      <c r="G16">
        <v>0.3480000000000001</v>
      </c>
    </row>
    <row r="17">
      <c r="A17" s="1">
        <v>15.0</v>
      </c>
      <c r="B17">
        <v>1.3249999999999997</v>
      </c>
      <c r="C17">
        <v>1.295</v>
      </c>
      <c r="D17">
        <v>1.016</v>
      </c>
      <c r="E17">
        <v>0.369</v>
      </c>
      <c r="F17">
        <v>0.31099999999999994</v>
      </c>
      <c r="G17">
        <v>0.372</v>
      </c>
    </row>
    <row r="18">
      <c r="A18" s="1">
        <v>16.0</v>
      </c>
      <c r="B18">
        <v>1.4080000000000001</v>
      </c>
      <c r="C18">
        <v>1.367</v>
      </c>
      <c r="D18">
        <v>1.087</v>
      </c>
      <c r="E18">
        <v>0.404</v>
      </c>
      <c r="F18">
        <v>0.3360000000000001</v>
      </c>
      <c r="G18">
        <v>0.403</v>
      </c>
    </row>
    <row r="19">
      <c r="A19" s="1">
        <v>17.0</v>
      </c>
      <c r="B19">
        <v>1.5180000000000002</v>
      </c>
      <c r="C19">
        <v>1.491</v>
      </c>
      <c r="D19">
        <v>1.1709999999999998</v>
      </c>
      <c r="E19">
        <v>0.4179999999999999</v>
      </c>
      <c r="F19">
        <v>0.34099999999999997</v>
      </c>
      <c r="G19">
        <v>0.43099999999999994</v>
      </c>
    </row>
    <row r="20">
      <c r="A20" s="1">
        <v>18.0</v>
      </c>
      <c r="B20">
        <v>1.585</v>
      </c>
      <c r="C20">
        <v>1.544</v>
      </c>
      <c r="D20">
        <v>1.2269999999999999</v>
      </c>
      <c r="E20">
        <v>0.42900000000000005</v>
      </c>
      <c r="F20">
        <v>0.3630000000000001</v>
      </c>
      <c r="G20">
        <v>0.45000000000000007</v>
      </c>
    </row>
    <row r="21">
      <c r="A21" s="1">
        <v>19.0</v>
      </c>
      <c r="B21">
        <v>1.6929999999999998</v>
      </c>
      <c r="C21">
        <v>1.6380000000000001</v>
      </c>
      <c r="D21">
        <v>1.295</v>
      </c>
      <c r="E21">
        <v>0.4829999999999999</v>
      </c>
      <c r="F21">
        <v>0.4009999999999999</v>
      </c>
      <c r="G21">
        <v>0.472</v>
      </c>
    </row>
    <row r="22">
      <c r="A22" s="1">
        <v>20.0</v>
      </c>
      <c r="B22">
        <v>1.7999999999999998</v>
      </c>
      <c r="C22">
        <v>1.7429999999999999</v>
      </c>
      <c r="D22">
        <v>1.3860000000000001</v>
      </c>
      <c r="E22">
        <v>0.5080000000000001</v>
      </c>
      <c r="F22">
        <v>0.42100000000000004</v>
      </c>
      <c r="G22">
        <v>0.509</v>
      </c>
    </row>
    <row r="23">
      <c r="A23" s="1">
        <v>21.0</v>
      </c>
      <c r="B23">
        <v>1.888</v>
      </c>
      <c r="C23">
        <v>1.8439999999999999</v>
      </c>
      <c r="D23">
        <v>1.463</v>
      </c>
      <c r="E23">
        <v>0.5360000000000001</v>
      </c>
      <c r="F23">
        <v>0.42900000000000005</v>
      </c>
      <c r="G23">
        <v>0.5300000000000001</v>
      </c>
    </row>
    <row r="24">
      <c r="A24" s="1">
        <v>22.0</v>
      </c>
      <c r="B24">
        <v>1.9660000000000002</v>
      </c>
      <c r="C24">
        <v>1.9220000000000002</v>
      </c>
      <c r="D24">
        <v>1.529</v>
      </c>
      <c r="E24">
        <v>0.556</v>
      </c>
      <c r="F24">
        <v>0.4610000000000001</v>
      </c>
      <c r="G24">
        <v>0.554</v>
      </c>
      <c r="J24" s="1" t="s">
        <v>22</v>
      </c>
    </row>
    <row r="25">
      <c r="A25" s="1">
        <v>23.0</v>
      </c>
      <c r="B25">
        <v>2.0700000000000003</v>
      </c>
      <c r="C25">
        <v>2.015</v>
      </c>
      <c r="D25">
        <v>1.613</v>
      </c>
      <c r="E25">
        <v>0.572</v>
      </c>
      <c r="F25">
        <v>0.4940000000000001</v>
      </c>
      <c r="G25">
        <v>0.5890000000000001</v>
      </c>
      <c r="J25" s="1" t="s">
        <v>23</v>
      </c>
      <c r="K25">
        <f>(B39+C39+D39)/3</f>
        <v>1.115823676</v>
      </c>
    </row>
    <row r="26">
      <c r="A26" s="1">
        <v>24.0</v>
      </c>
      <c r="B26">
        <v>2.172</v>
      </c>
      <c r="C26">
        <v>2.1189999999999998</v>
      </c>
      <c r="D26">
        <v>1.7029999999999998</v>
      </c>
      <c r="E26">
        <v>0.621</v>
      </c>
      <c r="F26">
        <v>0.5249999999999999</v>
      </c>
      <c r="G26">
        <v>0.6299999999999999</v>
      </c>
      <c r="J26" s="1" t="s">
        <v>24</v>
      </c>
      <c r="K26">
        <f>(E39+F39+G39)/3</f>
        <v>0.3266241296</v>
      </c>
    </row>
    <row r="27">
      <c r="A27" s="1">
        <v>25.0</v>
      </c>
      <c r="B27">
        <v>2.2350000000000003</v>
      </c>
      <c r="C27">
        <v>2.178</v>
      </c>
      <c r="D27">
        <v>1.7520000000000002</v>
      </c>
      <c r="E27">
        <v>0.6350000000000001</v>
      </c>
      <c r="F27">
        <v>0.491</v>
      </c>
      <c r="G27">
        <v>0.6</v>
      </c>
      <c r="J27" s="1" t="s">
        <v>25</v>
      </c>
      <c r="K27">
        <f>STDEV(B39, C39, D39)</f>
        <v>0.1248649332</v>
      </c>
      <c r="L27" s="1" t="s">
        <v>26</v>
      </c>
      <c r="M27">
        <f t="shared" ref="M27:M28" si="1">K27^2</f>
        <v>0.01559125154</v>
      </c>
      <c r="N27" s="1" t="s">
        <v>27</v>
      </c>
      <c r="O27">
        <f t="shared" ref="O27:O28" si="2">M27/K29</f>
        <v>0.005197083847</v>
      </c>
    </row>
    <row r="28">
      <c r="A28" s="1">
        <v>26.0</v>
      </c>
      <c r="B28">
        <v>2.319</v>
      </c>
      <c r="C28">
        <v>2.2489999999999997</v>
      </c>
      <c r="D28">
        <v>1.8179999999999998</v>
      </c>
      <c r="E28">
        <v>0.661</v>
      </c>
      <c r="F28">
        <v>0.554</v>
      </c>
      <c r="G28">
        <v>0.6620000000000001</v>
      </c>
      <c r="J28" s="1" t="s">
        <v>28</v>
      </c>
      <c r="K28">
        <f>STDEV(E39, F39, G39)</f>
        <v>0.03441831225</v>
      </c>
      <c r="L28" s="1" t="s">
        <v>26</v>
      </c>
      <c r="M28">
        <f t="shared" si="1"/>
        <v>0.001184620218</v>
      </c>
      <c r="N28" s="1" t="s">
        <v>27</v>
      </c>
      <c r="O28">
        <f t="shared" si="2"/>
        <v>0.000394873406</v>
      </c>
    </row>
    <row r="29">
      <c r="A29" s="1">
        <v>27.0</v>
      </c>
      <c r="B29">
        <v>2.399</v>
      </c>
      <c r="C29">
        <v>2.344</v>
      </c>
      <c r="D29">
        <v>1.8780000000000001</v>
      </c>
      <c r="E29">
        <v>0.6849999999999999</v>
      </c>
      <c r="F29">
        <v>0.566</v>
      </c>
      <c r="G29">
        <v>0.6900000000000001</v>
      </c>
      <c r="J29" s="1" t="s">
        <v>29</v>
      </c>
      <c r="K29" s="1">
        <v>3.0</v>
      </c>
    </row>
    <row r="30">
      <c r="A30" s="1">
        <v>28.0</v>
      </c>
      <c r="B30">
        <v>2.476</v>
      </c>
      <c r="C30">
        <v>2.408</v>
      </c>
      <c r="D30">
        <v>1.9569999999999999</v>
      </c>
      <c r="E30">
        <v>0.7040000000000001</v>
      </c>
      <c r="F30">
        <v>0.5950000000000001</v>
      </c>
      <c r="G30">
        <v>0.7160000000000001</v>
      </c>
      <c r="J30" s="1" t="s">
        <v>30</v>
      </c>
      <c r="K30" s="1">
        <v>3.0</v>
      </c>
    </row>
    <row r="31">
      <c r="A31" s="1">
        <v>29.0</v>
      </c>
      <c r="B31">
        <v>2.577</v>
      </c>
      <c r="C31">
        <v>2.504</v>
      </c>
      <c r="D31">
        <v>2.061</v>
      </c>
      <c r="E31">
        <v>0.7619999999999999</v>
      </c>
      <c r="F31">
        <v>0.6289999999999999</v>
      </c>
      <c r="G31">
        <v>0.7619999999999999</v>
      </c>
      <c r="J31" s="1" t="s">
        <v>31</v>
      </c>
      <c r="K31">
        <f>sqrt(O27+O28)</f>
        <v>0.07477939056</v>
      </c>
    </row>
    <row r="32">
      <c r="A32" s="1">
        <v>30.0</v>
      </c>
      <c r="B32">
        <v>2.622</v>
      </c>
      <c r="C32">
        <v>2.5650000000000004</v>
      </c>
      <c r="D32">
        <v>2.1100000000000003</v>
      </c>
      <c r="E32">
        <v>0.768</v>
      </c>
      <c r="F32">
        <v>0.641</v>
      </c>
      <c r="G32">
        <v>0.762</v>
      </c>
      <c r="J32" s="1" t="s">
        <v>32</v>
      </c>
      <c r="K32">
        <f>K25-K26</f>
        <v>0.7891995461</v>
      </c>
    </row>
    <row r="33">
      <c r="A33" s="2" t="s">
        <v>33</v>
      </c>
      <c r="B33" s="1">
        <f t="shared" ref="B33:G33" si="3">(B32-B2)/$A$32</f>
        <v>0.08573333333</v>
      </c>
      <c r="C33" s="1">
        <f t="shared" si="3"/>
        <v>0.08453333333</v>
      </c>
      <c r="D33" s="1">
        <f t="shared" si="3"/>
        <v>0.06966666667</v>
      </c>
      <c r="E33" s="1">
        <f t="shared" si="3"/>
        <v>0.02496666667</v>
      </c>
      <c r="F33" s="1">
        <f t="shared" si="3"/>
        <v>0.02056666667</v>
      </c>
      <c r="G33" s="1">
        <f t="shared" si="3"/>
        <v>0.0247</v>
      </c>
      <c r="J33" s="1" t="s">
        <v>34</v>
      </c>
      <c r="K33" s="6">
        <f>K32/K31</f>
        <v>10.5537039</v>
      </c>
    </row>
    <row r="34">
      <c r="A34" s="1" t="s">
        <v>35</v>
      </c>
      <c r="B34">
        <f t="shared" ref="B34:G34" si="4">B33/0.0181</f>
        <v>4.73664825</v>
      </c>
      <c r="C34">
        <f t="shared" si="4"/>
        <v>4.670349908</v>
      </c>
      <c r="D34" s="7">
        <f t="shared" si="4"/>
        <v>3.848987109</v>
      </c>
      <c r="E34">
        <f t="shared" si="4"/>
        <v>1.379373849</v>
      </c>
      <c r="F34">
        <f t="shared" si="4"/>
        <v>1.136279926</v>
      </c>
      <c r="G34">
        <f t="shared" si="4"/>
        <v>1.364640884</v>
      </c>
      <c r="J34" s="1" t="s">
        <v>36</v>
      </c>
      <c r="K34" s="1">
        <v>2.0</v>
      </c>
    </row>
    <row r="35">
      <c r="A35" s="8" t="s">
        <v>37</v>
      </c>
      <c r="C35" s="9"/>
      <c r="D35" s="9"/>
      <c r="E35" s="9">
        <f t="shared" ref="E35:G35" si="5">(B34-E34)/B34</f>
        <v>0.7087869362</v>
      </c>
      <c r="F35" s="9">
        <f t="shared" si="5"/>
        <v>0.75670347</v>
      </c>
      <c r="G35" s="9">
        <f t="shared" si="5"/>
        <v>0.6454545455</v>
      </c>
      <c r="H35" s="10">
        <f>AVERAGE(E35:G35)</f>
        <v>0.7036483172</v>
      </c>
      <c r="I35" s="11"/>
      <c r="J35" s="1" t="s">
        <v>38</v>
      </c>
      <c r="K35" s="1">
        <v>0.02</v>
      </c>
    </row>
    <row r="36">
      <c r="A36" s="12"/>
      <c r="B36" s="9"/>
      <c r="G36" s="13"/>
      <c r="H36" s="11" t="s">
        <v>39</v>
      </c>
      <c r="J36" s="1" t="s">
        <v>40</v>
      </c>
      <c r="K36" s="2">
        <v>6.965</v>
      </c>
    </row>
    <row r="37">
      <c r="A37" s="14" t="s">
        <v>41</v>
      </c>
      <c r="B37">
        <f t="shared" ref="B37:G37" si="6">B34/0.33</f>
        <v>14.35347955</v>
      </c>
      <c r="C37">
        <f t="shared" si="6"/>
        <v>14.15257548</v>
      </c>
      <c r="D37">
        <f t="shared" si="6"/>
        <v>11.6635973</v>
      </c>
      <c r="E37">
        <f t="shared" si="6"/>
        <v>4.179920755</v>
      </c>
      <c r="F37">
        <f t="shared" si="6"/>
        <v>3.443272504</v>
      </c>
      <c r="G37">
        <f t="shared" si="6"/>
        <v>4.135275406</v>
      </c>
      <c r="J37" s="1" t="s">
        <v>42</v>
      </c>
    </row>
    <row r="38">
      <c r="A38" s="14" t="s">
        <v>43</v>
      </c>
      <c r="B38">
        <f t="shared" ref="B38:G38" si="7">B37</f>
        <v>14.35347955</v>
      </c>
      <c r="C38">
        <f t="shared" si="7"/>
        <v>14.15257548</v>
      </c>
      <c r="D38">
        <f t="shared" si="7"/>
        <v>11.6635973</v>
      </c>
      <c r="E38">
        <f t="shared" si="7"/>
        <v>4.179920755</v>
      </c>
      <c r="F38">
        <f t="shared" si="7"/>
        <v>3.443272504</v>
      </c>
      <c r="G38">
        <f t="shared" si="7"/>
        <v>4.135275406</v>
      </c>
      <c r="J38" s="2" t="s">
        <v>44</v>
      </c>
    </row>
    <row r="39">
      <c r="A39" s="14" t="s">
        <v>45</v>
      </c>
      <c r="B39">
        <f>(B38/12)</f>
        <v>1.196123296</v>
      </c>
      <c r="C39">
        <f t="shared" ref="C39:G39" si="8">C38/12</f>
        <v>1.17938129</v>
      </c>
      <c r="D39">
        <f t="shared" si="8"/>
        <v>0.9719664416</v>
      </c>
      <c r="E39">
        <f t="shared" si="8"/>
        <v>0.3483267295</v>
      </c>
      <c r="F39">
        <f t="shared" si="8"/>
        <v>0.2869393753</v>
      </c>
      <c r="G39">
        <f t="shared" si="8"/>
        <v>0.3446062838</v>
      </c>
      <c r="J39" s="15" t="s">
        <v>46</v>
      </c>
    </row>
    <row r="40">
      <c r="A40" s="12"/>
      <c r="J40" s="1" t="s">
        <v>47</v>
      </c>
      <c r="K40" s="1">
        <v>0.00443</v>
      </c>
    </row>
    <row r="41">
      <c r="A41" s="1" t="s">
        <v>48</v>
      </c>
      <c r="J41" s="1" t="s">
        <v>49</v>
      </c>
    </row>
    <row r="42">
      <c r="A42" s="8" t="s">
        <v>50</v>
      </c>
    </row>
    <row r="43">
      <c r="A43" s="8" t="s">
        <v>11</v>
      </c>
      <c r="B43" s="16" t="s">
        <v>51</v>
      </c>
      <c r="C43" s="16" t="s">
        <v>52</v>
      </c>
      <c r="D43" s="16" t="s">
        <v>53</v>
      </c>
      <c r="E43" s="17" t="s">
        <v>54</v>
      </c>
      <c r="F43" s="16" t="s">
        <v>52</v>
      </c>
      <c r="G43" s="16" t="s">
        <v>53</v>
      </c>
    </row>
    <row r="44">
      <c r="A44" s="8" t="s">
        <v>55</v>
      </c>
      <c r="B44" s="18" t="s">
        <v>41</v>
      </c>
      <c r="C44" s="19">
        <f t="shared" ref="C44:C46" si="9">AVERAGE(B37:D37)</f>
        <v>13.38988411</v>
      </c>
      <c r="D44" s="19">
        <f t="shared" ref="D44:D46" si="10">STDEV(B37:D37)</f>
        <v>1.498379198</v>
      </c>
      <c r="E44" s="19"/>
      <c r="F44" s="19">
        <f t="shared" ref="F44:F46" si="11">AVERAGE(E37:G37)</f>
        <v>3.919489555</v>
      </c>
      <c r="G44" s="19">
        <f t="shared" ref="G44:G46" si="12">STDEV(E37:G37)</f>
        <v>0.413019747</v>
      </c>
    </row>
    <row r="45">
      <c r="A45" s="1" t="s">
        <v>56</v>
      </c>
      <c r="B45" s="16" t="s">
        <v>43</v>
      </c>
      <c r="C45" s="19">
        <f t="shared" si="9"/>
        <v>13.38988411</v>
      </c>
      <c r="D45" s="19">
        <f t="shared" si="10"/>
        <v>1.498379198</v>
      </c>
      <c r="E45" s="19"/>
      <c r="F45" s="19">
        <f t="shared" si="11"/>
        <v>3.919489555</v>
      </c>
      <c r="G45" s="19">
        <f t="shared" si="12"/>
        <v>0.413019747</v>
      </c>
    </row>
    <row r="46">
      <c r="B46" s="16" t="s">
        <v>45</v>
      </c>
      <c r="C46" s="19">
        <f t="shared" si="9"/>
        <v>1.115823676</v>
      </c>
      <c r="D46" s="19">
        <f t="shared" si="10"/>
        <v>0.1248649332</v>
      </c>
      <c r="E46" s="19"/>
      <c r="F46" s="19">
        <f t="shared" si="11"/>
        <v>0.3266241296</v>
      </c>
      <c r="G46" s="19">
        <f t="shared" si="12"/>
        <v>0.03441831225</v>
      </c>
    </row>
    <row r="49">
      <c r="D49" s="1" t="s">
        <v>57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3" width="15.88"/>
    <col customWidth="1" min="4" max="6" width="21.25"/>
    <col customWidth="1" min="7" max="10" width="16.25"/>
    <col customWidth="1" min="11" max="11" width="18.13"/>
    <col customWidth="1" min="12" max="12" width="17.13"/>
    <col customWidth="1" min="13" max="13" width="31.25"/>
    <col customWidth="1" min="18" max="18" width="15.0"/>
  </cols>
  <sheetData>
    <row r="1">
      <c r="A1" s="20" t="s">
        <v>0</v>
      </c>
      <c r="B1" s="5" t="s">
        <v>16</v>
      </c>
      <c r="C1" s="5" t="s">
        <v>17</v>
      </c>
      <c r="D1" s="5" t="s">
        <v>18</v>
      </c>
      <c r="E1" s="21" t="s">
        <v>58</v>
      </c>
      <c r="F1" s="2" t="s">
        <v>59</v>
      </c>
      <c r="G1" s="5" t="s">
        <v>19</v>
      </c>
      <c r="H1" s="5" t="s">
        <v>20</v>
      </c>
      <c r="I1" s="5" t="s">
        <v>21</v>
      </c>
      <c r="J1" s="21" t="s">
        <v>58</v>
      </c>
      <c r="K1" s="2" t="s">
        <v>60</v>
      </c>
    </row>
    <row r="2">
      <c r="A2" s="20">
        <v>0.0</v>
      </c>
      <c r="B2">
        <v>0.04999999999999993</v>
      </c>
      <c r="C2">
        <v>0.028999999999999915</v>
      </c>
      <c r="D2">
        <v>0.019999999999999907</v>
      </c>
      <c r="E2" s="22">
        <f t="shared" ref="E2:E32" si="1">AVERAGE(B2:D2)</f>
        <v>0.033</v>
      </c>
      <c r="F2" s="6">
        <f t="shared" ref="F2:F32" si="2">E2/0.0181</f>
        <v>1.82320442</v>
      </c>
      <c r="G2">
        <v>0.018999999999999906</v>
      </c>
      <c r="H2">
        <v>0.02399999999999991</v>
      </c>
      <c r="I2">
        <v>0.020999999999999908</v>
      </c>
      <c r="J2" s="22">
        <f t="shared" ref="J2:J32" si="3">AVERAGE(G2:I2)</f>
        <v>0.02133333333</v>
      </c>
      <c r="K2" s="6">
        <f t="shared" ref="K2:K32" si="4">J2/0.0181</f>
        <v>1.178637201</v>
      </c>
    </row>
    <row r="3">
      <c r="A3" s="20">
        <v>1.0</v>
      </c>
      <c r="B3">
        <v>0.11599999999999999</v>
      </c>
      <c r="C3">
        <v>0.10499999999999998</v>
      </c>
      <c r="D3">
        <v>0.08199999999999996</v>
      </c>
      <c r="E3" s="22">
        <f t="shared" si="1"/>
        <v>0.101</v>
      </c>
      <c r="F3" s="6">
        <f t="shared" si="2"/>
        <v>5.580110497</v>
      </c>
      <c r="G3">
        <v>0.041999999999999926</v>
      </c>
      <c r="H3">
        <v>0.038999999999999924</v>
      </c>
      <c r="I3">
        <v>0.039999999999999925</v>
      </c>
      <c r="J3" s="22">
        <f t="shared" si="3"/>
        <v>0.04033333333</v>
      </c>
      <c r="K3" s="6">
        <f t="shared" si="4"/>
        <v>2.228360958</v>
      </c>
    </row>
    <row r="4">
      <c r="A4" s="20">
        <v>2.0</v>
      </c>
      <c r="B4">
        <v>0.19099999999999995</v>
      </c>
      <c r="C4">
        <v>0.16599999999999993</v>
      </c>
      <c r="D4">
        <v>0.1449999999999999</v>
      </c>
      <c r="E4" s="22">
        <f t="shared" si="1"/>
        <v>0.1673333333</v>
      </c>
      <c r="F4" s="6">
        <f t="shared" si="2"/>
        <v>9.244935543</v>
      </c>
      <c r="G4">
        <v>0.06399999999999995</v>
      </c>
      <c r="H4">
        <v>0.052999999999999936</v>
      </c>
      <c r="I4">
        <v>0.05899999999999994</v>
      </c>
      <c r="J4" s="22">
        <f t="shared" si="3"/>
        <v>0.05866666667</v>
      </c>
      <c r="K4" s="6">
        <f t="shared" si="4"/>
        <v>3.241252302</v>
      </c>
    </row>
    <row r="5">
      <c r="A5" s="20">
        <v>3.0</v>
      </c>
      <c r="B5">
        <v>0.2639999999999999</v>
      </c>
      <c r="C5">
        <v>0.2779999999999999</v>
      </c>
      <c r="D5">
        <v>0.21099999999999997</v>
      </c>
      <c r="E5" s="22">
        <f t="shared" si="1"/>
        <v>0.251</v>
      </c>
      <c r="F5" s="6">
        <f t="shared" si="2"/>
        <v>13.86740331</v>
      </c>
      <c r="G5">
        <v>0.08899999999999997</v>
      </c>
      <c r="H5">
        <v>0.05999999999999994</v>
      </c>
      <c r="I5">
        <v>0.08999999999999997</v>
      </c>
      <c r="J5" s="22">
        <f t="shared" si="3"/>
        <v>0.07966666667</v>
      </c>
      <c r="K5" s="6">
        <f t="shared" si="4"/>
        <v>4.401473297</v>
      </c>
    </row>
    <row r="6">
      <c r="A6" s="20">
        <v>4.0</v>
      </c>
      <c r="B6">
        <v>0.3470000000000001</v>
      </c>
      <c r="C6">
        <v>0.3440000000000001</v>
      </c>
      <c r="D6">
        <v>0.263</v>
      </c>
      <c r="E6" s="22">
        <f t="shared" si="1"/>
        <v>0.318</v>
      </c>
      <c r="F6" s="6">
        <f t="shared" si="2"/>
        <v>17.56906077</v>
      </c>
      <c r="G6">
        <v>0.09600000000000009</v>
      </c>
      <c r="H6">
        <v>0.08600000000000008</v>
      </c>
      <c r="I6">
        <v>0.10400000000000009</v>
      </c>
      <c r="J6" s="22">
        <f t="shared" si="3"/>
        <v>0.09533333333</v>
      </c>
      <c r="K6" s="6">
        <f t="shared" si="4"/>
        <v>5.267034991</v>
      </c>
    </row>
    <row r="7">
      <c r="A7" s="20">
        <v>5.0</v>
      </c>
      <c r="B7">
        <v>0.44099999999999995</v>
      </c>
      <c r="C7">
        <v>0.43699999999999994</v>
      </c>
      <c r="D7">
        <v>0.33699999999999997</v>
      </c>
      <c r="E7" s="22">
        <f t="shared" si="1"/>
        <v>0.405</v>
      </c>
      <c r="F7" s="6">
        <f t="shared" si="2"/>
        <v>22.37569061</v>
      </c>
      <c r="G7">
        <v>0.125</v>
      </c>
      <c r="H7">
        <v>0.10899999999999999</v>
      </c>
      <c r="I7">
        <v>0.1299999999999999</v>
      </c>
      <c r="J7" s="22">
        <f t="shared" si="3"/>
        <v>0.1213333333</v>
      </c>
      <c r="K7" s="6">
        <f t="shared" si="4"/>
        <v>6.703499079</v>
      </c>
    </row>
    <row r="8">
      <c r="A8" s="20">
        <v>6.0</v>
      </c>
      <c r="B8">
        <v>0.5180000000000001</v>
      </c>
      <c r="C8">
        <v>0.5140000000000001</v>
      </c>
      <c r="D8">
        <v>0.379</v>
      </c>
      <c r="E8" s="22">
        <f t="shared" si="1"/>
        <v>0.4703333333</v>
      </c>
      <c r="F8" s="6">
        <f t="shared" si="2"/>
        <v>25.98526703</v>
      </c>
      <c r="G8">
        <v>0.14400000000000002</v>
      </c>
      <c r="H8">
        <v>0.125</v>
      </c>
      <c r="I8">
        <v>0.14800000000000002</v>
      </c>
      <c r="J8" s="22">
        <f t="shared" si="3"/>
        <v>0.139</v>
      </c>
      <c r="K8" s="6">
        <f t="shared" si="4"/>
        <v>7.679558011</v>
      </c>
    </row>
    <row r="9">
      <c r="A9" s="20">
        <v>7.0</v>
      </c>
      <c r="B9">
        <v>0.5900000000000001</v>
      </c>
      <c r="C9">
        <v>0.5960000000000001</v>
      </c>
      <c r="D9">
        <v>0.45300000000000007</v>
      </c>
      <c r="E9" s="22">
        <f t="shared" si="1"/>
        <v>0.5463333333</v>
      </c>
      <c r="F9" s="6">
        <f t="shared" si="2"/>
        <v>30.18416206</v>
      </c>
      <c r="G9">
        <v>0.17300000000000004</v>
      </c>
      <c r="H9">
        <v>0.14300000000000002</v>
      </c>
      <c r="I9">
        <v>0.16500000000000004</v>
      </c>
      <c r="J9" s="22">
        <f t="shared" si="3"/>
        <v>0.1603333333</v>
      </c>
      <c r="K9" s="6">
        <f t="shared" si="4"/>
        <v>8.858195212</v>
      </c>
    </row>
    <row r="10">
      <c r="A10" s="20">
        <v>8.0</v>
      </c>
      <c r="B10">
        <v>0.6920000000000001</v>
      </c>
      <c r="C10">
        <v>0.684</v>
      </c>
      <c r="D10">
        <v>0.5260000000000001</v>
      </c>
      <c r="E10" s="22">
        <f t="shared" si="1"/>
        <v>0.634</v>
      </c>
      <c r="F10" s="6">
        <f t="shared" si="2"/>
        <v>35.02762431</v>
      </c>
      <c r="G10">
        <v>0.17200000000000004</v>
      </c>
      <c r="H10">
        <v>0.15300000000000002</v>
      </c>
      <c r="I10">
        <v>0.19600000000000006</v>
      </c>
      <c r="J10" s="22">
        <f t="shared" si="3"/>
        <v>0.1736666667</v>
      </c>
      <c r="K10" s="6">
        <f t="shared" si="4"/>
        <v>9.594843462</v>
      </c>
    </row>
    <row r="11">
      <c r="A11" s="20">
        <v>9.0</v>
      </c>
      <c r="B11">
        <v>0.781</v>
      </c>
      <c r="C11">
        <v>0.767</v>
      </c>
      <c r="D11">
        <v>0.5730000000000001</v>
      </c>
      <c r="E11" s="22">
        <f t="shared" si="1"/>
        <v>0.707</v>
      </c>
      <c r="F11" s="6">
        <f t="shared" si="2"/>
        <v>39.06077348</v>
      </c>
      <c r="G11">
        <v>0.21400000000000008</v>
      </c>
      <c r="H11">
        <v>0.17100000000000004</v>
      </c>
      <c r="I11">
        <v>0.20700000000000007</v>
      </c>
      <c r="J11" s="22">
        <f t="shared" si="3"/>
        <v>0.1973333333</v>
      </c>
      <c r="K11" s="6">
        <f t="shared" si="4"/>
        <v>10.90239411</v>
      </c>
    </row>
    <row r="12">
      <c r="A12" s="20">
        <v>10.0</v>
      </c>
      <c r="B12">
        <v>0.871</v>
      </c>
      <c r="C12">
        <v>0.8400000000000001</v>
      </c>
      <c r="D12">
        <v>0.6460000000000001</v>
      </c>
      <c r="E12" s="22">
        <f t="shared" si="1"/>
        <v>0.7856666667</v>
      </c>
      <c r="F12" s="6">
        <f t="shared" si="2"/>
        <v>43.40699816</v>
      </c>
      <c r="G12">
        <v>0.2300000000000001</v>
      </c>
      <c r="H12">
        <v>0.19200000000000006</v>
      </c>
      <c r="I12">
        <v>0.2430000000000001</v>
      </c>
      <c r="J12" s="22">
        <f t="shared" si="3"/>
        <v>0.2216666667</v>
      </c>
      <c r="K12" s="6">
        <f t="shared" si="4"/>
        <v>12.24677716</v>
      </c>
    </row>
    <row r="13">
      <c r="A13" s="20">
        <v>11.0</v>
      </c>
      <c r="B13">
        <v>0.9430000000000001</v>
      </c>
      <c r="C13">
        <v>0.9450000000000001</v>
      </c>
      <c r="D13">
        <v>0.7330000000000001</v>
      </c>
      <c r="E13" s="22">
        <f t="shared" si="1"/>
        <v>0.8736666667</v>
      </c>
      <c r="F13" s="6">
        <f t="shared" si="2"/>
        <v>48.26887661</v>
      </c>
      <c r="G13">
        <v>0.271</v>
      </c>
      <c r="H13">
        <v>0.2230000000000001</v>
      </c>
      <c r="I13">
        <v>0.273</v>
      </c>
      <c r="J13" s="22">
        <f t="shared" si="3"/>
        <v>0.2556666667</v>
      </c>
      <c r="K13" s="6">
        <f t="shared" si="4"/>
        <v>14.1252302</v>
      </c>
    </row>
    <row r="14">
      <c r="A14" s="20">
        <v>12.0</v>
      </c>
      <c r="B14">
        <v>1.0590000000000002</v>
      </c>
      <c r="C14">
        <v>1.0339999999999998</v>
      </c>
      <c r="D14">
        <v>0.801</v>
      </c>
      <c r="E14" s="22">
        <f t="shared" si="1"/>
        <v>0.9646666667</v>
      </c>
      <c r="F14" s="6">
        <f t="shared" si="2"/>
        <v>53.29650092</v>
      </c>
      <c r="G14">
        <v>0.30199999999999994</v>
      </c>
      <c r="H14">
        <v>0.251</v>
      </c>
      <c r="I14">
        <v>0.29999999999999993</v>
      </c>
      <c r="J14" s="22">
        <f t="shared" si="3"/>
        <v>0.2843333333</v>
      </c>
      <c r="K14" s="6">
        <f t="shared" si="4"/>
        <v>15.70902394</v>
      </c>
    </row>
    <row r="15">
      <c r="A15" s="20">
        <v>13.0</v>
      </c>
      <c r="B15">
        <v>1.118</v>
      </c>
      <c r="C15">
        <v>1.113</v>
      </c>
      <c r="D15">
        <v>0.8680000000000001</v>
      </c>
      <c r="E15" s="22">
        <f t="shared" si="1"/>
        <v>1.033</v>
      </c>
      <c r="F15" s="6">
        <f t="shared" si="2"/>
        <v>57.0718232</v>
      </c>
      <c r="G15">
        <v>0.31200000000000006</v>
      </c>
      <c r="H15">
        <v>0.263</v>
      </c>
      <c r="I15">
        <v>0.31800000000000006</v>
      </c>
      <c r="J15" s="22">
        <f t="shared" si="3"/>
        <v>0.2976666667</v>
      </c>
      <c r="K15" s="6">
        <f t="shared" si="4"/>
        <v>16.44567219</v>
      </c>
    </row>
    <row r="16">
      <c r="A16" s="20">
        <v>14.0</v>
      </c>
      <c r="B16">
        <v>1.238</v>
      </c>
      <c r="C16">
        <v>1.197</v>
      </c>
      <c r="D16">
        <v>0.947</v>
      </c>
      <c r="E16" s="22">
        <f t="shared" si="1"/>
        <v>1.127333333</v>
      </c>
      <c r="F16" s="6">
        <f t="shared" si="2"/>
        <v>62.28360958</v>
      </c>
      <c r="G16">
        <v>0.33100000000000007</v>
      </c>
      <c r="H16">
        <v>0.277</v>
      </c>
      <c r="I16">
        <v>0.3480000000000001</v>
      </c>
      <c r="J16" s="22">
        <f t="shared" si="3"/>
        <v>0.3186666667</v>
      </c>
      <c r="K16" s="6">
        <f t="shared" si="4"/>
        <v>17.60589319</v>
      </c>
    </row>
    <row r="17">
      <c r="A17" s="20">
        <v>15.0</v>
      </c>
      <c r="B17">
        <v>1.3249999999999997</v>
      </c>
      <c r="C17">
        <v>1.295</v>
      </c>
      <c r="D17">
        <v>1.016</v>
      </c>
      <c r="E17" s="22">
        <f t="shared" si="1"/>
        <v>1.212</v>
      </c>
      <c r="F17" s="6">
        <f t="shared" si="2"/>
        <v>66.96132597</v>
      </c>
      <c r="G17">
        <v>0.369</v>
      </c>
      <c r="H17">
        <v>0.31099999999999994</v>
      </c>
      <c r="I17">
        <v>0.372</v>
      </c>
      <c r="J17" s="22">
        <f t="shared" si="3"/>
        <v>0.3506666667</v>
      </c>
      <c r="K17" s="6">
        <f t="shared" si="4"/>
        <v>19.37384899</v>
      </c>
    </row>
    <row r="18">
      <c r="A18" s="20">
        <v>16.0</v>
      </c>
      <c r="B18">
        <v>1.4080000000000001</v>
      </c>
      <c r="C18">
        <v>1.367</v>
      </c>
      <c r="D18">
        <v>1.087</v>
      </c>
      <c r="E18" s="22">
        <f t="shared" si="1"/>
        <v>1.287333333</v>
      </c>
      <c r="F18" s="6">
        <f t="shared" si="2"/>
        <v>71.12338858</v>
      </c>
      <c r="G18">
        <v>0.404</v>
      </c>
      <c r="H18">
        <v>0.3360000000000001</v>
      </c>
      <c r="I18">
        <v>0.403</v>
      </c>
      <c r="J18" s="22">
        <f t="shared" si="3"/>
        <v>0.381</v>
      </c>
      <c r="K18" s="6">
        <f t="shared" si="4"/>
        <v>21.04972376</v>
      </c>
    </row>
    <row r="19">
      <c r="A19" s="20">
        <v>17.0</v>
      </c>
      <c r="B19">
        <v>1.5180000000000002</v>
      </c>
      <c r="C19">
        <v>1.491</v>
      </c>
      <c r="D19">
        <v>1.1709999999999998</v>
      </c>
      <c r="E19" s="22">
        <f t="shared" si="1"/>
        <v>1.393333333</v>
      </c>
      <c r="F19" s="6">
        <f t="shared" si="2"/>
        <v>76.97974217</v>
      </c>
      <c r="G19">
        <v>0.4179999999999999</v>
      </c>
      <c r="H19">
        <v>0.34099999999999997</v>
      </c>
      <c r="I19">
        <v>0.43099999999999994</v>
      </c>
      <c r="J19" s="22">
        <f t="shared" si="3"/>
        <v>0.3966666667</v>
      </c>
      <c r="K19" s="6">
        <f t="shared" si="4"/>
        <v>21.91528545</v>
      </c>
    </row>
    <row r="20">
      <c r="A20" s="20">
        <v>18.0</v>
      </c>
      <c r="B20">
        <v>1.585</v>
      </c>
      <c r="C20">
        <v>1.544</v>
      </c>
      <c r="D20">
        <v>1.2269999999999999</v>
      </c>
      <c r="E20" s="22">
        <f t="shared" si="1"/>
        <v>1.452</v>
      </c>
      <c r="F20" s="6">
        <f t="shared" si="2"/>
        <v>80.22099448</v>
      </c>
      <c r="G20">
        <v>0.42900000000000005</v>
      </c>
      <c r="H20">
        <v>0.3630000000000001</v>
      </c>
      <c r="I20">
        <v>0.45000000000000007</v>
      </c>
      <c r="J20" s="22">
        <f t="shared" si="3"/>
        <v>0.414</v>
      </c>
      <c r="K20" s="6">
        <f t="shared" si="4"/>
        <v>22.87292818</v>
      </c>
    </row>
    <row r="21">
      <c r="A21" s="20">
        <v>19.0</v>
      </c>
      <c r="B21">
        <v>1.6929999999999998</v>
      </c>
      <c r="C21">
        <v>1.6380000000000001</v>
      </c>
      <c r="D21">
        <v>1.295</v>
      </c>
      <c r="E21" s="22">
        <f t="shared" si="1"/>
        <v>1.542</v>
      </c>
      <c r="F21" s="6">
        <f t="shared" si="2"/>
        <v>85.19337017</v>
      </c>
      <c r="G21">
        <v>0.4829999999999999</v>
      </c>
      <c r="H21">
        <v>0.4009999999999999</v>
      </c>
      <c r="I21">
        <v>0.472</v>
      </c>
      <c r="J21" s="22">
        <f t="shared" si="3"/>
        <v>0.452</v>
      </c>
      <c r="K21" s="6">
        <f t="shared" si="4"/>
        <v>24.97237569</v>
      </c>
    </row>
    <row r="22">
      <c r="A22" s="20">
        <v>20.0</v>
      </c>
      <c r="B22">
        <v>1.7999999999999998</v>
      </c>
      <c r="C22">
        <v>1.7429999999999999</v>
      </c>
      <c r="D22">
        <v>1.3860000000000001</v>
      </c>
      <c r="E22" s="22">
        <f t="shared" si="1"/>
        <v>1.643</v>
      </c>
      <c r="F22" s="6">
        <f t="shared" si="2"/>
        <v>90.77348066</v>
      </c>
      <c r="G22">
        <v>0.5080000000000001</v>
      </c>
      <c r="H22">
        <v>0.42100000000000004</v>
      </c>
      <c r="I22">
        <v>0.509</v>
      </c>
      <c r="J22" s="22">
        <f t="shared" si="3"/>
        <v>0.4793333333</v>
      </c>
      <c r="K22" s="6">
        <f t="shared" si="4"/>
        <v>26.4825046</v>
      </c>
    </row>
    <row r="23">
      <c r="A23" s="20">
        <v>21.0</v>
      </c>
      <c r="B23">
        <v>1.888</v>
      </c>
      <c r="C23">
        <v>1.8439999999999999</v>
      </c>
      <c r="D23">
        <v>1.463</v>
      </c>
      <c r="E23" s="22">
        <f t="shared" si="1"/>
        <v>1.731666667</v>
      </c>
      <c r="F23" s="6">
        <f t="shared" si="2"/>
        <v>95.67219153</v>
      </c>
      <c r="G23">
        <v>0.5360000000000001</v>
      </c>
      <c r="H23">
        <v>0.42900000000000005</v>
      </c>
      <c r="I23">
        <v>0.5300000000000001</v>
      </c>
      <c r="J23" s="22">
        <f t="shared" si="3"/>
        <v>0.4983333333</v>
      </c>
      <c r="K23" s="6">
        <f t="shared" si="4"/>
        <v>27.53222836</v>
      </c>
    </row>
    <row r="24">
      <c r="A24" s="20">
        <v>22.0</v>
      </c>
      <c r="B24">
        <v>1.9660000000000002</v>
      </c>
      <c r="C24">
        <v>1.9220000000000002</v>
      </c>
      <c r="D24">
        <v>1.529</v>
      </c>
      <c r="E24" s="22">
        <f t="shared" si="1"/>
        <v>1.805666667</v>
      </c>
      <c r="F24" s="6">
        <f t="shared" si="2"/>
        <v>99.76058932</v>
      </c>
      <c r="G24">
        <v>0.556</v>
      </c>
      <c r="H24">
        <v>0.4610000000000001</v>
      </c>
      <c r="I24">
        <v>0.554</v>
      </c>
      <c r="J24" s="22">
        <f t="shared" si="3"/>
        <v>0.5236666667</v>
      </c>
      <c r="K24" s="6">
        <f t="shared" si="4"/>
        <v>28.93186004</v>
      </c>
    </row>
    <row r="25">
      <c r="A25" s="20">
        <v>23.0</v>
      </c>
      <c r="B25">
        <v>2.0700000000000003</v>
      </c>
      <c r="C25">
        <v>2.015</v>
      </c>
      <c r="D25">
        <v>1.613</v>
      </c>
      <c r="E25" s="22">
        <f t="shared" si="1"/>
        <v>1.899333333</v>
      </c>
      <c r="F25" s="6">
        <f t="shared" si="2"/>
        <v>104.9355433</v>
      </c>
      <c r="G25">
        <v>0.572</v>
      </c>
      <c r="H25">
        <v>0.4940000000000001</v>
      </c>
      <c r="I25">
        <v>0.5890000000000001</v>
      </c>
      <c r="J25" s="22">
        <f t="shared" si="3"/>
        <v>0.5516666667</v>
      </c>
      <c r="K25" s="6">
        <f t="shared" si="4"/>
        <v>30.47882136</v>
      </c>
    </row>
    <row r="26">
      <c r="A26" s="20">
        <v>24.0</v>
      </c>
      <c r="B26">
        <v>2.172</v>
      </c>
      <c r="C26">
        <v>2.1189999999999998</v>
      </c>
      <c r="D26">
        <v>1.7029999999999998</v>
      </c>
      <c r="E26" s="22">
        <f t="shared" si="1"/>
        <v>1.998</v>
      </c>
      <c r="F26" s="6">
        <f t="shared" si="2"/>
        <v>110.3867403</v>
      </c>
      <c r="G26">
        <v>0.621</v>
      </c>
      <c r="H26">
        <v>0.5249999999999999</v>
      </c>
      <c r="I26">
        <v>0.6299999999999999</v>
      </c>
      <c r="J26" s="22">
        <f t="shared" si="3"/>
        <v>0.592</v>
      </c>
      <c r="K26" s="6">
        <f t="shared" si="4"/>
        <v>32.70718232</v>
      </c>
    </row>
    <row r="27">
      <c r="A27" s="20">
        <v>25.0</v>
      </c>
      <c r="B27">
        <v>2.2350000000000003</v>
      </c>
      <c r="C27">
        <v>2.178</v>
      </c>
      <c r="D27">
        <v>1.7520000000000002</v>
      </c>
      <c r="E27" s="22">
        <f t="shared" si="1"/>
        <v>2.055</v>
      </c>
      <c r="F27" s="6">
        <f t="shared" si="2"/>
        <v>113.5359116</v>
      </c>
      <c r="G27">
        <v>0.6350000000000001</v>
      </c>
      <c r="H27">
        <v>0.491</v>
      </c>
      <c r="I27">
        <v>0.6</v>
      </c>
      <c r="J27" s="22">
        <f t="shared" si="3"/>
        <v>0.5753333333</v>
      </c>
      <c r="K27" s="6">
        <f t="shared" si="4"/>
        <v>31.78637201</v>
      </c>
    </row>
    <row r="28">
      <c r="A28" s="20">
        <v>26.0</v>
      </c>
      <c r="B28">
        <v>2.319</v>
      </c>
      <c r="C28">
        <v>2.2489999999999997</v>
      </c>
      <c r="D28">
        <v>1.8179999999999998</v>
      </c>
      <c r="E28" s="22">
        <f t="shared" si="1"/>
        <v>2.128666667</v>
      </c>
      <c r="F28" s="6">
        <f t="shared" si="2"/>
        <v>117.6058932</v>
      </c>
      <c r="G28">
        <v>0.661</v>
      </c>
      <c r="H28">
        <v>0.554</v>
      </c>
      <c r="I28">
        <v>0.6620000000000001</v>
      </c>
      <c r="J28" s="22">
        <f t="shared" si="3"/>
        <v>0.6256666667</v>
      </c>
      <c r="K28" s="6">
        <f t="shared" si="4"/>
        <v>34.56721915</v>
      </c>
    </row>
    <row r="29">
      <c r="A29" s="20">
        <v>27.0</v>
      </c>
      <c r="B29">
        <v>2.399</v>
      </c>
      <c r="C29">
        <v>2.344</v>
      </c>
      <c r="D29">
        <v>1.8780000000000001</v>
      </c>
      <c r="E29" s="22">
        <f t="shared" si="1"/>
        <v>2.207</v>
      </c>
      <c r="F29" s="6">
        <f t="shared" si="2"/>
        <v>121.9337017</v>
      </c>
      <c r="G29">
        <v>0.6849999999999999</v>
      </c>
      <c r="H29">
        <v>0.566</v>
      </c>
      <c r="I29">
        <v>0.6900000000000001</v>
      </c>
      <c r="J29" s="22">
        <f t="shared" si="3"/>
        <v>0.647</v>
      </c>
      <c r="K29" s="6">
        <f t="shared" si="4"/>
        <v>35.74585635</v>
      </c>
    </row>
    <row r="30">
      <c r="A30" s="20">
        <v>28.0</v>
      </c>
      <c r="B30">
        <v>2.476</v>
      </c>
      <c r="C30">
        <v>2.408</v>
      </c>
      <c r="D30">
        <v>1.9569999999999999</v>
      </c>
      <c r="E30" s="22">
        <f t="shared" si="1"/>
        <v>2.280333333</v>
      </c>
      <c r="F30" s="6">
        <f t="shared" si="2"/>
        <v>125.985267</v>
      </c>
      <c r="G30">
        <v>0.7040000000000001</v>
      </c>
      <c r="H30">
        <v>0.5950000000000001</v>
      </c>
      <c r="I30">
        <v>0.7160000000000001</v>
      </c>
      <c r="J30" s="22">
        <f t="shared" si="3"/>
        <v>0.6716666667</v>
      </c>
      <c r="K30" s="6">
        <f t="shared" si="4"/>
        <v>37.10865562</v>
      </c>
    </row>
    <row r="31">
      <c r="A31" s="20">
        <v>29.0</v>
      </c>
      <c r="B31">
        <v>2.577</v>
      </c>
      <c r="C31">
        <v>2.504</v>
      </c>
      <c r="D31">
        <v>2.061</v>
      </c>
      <c r="E31" s="22">
        <f t="shared" si="1"/>
        <v>2.380666667</v>
      </c>
      <c r="F31" s="6">
        <f t="shared" si="2"/>
        <v>131.5285451</v>
      </c>
      <c r="G31">
        <v>0.7619999999999999</v>
      </c>
      <c r="H31">
        <v>0.6289999999999999</v>
      </c>
      <c r="I31">
        <v>0.7619999999999999</v>
      </c>
      <c r="J31" s="22">
        <f t="shared" si="3"/>
        <v>0.7176666667</v>
      </c>
      <c r="K31" s="6">
        <f t="shared" si="4"/>
        <v>39.65009208</v>
      </c>
    </row>
    <row r="32">
      <c r="A32" s="20">
        <v>30.0</v>
      </c>
      <c r="B32">
        <v>2.622</v>
      </c>
      <c r="C32">
        <v>2.5650000000000004</v>
      </c>
      <c r="D32">
        <v>2.1100000000000003</v>
      </c>
      <c r="E32" s="22">
        <f t="shared" si="1"/>
        <v>2.432333333</v>
      </c>
      <c r="F32" s="6">
        <f t="shared" si="2"/>
        <v>134.3830571</v>
      </c>
      <c r="G32">
        <v>0.768</v>
      </c>
      <c r="H32">
        <v>0.641</v>
      </c>
      <c r="I32">
        <v>0.762</v>
      </c>
      <c r="J32" s="22">
        <f t="shared" si="3"/>
        <v>0.7236666667</v>
      </c>
      <c r="K32" s="6">
        <f t="shared" si="4"/>
        <v>39.98158379</v>
      </c>
    </row>
    <row r="33">
      <c r="A33" s="23" t="s">
        <v>33</v>
      </c>
      <c r="B33" s="24">
        <f t="shared" ref="B33:D33" si="5">(B32-B2)/$A$32</f>
        <v>0.08573333333</v>
      </c>
      <c r="C33" s="24">
        <f t="shared" si="5"/>
        <v>0.08453333333</v>
      </c>
      <c r="D33" s="24">
        <f t="shared" si="5"/>
        <v>0.06966666667</v>
      </c>
      <c r="E33" s="24"/>
      <c r="F33" s="24"/>
      <c r="G33" s="24">
        <f t="shared" ref="G33:I33" si="6">(G32-G2)/$A$32</f>
        <v>0.02496666667</v>
      </c>
      <c r="H33" s="24">
        <f t="shared" si="6"/>
        <v>0.02056666667</v>
      </c>
      <c r="I33" s="24">
        <f t="shared" si="6"/>
        <v>0.0247</v>
      </c>
      <c r="J33" s="24"/>
      <c r="N33" s="6"/>
    </row>
    <row r="34">
      <c r="A34" s="1" t="s">
        <v>35</v>
      </c>
      <c r="B34">
        <f t="shared" ref="B34:D34" si="7">B33/0.0181</f>
        <v>4.73664825</v>
      </c>
      <c r="C34">
        <f t="shared" si="7"/>
        <v>4.670349908</v>
      </c>
      <c r="D34" s="7">
        <f t="shared" si="7"/>
        <v>3.848987109</v>
      </c>
      <c r="E34" s="7">
        <f>AVERAGE(B34:D34)</f>
        <v>4.418661756</v>
      </c>
      <c r="F34" s="7"/>
      <c r="G34">
        <f t="shared" ref="G34:I34" si="8">G33/0.0181</f>
        <v>1.379373849</v>
      </c>
      <c r="H34">
        <f t="shared" si="8"/>
        <v>1.136279926</v>
      </c>
      <c r="I34">
        <f t="shared" si="8"/>
        <v>1.364640884</v>
      </c>
      <c r="J34">
        <f>AVERAGE(G34:I34)</f>
        <v>1.293431553</v>
      </c>
    </row>
    <row r="35">
      <c r="A35" s="8" t="s">
        <v>37</v>
      </c>
      <c r="B35" s="9"/>
      <c r="C35" s="9"/>
      <c r="D35" s="9"/>
      <c r="E35" s="9"/>
      <c r="F35" s="9"/>
      <c r="G35" s="9">
        <f t="shared" ref="G35:I35" si="9">(B34-G34)/B34</f>
        <v>0.7087869362</v>
      </c>
      <c r="H35" s="9">
        <f t="shared" si="9"/>
        <v>0.75670347</v>
      </c>
      <c r="I35" s="9">
        <f t="shared" si="9"/>
        <v>0.6454545455</v>
      </c>
      <c r="J35" s="9"/>
      <c r="K35" s="10">
        <f>AVERAGE(G35:I35)</f>
        <v>0.7036483172</v>
      </c>
      <c r="L35" s="11"/>
    </row>
    <row r="36">
      <c r="A36" s="12"/>
      <c r="I36" s="13"/>
      <c r="J36" s="13"/>
      <c r="K36" s="11" t="s">
        <v>39</v>
      </c>
      <c r="N36" s="2"/>
    </row>
    <row r="37">
      <c r="A37" s="14" t="s">
        <v>41</v>
      </c>
      <c r="B37">
        <f t="shared" ref="B37:D37" si="10">B34/0.33</f>
        <v>14.35347955</v>
      </c>
      <c r="C37">
        <f t="shared" si="10"/>
        <v>14.15257548</v>
      </c>
      <c r="D37">
        <f t="shared" si="10"/>
        <v>11.6635973</v>
      </c>
      <c r="E37">
        <f>AVERAGE(B37:D37)</f>
        <v>13.38988411</v>
      </c>
      <c r="G37">
        <f t="shared" ref="G37:I37" si="11">G34/0.33</f>
        <v>4.179920755</v>
      </c>
      <c r="H37">
        <f t="shared" si="11"/>
        <v>3.443272504</v>
      </c>
      <c r="I37">
        <f t="shared" si="11"/>
        <v>4.135275406</v>
      </c>
      <c r="J37">
        <f>AVERAGE(G37:I37)</f>
        <v>3.919489555</v>
      </c>
    </row>
    <row r="38">
      <c r="A38" s="14" t="s">
        <v>43</v>
      </c>
      <c r="B38">
        <f>B37</f>
        <v>14.35347955</v>
      </c>
      <c r="C38">
        <v>14.15257547854233</v>
      </c>
      <c r="D38">
        <v>11.663597298956416</v>
      </c>
      <c r="G38">
        <f t="shared" ref="G38:H38" si="12">G37</f>
        <v>4.179920755</v>
      </c>
      <c r="H38">
        <f t="shared" si="12"/>
        <v>3.443272504</v>
      </c>
      <c r="I38">
        <v>4.135275405993638</v>
      </c>
      <c r="M38" s="2"/>
    </row>
    <row r="39">
      <c r="A39" s="14" t="s">
        <v>45</v>
      </c>
      <c r="B39">
        <f>(B38/12)</f>
        <v>1.196123296</v>
      </c>
      <c r="C39">
        <f t="shared" ref="C39:D39" si="13">C38/12</f>
        <v>1.17938129</v>
      </c>
      <c r="D39">
        <f t="shared" si="13"/>
        <v>0.9719664416</v>
      </c>
      <c r="G39">
        <f t="shared" ref="G39:I39" si="14">G38/12</f>
        <v>0.3483267295</v>
      </c>
      <c r="H39">
        <f t="shared" si="14"/>
        <v>0.2869393753</v>
      </c>
      <c r="I39">
        <f t="shared" si="14"/>
        <v>0.3446062838</v>
      </c>
      <c r="M39" s="15"/>
    </row>
    <row r="40">
      <c r="A40" s="12"/>
    </row>
    <row r="41">
      <c r="A41" s="1" t="s">
        <v>48</v>
      </c>
    </row>
    <row r="42">
      <c r="A42" s="8" t="s">
        <v>61</v>
      </c>
    </row>
    <row r="43">
      <c r="A43" s="8" t="s">
        <v>11</v>
      </c>
      <c r="B43" s="16" t="s">
        <v>51</v>
      </c>
      <c r="C43" s="16" t="s">
        <v>52</v>
      </c>
      <c r="D43" s="16" t="s">
        <v>53</v>
      </c>
      <c r="E43" s="16"/>
      <c r="F43" s="16"/>
      <c r="G43" s="17" t="s">
        <v>54</v>
      </c>
      <c r="H43" s="16" t="s">
        <v>52</v>
      </c>
      <c r="I43" s="16" t="s">
        <v>53</v>
      </c>
      <c r="J43" s="1"/>
    </row>
    <row r="44">
      <c r="A44" s="8" t="s">
        <v>55</v>
      </c>
      <c r="B44" s="18" t="s">
        <v>41</v>
      </c>
      <c r="C44" s="19">
        <f t="shared" ref="C44:C46" si="15">AVERAGE(B37:D37)</f>
        <v>13.38988411</v>
      </c>
      <c r="D44" s="19">
        <f t="shared" ref="D44:D46" si="16">STDEV(B37:D37)</f>
        <v>1.498379198</v>
      </c>
      <c r="E44" s="19"/>
      <c r="F44" s="19"/>
      <c r="G44" s="19"/>
      <c r="H44" s="19">
        <f t="shared" ref="H44:H46" si="17">AVERAGE(G37:I37)</f>
        <v>3.919489555</v>
      </c>
      <c r="I44" s="19">
        <f t="shared" ref="I44:I46" si="18">STDEV(G37:I37)</f>
        <v>0.413019747</v>
      </c>
    </row>
    <row r="45">
      <c r="A45" s="1" t="s">
        <v>56</v>
      </c>
      <c r="B45" s="16" t="s">
        <v>43</v>
      </c>
      <c r="C45" s="19">
        <f t="shared" si="15"/>
        <v>13.38988411</v>
      </c>
      <c r="D45" s="19">
        <f t="shared" si="16"/>
        <v>1.498379198</v>
      </c>
      <c r="E45" s="19"/>
      <c r="F45" s="19"/>
      <c r="G45" s="19"/>
      <c r="H45" s="19">
        <f t="shared" si="17"/>
        <v>3.919489555</v>
      </c>
      <c r="I45" s="19">
        <f t="shared" si="18"/>
        <v>0.413019747</v>
      </c>
    </row>
    <row r="46">
      <c r="B46" s="16" t="s">
        <v>45</v>
      </c>
      <c r="C46" s="19">
        <f t="shared" si="15"/>
        <v>1.115823676</v>
      </c>
      <c r="D46" s="19">
        <f t="shared" si="16"/>
        <v>0.1248649332</v>
      </c>
      <c r="E46" s="19"/>
      <c r="F46" s="19"/>
      <c r="G46" s="19"/>
      <c r="H46" s="19">
        <f t="shared" si="17"/>
        <v>0.3266241296</v>
      </c>
      <c r="I46" s="19">
        <f t="shared" si="18"/>
        <v>0.03441831225</v>
      </c>
      <c r="J46" s="13"/>
    </row>
    <row r="49">
      <c r="D49" s="1" t="s">
        <v>57</v>
      </c>
      <c r="E49" s="1"/>
      <c r="F49" s="1"/>
    </row>
  </sheetData>
  <drawing r:id="rId2"/>
  <legacyDrawing r:id="rId3"/>
</worksheet>
</file>