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nkhorse\Documents\Manduca expts\Summer+Fall 2016\CxPxT\data files\"/>
    </mc:Choice>
  </mc:AlternateContent>
  <bookViews>
    <workbookView xWindow="0" yWindow="0" windowWidth="19180" windowHeight="7260" activeTab="3"/>
  </bookViews>
  <sheets>
    <sheet name="Cf" sheetId="1" r:id="rId1"/>
    <sheet name="Ci" sheetId="3" r:id="rId2"/>
    <sheet name="testing" sheetId="4" r:id="rId3"/>
    <sheet name="counts" sheetId="2" r:id="rId4"/>
  </sheets>
  <calcPr calcId="152511"/>
</workbook>
</file>

<file path=xl/calcChain.xml><?xml version="1.0" encoding="utf-8"?>
<calcChain xmlns="http://schemas.openxmlformats.org/spreadsheetml/2006/main">
  <c r="E4" i="2" l="1"/>
  <c r="F2" i="4" l="1"/>
  <c r="G312" i="4" l="1"/>
  <c r="F312" i="4"/>
  <c r="G311" i="4"/>
  <c r="F311" i="4"/>
  <c r="G310" i="4"/>
  <c r="F310" i="4"/>
  <c r="G309" i="4"/>
  <c r="F309" i="4"/>
  <c r="G308" i="4"/>
  <c r="F308" i="4"/>
  <c r="G307" i="4"/>
  <c r="F307" i="4"/>
  <c r="G306" i="4"/>
  <c r="F306" i="4"/>
  <c r="G305" i="4"/>
  <c r="F305" i="4"/>
  <c r="G304" i="4"/>
  <c r="F304" i="4"/>
  <c r="G303" i="4"/>
  <c r="F303" i="4"/>
  <c r="G302" i="4"/>
  <c r="F302" i="4"/>
  <c r="G301" i="4"/>
  <c r="F301" i="4"/>
  <c r="G300" i="4"/>
  <c r="F300" i="4"/>
  <c r="G299" i="4"/>
  <c r="F299" i="4"/>
  <c r="G298" i="4"/>
  <c r="F298" i="4"/>
  <c r="G297" i="4"/>
  <c r="F297" i="4"/>
  <c r="G296" i="4"/>
  <c r="F296" i="4"/>
  <c r="G295" i="4"/>
  <c r="F295" i="4"/>
  <c r="G294" i="4"/>
  <c r="F294" i="4"/>
  <c r="G293" i="4"/>
  <c r="F293" i="4"/>
  <c r="G292" i="4"/>
  <c r="F292" i="4"/>
  <c r="G291" i="4"/>
  <c r="F291" i="4"/>
  <c r="G290" i="4"/>
  <c r="F290" i="4"/>
  <c r="G289" i="4"/>
  <c r="F289" i="4"/>
  <c r="G288" i="4"/>
  <c r="F288" i="4"/>
  <c r="G287" i="4"/>
  <c r="F287" i="4"/>
  <c r="G286" i="4"/>
  <c r="F286" i="4"/>
  <c r="G285" i="4"/>
  <c r="F285" i="4"/>
  <c r="G284" i="4"/>
  <c r="F284" i="4"/>
  <c r="G283" i="4"/>
  <c r="F283" i="4"/>
  <c r="G282" i="4"/>
  <c r="F282" i="4"/>
  <c r="G281" i="4"/>
  <c r="F281" i="4"/>
  <c r="G280" i="4"/>
  <c r="F280" i="4"/>
  <c r="G279" i="4"/>
  <c r="F279" i="4"/>
  <c r="G278" i="4"/>
  <c r="F278" i="4"/>
  <c r="G277" i="4"/>
  <c r="F277" i="4"/>
  <c r="G276" i="4"/>
  <c r="F276" i="4"/>
  <c r="G275" i="4"/>
  <c r="F275" i="4"/>
  <c r="G274" i="4"/>
  <c r="F274" i="4"/>
  <c r="G273" i="4"/>
  <c r="F273" i="4"/>
  <c r="G272" i="4"/>
  <c r="F272" i="4"/>
  <c r="G271" i="4"/>
  <c r="F271" i="4"/>
  <c r="G270" i="4"/>
  <c r="F270" i="4"/>
  <c r="G269" i="4"/>
  <c r="F269" i="4"/>
  <c r="G268" i="4"/>
  <c r="F268" i="4"/>
  <c r="G267" i="4"/>
  <c r="F267" i="4"/>
  <c r="G266" i="4"/>
  <c r="F266" i="4"/>
  <c r="G265" i="4"/>
  <c r="F265" i="4"/>
  <c r="G264" i="4"/>
  <c r="F264" i="4"/>
  <c r="G263" i="4"/>
  <c r="F263" i="4"/>
  <c r="G262" i="4"/>
  <c r="F262" i="4"/>
  <c r="G261" i="4"/>
  <c r="F261" i="4"/>
  <c r="G260" i="4"/>
  <c r="F260" i="4"/>
  <c r="G259" i="4"/>
  <c r="F259" i="4"/>
  <c r="G258" i="4"/>
  <c r="F258" i="4"/>
  <c r="G257" i="4"/>
  <c r="F257" i="4"/>
  <c r="G256" i="4"/>
  <c r="F256" i="4"/>
  <c r="G255" i="4"/>
  <c r="F255" i="4"/>
  <c r="G254" i="4"/>
  <c r="F254" i="4"/>
  <c r="G253" i="4"/>
  <c r="F253" i="4"/>
  <c r="G252" i="4"/>
  <c r="F252" i="4"/>
  <c r="G251" i="4"/>
  <c r="F251" i="4"/>
  <c r="G250" i="4"/>
  <c r="F250" i="4"/>
  <c r="G249" i="4"/>
  <c r="F249" i="4"/>
  <c r="G248" i="4"/>
  <c r="F248" i="4"/>
  <c r="G247" i="4"/>
  <c r="F247" i="4"/>
  <c r="G246" i="4"/>
  <c r="F246" i="4"/>
  <c r="G245" i="4"/>
  <c r="F245" i="4"/>
  <c r="G244" i="4"/>
  <c r="F244" i="4"/>
  <c r="G243" i="4"/>
  <c r="F243" i="4"/>
  <c r="G242" i="4"/>
  <c r="F242" i="4"/>
  <c r="G241" i="4"/>
  <c r="F241" i="4"/>
  <c r="G240" i="4"/>
  <c r="F240" i="4"/>
  <c r="G239" i="4"/>
  <c r="F239" i="4"/>
  <c r="G238" i="4"/>
  <c r="F238" i="4"/>
  <c r="G237" i="4"/>
  <c r="F237" i="4"/>
  <c r="G236" i="4"/>
  <c r="F236" i="4"/>
  <c r="G235" i="4"/>
  <c r="F235" i="4"/>
  <c r="G234" i="4"/>
  <c r="F234" i="4"/>
  <c r="G233" i="4"/>
  <c r="F233" i="4"/>
  <c r="G232" i="4"/>
  <c r="F232" i="4"/>
  <c r="G231" i="4"/>
  <c r="F231" i="4"/>
  <c r="G230" i="4"/>
  <c r="F230" i="4"/>
  <c r="G229" i="4"/>
  <c r="F229" i="4"/>
  <c r="G228" i="4"/>
  <c r="F228" i="4"/>
  <c r="G227" i="4"/>
  <c r="F227" i="4"/>
  <c r="G226" i="4"/>
  <c r="F226" i="4"/>
  <c r="G225" i="4"/>
  <c r="F225" i="4"/>
  <c r="G224" i="4"/>
  <c r="F224" i="4"/>
  <c r="G223" i="4"/>
  <c r="F223" i="4"/>
  <c r="G222" i="4"/>
  <c r="F222" i="4"/>
  <c r="G221" i="4"/>
  <c r="F221" i="4"/>
  <c r="G220" i="4"/>
  <c r="F220" i="4"/>
  <c r="G219" i="4"/>
  <c r="F219" i="4"/>
  <c r="G218" i="4"/>
  <c r="F218" i="4"/>
  <c r="G217" i="4"/>
  <c r="F217" i="4"/>
  <c r="G216" i="4"/>
  <c r="F216" i="4"/>
  <c r="G215" i="4"/>
  <c r="F215" i="4"/>
  <c r="G214" i="4"/>
  <c r="F214" i="4"/>
  <c r="G213" i="4"/>
  <c r="F213" i="4"/>
  <c r="G212" i="4"/>
  <c r="F212" i="4"/>
  <c r="G211" i="4"/>
  <c r="F211" i="4"/>
  <c r="G210" i="4"/>
  <c r="F210" i="4"/>
  <c r="G209" i="4"/>
  <c r="F209" i="4"/>
  <c r="G208" i="4"/>
  <c r="F208" i="4"/>
  <c r="G207" i="4"/>
  <c r="F207" i="4"/>
  <c r="G206" i="4"/>
  <c r="F206" i="4"/>
  <c r="G205" i="4"/>
  <c r="F205" i="4"/>
  <c r="G204" i="4"/>
  <c r="F204" i="4"/>
  <c r="G203" i="4"/>
  <c r="F203" i="4"/>
  <c r="G202" i="4"/>
  <c r="F202" i="4"/>
  <c r="G201" i="4"/>
  <c r="F201" i="4"/>
  <c r="G200" i="4"/>
  <c r="F200" i="4"/>
  <c r="G199" i="4"/>
  <c r="F199" i="4"/>
  <c r="G198" i="4"/>
  <c r="F198" i="4"/>
  <c r="G197" i="4"/>
  <c r="F197" i="4"/>
  <c r="G196" i="4"/>
  <c r="F196" i="4"/>
  <c r="G195" i="4"/>
  <c r="F195" i="4"/>
  <c r="G194" i="4"/>
  <c r="F194" i="4"/>
  <c r="G193" i="4"/>
  <c r="F193" i="4"/>
  <c r="G192" i="4"/>
  <c r="F192" i="4"/>
  <c r="G191" i="4"/>
  <c r="F191" i="4"/>
  <c r="G190" i="4"/>
  <c r="F190" i="4"/>
  <c r="G189" i="4"/>
  <c r="F189" i="4"/>
  <c r="G188" i="4"/>
  <c r="F188" i="4"/>
  <c r="G187" i="4"/>
  <c r="F187" i="4"/>
  <c r="G186" i="4"/>
  <c r="F186" i="4"/>
  <c r="G185" i="4"/>
  <c r="F185" i="4"/>
  <c r="G184" i="4"/>
  <c r="F184" i="4"/>
  <c r="G183" i="4"/>
  <c r="F183" i="4"/>
  <c r="G182" i="4"/>
  <c r="F182" i="4"/>
  <c r="G181" i="4"/>
  <c r="F181" i="4"/>
  <c r="G180" i="4"/>
  <c r="F180" i="4"/>
  <c r="G179" i="4"/>
  <c r="F179" i="4"/>
  <c r="G178" i="4"/>
  <c r="F178" i="4"/>
  <c r="G177" i="4"/>
  <c r="F177" i="4"/>
  <c r="G176" i="4"/>
  <c r="F176" i="4"/>
  <c r="G175" i="4"/>
  <c r="F175" i="4"/>
  <c r="G174" i="4"/>
  <c r="F174" i="4"/>
  <c r="G173" i="4"/>
  <c r="F173" i="4"/>
  <c r="G172" i="4"/>
  <c r="F172" i="4"/>
  <c r="G171" i="4"/>
  <c r="F171" i="4"/>
  <c r="G170" i="4"/>
  <c r="F170" i="4"/>
  <c r="G169" i="4"/>
  <c r="F169" i="4"/>
  <c r="G168" i="4"/>
  <c r="F168" i="4"/>
  <c r="G167" i="4"/>
  <c r="F167" i="4"/>
  <c r="G166" i="4"/>
  <c r="F166" i="4"/>
  <c r="G165" i="4"/>
  <c r="F165" i="4"/>
  <c r="G164" i="4"/>
  <c r="F164" i="4"/>
  <c r="G163" i="4"/>
  <c r="F163" i="4"/>
  <c r="G162" i="4"/>
  <c r="F162" i="4"/>
  <c r="G161" i="4"/>
  <c r="F161" i="4"/>
  <c r="G160" i="4"/>
  <c r="F160" i="4"/>
  <c r="G159" i="4"/>
  <c r="F159" i="4"/>
  <c r="G158" i="4"/>
  <c r="F158" i="4"/>
  <c r="G157" i="4"/>
  <c r="F157" i="4"/>
  <c r="G156" i="4"/>
  <c r="F156" i="4"/>
  <c r="G155" i="4"/>
  <c r="F155" i="4"/>
  <c r="G154" i="4"/>
  <c r="F154" i="4"/>
  <c r="G153" i="4"/>
  <c r="F153" i="4"/>
  <c r="G152" i="4"/>
  <c r="F152" i="4"/>
  <c r="G151" i="4"/>
  <c r="F151" i="4"/>
  <c r="G150" i="4"/>
  <c r="F150" i="4"/>
  <c r="G149" i="4"/>
  <c r="F149" i="4"/>
  <c r="G148" i="4"/>
  <c r="F148" i="4"/>
  <c r="G147" i="4"/>
  <c r="F147" i="4"/>
  <c r="G146" i="4"/>
  <c r="F146" i="4"/>
  <c r="G145" i="4"/>
  <c r="F145" i="4"/>
  <c r="G144" i="4"/>
  <c r="F144" i="4"/>
  <c r="G143" i="4"/>
  <c r="F143" i="4"/>
  <c r="G142" i="4"/>
  <c r="F142" i="4"/>
  <c r="G141" i="4"/>
  <c r="F141" i="4"/>
  <c r="G140" i="4"/>
  <c r="F140" i="4"/>
  <c r="G139" i="4"/>
  <c r="F139" i="4"/>
  <c r="G138" i="4"/>
  <c r="F138" i="4"/>
  <c r="G137" i="4"/>
  <c r="F137" i="4"/>
  <c r="G136" i="4"/>
  <c r="F136" i="4"/>
  <c r="G135" i="4"/>
  <c r="F135" i="4"/>
  <c r="G134" i="4"/>
  <c r="F134" i="4"/>
  <c r="G133" i="4"/>
  <c r="F133" i="4"/>
  <c r="G132" i="4"/>
  <c r="F132" i="4"/>
  <c r="G131" i="4"/>
  <c r="F131" i="4"/>
  <c r="G130" i="4"/>
  <c r="F130" i="4"/>
  <c r="G129" i="4"/>
  <c r="F129" i="4"/>
  <c r="G128" i="4"/>
  <c r="F128" i="4"/>
  <c r="G127" i="4"/>
  <c r="F127" i="4"/>
  <c r="G126" i="4"/>
  <c r="F126" i="4"/>
  <c r="G125" i="4"/>
  <c r="F125" i="4"/>
  <c r="G124" i="4"/>
  <c r="F124" i="4"/>
  <c r="G123" i="4"/>
  <c r="F123" i="4"/>
  <c r="G122" i="4"/>
  <c r="F122" i="4"/>
  <c r="G121" i="4"/>
  <c r="F121" i="4"/>
  <c r="G120" i="4"/>
  <c r="F120" i="4"/>
  <c r="G119" i="4"/>
  <c r="F119" i="4"/>
  <c r="G118" i="4"/>
  <c r="F118" i="4"/>
  <c r="G117" i="4"/>
  <c r="F117" i="4"/>
  <c r="G116" i="4"/>
  <c r="F116" i="4"/>
  <c r="G115" i="4"/>
  <c r="F115" i="4"/>
  <c r="G114" i="4"/>
  <c r="F114" i="4"/>
  <c r="G113" i="4"/>
  <c r="F113" i="4"/>
  <c r="G112" i="4"/>
  <c r="F112" i="4"/>
  <c r="G111" i="4"/>
  <c r="F111" i="4"/>
  <c r="G110" i="4"/>
  <c r="F110" i="4"/>
  <c r="G109" i="4"/>
  <c r="F109" i="4"/>
  <c r="G108" i="4"/>
  <c r="F108" i="4"/>
  <c r="G107" i="4"/>
  <c r="F107" i="4"/>
  <c r="G106" i="4"/>
  <c r="F106" i="4"/>
  <c r="G105" i="4"/>
  <c r="F105" i="4"/>
  <c r="G104" i="4"/>
  <c r="F104" i="4"/>
  <c r="G103" i="4"/>
  <c r="F103" i="4"/>
  <c r="G102" i="4"/>
  <c r="F102" i="4"/>
  <c r="G101" i="4"/>
  <c r="F101" i="4"/>
  <c r="G100" i="4"/>
  <c r="F100" i="4"/>
  <c r="G99" i="4"/>
  <c r="F99" i="4"/>
  <c r="G98" i="4"/>
  <c r="F98" i="4"/>
  <c r="G97" i="4"/>
  <c r="F97" i="4"/>
  <c r="G96" i="4"/>
  <c r="F96" i="4"/>
  <c r="G95" i="4"/>
  <c r="F95" i="4"/>
  <c r="G94" i="4"/>
  <c r="F94" i="4"/>
  <c r="G93" i="4"/>
  <c r="F93" i="4"/>
  <c r="G92" i="4"/>
  <c r="F92" i="4"/>
  <c r="G91" i="4"/>
  <c r="F91" i="4"/>
  <c r="G90" i="4"/>
  <c r="F90" i="4"/>
  <c r="G89" i="4"/>
  <c r="F89" i="4"/>
  <c r="G88" i="4"/>
  <c r="F88" i="4"/>
  <c r="G87" i="4"/>
  <c r="F87" i="4"/>
  <c r="G86" i="4"/>
  <c r="F86" i="4"/>
  <c r="G85" i="4"/>
  <c r="F85" i="4"/>
  <c r="G84" i="4"/>
  <c r="F84" i="4"/>
  <c r="G83" i="4"/>
  <c r="F83" i="4"/>
  <c r="G82" i="4"/>
  <c r="F82" i="4"/>
  <c r="G81" i="4"/>
  <c r="F81" i="4"/>
  <c r="G80" i="4"/>
  <c r="F80" i="4"/>
  <c r="G79" i="4"/>
  <c r="F79" i="4"/>
  <c r="G78" i="4"/>
  <c r="F78" i="4"/>
  <c r="G77" i="4"/>
  <c r="F77" i="4"/>
  <c r="G76" i="4"/>
  <c r="F76" i="4"/>
  <c r="G75" i="4"/>
  <c r="F75" i="4"/>
  <c r="G74" i="4"/>
  <c r="F74" i="4"/>
  <c r="G73" i="4"/>
  <c r="F73" i="4"/>
  <c r="G72" i="4"/>
  <c r="F72" i="4"/>
  <c r="G71" i="4"/>
  <c r="F71" i="4"/>
  <c r="G70" i="4"/>
  <c r="F70" i="4"/>
  <c r="G69" i="4"/>
  <c r="F69" i="4"/>
  <c r="G68" i="4"/>
  <c r="F68" i="4"/>
  <c r="G67" i="4"/>
  <c r="F67" i="4"/>
  <c r="G66" i="4"/>
  <c r="F66" i="4"/>
  <c r="G65" i="4"/>
  <c r="F65" i="4"/>
  <c r="G64" i="4"/>
  <c r="F64" i="4"/>
  <c r="G63" i="4"/>
  <c r="F63" i="4"/>
  <c r="G62" i="4"/>
  <c r="F62" i="4"/>
  <c r="G61" i="4"/>
  <c r="F61" i="4"/>
  <c r="G60" i="4"/>
  <c r="F60" i="4"/>
  <c r="G59" i="4"/>
  <c r="F59" i="4"/>
  <c r="G58" i="4"/>
  <c r="F58" i="4"/>
  <c r="G57" i="4"/>
  <c r="F57" i="4"/>
  <c r="G56" i="4"/>
  <c r="F56" i="4"/>
  <c r="G55" i="4"/>
  <c r="F55" i="4"/>
  <c r="G54" i="4"/>
  <c r="F54" i="4"/>
  <c r="G53" i="4"/>
  <c r="F53" i="4"/>
  <c r="G52" i="4"/>
  <c r="F52" i="4"/>
  <c r="G51" i="4"/>
  <c r="F51" i="4"/>
  <c r="G50" i="4"/>
  <c r="F50" i="4"/>
  <c r="G49" i="4"/>
  <c r="F49" i="4"/>
  <c r="G48" i="4"/>
  <c r="F48" i="4"/>
  <c r="G47" i="4"/>
  <c r="F47" i="4"/>
  <c r="G46" i="4"/>
  <c r="F46" i="4"/>
  <c r="G45" i="4"/>
  <c r="F45" i="4"/>
  <c r="G44" i="4"/>
  <c r="F44" i="4"/>
  <c r="G43" i="4"/>
  <c r="F43" i="4"/>
  <c r="G42" i="4"/>
  <c r="F42" i="4"/>
  <c r="G41" i="4"/>
  <c r="F41" i="4"/>
  <c r="G40" i="4"/>
  <c r="F40" i="4"/>
  <c r="G39" i="4"/>
  <c r="F39" i="4"/>
  <c r="G38" i="4"/>
  <c r="F38" i="4"/>
  <c r="G37" i="4"/>
  <c r="F37" i="4"/>
  <c r="G36" i="4"/>
  <c r="F36" i="4"/>
  <c r="G35" i="4"/>
  <c r="F35" i="4"/>
  <c r="G34" i="4"/>
  <c r="F34" i="4"/>
  <c r="G33" i="4"/>
  <c r="F33" i="4"/>
  <c r="G32" i="4"/>
  <c r="F32" i="4"/>
  <c r="G31" i="4"/>
  <c r="F31" i="4"/>
  <c r="G30" i="4"/>
  <c r="F30" i="4"/>
  <c r="G29" i="4"/>
  <c r="F29" i="4"/>
  <c r="G28" i="4"/>
  <c r="F28" i="4"/>
  <c r="G27" i="4"/>
  <c r="F27" i="4"/>
  <c r="G26" i="4"/>
  <c r="F26" i="4"/>
  <c r="G25" i="4"/>
  <c r="F25" i="4"/>
  <c r="G24" i="4"/>
  <c r="F24" i="4"/>
  <c r="G23" i="4"/>
  <c r="F23" i="4"/>
  <c r="G22" i="4"/>
  <c r="F22" i="4"/>
  <c r="G21" i="4"/>
  <c r="F21" i="4"/>
  <c r="G20" i="4"/>
  <c r="F20" i="4"/>
  <c r="G19" i="4"/>
  <c r="F19" i="4"/>
  <c r="G18" i="4"/>
  <c r="F18" i="4"/>
  <c r="G17" i="4"/>
  <c r="F17" i="4"/>
  <c r="G16" i="4"/>
  <c r="F16" i="4"/>
  <c r="G15" i="4"/>
  <c r="F15" i="4"/>
  <c r="G14" i="4"/>
  <c r="F14" i="4"/>
  <c r="G13" i="4"/>
  <c r="F13" i="4"/>
  <c r="G12" i="4"/>
  <c r="F12" i="4"/>
  <c r="G11" i="4"/>
  <c r="F11" i="4"/>
  <c r="G10" i="4"/>
  <c r="F10" i="4"/>
  <c r="G9" i="4"/>
  <c r="F9" i="4"/>
  <c r="G8" i="4"/>
  <c r="F8" i="4"/>
  <c r="G7" i="4"/>
  <c r="F7" i="4"/>
  <c r="G6" i="4"/>
  <c r="F6" i="4"/>
  <c r="G5" i="4"/>
  <c r="F5" i="4"/>
  <c r="G4" i="4"/>
  <c r="F4" i="4"/>
  <c r="G3" i="4"/>
  <c r="F3" i="4"/>
  <c r="G2" i="4"/>
  <c r="I10" i="2" l="1"/>
  <c r="B14" i="2" l="1"/>
  <c r="H10" i="2"/>
  <c r="G10" i="2"/>
  <c r="F10" i="2"/>
  <c r="E10" i="2"/>
  <c r="D10" i="2"/>
  <c r="C10" i="2"/>
  <c r="B10" i="2"/>
  <c r="B12" i="2" l="1"/>
  <c r="G2" i="1" l="1"/>
  <c r="N4" i="1" l="1"/>
  <c r="N12" i="1" l="1"/>
  <c r="N11" i="1"/>
  <c r="N10" i="1"/>
  <c r="N9" i="1"/>
  <c r="N8" i="1"/>
  <c r="N7" i="1"/>
  <c r="M12" i="1"/>
  <c r="M11" i="1"/>
  <c r="M10" i="1"/>
  <c r="M9" i="1"/>
  <c r="M8" i="1"/>
  <c r="M7" i="1"/>
  <c r="N6" i="1"/>
  <c r="M6" i="1"/>
  <c r="M5" i="1"/>
  <c r="N5" i="1"/>
  <c r="M4" i="1"/>
  <c r="G7" i="1"/>
  <c r="G18" i="1"/>
  <c r="G23" i="1"/>
  <c r="G34" i="1"/>
  <c r="G39" i="1"/>
  <c r="G50" i="1"/>
  <c r="G55" i="1"/>
  <c r="G66" i="1"/>
  <c r="G71" i="1"/>
  <c r="G83" i="1"/>
  <c r="G91" i="1"/>
  <c r="G99" i="1"/>
  <c r="F3" i="1"/>
  <c r="G3" i="1" s="1"/>
  <c r="F4" i="1"/>
  <c r="G4" i="1" s="1"/>
  <c r="F5" i="1"/>
  <c r="G5" i="1" s="1"/>
  <c r="F6" i="1"/>
  <c r="G6" i="1" s="1"/>
  <c r="F7" i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F19" i="1"/>
  <c r="G19" i="1" s="1"/>
  <c r="F20" i="1"/>
  <c r="G20" i="1" s="1"/>
  <c r="F21" i="1"/>
  <c r="G21" i="1" s="1"/>
  <c r="F22" i="1"/>
  <c r="G22" i="1" s="1"/>
  <c r="F23" i="1"/>
  <c r="F24" i="1"/>
  <c r="G24" i="1" s="1"/>
  <c r="F25" i="1"/>
  <c r="G25" i="1" s="1"/>
  <c r="F26" i="1"/>
  <c r="G26" i="1" s="1"/>
  <c r="F27" i="1"/>
  <c r="G27" i="1" s="1"/>
  <c r="F28" i="1"/>
  <c r="G28" i="1" s="1"/>
  <c r="F29" i="1"/>
  <c r="G29" i="1" s="1"/>
  <c r="F30" i="1"/>
  <c r="G30" i="1" s="1"/>
  <c r="F31" i="1"/>
  <c r="G31" i="1" s="1"/>
  <c r="F32" i="1"/>
  <c r="G32" i="1" s="1"/>
  <c r="F33" i="1"/>
  <c r="G33" i="1" s="1"/>
  <c r="F34" i="1"/>
  <c r="F35" i="1"/>
  <c r="G35" i="1" s="1"/>
  <c r="F36" i="1"/>
  <c r="G36" i="1" s="1"/>
  <c r="F37" i="1"/>
  <c r="G37" i="1" s="1"/>
  <c r="F38" i="1"/>
  <c r="G38" i="1" s="1"/>
  <c r="F39" i="1"/>
  <c r="F40" i="1"/>
  <c r="G40" i="1" s="1"/>
  <c r="F41" i="1"/>
  <c r="G41" i="1" s="1"/>
  <c r="F42" i="1"/>
  <c r="G42" i="1" s="1"/>
  <c r="F43" i="1"/>
  <c r="G43" i="1" s="1"/>
  <c r="F44" i="1"/>
  <c r="G44" i="1" s="1"/>
  <c r="F45" i="1"/>
  <c r="G45" i="1" s="1"/>
  <c r="F46" i="1"/>
  <c r="G46" i="1" s="1"/>
  <c r="F47" i="1"/>
  <c r="G47" i="1" s="1"/>
  <c r="F48" i="1"/>
  <c r="G48" i="1" s="1"/>
  <c r="F49" i="1"/>
  <c r="G49" i="1" s="1"/>
  <c r="F50" i="1"/>
  <c r="F51" i="1"/>
  <c r="G51" i="1" s="1"/>
  <c r="F52" i="1"/>
  <c r="G52" i="1" s="1"/>
  <c r="F53" i="1"/>
  <c r="G53" i="1" s="1"/>
  <c r="F54" i="1"/>
  <c r="G54" i="1" s="1"/>
  <c r="F55" i="1"/>
  <c r="F56" i="1"/>
  <c r="G56" i="1" s="1"/>
  <c r="F57" i="1"/>
  <c r="G57" i="1" s="1"/>
  <c r="F58" i="1"/>
  <c r="G58" i="1" s="1"/>
  <c r="F59" i="1"/>
  <c r="G59" i="1" s="1"/>
  <c r="F60" i="1"/>
  <c r="G60" i="1" s="1"/>
  <c r="F61" i="1"/>
  <c r="G61" i="1" s="1"/>
  <c r="F62" i="1"/>
  <c r="G62" i="1" s="1"/>
  <c r="F63" i="1"/>
  <c r="G63" i="1" s="1"/>
  <c r="F64" i="1"/>
  <c r="G64" i="1" s="1"/>
  <c r="F65" i="1"/>
  <c r="G65" i="1" s="1"/>
  <c r="F66" i="1"/>
  <c r="F67" i="1"/>
  <c r="G67" i="1" s="1"/>
  <c r="F68" i="1"/>
  <c r="G68" i="1" s="1"/>
  <c r="F69" i="1"/>
  <c r="G69" i="1" s="1"/>
  <c r="F70" i="1"/>
  <c r="G70" i="1" s="1"/>
  <c r="F71" i="1"/>
  <c r="F72" i="1"/>
  <c r="G72" i="1" s="1"/>
  <c r="F73" i="1"/>
  <c r="G73" i="1" s="1"/>
  <c r="F74" i="1"/>
  <c r="G74" i="1" s="1"/>
  <c r="F75" i="1"/>
  <c r="G75" i="1" s="1"/>
  <c r="F76" i="1"/>
  <c r="G76" i="1" s="1"/>
  <c r="F77" i="1"/>
  <c r="G77" i="1" s="1"/>
  <c r="F78" i="1"/>
  <c r="G78" i="1" s="1"/>
  <c r="F79" i="1"/>
  <c r="G79" i="1" s="1"/>
  <c r="F80" i="1"/>
  <c r="G80" i="1" s="1"/>
  <c r="F81" i="1"/>
  <c r="G81" i="1" s="1"/>
  <c r="F82" i="1"/>
  <c r="G82" i="1" s="1"/>
  <c r="F83" i="1"/>
  <c r="F84" i="1"/>
  <c r="G84" i="1" s="1"/>
  <c r="F85" i="1"/>
  <c r="G85" i="1" s="1"/>
  <c r="F86" i="1"/>
  <c r="G86" i="1" s="1"/>
  <c r="F87" i="1"/>
  <c r="G87" i="1" s="1"/>
  <c r="F88" i="1"/>
  <c r="G88" i="1" s="1"/>
  <c r="F89" i="1"/>
  <c r="G89" i="1" s="1"/>
  <c r="F90" i="1"/>
  <c r="G90" i="1" s="1"/>
  <c r="F91" i="1"/>
  <c r="F92" i="1"/>
  <c r="G92" i="1" s="1"/>
  <c r="F93" i="1"/>
  <c r="G93" i="1" s="1"/>
  <c r="F94" i="1"/>
  <c r="G94" i="1" s="1"/>
  <c r="F95" i="1"/>
  <c r="G95" i="1" s="1"/>
  <c r="F96" i="1"/>
  <c r="G96" i="1" s="1"/>
  <c r="F97" i="1"/>
  <c r="G97" i="1" s="1"/>
  <c r="F98" i="1"/>
  <c r="G98" i="1" s="1"/>
  <c r="F99" i="1"/>
  <c r="F100" i="1"/>
  <c r="G100" i="1" s="1"/>
  <c r="F101" i="1"/>
  <c r="G101" i="1" s="1"/>
  <c r="F102" i="1"/>
  <c r="G102" i="1" s="1"/>
  <c r="F2" i="1"/>
  <c r="D6" i="2"/>
  <c r="C6" i="2"/>
  <c r="B6" i="2"/>
  <c r="D5" i="2"/>
  <c r="C5" i="2"/>
  <c r="B5" i="2"/>
  <c r="D4" i="2"/>
  <c r="C4" i="2"/>
  <c r="B4" i="2"/>
</calcChain>
</file>

<file path=xl/sharedStrings.xml><?xml version="1.0" encoding="utf-8"?>
<sst xmlns="http://schemas.openxmlformats.org/spreadsheetml/2006/main" count="147" uniqueCount="141">
  <si>
    <t>id</t>
  </si>
  <si>
    <t>temp</t>
  </si>
  <si>
    <t>tp</t>
  </si>
  <si>
    <t>wet.mass</t>
  </si>
  <si>
    <t>dry.mass</t>
  </si>
  <si>
    <t>date.start</t>
  </si>
  <si>
    <t>date.end</t>
  </si>
  <si>
    <t>dry.temp</t>
  </si>
  <si>
    <t>30-24-1</t>
  </si>
  <si>
    <t>25-24-1</t>
  </si>
  <si>
    <t>30-18-1</t>
  </si>
  <si>
    <t>30-6-1</t>
  </si>
  <si>
    <t>20-18-1</t>
  </si>
  <si>
    <t>20-24-1</t>
  </si>
  <si>
    <t>30-6-2</t>
  </si>
  <si>
    <t>20-18-2</t>
  </si>
  <si>
    <t>30-18-2</t>
  </si>
  <si>
    <t>25-18-1</t>
  </si>
  <si>
    <t>25-24-2</t>
  </si>
  <si>
    <t>20-6-1</t>
  </si>
  <si>
    <t>25-6-1</t>
  </si>
  <si>
    <t>25-24-3</t>
  </si>
  <si>
    <t>25-24-4</t>
  </si>
  <si>
    <t>30-6-3</t>
  </si>
  <si>
    <t>20-6-2</t>
  </si>
  <si>
    <t>30-18-3</t>
  </si>
  <si>
    <t>30-24-2</t>
  </si>
  <si>
    <t>20-18-3</t>
  </si>
  <si>
    <t>25-6-2</t>
  </si>
  <si>
    <t>20-18-4</t>
  </si>
  <si>
    <t>20-18-5</t>
  </si>
  <si>
    <t>20-6-3</t>
  </si>
  <si>
    <t>25-24-5</t>
  </si>
  <si>
    <t>30-24-3</t>
  </si>
  <si>
    <t>20-18-6</t>
  </si>
  <si>
    <t>30-24-4</t>
  </si>
  <si>
    <t>20-6-4</t>
  </si>
  <si>
    <t>20-6-5</t>
  </si>
  <si>
    <t>25-6-3</t>
  </si>
  <si>
    <t>30-6-4</t>
  </si>
  <si>
    <t>20-6-6</t>
  </si>
  <si>
    <t>30-6-5</t>
  </si>
  <si>
    <t>20-6-7</t>
  </si>
  <si>
    <t>25-6-4</t>
  </si>
  <si>
    <t>30-18-4</t>
  </si>
  <si>
    <t>25-18-2</t>
  </si>
  <si>
    <t>30-6-6</t>
  </si>
  <si>
    <t>25-6-5</t>
  </si>
  <si>
    <t>20-6-8</t>
  </si>
  <si>
    <t>20-6-9</t>
  </si>
  <si>
    <t>25-18-3</t>
  </si>
  <si>
    <t>30-18-5</t>
  </si>
  <si>
    <t>20-6-10</t>
  </si>
  <si>
    <t>20-18-7</t>
  </si>
  <si>
    <t>20-6-11</t>
  </si>
  <si>
    <t>30-6-7</t>
  </si>
  <si>
    <t>20-24-2</t>
  </si>
  <si>
    <t>20-24-3</t>
  </si>
  <si>
    <t>30-18-6</t>
  </si>
  <si>
    <t>25-18-4</t>
  </si>
  <si>
    <t>20-24-4</t>
  </si>
  <si>
    <t>30-6-8</t>
  </si>
  <si>
    <t>25-6-6</t>
  </si>
  <si>
    <t>20-24-5</t>
  </si>
  <si>
    <t>20-24-6</t>
  </si>
  <si>
    <t>20-24-7</t>
  </si>
  <si>
    <t>25-18-5</t>
  </si>
  <si>
    <t>30-6-9</t>
  </si>
  <si>
    <t>25-6-7</t>
  </si>
  <si>
    <t>30-18-7</t>
  </si>
  <si>
    <t>20-24-8</t>
  </si>
  <si>
    <t>30-18-8</t>
  </si>
  <si>
    <t>20-24-9</t>
  </si>
  <si>
    <t>25-18-6</t>
  </si>
  <si>
    <t>20-24-10</t>
  </si>
  <si>
    <t>25-18-7</t>
  </si>
  <si>
    <t>30-18-9</t>
  </si>
  <si>
    <t>25-18-8</t>
  </si>
  <si>
    <t>20-18-8</t>
  </si>
  <si>
    <t>25-6-8</t>
  </si>
  <si>
    <t>30-6-10</t>
  </si>
  <si>
    <t>20-24-11</t>
  </si>
  <si>
    <t>20-24-12</t>
  </si>
  <si>
    <t>30-24-5</t>
  </si>
  <si>
    <t>20-6-12</t>
  </si>
  <si>
    <t>20-18-9</t>
  </si>
  <si>
    <t>20-6-13</t>
  </si>
  <si>
    <t>30-24-6</t>
  </si>
  <si>
    <t>25-24-6</t>
  </si>
  <si>
    <t>25-18-9</t>
  </si>
  <si>
    <t>25-24-7</t>
  </si>
  <si>
    <t>25-24-8</t>
  </si>
  <si>
    <t>20-6-14</t>
  </si>
  <si>
    <t>20-18-10</t>
  </si>
  <si>
    <t>25-24-9</t>
  </si>
  <si>
    <t>30-24-7</t>
  </si>
  <si>
    <t>25-24-10</t>
  </si>
  <si>
    <t>20-18-11</t>
  </si>
  <si>
    <t>30-24-8</t>
  </si>
  <si>
    <t>20-6-15</t>
  </si>
  <si>
    <t>30-24-9</t>
  </si>
  <si>
    <t>30-24-10</t>
  </si>
  <si>
    <t>25-24-11</t>
  </si>
  <si>
    <t>20-18-12</t>
  </si>
  <si>
    <t>30-24-11</t>
  </si>
  <si>
    <t>30-24-12</t>
  </si>
  <si>
    <t>20-18-13</t>
  </si>
  <si>
    <t>25-24-12</t>
  </si>
  <si>
    <t>25-24-13</t>
  </si>
  <si>
    <t>water.mass</t>
  </si>
  <si>
    <t>perc.water</t>
  </si>
  <si>
    <t>avg water.mass</t>
  </si>
  <si>
    <t>avg perc.water</t>
  </si>
  <si>
    <t>20-6</t>
  </si>
  <si>
    <t>20-18</t>
  </si>
  <si>
    <t>20-24</t>
  </si>
  <si>
    <t>25-6</t>
  </si>
  <si>
    <t>25-18</t>
  </si>
  <si>
    <t>25-24</t>
  </si>
  <si>
    <t>30-6</t>
  </si>
  <si>
    <t>30-18</t>
  </si>
  <si>
    <t>30-24</t>
  </si>
  <si>
    <t>counts for labelling (Cf):</t>
  </si>
  <si>
    <t>Total:</t>
  </si>
  <si>
    <t>total</t>
  </si>
  <si>
    <t>100-500</t>
  </si>
  <si>
    <t>501-1000</t>
  </si>
  <si>
    <t>1001-3000</t>
  </si>
  <si>
    <t>3001-5000</t>
  </si>
  <si>
    <t>5001-7000</t>
  </si>
  <si>
    <t>7001-9000</t>
  </si>
  <si>
    <t>9001-11000</t>
  </si>
  <si>
    <t>11001-13000</t>
  </si>
  <si>
    <t xml:space="preserve">counts (Ci): </t>
  </si>
  <si>
    <t>num</t>
  </si>
  <si>
    <t>diet.cat.in.T0</t>
  </si>
  <si>
    <t>diet.cont.in.T0</t>
  </si>
  <si>
    <t>dry.cat.in(with int)</t>
  </si>
  <si>
    <t>dry.cat.in(no int)</t>
  </si>
  <si>
    <t>diet.cat.out.T0</t>
  </si>
  <si>
    <t>diet.cont.out.T0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</si>
</sst>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"/>
  </numFmts>
  <fonts count="7" x14ac:knownFonts="1">
    <font>
      <sz val="10"/>
      <color rgb="FF000000"/>
      <name val="Arial"/>
    </font>
    <font>
      <sz val="10"/>
      <name val="Arial"/>
    </font>
    <font>
      <b/>
      <sz val="10"/>
      <name val="Arial"/>
    </font>
    <font>
      <sz val="10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F4CCCC"/>
      </patternFill>
    </fill>
    <fill>
      <patternFill patternType="solid">
        <fgColor theme="0"/>
        <bgColor rgb="FFD9EAD3"/>
      </patternFill>
    </fill>
    <fill>
      <patternFill patternType="solid">
        <fgColor theme="0"/>
        <bgColor rgb="FFC9DAF8"/>
      </patternFill>
    </fill>
    <fill>
      <patternFill patternType="solid">
        <fgColor theme="0"/>
        <bgColor rgb="FFA64D79"/>
      </patternFill>
    </fill>
    <fill>
      <patternFill patternType="solid">
        <fgColor theme="0"/>
        <bgColor rgb="FFFCE5CD"/>
      </patternFill>
    </fill>
    <fill>
      <patternFill patternType="solid">
        <fgColor theme="0"/>
        <bgColor rgb="FFCFE2F3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2" fillId="0" borderId="0" xfId="0" applyFont="1"/>
    <xf numFmtId="164" fontId="1" fillId="0" borderId="0" xfId="0" applyNumberFormat="1" applyFont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6" fillId="0" borderId="0" xfId="0" applyFont="1" applyAlignment="1"/>
    <xf numFmtId="14" fontId="0" fillId="0" borderId="0" xfId="0" applyNumberFormat="1" applyFont="1" applyAlignment="1"/>
    <xf numFmtId="0" fontId="3" fillId="2" borderId="1" xfId="0" applyFont="1" applyFill="1" applyBorder="1" applyAlignment="1"/>
    <xf numFmtId="0" fontId="3" fillId="2" borderId="2" xfId="0" applyFont="1" applyFill="1" applyBorder="1" applyAlignment="1"/>
    <xf numFmtId="0" fontId="3" fillId="3" borderId="1" xfId="0" applyFont="1" applyFill="1" applyBorder="1" applyAlignment="1"/>
    <xf numFmtId="0" fontId="0" fillId="0" borderId="0" xfId="0"/>
    <xf numFmtId="0" fontId="3" fillId="0" borderId="1" xfId="0" applyFont="1" applyFill="1" applyBorder="1" applyAlignment="1"/>
    <xf numFmtId="0" fontId="3" fillId="4" borderId="1" xfId="0" applyFont="1" applyFill="1" applyBorder="1" applyAlignment="1"/>
    <xf numFmtId="0" fontId="3" fillId="5" borderId="1" xfId="0" applyFont="1" applyFill="1" applyBorder="1" applyAlignment="1"/>
    <xf numFmtId="0" fontId="3" fillId="6" borderId="1" xfId="0" applyFont="1" applyFill="1" applyBorder="1" applyAlignment="1"/>
    <xf numFmtId="0" fontId="3" fillId="7" borderId="1" xfId="0" applyFont="1" applyFill="1" applyBorder="1" applyAlignment="1"/>
    <xf numFmtId="0" fontId="3" fillId="8" borderId="1" xfId="0" applyFont="1" applyFill="1" applyBorder="1" applyAlignment="1"/>
    <xf numFmtId="0" fontId="0" fillId="2" borderId="1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3"/>
  <sheetViews>
    <sheetView workbookViewId="0">
      <pane xSplit="1" ySplit="1" topLeftCell="H2" activePane="bottomRight" state="frozen"/>
      <selection pane="topRight" activeCell="B1" sqref="B1"/>
      <selection pane="bottomLeft" activeCell="A2" sqref="A2"/>
      <selection pane="bottomRight" activeCell="E6" sqref="E6"/>
    </sheetView>
  </sheetViews>
  <sheetFormatPr defaultColWidth="14.453125" defaultRowHeight="15.75" customHeight="1" x14ac:dyDescent="0.25"/>
  <sheetData>
    <row r="1" spans="1:28" ht="15.75" customHeigh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109</v>
      </c>
      <c r="G1" s="2" t="s">
        <v>110</v>
      </c>
      <c r="H1" s="2" t="s">
        <v>5</v>
      </c>
      <c r="I1" s="2" t="s">
        <v>6</v>
      </c>
      <c r="J1" s="2" t="s">
        <v>7</v>
      </c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 spans="1:28" ht="15.75" customHeight="1" x14ac:dyDescent="0.25">
      <c r="A2" s="1" t="s">
        <v>19</v>
      </c>
      <c r="B2" s="1">
        <v>20</v>
      </c>
      <c r="C2" s="1">
        <v>6</v>
      </c>
      <c r="D2" s="1">
        <v>465.64</v>
      </c>
      <c r="E2" s="1">
        <v>101.67</v>
      </c>
      <c r="F2" s="1">
        <f t="shared" ref="F2:F33" si="0">D2-E2</f>
        <v>363.96999999999997</v>
      </c>
      <c r="G2" s="1">
        <f>F2/D2</f>
        <v>0.78165535606906622</v>
      </c>
      <c r="H2" s="4">
        <v>42766</v>
      </c>
      <c r="I2" s="4">
        <v>42770</v>
      </c>
      <c r="J2" s="1">
        <v>50</v>
      </c>
    </row>
    <row r="3" spans="1:28" ht="15.75" customHeight="1" x14ac:dyDescent="0.25">
      <c r="A3" s="1" t="s">
        <v>24</v>
      </c>
      <c r="B3" s="1">
        <v>20</v>
      </c>
      <c r="C3" s="1">
        <v>6</v>
      </c>
      <c r="D3" s="1">
        <v>474.38</v>
      </c>
      <c r="E3" s="1">
        <v>112.25</v>
      </c>
      <c r="F3" s="1">
        <f t="shared" si="0"/>
        <v>362.13</v>
      </c>
      <c r="G3" s="1">
        <f t="shared" ref="G3:G33" si="1">F3/D3</f>
        <v>0.76337535309245752</v>
      </c>
      <c r="H3" s="4">
        <v>42766</v>
      </c>
      <c r="I3" s="4">
        <v>42770</v>
      </c>
      <c r="J3" s="1">
        <v>50</v>
      </c>
      <c r="M3" t="s">
        <v>111</v>
      </c>
      <c r="N3" t="s">
        <v>112</v>
      </c>
    </row>
    <row r="4" spans="1:28" ht="15.75" customHeight="1" x14ac:dyDescent="0.25">
      <c r="A4" s="1" t="s">
        <v>31</v>
      </c>
      <c r="B4" s="1">
        <v>20</v>
      </c>
      <c r="C4" s="1">
        <v>6</v>
      </c>
      <c r="D4" s="1">
        <v>488.79</v>
      </c>
      <c r="E4" s="1">
        <v>125.2</v>
      </c>
      <c r="F4" s="1">
        <f t="shared" si="0"/>
        <v>363.59000000000003</v>
      </c>
      <c r="G4" s="1">
        <f t="shared" si="1"/>
        <v>0.74385728022259057</v>
      </c>
      <c r="H4" s="4">
        <v>42766</v>
      </c>
      <c r="I4" s="4">
        <v>42770</v>
      </c>
      <c r="J4" s="1">
        <v>50</v>
      </c>
      <c r="L4" t="s">
        <v>113</v>
      </c>
      <c r="M4">
        <f>AVERAGE(F2:F16)</f>
        <v>253.31399999999994</v>
      </c>
      <c r="N4">
        <f>AVERAGE(G2:G16)</f>
        <v>0.76363863149758193</v>
      </c>
      <c r="O4">
        <v>0.76363863149758204</v>
      </c>
    </row>
    <row r="5" spans="1:28" ht="15.75" customHeight="1" x14ac:dyDescent="0.25">
      <c r="A5" s="1" t="s">
        <v>36</v>
      </c>
      <c r="B5" s="1">
        <v>20</v>
      </c>
      <c r="C5" s="1">
        <v>6</v>
      </c>
      <c r="D5" s="1">
        <v>126.48</v>
      </c>
      <c r="E5" s="1">
        <v>33.82</v>
      </c>
      <c r="F5" s="1">
        <f t="shared" si="0"/>
        <v>92.66</v>
      </c>
      <c r="G5" s="1">
        <f t="shared" si="1"/>
        <v>0.73260594560404801</v>
      </c>
      <c r="H5" s="4">
        <v>42766</v>
      </c>
      <c r="I5" s="4">
        <v>42770</v>
      </c>
      <c r="J5" s="1">
        <v>50</v>
      </c>
      <c r="L5" t="s">
        <v>114</v>
      </c>
      <c r="M5">
        <f>AVERAGE(F17:F29)</f>
        <v>333.21846153846155</v>
      </c>
      <c r="N5">
        <f>AVERAGE(G17:G29)</f>
        <v>0.7370593845707033</v>
      </c>
      <c r="O5">
        <v>0.7370593845707033</v>
      </c>
    </row>
    <row r="6" spans="1:28" ht="15.75" customHeight="1" x14ac:dyDescent="0.25">
      <c r="A6" s="1" t="s">
        <v>37</v>
      </c>
      <c r="B6" s="1">
        <v>20</v>
      </c>
      <c r="C6" s="1">
        <v>6</v>
      </c>
      <c r="D6" s="1">
        <v>441.96</v>
      </c>
      <c r="E6" s="1">
        <v>112.36</v>
      </c>
      <c r="F6" s="1">
        <f t="shared" si="0"/>
        <v>329.59999999999997</v>
      </c>
      <c r="G6" s="1">
        <f t="shared" si="1"/>
        <v>0.74576884785953479</v>
      </c>
      <c r="H6" s="4">
        <v>42766</v>
      </c>
      <c r="I6" s="4">
        <v>42770</v>
      </c>
      <c r="J6" s="1">
        <v>50</v>
      </c>
      <c r="L6" t="s">
        <v>115</v>
      </c>
      <c r="M6">
        <f>AVERAGE(F30:F41)</f>
        <v>1608.6933333333334</v>
      </c>
      <c r="N6">
        <f>AVERAGE(G30:G41)</f>
        <v>0.76187708376342267</v>
      </c>
      <c r="O6">
        <v>0.76187708376342267</v>
      </c>
    </row>
    <row r="7" spans="1:28" ht="15.75" customHeight="1" x14ac:dyDescent="0.25">
      <c r="A7" s="1" t="s">
        <v>40</v>
      </c>
      <c r="B7" s="1">
        <v>20</v>
      </c>
      <c r="C7" s="1">
        <v>6</v>
      </c>
      <c r="D7" s="1">
        <v>481.77</v>
      </c>
      <c r="E7" s="1">
        <v>95.06</v>
      </c>
      <c r="F7" s="1">
        <f t="shared" si="0"/>
        <v>386.71</v>
      </c>
      <c r="G7" s="1">
        <f t="shared" si="1"/>
        <v>0.80268592897025548</v>
      </c>
      <c r="H7" s="4">
        <v>42766</v>
      </c>
      <c r="I7" s="4">
        <v>42770</v>
      </c>
      <c r="J7" s="1">
        <v>50</v>
      </c>
      <c r="L7" t="s">
        <v>116</v>
      </c>
      <c r="M7">
        <f>AVERAGE(F42:F49)</f>
        <v>448.76875000000001</v>
      </c>
      <c r="N7">
        <f>AVERAGE(G42:G49)</f>
        <v>0.74477410467403427</v>
      </c>
      <c r="O7">
        <v>0.74477410467403404</v>
      </c>
    </row>
    <row r="8" spans="1:28" ht="15.75" customHeight="1" x14ac:dyDescent="0.25">
      <c r="A8" s="1" t="s">
        <v>42</v>
      </c>
      <c r="B8" s="1">
        <v>20</v>
      </c>
      <c r="C8" s="1">
        <v>6</v>
      </c>
      <c r="D8" s="1">
        <v>266.01</v>
      </c>
      <c r="E8" s="1">
        <v>57.01</v>
      </c>
      <c r="F8" s="1">
        <f t="shared" si="0"/>
        <v>209</v>
      </c>
      <c r="G8" s="1">
        <f t="shared" si="1"/>
        <v>0.78568474869365812</v>
      </c>
      <c r="H8" s="4">
        <v>42766</v>
      </c>
      <c r="I8" s="4">
        <v>42770</v>
      </c>
      <c r="J8" s="1">
        <v>50</v>
      </c>
      <c r="L8" t="s">
        <v>117</v>
      </c>
      <c r="M8">
        <f>AVERAGE(F50:F58)</f>
        <v>429.36333333333346</v>
      </c>
      <c r="N8">
        <f>AVERAGE(G50:G58)</f>
        <v>0.64991377906703773</v>
      </c>
      <c r="O8">
        <v>0.64991377906703773</v>
      </c>
    </row>
    <row r="9" spans="1:28" ht="15.75" customHeight="1" x14ac:dyDescent="0.25">
      <c r="A9" s="1" t="s">
        <v>48</v>
      </c>
      <c r="B9" s="1">
        <v>20</v>
      </c>
      <c r="C9" s="1">
        <v>6</v>
      </c>
      <c r="D9" s="1">
        <v>224.4</v>
      </c>
      <c r="E9" s="1">
        <v>50.71</v>
      </c>
      <c r="F9" s="1">
        <f t="shared" si="0"/>
        <v>173.69</v>
      </c>
      <c r="G9" s="1">
        <f t="shared" si="1"/>
        <v>0.77401960784313728</v>
      </c>
      <c r="H9" s="4">
        <v>42766</v>
      </c>
      <c r="I9" s="4">
        <v>42770</v>
      </c>
      <c r="J9" s="1">
        <v>50</v>
      </c>
      <c r="L9" t="s">
        <v>118</v>
      </c>
      <c r="M9">
        <f>AVERAGE(F59:F71)</f>
        <v>5319.6623076923079</v>
      </c>
      <c r="N9">
        <f>AVERAGE(G59:G71)</f>
        <v>0.75986935356893059</v>
      </c>
      <c r="O9">
        <v>0.75986935356893059</v>
      </c>
    </row>
    <row r="10" spans="1:28" ht="15.75" customHeight="1" x14ac:dyDescent="0.25">
      <c r="A10" s="1" t="s">
        <v>49</v>
      </c>
      <c r="B10" s="1">
        <v>20</v>
      </c>
      <c r="C10" s="1">
        <v>6</v>
      </c>
      <c r="D10" s="1">
        <v>167.57</v>
      </c>
      <c r="E10" s="1">
        <v>39.11</v>
      </c>
      <c r="F10" s="1">
        <f t="shared" si="0"/>
        <v>128.45999999999998</v>
      </c>
      <c r="G10" s="1">
        <f t="shared" si="1"/>
        <v>0.76660500089514816</v>
      </c>
      <c r="H10" s="4">
        <v>42766</v>
      </c>
      <c r="I10" s="4">
        <v>42770</v>
      </c>
      <c r="J10" s="1">
        <v>50</v>
      </c>
      <c r="L10" t="s">
        <v>119</v>
      </c>
      <c r="M10">
        <f>AVERAGE(F72:F81)</f>
        <v>792.32500000000005</v>
      </c>
      <c r="N10">
        <f>AVERAGE(G72:G81)</f>
        <v>0.75303224096381038</v>
      </c>
      <c r="O10">
        <v>0.75303224096381005</v>
      </c>
    </row>
    <row r="11" spans="1:28" ht="15.75" customHeight="1" x14ac:dyDescent="0.25">
      <c r="A11" s="1" t="s">
        <v>52</v>
      </c>
      <c r="B11" s="1">
        <v>20</v>
      </c>
      <c r="C11" s="1">
        <v>6</v>
      </c>
      <c r="D11" s="1">
        <v>146.08000000000001</v>
      </c>
      <c r="E11" s="1">
        <v>37.020000000000003</v>
      </c>
      <c r="F11" s="1">
        <f t="shared" si="0"/>
        <v>109.06</v>
      </c>
      <c r="G11" s="1">
        <f t="shared" si="1"/>
        <v>0.74657721796276011</v>
      </c>
      <c r="H11" s="4">
        <v>42766</v>
      </c>
      <c r="I11" s="4">
        <v>42770</v>
      </c>
      <c r="J11" s="1">
        <v>50</v>
      </c>
      <c r="L11" t="s">
        <v>120</v>
      </c>
      <c r="M11">
        <f>AVERAGE(F82:F90)</f>
        <v>1660.0011111111114</v>
      </c>
      <c r="N11">
        <f>AVERAGE(G82:G90)</f>
        <v>0.7332527350325595</v>
      </c>
      <c r="O11">
        <v>0.7332527350325595</v>
      </c>
    </row>
    <row r="12" spans="1:28" ht="15.75" customHeight="1" x14ac:dyDescent="0.25">
      <c r="A12" s="1" t="s">
        <v>54</v>
      </c>
      <c r="B12" s="1">
        <v>20</v>
      </c>
      <c r="C12" s="1">
        <v>6</v>
      </c>
      <c r="D12" s="1">
        <v>142.49</v>
      </c>
      <c r="E12" s="1">
        <v>34.270000000000003</v>
      </c>
      <c r="F12" s="1">
        <f t="shared" si="0"/>
        <v>108.22</v>
      </c>
      <c r="G12" s="1">
        <f t="shared" si="1"/>
        <v>0.75949189416801177</v>
      </c>
      <c r="H12" s="4">
        <v>42766</v>
      </c>
      <c r="I12" s="4">
        <v>42770</v>
      </c>
      <c r="J12" s="1">
        <v>50</v>
      </c>
      <c r="L12" t="s">
        <v>121</v>
      </c>
      <c r="M12">
        <f>AVERAGE(F91:F102)</f>
        <v>5508.7158333333327</v>
      </c>
      <c r="N12">
        <f>AVERAGE(G91:G102)</f>
        <v>0.75688127587709975</v>
      </c>
      <c r="O12">
        <v>0.75688127587709975</v>
      </c>
    </row>
    <row r="13" spans="1:28" ht="15.75" customHeight="1" x14ac:dyDescent="0.25">
      <c r="A13" s="1" t="s">
        <v>84</v>
      </c>
      <c r="B13" s="1">
        <v>20</v>
      </c>
      <c r="C13" s="1">
        <v>6</v>
      </c>
      <c r="D13" s="1">
        <v>334.46</v>
      </c>
      <c r="E13" s="1">
        <v>86.22</v>
      </c>
      <c r="F13" s="1">
        <f t="shared" si="0"/>
        <v>248.23999999999998</v>
      </c>
      <c r="G13" s="1">
        <f t="shared" si="1"/>
        <v>0.74221132571906956</v>
      </c>
      <c r="H13" s="4">
        <v>42774</v>
      </c>
      <c r="I13" s="4">
        <v>42778</v>
      </c>
      <c r="J13" s="1">
        <v>50</v>
      </c>
    </row>
    <row r="14" spans="1:28" ht="15.75" customHeight="1" x14ac:dyDescent="0.25">
      <c r="A14" s="1" t="s">
        <v>86</v>
      </c>
      <c r="B14" s="1">
        <v>20</v>
      </c>
      <c r="C14" s="1">
        <v>6</v>
      </c>
      <c r="D14" s="1">
        <v>623.49</v>
      </c>
      <c r="E14" s="1">
        <v>133.18</v>
      </c>
      <c r="F14" s="1">
        <f t="shared" si="0"/>
        <v>490.31</v>
      </c>
      <c r="G14" s="1">
        <f t="shared" si="1"/>
        <v>0.78639593257309659</v>
      </c>
      <c r="H14" s="4">
        <v>42774</v>
      </c>
      <c r="I14" s="4">
        <v>42778</v>
      </c>
      <c r="J14" s="1">
        <v>50</v>
      </c>
    </row>
    <row r="15" spans="1:28" ht="15.75" customHeight="1" x14ac:dyDescent="0.25">
      <c r="A15" s="1" t="s">
        <v>92</v>
      </c>
      <c r="B15" s="1">
        <v>20</v>
      </c>
      <c r="C15" s="1">
        <v>6</v>
      </c>
      <c r="D15" s="1">
        <v>224.55</v>
      </c>
      <c r="E15" s="1">
        <v>58.62</v>
      </c>
      <c r="F15" s="1">
        <f t="shared" si="0"/>
        <v>165.93</v>
      </c>
      <c r="G15" s="1">
        <f t="shared" si="1"/>
        <v>0.73894455577822316</v>
      </c>
      <c r="H15" s="4">
        <v>42774</v>
      </c>
      <c r="I15" s="4">
        <v>42778</v>
      </c>
      <c r="J15" s="1">
        <v>50</v>
      </c>
    </row>
    <row r="16" spans="1:28" ht="15.75" customHeight="1" x14ac:dyDescent="0.25">
      <c r="A16" s="1" t="s">
        <v>99</v>
      </c>
      <c r="B16" s="1">
        <v>20</v>
      </c>
      <c r="C16" s="1">
        <v>6</v>
      </c>
      <c r="D16" s="1">
        <v>341.71</v>
      </c>
      <c r="E16" s="1">
        <v>73.569999999999993</v>
      </c>
      <c r="F16" s="1">
        <f t="shared" si="0"/>
        <v>268.14</v>
      </c>
      <c r="G16" s="1">
        <f t="shared" si="1"/>
        <v>0.78470047701267154</v>
      </c>
      <c r="H16" s="4">
        <v>42774</v>
      </c>
      <c r="I16" s="4">
        <v>42778</v>
      </c>
      <c r="J16" s="1">
        <v>50</v>
      </c>
    </row>
    <row r="17" spans="1:10" ht="15.75" customHeight="1" x14ac:dyDescent="0.25">
      <c r="A17" s="1" t="s">
        <v>12</v>
      </c>
      <c r="B17" s="1">
        <v>20</v>
      </c>
      <c r="C17" s="1">
        <v>18</v>
      </c>
      <c r="D17" s="1">
        <v>496.76</v>
      </c>
      <c r="E17" s="1">
        <v>121.92</v>
      </c>
      <c r="F17" s="1">
        <f t="shared" si="0"/>
        <v>374.84</v>
      </c>
      <c r="G17" s="1">
        <f t="shared" si="1"/>
        <v>0.75456961107979703</v>
      </c>
      <c r="H17" s="4">
        <v>42760</v>
      </c>
      <c r="I17" s="4">
        <v>42762</v>
      </c>
      <c r="J17" s="1">
        <v>50</v>
      </c>
    </row>
    <row r="18" spans="1:10" ht="15.75" customHeight="1" x14ac:dyDescent="0.25">
      <c r="A18" s="1" t="s">
        <v>15</v>
      </c>
      <c r="B18" s="1">
        <v>20</v>
      </c>
      <c r="C18" s="1">
        <v>18</v>
      </c>
      <c r="D18" s="1">
        <v>430.91</v>
      </c>
      <c r="E18" s="1">
        <v>107.82</v>
      </c>
      <c r="F18" s="1">
        <f t="shared" si="0"/>
        <v>323.09000000000003</v>
      </c>
      <c r="G18" s="1">
        <f t="shared" si="1"/>
        <v>0.74978533800561609</v>
      </c>
      <c r="H18" s="4">
        <v>42766</v>
      </c>
      <c r="I18" s="4">
        <v>42770</v>
      </c>
      <c r="J18" s="1">
        <v>50</v>
      </c>
    </row>
    <row r="19" spans="1:10" ht="15.75" customHeight="1" x14ac:dyDescent="0.25">
      <c r="A19" s="1" t="s">
        <v>27</v>
      </c>
      <c r="B19" s="1">
        <v>20</v>
      </c>
      <c r="C19" s="1">
        <v>18</v>
      </c>
      <c r="D19" s="1">
        <v>593.36</v>
      </c>
      <c r="E19" s="1">
        <v>158.37</v>
      </c>
      <c r="F19" s="1">
        <f t="shared" si="0"/>
        <v>434.99</v>
      </c>
      <c r="G19" s="1">
        <f t="shared" si="1"/>
        <v>0.73309626533638939</v>
      </c>
      <c r="H19" s="4">
        <v>42766</v>
      </c>
      <c r="I19" s="4">
        <v>42770</v>
      </c>
      <c r="J19" s="1">
        <v>50</v>
      </c>
    </row>
    <row r="20" spans="1:10" ht="15.75" customHeight="1" x14ac:dyDescent="0.25">
      <c r="A20" s="1" t="s">
        <v>29</v>
      </c>
      <c r="B20" s="1">
        <v>20</v>
      </c>
      <c r="C20" s="1">
        <v>18</v>
      </c>
      <c r="D20" s="1">
        <v>370.22</v>
      </c>
      <c r="E20" s="1">
        <v>103.14</v>
      </c>
      <c r="F20" s="1">
        <f t="shared" si="0"/>
        <v>267.08000000000004</v>
      </c>
      <c r="G20" s="1">
        <f t="shared" si="1"/>
        <v>0.72140889201015623</v>
      </c>
      <c r="H20" s="4">
        <v>42766</v>
      </c>
      <c r="I20" s="4">
        <v>42770</v>
      </c>
      <c r="J20" s="1">
        <v>50</v>
      </c>
    </row>
    <row r="21" spans="1:10" ht="15.75" customHeight="1" x14ac:dyDescent="0.25">
      <c r="A21" s="1" t="s">
        <v>30</v>
      </c>
      <c r="B21" s="1">
        <v>20</v>
      </c>
      <c r="C21" s="1">
        <v>18</v>
      </c>
      <c r="D21" s="1">
        <v>570.27</v>
      </c>
      <c r="E21" s="1">
        <v>174.88</v>
      </c>
      <c r="F21" s="1">
        <f t="shared" si="0"/>
        <v>395.39</v>
      </c>
      <c r="G21" s="1">
        <f t="shared" si="1"/>
        <v>0.69333824328826699</v>
      </c>
      <c r="H21" s="4">
        <v>42766</v>
      </c>
      <c r="I21" s="4">
        <v>42770</v>
      </c>
      <c r="J21" s="1">
        <v>50</v>
      </c>
    </row>
    <row r="22" spans="1:10" ht="15.75" customHeight="1" x14ac:dyDescent="0.25">
      <c r="A22" s="1" t="s">
        <v>34</v>
      </c>
      <c r="B22" s="1">
        <v>20</v>
      </c>
      <c r="C22" s="1">
        <v>18</v>
      </c>
      <c r="D22" s="1">
        <v>154.82</v>
      </c>
      <c r="E22" s="1">
        <v>51.62</v>
      </c>
      <c r="F22" s="1">
        <f t="shared" si="0"/>
        <v>103.19999999999999</v>
      </c>
      <c r="G22" s="1">
        <f t="shared" si="1"/>
        <v>0.66658054514920551</v>
      </c>
      <c r="H22" s="4">
        <v>42766</v>
      </c>
      <c r="I22" s="4">
        <v>42770</v>
      </c>
      <c r="J22" s="1">
        <v>50</v>
      </c>
    </row>
    <row r="23" spans="1:10" ht="15.75" customHeight="1" x14ac:dyDescent="0.25">
      <c r="A23" s="1" t="s">
        <v>53</v>
      </c>
      <c r="B23" s="1">
        <v>20</v>
      </c>
      <c r="C23" s="1">
        <v>18</v>
      </c>
      <c r="D23" s="1">
        <v>298.45</v>
      </c>
      <c r="E23" s="1">
        <v>71.95</v>
      </c>
      <c r="F23" s="1">
        <f t="shared" si="0"/>
        <v>226.5</v>
      </c>
      <c r="G23" s="1">
        <f t="shared" si="1"/>
        <v>0.75892109231026972</v>
      </c>
      <c r="H23" s="4">
        <v>42766</v>
      </c>
      <c r="I23" s="4">
        <v>42770</v>
      </c>
      <c r="J23" s="1">
        <v>50</v>
      </c>
    </row>
    <row r="24" spans="1:10" ht="15.75" customHeight="1" x14ac:dyDescent="0.25">
      <c r="A24" s="1" t="s">
        <v>78</v>
      </c>
      <c r="B24" s="1">
        <v>20</v>
      </c>
      <c r="C24" s="1">
        <v>18</v>
      </c>
      <c r="D24" s="1">
        <v>610.45000000000005</v>
      </c>
      <c r="E24" s="1">
        <v>155.85</v>
      </c>
      <c r="F24" s="1">
        <f t="shared" si="0"/>
        <v>454.6</v>
      </c>
      <c r="G24" s="1">
        <f t="shared" si="1"/>
        <v>0.74469653534277991</v>
      </c>
      <c r="H24" s="4">
        <v>42774</v>
      </c>
      <c r="I24" s="4">
        <v>42778</v>
      </c>
      <c r="J24" s="1">
        <v>50</v>
      </c>
    </row>
    <row r="25" spans="1:10" ht="12.5" x14ac:dyDescent="0.25">
      <c r="A25" s="1" t="s">
        <v>85</v>
      </c>
      <c r="B25" s="1">
        <v>20</v>
      </c>
      <c r="C25" s="1">
        <v>18</v>
      </c>
      <c r="D25" s="1">
        <v>551.25</v>
      </c>
      <c r="E25" s="1">
        <v>127.8</v>
      </c>
      <c r="F25" s="1">
        <f t="shared" si="0"/>
        <v>423.45</v>
      </c>
      <c r="G25" s="1">
        <f t="shared" si="1"/>
        <v>0.76816326530612244</v>
      </c>
      <c r="H25" s="4">
        <v>42774</v>
      </c>
      <c r="I25" s="4">
        <v>42778</v>
      </c>
      <c r="J25" s="1">
        <v>50</v>
      </c>
    </row>
    <row r="26" spans="1:10" ht="12.5" x14ac:dyDescent="0.25">
      <c r="A26" s="1" t="s">
        <v>93</v>
      </c>
      <c r="B26" s="1">
        <v>20</v>
      </c>
      <c r="C26" s="1">
        <v>18</v>
      </c>
      <c r="D26" s="1">
        <v>397.17</v>
      </c>
      <c r="E26" s="1">
        <v>99.75</v>
      </c>
      <c r="F26" s="1">
        <f t="shared" si="0"/>
        <v>297.42</v>
      </c>
      <c r="G26" s="1">
        <f t="shared" si="1"/>
        <v>0.74884810030969107</v>
      </c>
      <c r="H26" s="4">
        <v>42774</v>
      </c>
      <c r="I26" s="4">
        <v>42778</v>
      </c>
      <c r="J26" s="1">
        <v>50</v>
      </c>
    </row>
    <row r="27" spans="1:10" ht="12.5" x14ac:dyDescent="0.25">
      <c r="A27" s="1" t="s">
        <v>97</v>
      </c>
      <c r="B27" s="1">
        <v>20</v>
      </c>
      <c r="C27" s="1">
        <v>18</v>
      </c>
      <c r="D27" s="1">
        <v>459.46</v>
      </c>
      <c r="E27" s="1">
        <v>111.14</v>
      </c>
      <c r="F27" s="1">
        <f t="shared" si="0"/>
        <v>348.32</v>
      </c>
      <c r="G27" s="1">
        <f t="shared" si="1"/>
        <v>0.75810734340312547</v>
      </c>
      <c r="H27" s="4">
        <v>42774</v>
      </c>
      <c r="I27" s="4">
        <v>42778</v>
      </c>
      <c r="J27" s="1">
        <v>50</v>
      </c>
    </row>
    <row r="28" spans="1:10" ht="12.5" x14ac:dyDescent="0.25">
      <c r="A28" s="1" t="s">
        <v>103</v>
      </c>
      <c r="B28" s="1">
        <v>20</v>
      </c>
      <c r="C28" s="1">
        <v>18</v>
      </c>
      <c r="D28" s="1">
        <v>502.3</v>
      </c>
      <c r="E28" s="1">
        <v>132.63999999999999</v>
      </c>
      <c r="F28" s="1">
        <f t="shared" si="0"/>
        <v>369.66</v>
      </c>
      <c r="G28" s="1">
        <f t="shared" si="1"/>
        <v>0.73593470037826003</v>
      </c>
      <c r="H28" s="4">
        <v>42774</v>
      </c>
      <c r="I28" s="4">
        <v>42778</v>
      </c>
      <c r="J28" s="1">
        <v>50</v>
      </c>
    </row>
    <row r="29" spans="1:10" ht="12.5" x14ac:dyDescent="0.25">
      <c r="A29" s="1" t="s">
        <v>106</v>
      </c>
      <c r="B29" s="1">
        <v>20</v>
      </c>
      <c r="C29" s="1">
        <v>18</v>
      </c>
      <c r="D29" s="1">
        <v>418.67</v>
      </c>
      <c r="E29" s="1">
        <v>105.37</v>
      </c>
      <c r="F29" s="1">
        <f t="shared" si="0"/>
        <v>313.3</v>
      </c>
      <c r="G29" s="1">
        <f t="shared" si="1"/>
        <v>0.74832206749946262</v>
      </c>
      <c r="H29" s="4">
        <v>42774</v>
      </c>
      <c r="I29" s="4">
        <v>42778</v>
      </c>
      <c r="J29" s="1">
        <v>50</v>
      </c>
    </row>
    <row r="30" spans="1:10" ht="12.5" x14ac:dyDescent="0.25">
      <c r="A30" s="1" t="s">
        <v>13</v>
      </c>
      <c r="B30" s="1">
        <v>20</v>
      </c>
      <c r="C30" s="1">
        <v>24</v>
      </c>
      <c r="D30" s="1">
        <v>699.32</v>
      </c>
      <c r="E30" s="1">
        <v>173.6</v>
      </c>
      <c r="F30" s="1">
        <f t="shared" si="0"/>
        <v>525.72</v>
      </c>
      <c r="G30" s="1">
        <f t="shared" si="1"/>
        <v>0.75175885145569976</v>
      </c>
      <c r="H30" s="4">
        <v>42760</v>
      </c>
      <c r="I30" s="4">
        <v>42762</v>
      </c>
      <c r="J30" s="1">
        <v>50</v>
      </c>
    </row>
    <row r="31" spans="1:10" ht="12.5" x14ac:dyDescent="0.25">
      <c r="A31" s="1" t="s">
        <v>56</v>
      </c>
      <c r="B31" s="1">
        <v>20</v>
      </c>
      <c r="C31" s="1">
        <v>24</v>
      </c>
      <c r="D31" s="1">
        <v>2524.5</v>
      </c>
      <c r="E31" s="1">
        <v>596.41</v>
      </c>
      <c r="F31" s="1">
        <f t="shared" si="0"/>
        <v>1928.0900000000001</v>
      </c>
      <c r="G31" s="1">
        <f t="shared" si="1"/>
        <v>0.76375123786888499</v>
      </c>
      <c r="H31" s="4">
        <v>42766</v>
      </c>
      <c r="I31" s="4">
        <v>42770</v>
      </c>
      <c r="J31" s="1">
        <v>50</v>
      </c>
    </row>
    <row r="32" spans="1:10" ht="12.5" x14ac:dyDescent="0.25">
      <c r="A32" s="1" t="s">
        <v>57</v>
      </c>
      <c r="B32" s="1">
        <v>20</v>
      </c>
      <c r="C32" s="1">
        <v>24</v>
      </c>
      <c r="D32" s="1">
        <v>2910.12</v>
      </c>
      <c r="E32" s="1">
        <v>656.11</v>
      </c>
      <c r="F32" s="1">
        <f t="shared" si="0"/>
        <v>2254.0099999999998</v>
      </c>
      <c r="G32" s="1">
        <f t="shared" si="1"/>
        <v>0.77454194328756198</v>
      </c>
      <c r="H32" s="4">
        <v>42766</v>
      </c>
      <c r="I32" s="4">
        <v>42770</v>
      </c>
      <c r="J32" s="1">
        <v>50</v>
      </c>
    </row>
    <row r="33" spans="1:10" ht="12.5" x14ac:dyDescent="0.25">
      <c r="A33" s="1" t="s">
        <v>60</v>
      </c>
      <c r="B33" s="1">
        <v>20</v>
      </c>
      <c r="C33" s="1">
        <v>24</v>
      </c>
      <c r="D33" s="1">
        <v>5159.54</v>
      </c>
      <c r="E33" s="1">
        <v>1173.48</v>
      </c>
      <c r="F33" s="1">
        <f t="shared" si="0"/>
        <v>3986.06</v>
      </c>
      <c r="G33" s="1">
        <f t="shared" si="1"/>
        <v>0.77256111978974873</v>
      </c>
      <c r="H33" s="4">
        <v>42766</v>
      </c>
      <c r="I33" s="4">
        <v>42770</v>
      </c>
      <c r="J33" s="1">
        <v>50</v>
      </c>
    </row>
    <row r="34" spans="1:10" ht="12.5" x14ac:dyDescent="0.25">
      <c r="A34" s="1" t="s">
        <v>63</v>
      </c>
      <c r="B34" s="1">
        <v>20</v>
      </c>
      <c r="C34" s="1">
        <v>24</v>
      </c>
      <c r="D34" s="1">
        <v>3665.17</v>
      </c>
      <c r="E34" s="1">
        <v>811.85</v>
      </c>
      <c r="F34" s="1">
        <f t="shared" ref="F34:F65" si="2">D34-E34</f>
        <v>2853.32</v>
      </c>
      <c r="G34" s="1">
        <f t="shared" ref="G34:G65" si="3">F34/D34</f>
        <v>0.77849594971038183</v>
      </c>
      <c r="H34" s="4">
        <v>42766</v>
      </c>
      <c r="I34" s="4">
        <v>42770</v>
      </c>
      <c r="J34" s="1">
        <v>50</v>
      </c>
    </row>
    <row r="35" spans="1:10" ht="12.5" x14ac:dyDescent="0.25">
      <c r="A35" s="1" t="s">
        <v>64</v>
      </c>
      <c r="B35" s="1">
        <v>20</v>
      </c>
      <c r="C35" s="1">
        <v>24</v>
      </c>
      <c r="D35" s="1">
        <v>2103.7399999999998</v>
      </c>
      <c r="E35" s="1">
        <v>489.77</v>
      </c>
      <c r="F35" s="1">
        <f t="shared" si="2"/>
        <v>1613.9699999999998</v>
      </c>
      <c r="G35" s="1">
        <f t="shared" si="3"/>
        <v>0.76719081255288202</v>
      </c>
      <c r="H35" s="4">
        <v>42774</v>
      </c>
      <c r="I35" s="4">
        <v>42778</v>
      </c>
      <c r="J35" s="1">
        <v>50</v>
      </c>
    </row>
    <row r="36" spans="1:10" ht="12.5" x14ac:dyDescent="0.25">
      <c r="A36" s="1" t="s">
        <v>65</v>
      </c>
      <c r="B36" s="1">
        <v>20</v>
      </c>
      <c r="C36" s="1">
        <v>24</v>
      </c>
      <c r="D36" s="1">
        <v>2603.5100000000002</v>
      </c>
      <c r="E36" s="1">
        <v>606.66</v>
      </c>
      <c r="F36" s="1">
        <f t="shared" si="2"/>
        <v>1996.8500000000004</v>
      </c>
      <c r="G36" s="1">
        <f t="shared" si="3"/>
        <v>0.76698380263567267</v>
      </c>
      <c r="H36" s="4">
        <v>42774</v>
      </c>
      <c r="I36" s="4">
        <v>42778</v>
      </c>
      <c r="J36" s="1">
        <v>50</v>
      </c>
    </row>
    <row r="37" spans="1:10" ht="12.5" x14ac:dyDescent="0.25">
      <c r="A37" s="1" t="s">
        <v>70</v>
      </c>
      <c r="B37" s="1">
        <v>20</v>
      </c>
      <c r="C37" s="1">
        <v>24</v>
      </c>
      <c r="D37" s="1">
        <v>1188.6400000000001</v>
      </c>
      <c r="E37" s="1">
        <v>284.08999999999997</v>
      </c>
      <c r="F37" s="1">
        <f t="shared" si="2"/>
        <v>904.55000000000018</v>
      </c>
      <c r="G37" s="1">
        <f t="shared" si="3"/>
        <v>0.76099575986000811</v>
      </c>
      <c r="H37" s="4">
        <v>42774</v>
      </c>
      <c r="I37" s="4">
        <v>42778</v>
      </c>
      <c r="J37" s="1">
        <v>50</v>
      </c>
    </row>
    <row r="38" spans="1:10" ht="12.5" x14ac:dyDescent="0.25">
      <c r="A38" s="1" t="s">
        <v>72</v>
      </c>
      <c r="B38" s="1">
        <v>20</v>
      </c>
      <c r="C38" s="1">
        <v>24</v>
      </c>
      <c r="D38" s="1">
        <v>1099.22</v>
      </c>
      <c r="E38" s="1">
        <v>251.6</v>
      </c>
      <c r="F38" s="1">
        <f t="shared" si="2"/>
        <v>847.62</v>
      </c>
      <c r="G38" s="1">
        <f t="shared" si="3"/>
        <v>0.77111042375502625</v>
      </c>
      <c r="H38" s="4">
        <v>42774</v>
      </c>
      <c r="I38" s="4">
        <v>42778</v>
      </c>
      <c r="J38" s="1">
        <v>50</v>
      </c>
    </row>
    <row r="39" spans="1:10" ht="12.5" x14ac:dyDescent="0.25">
      <c r="A39" s="1" t="s">
        <v>74</v>
      </c>
      <c r="B39" s="1">
        <v>20</v>
      </c>
      <c r="C39" s="1">
        <v>24</v>
      </c>
      <c r="D39" s="1">
        <v>1678.94</v>
      </c>
      <c r="E39" s="1">
        <v>407.65</v>
      </c>
      <c r="F39" s="1">
        <f t="shared" si="2"/>
        <v>1271.29</v>
      </c>
      <c r="G39" s="1">
        <f t="shared" si="3"/>
        <v>0.7571979939723873</v>
      </c>
      <c r="H39" s="4">
        <v>42774</v>
      </c>
      <c r="I39" s="4">
        <v>42778</v>
      </c>
      <c r="J39" s="1">
        <v>50</v>
      </c>
    </row>
    <row r="40" spans="1:10" ht="12.5" x14ac:dyDescent="0.25">
      <c r="A40" s="1" t="s">
        <v>81</v>
      </c>
      <c r="B40" s="1">
        <v>20</v>
      </c>
      <c r="C40" s="1">
        <v>24</v>
      </c>
      <c r="D40" s="1">
        <v>474.71</v>
      </c>
      <c r="E40" s="1">
        <v>126.68</v>
      </c>
      <c r="F40" s="1">
        <f t="shared" si="2"/>
        <v>348.03</v>
      </c>
      <c r="G40" s="1">
        <f t="shared" si="3"/>
        <v>0.73314233953360997</v>
      </c>
      <c r="H40" s="4">
        <v>42774</v>
      </c>
      <c r="I40" s="4">
        <v>42778</v>
      </c>
      <c r="J40" s="1">
        <v>50</v>
      </c>
    </row>
    <row r="41" spans="1:10" ht="12.5" x14ac:dyDescent="0.25">
      <c r="A41" s="1" t="s">
        <v>82</v>
      </c>
      <c r="B41" s="1">
        <v>20</v>
      </c>
      <c r="C41" s="1">
        <v>24</v>
      </c>
      <c r="D41" s="1">
        <v>1040.3</v>
      </c>
      <c r="E41" s="1">
        <v>265.49</v>
      </c>
      <c r="F41" s="1">
        <f t="shared" si="2"/>
        <v>774.81</v>
      </c>
      <c r="G41" s="1">
        <f t="shared" si="3"/>
        <v>0.74479477073920985</v>
      </c>
      <c r="H41" s="4">
        <v>42774</v>
      </c>
      <c r="I41" s="4">
        <v>42778</v>
      </c>
      <c r="J41" s="1">
        <v>50</v>
      </c>
    </row>
    <row r="42" spans="1:10" ht="12.5" x14ac:dyDescent="0.25">
      <c r="A42" s="1" t="s">
        <v>20</v>
      </c>
      <c r="B42" s="1">
        <v>25</v>
      </c>
      <c r="C42" s="1">
        <v>6</v>
      </c>
      <c r="D42" s="1">
        <v>164.36</v>
      </c>
      <c r="E42" s="1">
        <v>48.31</v>
      </c>
      <c r="F42" s="1">
        <f t="shared" si="2"/>
        <v>116.05000000000001</v>
      </c>
      <c r="G42" s="1">
        <f t="shared" si="3"/>
        <v>0.70607203699196885</v>
      </c>
      <c r="H42" s="4">
        <v>42766</v>
      </c>
      <c r="I42" s="4">
        <v>42770</v>
      </c>
      <c r="J42" s="1">
        <v>50</v>
      </c>
    </row>
    <row r="43" spans="1:10" ht="12.5" x14ac:dyDescent="0.25">
      <c r="A43" s="1" t="s">
        <v>28</v>
      </c>
      <c r="B43" s="1">
        <v>25</v>
      </c>
      <c r="C43" s="1">
        <v>6</v>
      </c>
      <c r="D43" s="1">
        <v>333.29</v>
      </c>
      <c r="E43" s="1">
        <v>97.06</v>
      </c>
      <c r="F43" s="1">
        <f t="shared" si="2"/>
        <v>236.23000000000002</v>
      </c>
      <c r="G43" s="1">
        <f t="shared" si="3"/>
        <v>0.70878214167841824</v>
      </c>
      <c r="H43" s="4">
        <v>42766</v>
      </c>
      <c r="I43" s="4">
        <v>42770</v>
      </c>
      <c r="J43" s="1">
        <v>50</v>
      </c>
    </row>
    <row r="44" spans="1:10" ht="12.5" x14ac:dyDescent="0.25">
      <c r="A44" s="1" t="s">
        <v>38</v>
      </c>
      <c r="B44" s="1">
        <v>25</v>
      </c>
      <c r="C44" s="1">
        <v>6</v>
      </c>
      <c r="D44" s="1">
        <v>339.15</v>
      </c>
      <c r="E44" s="1">
        <v>75.38</v>
      </c>
      <c r="F44" s="1">
        <f t="shared" si="2"/>
        <v>263.77</v>
      </c>
      <c r="G44" s="1">
        <f t="shared" si="3"/>
        <v>0.7777384638065753</v>
      </c>
      <c r="H44" s="4">
        <v>42766</v>
      </c>
      <c r="I44" s="4">
        <v>42770</v>
      </c>
      <c r="J44" s="1">
        <v>50</v>
      </c>
    </row>
    <row r="45" spans="1:10" ht="12.5" x14ac:dyDescent="0.25">
      <c r="A45" s="1" t="s">
        <v>43</v>
      </c>
      <c r="B45" s="1">
        <v>25</v>
      </c>
      <c r="C45" s="1">
        <v>6</v>
      </c>
      <c r="D45" s="1">
        <v>454.1</v>
      </c>
      <c r="E45" s="1">
        <v>93.16</v>
      </c>
      <c r="F45" s="1">
        <f t="shared" si="2"/>
        <v>360.94000000000005</v>
      </c>
      <c r="G45" s="1">
        <f t="shared" si="3"/>
        <v>0.79484695001101091</v>
      </c>
      <c r="H45" s="4">
        <v>42766</v>
      </c>
      <c r="I45" s="4">
        <v>42770</v>
      </c>
      <c r="J45" s="1">
        <v>50</v>
      </c>
    </row>
    <row r="46" spans="1:10" ht="12.5" x14ac:dyDescent="0.25">
      <c r="A46" s="1" t="s">
        <v>47</v>
      </c>
      <c r="B46" s="1">
        <v>25</v>
      </c>
      <c r="C46" s="1">
        <v>6</v>
      </c>
      <c r="D46" s="1">
        <v>198.21</v>
      </c>
      <c r="E46" s="1">
        <v>47.97</v>
      </c>
      <c r="F46" s="1">
        <f t="shared" si="2"/>
        <v>150.24</v>
      </c>
      <c r="G46" s="1">
        <f t="shared" si="3"/>
        <v>0.75798395640986838</v>
      </c>
      <c r="H46" s="4">
        <v>42766</v>
      </c>
      <c r="I46" s="4">
        <v>42770</v>
      </c>
      <c r="J46" s="1">
        <v>50</v>
      </c>
    </row>
    <row r="47" spans="1:10" ht="12.5" x14ac:dyDescent="0.25">
      <c r="A47" s="1" t="s">
        <v>62</v>
      </c>
      <c r="B47" s="1">
        <v>25</v>
      </c>
      <c r="C47" s="1">
        <v>6</v>
      </c>
      <c r="D47" s="1">
        <v>2186.35</v>
      </c>
      <c r="E47" s="1">
        <v>480.49</v>
      </c>
      <c r="F47" s="1">
        <f t="shared" si="2"/>
        <v>1705.86</v>
      </c>
      <c r="G47" s="1">
        <f t="shared" si="3"/>
        <v>0.78023189333821208</v>
      </c>
      <c r="H47" s="4">
        <v>42766</v>
      </c>
      <c r="I47" s="4">
        <v>42770</v>
      </c>
      <c r="J47" s="1">
        <v>50</v>
      </c>
    </row>
    <row r="48" spans="1:10" ht="12.5" x14ac:dyDescent="0.25">
      <c r="A48" s="1" t="s">
        <v>68</v>
      </c>
      <c r="B48" s="1">
        <v>25</v>
      </c>
      <c r="C48" s="1">
        <v>6</v>
      </c>
      <c r="D48" s="1">
        <v>696.17</v>
      </c>
      <c r="E48" s="1">
        <v>163.27000000000001</v>
      </c>
      <c r="F48" s="1">
        <f t="shared" si="2"/>
        <v>532.9</v>
      </c>
      <c r="G48" s="1">
        <f t="shared" si="3"/>
        <v>0.76547395032822441</v>
      </c>
      <c r="H48" s="4">
        <v>42774</v>
      </c>
      <c r="I48" s="4">
        <v>42778</v>
      </c>
      <c r="J48" s="1">
        <v>50</v>
      </c>
    </row>
    <row r="49" spans="1:10" ht="12.5" x14ac:dyDescent="0.25">
      <c r="A49" s="1" t="s">
        <v>79</v>
      </c>
      <c r="B49" s="1">
        <v>25</v>
      </c>
      <c r="C49" s="1">
        <v>6</v>
      </c>
      <c r="D49" s="1">
        <v>336.04</v>
      </c>
      <c r="E49" s="1">
        <v>111.88</v>
      </c>
      <c r="F49" s="1">
        <f t="shared" si="2"/>
        <v>224.16000000000003</v>
      </c>
      <c r="G49" s="1">
        <f t="shared" si="3"/>
        <v>0.66706344482799673</v>
      </c>
      <c r="H49" s="4">
        <v>42774</v>
      </c>
      <c r="I49" s="4">
        <v>42778</v>
      </c>
      <c r="J49" s="1">
        <v>50</v>
      </c>
    </row>
    <row r="50" spans="1:10" ht="12.5" x14ac:dyDescent="0.25">
      <c r="A50" s="1" t="s">
        <v>17</v>
      </c>
      <c r="B50" s="1">
        <v>25</v>
      </c>
      <c r="C50" s="1">
        <v>18</v>
      </c>
      <c r="D50" s="1">
        <v>159.35</v>
      </c>
      <c r="E50" s="1">
        <v>96.5</v>
      </c>
      <c r="F50" s="1">
        <f t="shared" si="2"/>
        <v>62.849999999999994</v>
      </c>
      <c r="G50" s="1">
        <f t="shared" si="3"/>
        <v>0.39441481016630059</v>
      </c>
      <c r="H50" s="4">
        <v>42766</v>
      </c>
      <c r="I50" s="4">
        <v>42770</v>
      </c>
      <c r="J50" s="1">
        <v>50</v>
      </c>
    </row>
    <row r="51" spans="1:10" ht="12.5" x14ac:dyDescent="0.25">
      <c r="A51" s="1" t="s">
        <v>45</v>
      </c>
      <c r="B51" s="1">
        <v>25</v>
      </c>
      <c r="C51" s="1">
        <v>18</v>
      </c>
      <c r="D51" s="1">
        <v>262.61</v>
      </c>
      <c r="E51" s="1">
        <v>74.39</v>
      </c>
      <c r="F51" s="1">
        <f t="shared" si="2"/>
        <v>188.22000000000003</v>
      </c>
      <c r="G51" s="1">
        <f t="shared" si="3"/>
        <v>0.7167282281710522</v>
      </c>
      <c r="H51" s="4">
        <v>42766</v>
      </c>
      <c r="I51" s="4">
        <v>42770</v>
      </c>
      <c r="J51" s="1">
        <v>50</v>
      </c>
    </row>
    <row r="52" spans="1:10" ht="12.5" x14ac:dyDescent="0.25">
      <c r="A52" s="1" t="s">
        <v>50</v>
      </c>
      <c r="B52" s="1">
        <v>25</v>
      </c>
      <c r="C52" s="1">
        <v>18</v>
      </c>
      <c r="D52" s="1">
        <v>215.47</v>
      </c>
      <c r="E52" s="1">
        <v>66.37</v>
      </c>
      <c r="F52" s="1">
        <f t="shared" si="2"/>
        <v>149.1</v>
      </c>
      <c r="G52" s="1">
        <f t="shared" si="3"/>
        <v>0.69197568106929042</v>
      </c>
      <c r="H52" s="4">
        <v>42766</v>
      </c>
      <c r="I52" s="4">
        <v>42770</v>
      </c>
      <c r="J52" s="1">
        <v>50</v>
      </c>
    </row>
    <row r="53" spans="1:10" ht="12.5" x14ac:dyDescent="0.25">
      <c r="A53" s="1" t="s">
        <v>59</v>
      </c>
      <c r="B53" s="1">
        <v>25</v>
      </c>
      <c r="C53" s="1">
        <v>18</v>
      </c>
      <c r="D53" s="1">
        <v>1441.63</v>
      </c>
      <c r="E53" s="1">
        <v>326.87</v>
      </c>
      <c r="F53" s="1">
        <f t="shared" si="2"/>
        <v>1114.7600000000002</v>
      </c>
      <c r="G53" s="1">
        <f t="shared" si="3"/>
        <v>0.77326359745565787</v>
      </c>
      <c r="H53" s="4">
        <v>42766</v>
      </c>
      <c r="I53" s="4">
        <v>42770</v>
      </c>
      <c r="J53" s="1">
        <v>50</v>
      </c>
    </row>
    <row r="54" spans="1:10" ht="12.5" x14ac:dyDescent="0.25">
      <c r="A54" s="1" t="s">
        <v>66</v>
      </c>
      <c r="B54" s="1">
        <v>25</v>
      </c>
      <c r="C54" s="1">
        <v>18</v>
      </c>
      <c r="D54" s="1">
        <v>1294.6600000000001</v>
      </c>
      <c r="E54" s="1">
        <v>307.06</v>
      </c>
      <c r="F54" s="1">
        <f t="shared" si="2"/>
        <v>987.60000000000014</v>
      </c>
      <c r="G54" s="1">
        <f t="shared" si="3"/>
        <v>0.76282576120371381</v>
      </c>
      <c r="H54" s="4">
        <v>42774</v>
      </c>
      <c r="I54" s="4">
        <v>42778</v>
      </c>
      <c r="J54" s="1">
        <v>50</v>
      </c>
    </row>
    <row r="55" spans="1:10" ht="12.5" x14ac:dyDescent="0.25">
      <c r="A55" s="1" t="s">
        <v>73</v>
      </c>
      <c r="B55" s="1">
        <v>25</v>
      </c>
      <c r="C55" s="1">
        <v>18</v>
      </c>
      <c r="D55" s="1">
        <v>795.35</v>
      </c>
      <c r="E55" s="1">
        <v>221.47</v>
      </c>
      <c r="F55" s="1">
        <f t="shared" si="2"/>
        <v>573.88</v>
      </c>
      <c r="G55" s="1">
        <f t="shared" si="3"/>
        <v>0.72154397435091466</v>
      </c>
      <c r="H55" s="4">
        <v>42774</v>
      </c>
      <c r="I55" s="4">
        <v>42778</v>
      </c>
      <c r="J55" s="1">
        <v>50</v>
      </c>
    </row>
    <row r="56" spans="1:10" ht="12.5" x14ac:dyDescent="0.25">
      <c r="A56" s="1" t="s">
        <v>75</v>
      </c>
      <c r="B56" s="1">
        <v>25</v>
      </c>
      <c r="C56" s="1">
        <v>18</v>
      </c>
      <c r="D56" s="1">
        <v>559.51</v>
      </c>
      <c r="E56" s="1">
        <v>117.42</v>
      </c>
      <c r="F56" s="1">
        <f t="shared" si="2"/>
        <v>442.09</v>
      </c>
      <c r="G56" s="1">
        <f t="shared" si="3"/>
        <v>0.79013779914568105</v>
      </c>
      <c r="H56" s="4">
        <v>42774</v>
      </c>
      <c r="I56" s="4">
        <v>42778</v>
      </c>
      <c r="J56" s="1">
        <v>50</v>
      </c>
    </row>
    <row r="57" spans="1:10" ht="12.5" x14ac:dyDescent="0.25">
      <c r="A57" s="1" t="s">
        <v>77</v>
      </c>
      <c r="B57" s="1">
        <v>25</v>
      </c>
      <c r="C57" s="1">
        <v>18</v>
      </c>
      <c r="D57" s="1">
        <v>149.5</v>
      </c>
      <c r="E57" s="1">
        <v>113.64</v>
      </c>
      <c r="F57" s="1">
        <f t="shared" si="2"/>
        <v>35.86</v>
      </c>
      <c r="G57" s="1">
        <f t="shared" si="3"/>
        <v>0.23986622073578595</v>
      </c>
      <c r="H57" s="4">
        <v>42774</v>
      </c>
      <c r="I57" s="4">
        <v>42778</v>
      </c>
      <c r="J57" s="1">
        <v>50</v>
      </c>
    </row>
    <row r="58" spans="1:10" ht="12.5" x14ac:dyDescent="0.25">
      <c r="A58" s="1" t="s">
        <v>89</v>
      </c>
      <c r="B58" s="1">
        <v>25</v>
      </c>
      <c r="C58" s="1">
        <v>18</v>
      </c>
      <c r="D58" s="1">
        <v>408.6</v>
      </c>
      <c r="E58" s="1">
        <v>98.69</v>
      </c>
      <c r="F58" s="1">
        <f t="shared" si="2"/>
        <v>309.91000000000003</v>
      </c>
      <c r="G58" s="1">
        <f t="shared" si="3"/>
        <v>0.75846793930494372</v>
      </c>
      <c r="H58" s="4">
        <v>42774</v>
      </c>
      <c r="I58" s="4">
        <v>42778</v>
      </c>
      <c r="J58" s="1">
        <v>50</v>
      </c>
    </row>
    <row r="59" spans="1:10" ht="12.5" x14ac:dyDescent="0.25">
      <c r="A59" s="1" t="s">
        <v>9</v>
      </c>
      <c r="B59" s="1">
        <v>25</v>
      </c>
      <c r="C59" s="1">
        <v>24</v>
      </c>
      <c r="D59" s="1">
        <v>5886.39</v>
      </c>
      <c r="E59" s="1">
        <v>1353.49</v>
      </c>
      <c r="F59" s="1">
        <f t="shared" si="2"/>
        <v>4532.9000000000005</v>
      </c>
      <c r="G59" s="1">
        <f t="shared" si="3"/>
        <v>0.77006450473040355</v>
      </c>
      <c r="H59" s="4">
        <v>42760</v>
      </c>
      <c r="I59" s="4">
        <v>42762</v>
      </c>
      <c r="J59" s="1">
        <v>50</v>
      </c>
    </row>
    <row r="60" spans="1:10" ht="12.5" x14ac:dyDescent="0.25">
      <c r="A60" s="1" t="s">
        <v>18</v>
      </c>
      <c r="B60" s="1">
        <v>25</v>
      </c>
      <c r="C60" s="1">
        <v>24</v>
      </c>
      <c r="D60" s="1">
        <v>7503.65</v>
      </c>
      <c r="E60" s="1">
        <v>1897.21</v>
      </c>
      <c r="F60" s="1">
        <f t="shared" si="2"/>
        <v>5606.44</v>
      </c>
      <c r="G60" s="1">
        <f t="shared" si="3"/>
        <v>0.74716171463221226</v>
      </c>
      <c r="H60" s="4">
        <v>42766</v>
      </c>
      <c r="I60" s="4">
        <v>42770</v>
      </c>
      <c r="J60" s="1">
        <v>50</v>
      </c>
    </row>
    <row r="61" spans="1:10" ht="12.5" x14ac:dyDescent="0.25">
      <c r="A61" s="1" t="s">
        <v>21</v>
      </c>
      <c r="B61" s="1">
        <v>25</v>
      </c>
      <c r="C61" s="1">
        <v>24</v>
      </c>
      <c r="D61" s="1">
        <v>8775.23</v>
      </c>
      <c r="E61" s="1">
        <v>2308.86</v>
      </c>
      <c r="F61" s="1">
        <f t="shared" si="2"/>
        <v>6466.369999999999</v>
      </c>
      <c r="G61" s="1">
        <f t="shared" si="3"/>
        <v>0.73688894764011881</v>
      </c>
      <c r="H61" s="4">
        <v>42766</v>
      </c>
      <c r="I61" s="4">
        <v>42770</v>
      </c>
      <c r="J61" s="1">
        <v>50</v>
      </c>
    </row>
    <row r="62" spans="1:10" ht="12.5" x14ac:dyDescent="0.25">
      <c r="A62" s="1" t="s">
        <v>22</v>
      </c>
      <c r="B62" s="1">
        <v>25</v>
      </c>
      <c r="C62" s="1">
        <v>24</v>
      </c>
      <c r="D62" s="1">
        <v>5842.34</v>
      </c>
      <c r="E62" s="1">
        <v>1472.19</v>
      </c>
      <c r="F62" s="1">
        <f t="shared" si="2"/>
        <v>4370.1499999999996</v>
      </c>
      <c r="G62" s="1">
        <f t="shared" si="3"/>
        <v>0.7480136383709266</v>
      </c>
      <c r="H62" s="4">
        <v>42766</v>
      </c>
      <c r="I62" s="4">
        <v>42770</v>
      </c>
      <c r="J62" s="1">
        <v>50</v>
      </c>
    </row>
    <row r="63" spans="1:10" ht="12.5" x14ac:dyDescent="0.25">
      <c r="A63" s="1" t="s">
        <v>32</v>
      </c>
      <c r="B63" s="1">
        <v>25</v>
      </c>
      <c r="C63" s="1">
        <v>24</v>
      </c>
      <c r="D63" s="1">
        <v>4074.92</v>
      </c>
      <c r="E63" s="1">
        <v>978.27</v>
      </c>
      <c r="F63" s="1">
        <f t="shared" si="2"/>
        <v>3096.65</v>
      </c>
      <c r="G63" s="1">
        <f t="shared" si="3"/>
        <v>0.75992902928155648</v>
      </c>
      <c r="H63" s="4">
        <v>42766</v>
      </c>
      <c r="I63" s="4">
        <v>42770</v>
      </c>
      <c r="J63" s="1">
        <v>50</v>
      </c>
    </row>
    <row r="64" spans="1:10" ht="12.5" x14ac:dyDescent="0.25">
      <c r="A64" s="1" t="s">
        <v>88</v>
      </c>
      <c r="B64" s="1">
        <v>25</v>
      </c>
      <c r="C64" s="1">
        <v>24</v>
      </c>
      <c r="D64" s="1">
        <v>7997.47</v>
      </c>
      <c r="E64" s="1">
        <v>2122.3200000000002</v>
      </c>
      <c r="F64" s="1">
        <f t="shared" si="2"/>
        <v>5875.15</v>
      </c>
      <c r="G64" s="1">
        <f t="shared" si="3"/>
        <v>0.73462607549637571</v>
      </c>
      <c r="H64" s="4">
        <v>42774</v>
      </c>
      <c r="I64" s="4">
        <v>42778</v>
      </c>
      <c r="J64" s="1">
        <v>50</v>
      </c>
    </row>
    <row r="65" spans="1:10" ht="12.5" x14ac:dyDescent="0.25">
      <c r="A65" s="1" t="s">
        <v>90</v>
      </c>
      <c r="B65" s="1">
        <v>25</v>
      </c>
      <c r="C65" s="1">
        <v>24</v>
      </c>
      <c r="D65" s="1">
        <v>9014.16</v>
      </c>
      <c r="E65" s="1">
        <v>2162.9499999999998</v>
      </c>
      <c r="F65" s="1">
        <f t="shared" si="2"/>
        <v>6851.21</v>
      </c>
      <c r="G65" s="1">
        <f t="shared" si="3"/>
        <v>0.76004974395839442</v>
      </c>
      <c r="H65" s="4">
        <v>42774</v>
      </c>
      <c r="I65" s="4">
        <v>42778</v>
      </c>
      <c r="J65" s="1">
        <v>50</v>
      </c>
    </row>
    <row r="66" spans="1:10" ht="12.5" x14ac:dyDescent="0.25">
      <c r="A66" s="1" t="s">
        <v>91</v>
      </c>
      <c r="B66" s="1">
        <v>25</v>
      </c>
      <c r="C66" s="1">
        <v>24</v>
      </c>
      <c r="D66" s="1">
        <v>7902.51</v>
      </c>
      <c r="E66" s="1">
        <v>1723.94</v>
      </c>
      <c r="F66" s="1">
        <f t="shared" ref="F66:F97" si="4">D66-E66</f>
        <v>6178.57</v>
      </c>
      <c r="G66" s="1">
        <f t="shared" ref="G66:G97" si="5">F66/D66</f>
        <v>0.78184905808407701</v>
      </c>
      <c r="H66" s="4">
        <v>42774</v>
      </c>
      <c r="I66" s="4">
        <v>42778</v>
      </c>
      <c r="J66" s="1">
        <v>50</v>
      </c>
    </row>
    <row r="67" spans="1:10" ht="12.5" x14ac:dyDescent="0.25">
      <c r="A67" s="1" t="s">
        <v>94</v>
      </c>
      <c r="B67" s="1">
        <v>25</v>
      </c>
      <c r="C67" s="1">
        <v>24</v>
      </c>
      <c r="D67" s="1">
        <v>7540.72</v>
      </c>
      <c r="E67" s="1">
        <v>1958.88</v>
      </c>
      <c r="F67" s="1">
        <f t="shared" si="4"/>
        <v>5581.84</v>
      </c>
      <c r="G67" s="1">
        <f t="shared" si="5"/>
        <v>0.74022639747928576</v>
      </c>
      <c r="H67" s="4">
        <v>42774</v>
      </c>
      <c r="I67" s="4">
        <v>42778</v>
      </c>
      <c r="J67" s="1">
        <v>50</v>
      </c>
    </row>
    <row r="68" spans="1:10" ht="12.5" x14ac:dyDescent="0.25">
      <c r="A68" s="1" t="s">
        <v>96</v>
      </c>
      <c r="B68" s="1">
        <v>25</v>
      </c>
      <c r="C68" s="1">
        <v>24</v>
      </c>
      <c r="D68" s="1">
        <v>8920.0499999999993</v>
      </c>
      <c r="E68" s="1">
        <v>1899.48</v>
      </c>
      <c r="F68" s="1">
        <f t="shared" si="4"/>
        <v>7020.57</v>
      </c>
      <c r="G68" s="1">
        <f t="shared" si="5"/>
        <v>0.78705500529705552</v>
      </c>
      <c r="H68" s="4">
        <v>42774</v>
      </c>
      <c r="I68" s="4">
        <v>42778</v>
      </c>
      <c r="J68" s="1">
        <v>50</v>
      </c>
    </row>
    <row r="69" spans="1:10" ht="12.5" x14ac:dyDescent="0.25">
      <c r="A69" s="1" t="s">
        <v>102</v>
      </c>
      <c r="B69" s="1">
        <v>25</v>
      </c>
      <c r="C69" s="1">
        <v>24</v>
      </c>
      <c r="D69" s="1">
        <v>6970.32</v>
      </c>
      <c r="E69" s="1">
        <v>1536.58</v>
      </c>
      <c r="F69" s="1">
        <f t="shared" si="4"/>
        <v>5433.74</v>
      </c>
      <c r="G69" s="1">
        <f t="shared" si="5"/>
        <v>0.7795538798792595</v>
      </c>
      <c r="H69" s="4">
        <v>42774</v>
      </c>
      <c r="I69" s="4">
        <v>42778</v>
      </c>
      <c r="J69" s="1">
        <v>50</v>
      </c>
    </row>
    <row r="70" spans="1:10" ht="12.5" x14ac:dyDescent="0.25">
      <c r="A70" s="1" t="s">
        <v>107</v>
      </c>
      <c r="B70" s="1">
        <v>25</v>
      </c>
      <c r="C70" s="1">
        <v>24</v>
      </c>
      <c r="D70" s="1">
        <v>5683.05</v>
      </c>
      <c r="E70" s="1">
        <v>1311.54</v>
      </c>
      <c r="F70" s="1">
        <f t="shared" si="4"/>
        <v>4371.51</v>
      </c>
      <c r="G70" s="1">
        <f t="shared" si="5"/>
        <v>0.76921899332224775</v>
      </c>
      <c r="H70" s="4">
        <v>42774</v>
      </c>
      <c r="I70" s="4">
        <v>42778</v>
      </c>
      <c r="J70" s="1">
        <v>50</v>
      </c>
    </row>
    <row r="71" spans="1:10" ht="12.5" x14ac:dyDescent="0.25">
      <c r="A71" s="1" t="s">
        <v>108</v>
      </c>
      <c r="B71" s="1">
        <v>25</v>
      </c>
      <c r="C71" s="1">
        <v>24</v>
      </c>
      <c r="D71" s="1">
        <v>4937.3900000000003</v>
      </c>
      <c r="E71" s="1">
        <v>1166.8800000000001</v>
      </c>
      <c r="F71" s="1">
        <f t="shared" si="4"/>
        <v>3770.51</v>
      </c>
      <c r="G71" s="1">
        <f t="shared" si="5"/>
        <v>0.76366460822418325</v>
      </c>
      <c r="H71" s="4">
        <v>42774</v>
      </c>
      <c r="I71" s="4">
        <v>42778</v>
      </c>
      <c r="J71" s="1">
        <v>50</v>
      </c>
    </row>
    <row r="72" spans="1:10" ht="12.5" x14ac:dyDescent="0.25">
      <c r="A72" s="1" t="s">
        <v>11</v>
      </c>
      <c r="B72" s="1">
        <v>30</v>
      </c>
      <c r="C72" s="1">
        <v>6</v>
      </c>
      <c r="D72" s="1">
        <v>302.64</v>
      </c>
      <c r="E72" s="1">
        <v>76.010000000000005</v>
      </c>
      <c r="F72" s="1">
        <f t="shared" si="4"/>
        <v>226.63</v>
      </c>
      <c r="G72" s="1">
        <f t="shared" si="5"/>
        <v>0.74884351044144859</v>
      </c>
      <c r="H72" s="4">
        <v>42760</v>
      </c>
      <c r="I72" s="4">
        <v>42762</v>
      </c>
      <c r="J72" s="1">
        <v>50</v>
      </c>
    </row>
    <row r="73" spans="1:10" ht="12.5" x14ac:dyDescent="0.25">
      <c r="A73" s="1" t="s">
        <v>14</v>
      </c>
      <c r="B73" s="1">
        <v>30</v>
      </c>
      <c r="C73" s="1">
        <v>6</v>
      </c>
      <c r="D73" s="1">
        <v>119.94</v>
      </c>
      <c r="E73" s="1">
        <v>31.56</v>
      </c>
      <c r="F73" s="1">
        <f t="shared" si="4"/>
        <v>88.38</v>
      </c>
      <c r="G73" s="1">
        <f t="shared" si="5"/>
        <v>0.73686843421710857</v>
      </c>
      <c r="H73" s="4">
        <v>42766</v>
      </c>
      <c r="I73" s="4">
        <v>42770</v>
      </c>
      <c r="J73" s="1">
        <v>50</v>
      </c>
    </row>
    <row r="74" spans="1:10" ht="12.5" x14ac:dyDescent="0.25">
      <c r="A74" s="1" t="s">
        <v>23</v>
      </c>
      <c r="B74" s="1">
        <v>30</v>
      </c>
      <c r="C74" s="1">
        <v>6</v>
      </c>
      <c r="D74" s="1">
        <v>411.77</v>
      </c>
      <c r="E74" s="1">
        <v>108.96</v>
      </c>
      <c r="F74" s="1">
        <f t="shared" si="4"/>
        <v>302.81</v>
      </c>
      <c r="G74" s="1">
        <f t="shared" si="5"/>
        <v>0.73538625931952306</v>
      </c>
      <c r="H74" s="4">
        <v>42766</v>
      </c>
      <c r="I74" s="4">
        <v>42770</v>
      </c>
      <c r="J74" s="1">
        <v>50</v>
      </c>
    </row>
    <row r="75" spans="1:10" ht="12.5" x14ac:dyDescent="0.25">
      <c r="A75" s="1" t="s">
        <v>39</v>
      </c>
      <c r="B75" s="1">
        <v>30</v>
      </c>
      <c r="C75" s="1">
        <v>6</v>
      </c>
      <c r="D75" s="1">
        <v>1117.26</v>
      </c>
      <c r="E75" s="1">
        <v>233.06</v>
      </c>
      <c r="F75" s="1">
        <f t="shared" si="4"/>
        <v>884.2</v>
      </c>
      <c r="G75" s="1">
        <f t="shared" si="5"/>
        <v>0.79140039024040965</v>
      </c>
      <c r="H75" s="4">
        <v>42766</v>
      </c>
      <c r="I75" s="4">
        <v>42770</v>
      </c>
      <c r="J75" s="1">
        <v>50</v>
      </c>
    </row>
    <row r="76" spans="1:10" ht="12.5" x14ac:dyDescent="0.25">
      <c r="A76" s="1" t="s">
        <v>41</v>
      </c>
      <c r="B76" s="1">
        <v>30</v>
      </c>
      <c r="C76" s="1">
        <v>6</v>
      </c>
      <c r="D76" s="1">
        <v>647.21</v>
      </c>
      <c r="E76" s="1">
        <v>147.91</v>
      </c>
      <c r="F76" s="1">
        <f t="shared" si="4"/>
        <v>499.30000000000007</v>
      </c>
      <c r="G76" s="1">
        <f t="shared" si="5"/>
        <v>0.77146521221859987</v>
      </c>
      <c r="H76" s="4">
        <v>42766</v>
      </c>
      <c r="I76" s="4">
        <v>42770</v>
      </c>
      <c r="J76" s="1">
        <v>50</v>
      </c>
    </row>
    <row r="77" spans="1:10" ht="12.5" x14ac:dyDescent="0.25">
      <c r="A77" s="1" t="s">
        <v>46</v>
      </c>
      <c r="B77" s="1">
        <v>30</v>
      </c>
      <c r="C77" s="1">
        <v>6</v>
      </c>
      <c r="D77" s="1">
        <v>347.56</v>
      </c>
      <c r="E77" s="1">
        <v>78.69</v>
      </c>
      <c r="F77" s="1">
        <f t="shared" si="4"/>
        <v>268.87</v>
      </c>
      <c r="G77" s="1">
        <f t="shared" si="5"/>
        <v>0.77359304868224188</v>
      </c>
      <c r="H77" s="4">
        <v>42766</v>
      </c>
      <c r="I77" s="4">
        <v>42770</v>
      </c>
      <c r="J77" s="1">
        <v>50</v>
      </c>
    </row>
    <row r="78" spans="1:10" ht="12.5" x14ac:dyDescent="0.25">
      <c r="A78" s="1" t="s">
        <v>55</v>
      </c>
      <c r="B78" s="1">
        <v>30</v>
      </c>
      <c r="C78" s="1">
        <v>6</v>
      </c>
      <c r="D78" s="1">
        <v>129.29</v>
      </c>
      <c r="E78" s="1">
        <v>41.45</v>
      </c>
      <c r="F78" s="1">
        <f t="shared" si="4"/>
        <v>87.839999999999989</v>
      </c>
      <c r="G78" s="1">
        <f t="shared" si="5"/>
        <v>0.67940289272178822</v>
      </c>
      <c r="H78" s="4">
        <v>42766</v>
      </c>
      <c r="I78" s="4">
        <v>42770</v>
      </c>
      <c r="J78" s="1">
        <v>50</v>
      </c>
    </row>
    <row r="79" spans="1:10" ht="12.5" x14ac:dyDescent="0.25">
      <c r="A79" s="1" t="s">
        <v>61</v>
      </c>
      <c r="B79" s="1">
        <v>30</v>
      </c>
      <c r="C79" s="1">
        <v>6</v>
      </c>
      <c r="D79" s="1">
        <v>3695.95</v>
      </c>
      <c r="E79" s="1">
        <v>812.68</v>
      </c>
      <c r="F79" s="1">
        <f t="shared" si="4"/>
        <v>2883.27</v>
      </c>
      <c r="G79" s="1">
        <f t="shared" si="5"/>
        <v>0.78011607299882302</v>
      </c>
      <c r="H79" s="4">
        <v>42766</v>
      </c>
      <c r="I79" s="4">
        <v>42770</v>
      </c>
      <c r="J79" s="1">
        <v>50</v>
      </c>
    </row>
    <row r="80" spans="1:10" ht="12.5" x14ac:dyDescent="0.25">
      <c r="A80" s="1" t="s">
        <v>67</v>
      </c>
      <c r="B80" s="1">
        <v>30</v>
      </c>
      <c r="C80" s="1">
        <v>6</v>
      </c>
      <c r="D80" s="1">
        <v>2617.25</v>
      </c>
      <c r="E80" s="1">
        <v>589.02</v>
      </c>
      <c r="F80" s="1">
        <f t="shared" si="4"/>
        <v>2028.23</v>
      </c>
      <c r="G80" s="1">
        <f t="shared" si="5"/>
        <v>0.77494698634062475</v>
      </c>
      <c r="H80" s="4">
        <v>42774</v>
      </c>
      <c r="I80" s="4">
        <v>42778</v>
      </c>
      <c r="J80" s="1">
        <v>50</v>
      </c>
    </row>
    <row r="81" spans="1:10" ht="12.5" x14ac:dyDescent="0.25">
      <c r="A81" s="1" t="s">
        <v>80</v>
      </c>
      <c r="B81" s="1">
        <v>30</v>
      </c>
      <c r="C81" s="1">
        <v>6</v>
      </c>
      <c r="D81" s="1">
        <v>885.44</v>
      </c>
      <c r="E81" s="1">
        <v>231.72</v>
      </c>
      <c r="F81" s="1">
        <f t="shared" si="4"/>
        <v>653.72</v>
      </c>
      <c r="G81" s="1">
        <f t="shared" si="5"/>
        <v>0.73829960245753523</v>
      </c>
      <c r="H81" s="4">
        <v>42774</v>
      </c>
      <c r="I81" s="4">
        <v>42778</v>
      </c>
      <c r="J81" s="1">
        <v>50</v>
      </c>
    </row>
    <row r="82" spans="1:10" ht="12.5" x14ac:dyDescent="0.25">
      <c r="A82" s="1" t="s">
        <v>10</v>
      </c>
      <c r="B82" s="1">
        <v>30</v>
      </c>
      <c r="C82" s="1">
        <v>18</v>
      </c>
      <c r="D82" s="1">
        <v>281.66000000000003</v>
      </c>
      <c r="E82" s="1">
        <v>72.97</v>
      </c>
      <c r="F82" s="1">
        <f t="shared" si="4"/>
        <v>208.69000000000003</v>
      </c>
      <c r="G82" s="1">
        <f t="shared" si="5"/>
        <v>0.74092877937939361</v>
      </c>
      <c r="H82" s="4">
        <v>42760</v>
      </c>
      <c r="I82" s="4">
        <v>42762</v>
      </c>
      <c r="J82" s="1">
        <v>50</v>
      </c>
    </row>
    <row r="83" spans="1:10" ht="12.5" x14ac:dyDescent="0.25">
      <c r="A83" s="1" t="s">
        <v>16</v>
      </c>
      <c r="B83" s="1">
        <v>30</v>
      </c>
      <c r="C83" s="1">
        <v>18</v>
      </c>
      <c r="D83" s="1">
        <v>238.71</v>
      </c>
      <c r="E83" s="1">
        <v>87.22</v>
      </c>
      <c r="F83" s="1">
        <f t="shared" si="4"/>
        <v>151.49</v>
      </c>
      <c r="G83" s="1">
        <f t="shared" si="5"/>
        <v>0.63461941267646937</v>
      </c>
      <c r="H83" s="4">
        <v>42766</v>
      </c>
      <c r="I83" s="4">
        <v>42770</v>
      </c>
      <c r="J83" s="1">
        <v>50</v>
      </c>
    </row>
    <row r="84" spans="1:10" ht="12.5" x14ac:dyDescent="0.25">
      <c r="A84" s="1" t="s">
        <v>25</v>
      </c>
      <c r="B84" s="1">
        <v>30</v>
      </c>
      <c r="C84" s="1">
        <v>18</v>
      </c>
      <c r="D84" s="1">
        <v>6603.13</v>
      </c>
      <c r="E84" s="1">
        <v>1708</v>
      </c>
      <c r="F84" s="1">
        <f t="shared" si="4"/>
        <v>4895.13</v>
      </c>
      <c r="G84" s="1">
        <f t="shared" si="5"/>
        <v>0.74133479122779655</v>
      </c>
      <c r="H84" s="4">
        <v>42766</v>
      </c>
      <c r="I84" s="4">
        <v>42770</v>
      </c>
      <c r="J84" s="1">
        <v>50</v>
      </c>
    </row>
    <row r="85" spans="1:10" ht="12.5" x14ac:dyDescent="0.25">
      <c r="A85" s="1" t="s">
        <v>44</v>
      </c>
      <c r="B85" s="1">
        <v>30</v>
      </c>
      <c r="C85" s="1">
        <v>18</v>
      </c>
      <c r="D85" s="1">
        <v>563.91</v>
      </c>
      <c r="E85" s="1">
        <v>146.31</v>
      </c>
      <c r="F85" s="1">
        <f t="shared" si="4"/>
        <v>417.59999999999997</v>
      </c>
      <c r="G85" s="1">
        <f t="shared" si="5"/>
        <v>0.74054370378251844</v>
      </c>
      <c r="H85" s="4">
        <v>42766</v>
      </c>
      <c r="I85" s="4">
        <v>42770</v>
      </c>
      <c r="J85" s="1">
        <v>50</v>
      </c>
    </row>
    <row r="86" spans="1:10" ht="12.5" x14ac:dyDescent="0.25">
      <c r="A86" s="1" t="s">
        <v>51</v>
      </c>
      <c r="B86" s="1">
        <v>30</v>
      </c>
      <c r="C86" s="1">
        <v>18</v>
      </c>
      <c r="D86" s="1">
        <v>253.27</v>
      </c>
      <c r="E86" s="1">
        <v>73.849999999999994</v>
      </c>
      <c r="F86" s="1">
        <f t="shared" si="4"/>
        <v>179.42000000000002</v>
      </c>
      <c r="G86" s="1">
        <f t="shared" si="5"/>
        <v>0.70841394559166115</v>
      </c>
      <c r="H86" s="4">
        <v>42766</v>
      </c>
      <c r="I86" s="4">
        <v>42770</v>
      </c>
      <c r="J86" s="1">
        <v>50</v>
      </c>
    </row>
    <row r="87" spans="1:10" ht="12.5" x14ac:dyDescent="0.25">
      <c r="A87" s="1" t="s">
        <v>58</v>
      </c>
      <c r="B87" s="1">
        <v>30</v>
      </c>
      <c r="C87" s="1">
        <v>18</v>
      </c>
      <c r="D87" s="1">
        <v>4246.34</v>
      </c>
      <c r="E87" s="1">
        <v>1008.65</v>
      </c>
      <c r="F87" s="1">
        <f t="shared" si="4"/>
        <v>3237.69</v>
      </c>
      <c r="G87" s="1">
        <f t="shared" si="5"/>
        <v>0.76246602956899356</v>
      </c>
      <c r="H87" s="4">
        <v>42766</v>
      </c>
      <c r="I87" s="4">
        <v>42770</v>
      </c>
      <c r="J87" s="1">
        <v>50</v>
      </c>
    </row>
    <row r="88" spans="1:10" ht="12.5" x14ac:dyDescent="0.25">
      <c r="A88" s="1" t="s">
        <v>69</v>
      </c>
      <c r="B88" s="1">
        <v>30</v>
      </c>
      <c r="C88" s="1">
        <v>18</v>
      </c>
      <c r="D88" s="1">
        <v>4456.22</v>
      </c>
      <c r="E88" s="1">
        <v>1046.19</v>
      </c>
      <c r="F88" s="1">
        <f t="shared" si="4"/>
        <v>3410.03</v>
      </c>
      <c r="G88" s="1">
        <f t="shared" si="5"/>
        <v>0.76522927503579263</v>
      </c>
      <c r="H88" s="4">
        <v>42774</v>
      </c>
      <c r="I88" s="4">
        <v>42778</v>
      </c>
      <c r="J88" s="1">
        <v>50</v>
      </c>
    </row>
    <row r="89" spans="1:10" ht="12.5" x14ac:dyDescent="0.25">
      <c r="A89" s="1" t="s">
        <v>71</v>
      </c>
      <c r="B89" s="1">
        <v>30</v>
      </c>
      <c r="C89" s="1">
        <v>18</v>
      </c>
      <c r="D89" s="1">
        <v>2075.65</v>
      </c>
      <c r="E89" s="1">
        <v>468.48</v>
      </c>
      <c r="F89" s="1">
        <f t="shared" si="4"/>
        <v>1607.17</v>
      </c>
      <c r="G89" s="1">
        <f t="shared" si="5"/>
        <v>0.77429720810348568</v>
      </c>
      <c r="H89" s="4">
        <v>42774</v>
      </c>
      <c r="I89" s="4">
        <v>42778</v>
      </c>
      <c r="J89" s="1">
        <v>50</v>
      </c>
    </row>
    <row r="90" spans="1:10" ht="12.5" x14ac:dyDescent="0.25">
      <c r="A90" s="1" t="s">
        <v>76</v>
      </c>
      <c r="B90" s="1">
        <v>30</v>
      </c>
      <c r="C90" s="1">
        <v>18</v>
      </c>
      <c r="D90" s="1">
        <v>1138.56</v>
      </c>
      <c r="E90" s="1">
        <v>305.77</v>
      </c>
      <c r="F90" s="1">
        <f t="shared" si="4"/>
        <v>832.79</v>
      </c>
      <c r="G90" s="1">
        <f t="shared" si="5"/>
        <v>0.73144146992692527</v>
      </c>
      <c r="H90" s="4">
        <v>42774</v>
      </c>
      <c r="I90" s="4">
        <v>42778</v>
      </c>
      <c r="J90" s="1">
        <v>50</v>
      </c>
    </row>
    <row r="91" spans="1:10" ht="12.5" x14ac:dyDescent="0.25">
      <c r="A91" s="1" t="s">
        <v>8</v>
      </c>
      <c r="B91" s="1">
        <v>30</v>
      </c>
      <c r="C91" s="1">
        <v>24</v>
      </c>
      <c r="D91" s="1">
        <v>9862.75</v>
      </c>
      <c r="E91" s="1">
        <v>2364.48</v>
      </c>
      <c r="F91" s="1">
        <f t="shared" si="4"/>
        <v>7498.27</v>
      </c>
      <c r="G91" s="1">
        <f t="shared" si="5"/>
        <v>0.76026159032724139</v>
      </c>
      <c r="H91" s="4">
        <v>42760</v>
      </c>
      <c r="I91" s="4">
        <v>42762</v>
      </c>
      <c r="J91" s="1">
        <v>50</v>
      </c>
    </row>
    <row r="92" spans="1:10" ht="12.5" x14ac:dyDescent="0.25">
      <c r="A92" s="1" t="s">
        <v>26</v>
      </c>
      <c r="B92" s="1">
        <v>30</v>
      </c>
      <c r="C92" s="1">
        <v>24</v>
      </c>
      <c r="D92" s="1">
        <v>4788.8500000000004</v>
      </c>
      <c r="E92" s="1">
        <v>1750.62</v>
      </c>
      <c r="F92" s="1">
        <f t="shared" si="4"/>
        <v>3038.2300000000005</v>
      </c>
      <c r="G92" s="1">
        <f t="shared" si="5"/>
        <v>0.63443833070570188</v>
      </c>
      <c r="H92" s="4">
        <v>42766</v>
      </c>
      <c r="I92" s="4">
        <v>42770</v>
      </c>
      <c r="J92" s="1">
        <v>50</v>
      </c>
    </row>
    <row r="93" spans="1:10" ht="12.5" x14ac:dyDescent="0.25">
      <c r="A93" s="1" t="s">
        <v>33</v>
      </c>
      <c r="B93" s="1">
        <v>30</v>
      </c>
      <c r="C93" s="1">
        <v>24</v>
      </c>
      <c r="D93" s="1">
        <v>5271.56</v>
      </c>
      <c r="E93" s="1">
        <v>1268.33</v>
      </c>
      <c r="F93" s="1">
        <f t="shared" si="4"/>
        <v>4003.2300000000005</v>
      </c>
      <c r="G93" s="1">
        <f t="shared" si="5"/>
        <v>0.75940139161842035</v>
      </c>
      <c r="H93" s="4">
        <v>42766</v>
      </c>
      <c r="I93" s="4">
        <v>42770</v>
      </c>
      <c r="J93" s="1">
        <v>50</v>
      </c>
    </row>
    <row r="94" spans="1:10" ht="12.5" x14ac:dyDescent="0.25">
      <c r="A94" s="1" t="s">
        <v>35</v>
      </c>
      <c r="B94" s="1">
        <v>30</v>
      </c>
      <c r="C94" s="1">
        <v>24</v>
      </c>
      <c r="D94" s="1">
        <v>4490.1499999999996</v>
      </c>
      <c r="E94" s="1">
        <v>1021.95</v>
      </c>
      <c r="F94" s="1">
        <f t="shared" si="4"/>
        <v>3468.2</v>
      </c>
      <c r="G94" s="1">
        <f t="shared" si="5"/>
        <v>0.77240181285703158</v>
      </c>
      <c r="H94" s="4">
        <v>42766</v>
      </c>
      <c r="I94" s="4">
        <v>42770</v>
      </c>
      <c r="J94" s="1">
        <v>50</v>
      </c>
    </row>
    <row r="95" spans="1:10" ht="12.5" x14ac:dyDescent="0.25">
      <c r="A95" s="1" t="s">
        <v>83</v>
      </c>
      <c r="B95" s="1">
        <v>30</v>
      </c>
      <c r="C95" s="1">
        <v>24</v>
      </c>
      <c r="D95" s="1">
        <v>5335.03</v>
      </c>
      <c r="E95" s="1">
        <v>1366.92</v>
      </c>
      <c r="F95" s="1">
        <f t="shared" si="4"/>
        <v>3968.1099999999997</v>
      </c>
      <c r="G95" s="1">
        <f t="shared" si="5"/>
        <v>0.74378400871222838</v>
      </c>
      <c r="H95" s="4">
        <v>42774</v>
      </c>
      <c r="I95" s="4">
        <v>42778</v>
      </c>
      <c r="J95" s="1">
        <v>50</v>
      </c>
    </row>
    <row r="96" spans="1:10" ht="12.5" x14ac:dyDescent="0.25">
      <c r="A96" s="1" t="s">
        <v>87</v>
      </c>
      <c r="B96" s="1">
        <v>30</v>
      </c>
      <c r="C96" s="1">
        <v>24</v>
      </c>
      <c r="D96" s="1">
        <v>8300.0300000000007</v>
      </c>
      <c r="E96" s="1">
        <v>1855.38</v>
      </c>
      <c r="F96" s="1">
        <f t="shared" si="4"/>
        <v>6444.6500000000005</v>
      </c>
      <c r="G96" s="1">
        <f t="shared" si="5"/>
        <v>0.77646104893596768</v>
      </c>
      <c r="H96" s="4">
        <v>42774</v>
      </c>
      <c r="I96" s="4">
        <v>42778</v>
      </c>
      <c r="J96" s="1">
        <v>50</v>
      </c>
    </row>
    <row r="97" spans="1:10" ht="12.5" x14ac:dyDescent="0.25">
      <c r="A97" s="1" t="s">
        <v>95</v>
      </c>
      <c r="B97" s="1">
        <v>30</v>
      </c>
      <c r="C97" s="1">
        <v>24</v>
      </c>
      <c r="D97" s="1">
        <v>7126.47</v>
      </c>
      <c r="E97" s="1">
        <v>1546.9</v>
      </c>
      <c r="F97" s="1">
        <f t="shared" si="4"/>
        <v>5579.57</v>
      </c>
      <c r="G97" s="1">
        <f t="shared" si="5"/>
        <v>0.78293601179826755</v>
      </c>
      <c r="H97" s="4">
        <v>42774</v>
      </c>
      <c r="I97" s="4">
        <v>42778</v>
      </c>
      <c r="J97" s="1">
        <v>50</v>
      </c>
    </row>
    <row r="98" spans="1:10" ht="12.5" x14ac:dyDescent="0.25">
      <c r="A98" s="1" t="s">
        <v>98</v>
      </c>
      <c r="B98" s="1">
        <v>30</v>
      </c>
      <c r="C98" s="1">
        <v>24</v>
      </c>
      <c r="D98" s="1">
        <v>11691.19</v>
      </c>
      <c r="E98" s="1">
        <v>2575.1</v>
      </c>
      <c r="F98" s="1">
        <f t="shared" ref="F98:F102" si="6">D98-E98</f>
        <v>9116.09</v>
      </c>
      <c r="G98" s="1">
        <f t="shared" ref="G98:G102" si="7">F98/D98</f>
        <v>0.77974012910576251</v>
      </c>
      <c r="H98" s="4">
        <v>42774</v>
      </c>
      <c r="I98" s="4">
        <v>42778</v>
      </c>
      <c r="J98" s="1">
        <v>50</v>
      </c>
    </row>
    <row r="99" spans="1:10" ht="12.5" x14ac:dyDescent="0.25">
      <c r="A99" s="1" t="s">
        <v>100</v>
      </c>
      <c r="B99" s="1">
        <v>30</v>
      </c>
      <c r="C99" s="1">
        <v>24</v>
      </c>
      <c r="D99" s="1">
        <v>6429.88</v>
      </c>
      <c r="E99" s="1">
        <v>1455.6</v>
      </c>
      <c r="F99" s="1">
        <f t="shared" si="6"/>
        <v>4974.2800000000007</v>
      </c>
      <c r="G99" s="1">
        <f t="shared" si="7"/>
        <v>0.77361941435921056</v>
      </c>
      <c r="H99" s="4">
        <v>42774</v>
      </c>
      <c r="I99" s="4">
        <v>42778</v>
      </c>
      <c r="J99" s="1">
        <v>50</v>
      </c>
    </row>
    <row r="100" spans="1:10" ht="12.5" x14ac:dyDescent="0.25">
      <c r="A100" s="1" t="s">
        <v>101</v>
      </c>
      <c r="B100" s="1">
        <v>30</v>
      </c>
      <c r="C100" s="1">
        <v>24</v>
      </c>
      <c r="D100" s="1">
        <v>7089.49</v>
      </c>
      <c r="E100" s="1">
        <v>1773.57</v>
      </c>
      <c r="F100" s="1">
        <f t="shared" si="6"/>
        <v>5315.92</v>
      </c>
      <c r="G100" s="1">
        <f t="shared" si="7"/>
        <v>0.74983108799081466</v>
      </c>
      <c r="H100" s="4">
        <v>42774</v>
      </c>
      <c r="I100" s="4">
        <v>42778</v>
      </c>
      <c r="J100" s="1">
        <v>50</v>
      </c>
    </row>
    <row r="101" spans="1:10" ht="12.5" x14ac:dyDescent="0.25">
      <c r="A101" s="1" t="s">
        <v>104</v>
      </c>
      <c r="B101" s="1">
        <v>30</v>
      </c>
      <c r="C101" s="1">
        <v>24</v>
      </c>
      <c r="D101" s="1">
        <v>10166.24</v>
      </c>
      <c r="E101" s="1">
        <v>2227.85</v>
      </c>
      <c r="F101" s="1">
        <f t="shared" si="6"/>
        <v>7938.3899999999994</v>
      </c>
      <c r="G101" s="1">
        <f t="shared" si="7"/>
        <v>0.78085801633642327</v>
      </c>
      <c r="H101" s="4">
        <v>42774</v>
      </c>
      <c r="I101" s="4">
        <v>42778</v>
      </c>
      <c r="J101" s="1">
        <v>50</v>
      </c>
    </row>
    <row r="102" spans="1:10" ht="12.5" x14ac:dyDescent="0.25">
      <c r="A102" s="1" t="s">
        <v>105</v>
      </c>
      <c r="B102" s="1">
        <v>30</v>
      </c>
      <c r="C102" s="1">
        <v>24</v>
      </c>
      <c r="D102" s="1">
        <v>6190.67</v>
      </c>
      <c r="E102" s="1">
        <v>1431.02</v>
      </c>
      <c r="F102" s="1">
        <f t="shared" si="6"/>
        <v>4759.6499999999996</v>
      </c>
      <c r="G102" s="1">
        <f t="shared" si="7"/>
        <v>0.76884246777812415</v>
      </c>
      <c r="H102" s="4">
        <v>42774</v>
      </c>
      <c r="I102" s="4">
        <v>42778</v>
      </c>
      <c r="J102" s="1">
        <v>50</v>
      </c>
    </row>
    <row r="103" spans="1:10" ht="12.5" x14ac:dyDescent="0.25">
      <c r="J103" s="1"/>
    </row>
  </sheetData>
  <sortState ref="A2:AB103">
    <sortCondition ref="B2:B103"/>
    <sortCondition ref="C2:C10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workbookViewId="0">
      <selection activeCell="H16" sqref="H16"/>
    </sheetView>
  </sheetViews>
  <sheetFormatPr defaultRowHeight="12.5" x14ac:dyDescent="0.25"/>
  <sheetData>
    <row r="1" spans="1:6" s="8" customFormat="1" ht="13" x14ac:dyDescent="0.3">
      <c r="A1" s="7" t="s">
        <v>0</v>
      </c>
      <c r="B1" s="8" t="s">
        <v>3</v>
      </c>
      <c r="C1" s="7" t="s">
        <v>4</v>
      </c>
      <c r="D1" s="8" t="s">
        <v>5</v>
      </c>
      <c r="E1" s="8" t="s">
        <v>6</v>
      </c>
      <c r="F1" s="8" t="s">
        <v>7</v>
      </c>
    </row>
    <row r="2" spans="1:6" x14ac:dyDescent="0.25">
      <c r="A2" s="1">
        <v>35</v>
      </c>
      <c r="B2">
        <v>181.32</v>
      </c>
      <c r="C2" s="1">
        <v>35.49</v>
      </c>
      <c r="D2" s="9">
        <v>42798</v>
      </c>
      <c r="E2" s="9">
        <v>42801</v>
      </c>
      <c r="F2">
        <v>50</v>
      </c>
    </row>
    <row r="3" spans="1:6" x14ac:dyDescent="0.25">
      <c r="A3" s="1">
        <v>52</v>
      </c>
      <c r="B3">
        <v>186.69</v>
      </c>
      <c r="C3" s="1">
        <v>38.18</v>
      </c>
      <c r="D3" s="9">
        <v>42799</v>
      </c>
      <c r="E3" s="9">
        <v>42802</v>
      </c>
      <c r="F3">
        <v>50</v>
      </c>
    </row>
    <row r="4" spans="1:6" x14ac:dyDescent="0.25">
      <c r="A4" s="1">
        <v>47</v>
      </c>
      <c r="B4">
        <v>194.76</v>
      </c>
      <c r="C4" s="1">
        <v>39.549999999999997</v>
      </c>
      <c r="D4" s="9">
        <v>42798</v>
      </c>
      <c r="E4" s="9">
        <v>42801</v>
      </c>
      <c r="F4">
        <v>50</v>
      </c>
    </row>
    <row r="5" spans="1:6" x14ac:dyDescent="0.25">
      <c r="A5" s="1">
        <v>53</v>
      </c>
      <c r="B5">
        <v>198.4</v>
      </c>
      <c r="C5" s="1">
        <v>41</v>
      </c>
      <c r="D5" s="9">
        <v>42799</v>
      </c>
      <c r="E5" s="9">
        <v>42802</v>
      </c>
      <c r="F5">
        <v>50</v>
      </c>
    </row>
    <row r="6" spans="1:6" x14ac:dyDescent="0.25">
      <c r="A6" s="1">
        <v>31</v>
      </c>
      <c r="B6">
        <v>203.09</v>
      </c>
      <c r="C6" s="1">
        <v>40.520000000000003</v>
      </c>
      <c r="D6" s="9">
        <v>42798</v>
      </c>
      <c r="E6" s="9">
        <v>42801</v>
      </c>
      <c r="F6">
        <v>50</v>
      </c>
    </row>
    <row r="7" spans="1:6" x14ac:dyDescent="0.25">
      <c r="A7" s="1">
        <v>33</v>
      </c>
      <c r="B7">
        <v>295.17</v>
      </c>
      <c r="C7" s="1">
        <v>58.08</v>
      </c>
      <c r="D7" s="9">
        <v>42798</v>
      </c>
      <c r="E7" s="9">
        <v>42801</v>
      </c>
      <c r="F7">
        <v>50</v>
      </c>
    </row>
    <row r="8" spans="1:6" x14ac:dyDescent="0.25">
      <c r="A8" s="1">
        <v>48</v>
      </c>
      <c r="B8">
        <v>328.79</v>
      </c>
      <c r="C8" s="1">
        <v>65.2</v>
      </c>
      <c r="D8" s="9">
        <v>42798</v>
      </c>
      <c r="E8" s="9">
        <v>42801</v>
      </c>
      <c r="F8">
        <v>50</v>
      </c>
    </row>
    <row r="9" spans="1:6" x14ac:dyDescent="0.25">
      <c r="A9" s="1">
        <v>42</v>
      </c>
      <c r="B9">
        <v>379.53</v>
      </c>
      <c r="C9" s="1">
        <v>76.290000000000006</v>
      </c>
      <c r="D9" s="9">
        <v>42798</v>
      </c>
      <c r="E9" s="9">
        <v>42801</v>
      </c>
      <c r="F9">
        <v>50</v>
      </c>
    </row>
    <row r="10" spans="1:6" x14ac:dyDescent="0.25">
      <c r="A10" s="1">
        <v>51</v>
      </c>
      <c r="B10">
        <v>407.63</v>
      </c>
      <c r="C10" s="1">
        <v>85.21</v>
      </c>
      <c r="D10" s="9">
        <v>42799</v>
      </c>
      <c r="E10" s="9">
        <v>42802</v>
      </c>
      <c r="F10">
        <v>50</v>
      </c>
    </row>
    <row r="11" spans="1:6" x14ac:dyDescent="0.25">
      <c r="A11" s="1">
        <v>50</v>
      </c>
      <c r="B11">
        <v>418.8</v>
      </c>
      <c r="C11" s="1">
        <v>84.31</v>
      </c>
      <c r="D11" s="9">
        <v>42798</v>
      </c>
      <c r="E11" s="9">
        <v>42801</v>
      </c>
      <c r="F11">
        <v>50</v>
      </c>
    </row>
    <row r="12" spans="1:6" x14ac:dyDescent="0.25">
      <c r="A12" s="1">
        <v>21</v>
      </c>
      <c r="B12">
        <v>419.11</v>
      </c>
      <c r="C12" s="1">
        <v>88.05</v>
      </c>
      <c r="D12" s="9">
        <v>42798</v>
      </c>
      <c r="E12" s="9">
        <v>42801</v>
      </c>
      <c r="F12">
        <v>50</v>
      </c>
    </row>
    <row r="13" spans="1:6" x14ac:dyDescent="0.25">
      <c r="A13" s="1">
        <v>32</v>
      </c>
      <c r="B13">
        <v>446.66</v>
      </c>
      <c r="C13" s="1">
        <v>88.83</v>
      </c>
      <c r="D13" s="9">
        <v>42798</v>
      </c>
      <c r="E13" s="9">
        <v>42801</v>
      </c>
      <c r="F13">
        <v>50</v>
      </c>
    </row>
    <row r="14" spans="1:6" x14ac:dyDescent="0.25">
      <c r="A14" s="1">
        <v>41</v>
      </c>
      <c r="B14">
        <v>480.47</v>
      </c>
      <c r="C14" s="1">
        <v>95.37</v>
      </c>
      <c r="D14" s="9">
        <v>42798</v>
      </c>
      <c r="E14" s="9">
        <v>42801</v>
      </c>
      <c r="F14">
        <v>50</v>
      </c>
    </row>
    <row r="15" spans="1:6" x14ac:dyDescent="0.25">
      <c r="A15" s="1">
        <v>29</v>
      </c>
      <c r="B15">
        <v>514.01</v>
      </c>
      <c r="C15" s="1">
        <v>102.95</v>
      </c>
      <c r="D15" s="9">
        <v>42798</v>
      </c>
      <c r="E15" s="9">
        <v>42801</v>
      </c>
      <c r="F15">
        <v>50</v>
      </c>
    </row>
    <row r="16" spans="1:6" x14ac:dyDescent="0.25">
      <c r="A16" s="1">
        <v>40</v>
      </c>
      <c r="B16">
        <v>522.80999999999995</v>
      </c>
      <c r="C16" s="1">
        <v>104.22</v>
      </c>
      <c r="D16" s="9">
        <v>42798</v>
      </c>
      <c r="E16" s="9">
        <v>42801</v>
      </c>
      <c r="F16">
        <v>50</v>
      </c>
    </row>
    <row r="17" spans="1:6" x14ac:dyDescent="0.25">
      <c r="A17" s="1">
        <v>30</v>
      </c>
      <c r="B17">
        <v>586.87</v>
      </c>
      <c r="C17" s="1">
        <v>118.57</v>
      </c>
      <c r="D17" s="9">
        <v>42798</v>
      </c>
      <c r="E17" s="9">
        <v>42801</v>
      </c>
      <c r="F17">
        <v>50</v>
      </c>
    </row>
    <row r="18" spans="1:6" x14ac:dyDescent="0.25">
      <c r="A18" s="1">
        <v>28</v>
      </c>
      <c r="B18">
        <v>613.96</v>
      </c>
      <c r="C18" s="1">
        <v>123.77</v>
      </c>
      <c r="D18" s="9">
        <v>42798</v>
      </c>
      <c r="E18" s="9">
        <v>42801</v>
      </c>
      <c r="F18">
        <v>50</v>
      </c>
    </row>
    <row r="19" spans="1:6" x14ac:dyDescent="0.25">
      <c r="A19" s="1">
        <v>43</v>
      </c>
      <c r="B19">
        <v>660.01</v>
      </c>
      <c r="C19" s="1">
        <v>135.52000000000001</v>
      </c>
      <c r="D19" s="9">
        <v>42798</v>
      </c>
      <c r="E19" s="9">
        <v>42801</v>
      </c>
      <c r="F19">
        <v>50</v>
      </c>
    </row>
    <row r="20" spans="1:6" x14ac:dyDescent="0.25">
      <c r="A20" s="1">
        <v>23</v>
      </c>
      <c r="B20">
        <v>666.17</v>
      </c>
      <c r="C20" s="1">
        <v>141.49</v>
      </c>
      <c r="D20" s="9">
        <v>42798</v>
      </c>
      <c r="E20" s="9">
        <v>42801</v>
      </c>
      <c r="F20">
        <v>50</v>
      </c>
    </row>
    <row r="21" spans="1:6" x14ac:dyDescent="0.25">
      <c r="A21" s="1">
        <v>15</v>
      </c>
      <c r="B21">
        <v>749.53</v>
      </c>
      <c r="C21" s="1">
        <v>151.83000000000001</v>
      </c>
      <c r="D21" s="9">
        <v>42798</v>
      </c>
      <c r="E21" s="9">
        <v>42801</v>
      </c>
      <c r="F21">
        <v>50</v>
      </c>
    </row>
    <row r="22" spans="1:6" x14ac:dyDescent="0.25">
      <c r="A22" s="1">
        <v>44</v>
      </c>
      <c r="B22">
        <v>763.77</v>
      </c>
      <c r="C22" s="1">
        <v>152.36000000000001</v>
      </c>
      <c r="D22" s="9">
        <v>42798</v>
      </c>
      <c r="E22" s="9">
        <v>42801</v>
      </c>
      <c r="F22">
        <v>50</v>
      </c>
    </row>
    <row r="23" spans="1:6" x14ac:dyDescent="0.25">
      <c r="A23" s="1">
        <v>17</v>
      </c>
      <c r="B23">
        <v>812.71</v>
      </c>
      <c r="C23" s="1">
        <v>167.31</v>
      </c>
      <c r="D23" s="9">
        <v>42798</v>
      </c>
      <c r="E23" s="9">
        <v>42801</v>
      </c>
      <c r="F23">
        <v>50</v>
      </c>
    </row>
    <row r="24" spans="1:6" x14ac:dyDescent="0.25">
      <c r="A24" s="1">
        <v>26</v>
      </c>
      <c r="B24">
        <v>850.45</v>
      </c>
      <c r="C24" s="1">
        <v>179.13</v>
      </c>
      <c r="D24" s="9">
        <v>42798</v>
      </c>
      <c r="E24" s="9">
        <v>42801</v>
      </c>
      <c r="F24">
        <v>50</v>
      </c>
    </row>
    <row r="25" spans="1:6" x14ac:dyDescent="0.25">
      <c r="A25" s="1">
        <v>18</v>
      </c>
      <c r="B25">
        <v>861.83</v>
      </c>
      <c r="C25" s="1">
        <v>183.72</v>
      </c>
      <c r="D25" s="9">
        <v>42798</v>
      </c>
      <c r="E25" s="9">
        <v>42801</v>
      </c>
      <c r="F25">
        <v>50</v>
      </c>
    </row>
    <row r="26" spans="1:6" x14ac:dyDescent="0.25">
      <c r="A26" s="1">
        <v>16</v>
      </c>
      <c r="B26">
        <v>880.53</v>
      </c>
      <c r="C26" s="1">
        <v>199.75</v>
      </c>
      <c r="D26" s="9">
        <v>42798</v>
      </c>
      <c r="E26" s="9">
        <v>42801</v>
      </c>
      <c r="F26">
        <v>50</v>
      </c>
    </row>
    <row r="27" spans="1:6" x14ac:dyDescent="0.25">
      <c r="A27" s="1">
        <v>45</v>
      </c>
      <c r="B27">
        <v>909.47</v>
      </c>
      <c r="C27" s="1">
        <v>188.47</v>
      </c>
      <c r="D27" s="9">
        <v>42798</v>
      </c>
      <c r="E27" s="9">
        <v>42801</v>
      </c>
      <c r="F27">
        <v>50</v>
      </c>
    </row>
    <row r="28" spans="1:6" x14ac:dyDescent="0.25">
      <c r="A28" s="1">
        <v>6</v>
      </c>
      <c r="B28">
        <v>1047.1199999999999</v>
      </c>
      <c r="C28" s="1">
        <v>211.66</v>
      </c>
      <c r="D28" s="9">
        <v>42798</v>
      </c>
      <c r="E28" s="9">
        <v>42801</v>
      </c>
      <c r="F28">
        <v>50</v>
      </c>
    </row>
    <row r="29" spans="1:6" x14ac:dyDescent="0.25">
      <c r="A29" s="1">
        <v>14</v>
      </c>
      <c r="B29">
        <v>1173.18</v>
      </c>
      <c r="C29" s="1">
        <v>268.35000000000002</v>
      </c>
      <c r="D29" s="9">
        <v>42798</v>
      </c>
      <c r="E29" s="9">
        <v>42801</v>
      </c>
      <c r="F29">
        <v>50</v>
      </c>
    </row>
    <row r="30" spans="1:6" x14ac:dyDescent="0.25">
      <c r="A30" s="1">
        <v>34</v>
      </c>
      <c r="B30">
        <v>1292.9000000000001</v>
      </c>
      <c r="C30" s="1">
        <v>263.79000000000002</v>
      </c>
      <c r="D30" s="9">
        <v>42798</v>
      </c>
      <c r="E30" s="9">
        <v>42801</v>
      </c>
      <c r="F30">
        <v>50</v>
      </c>
    </row>
    <row r="31" spans="1:6" x14ac:dyDescent="0.25">
      <c r="A31" s="1">
        <v>13</v>
      </c>
      <c r="B31">
        <v>1383.86</v>
      </c>
      <c r="C31" s="1">
        <v>317.19</v>
      </c>
      <c r="D31" s="9">
        <v>42798</v>
      </c>
      <c r="E31" s="9">
        <v>42801</v>
      </c>
      <c r="F31">
        <v>50</v>
      </c>
    </row>
    <row r="32" spans="1:6" x14ac:dyDescent="0.25">
      <c r="A32" s="1">
        <v>5</v>
      </c>
      <c r="B32">
        <v>1431.47</v>
      </c>
      <c r="C32" s="1">
        <v>289.89999999999998</v>
      </c>
      <c r="D32" s="9">
        <v>42798</v>
      </c>
      <c r="E32" s="9">
        <v>42801</v>
      </c>
      <c r="F32">
        <v>50</v>
      </c>
    </row>
    <row r="33" spans="1:6" x14ac:dyDescent="0.25">
      <c r="A33" s="1">
        <v>19</v>
      </c>
      <c r="B33">
        <v>1554.25</v>
      </c>
      <c r="C33" s="1">
        <v>323.88</v>
      </c>
      <c r="D33" s="9">
        <v>42798</v>
      </c>
      <c r="E33" s="9">
        <v>42801</v>
      </c>
      <c r="F33">
        <v>50</v>
      </c>
    </row>
    <row r="34" spans="1:6" x14ac:dyDescent="0.25">
      <c r="A34" s="1">
        <v>20</v>
      </c>
      <c r="B34">
        <v>1676.11</v>
      </c>
      <c r="C34" s="1">
        <v>341.64</v>
      </c>
      <c r="D34" s="9">
        <v>42798</v>
      </c>
      <c r="E34" s="9">
        <v>42801</v>
      </c>
      <c r="F34">
        <v>50</v>
      </c>
    </row>
    <row r="35" spans="1:6" x14ac:dyDescent="0.25">
      <c r="A35" s="1">
        <v>25</v>
      </c>
      <c r="B35">
        <v>2026.18</v>
      </c>
      <c r="C35" s="1">
        <v>472</v>
      </c>
      <c r="D35" s="9">
        <v>42798</v>
      </c>
      <c r="E35" s="9">
        <v>42801</v>
      </c>
      <c r="F35">
        <v>50</v>
      </c>
    </row>
    <row r="36" spans="1:6" x14ac:dyDescent="0.25">
      <c r="A36" s="1">
        <v>22</v>
      </c>
      <c r="B36">
        <v>2046.22</v>
      </c>
      <c r="C36" s="1">
        <v>465.34</v>
      </c>
      <c r="D36" s="9">
        <v>42798</v>
      </c>
      <c r="E36" s="9">
        <v>42801</v>
      </c>
      <c r="F36">
        <v>50</v>
      </c>
    </row>
    <row r="37" spans="1:6" x14ac:dyDescent="0.25">
      <c r="A37" s="1">
        <v>7</v>
      </c>
      <c r="B37">
        <v>2140.66</v>
      </c>
      <c r="C37" s="1">
        <v>435.66</v>
      </c>
      <c r="D37" s="9">
        <v>42798</v>
      </c>
      <c r="E37" s="9">
        <v>42801</v>
      </c>
      <c r="F37">
        <v>50</v>
      </c>
    </row>
    <row r="38" spans="1:6" x14ac:dyDescent="0.25">
      <c r="A38" s="1">
        <v>12</v>
      </c>
      <c r="B38">
        <v>2148.52</v>
      </c>
      <c r="C38" s="1">
        <v>524.63</v>
      </c>
      <c r="D38" s="9">
        <v>42798</v>
      </c>
      <c r="E38" s="9">
        <v>42801</v>
      </c>
      <c r="F38">
        <v>50</v>
      </c>
    </row>
    <row r="39" spans="1:6" x14ac:dyDescent="0.25">
      <c r="A39" s="1">
        <v>11</v>
      </c>
      <c r="B39">
        <v>2450.65</v>
      </c>
      <c r="C39" s="1">
        <v>526.41</v>
      </c>
      <c r="D39" s="9">
        <v>42798</v>
      </c>
      <c r="E39" s="9">
        <v>42801</v>
      </c>
      <c r="F39">
        <v>50</v>
      </c>
    </row>
    <row r="40" spans="1:6" x14ac:dyDescent="0.25">
      <c r="A40" s="1">
        <v>27</v>
      </c>
      <c r="B40">
        <v>2807.38</v>
      </c>
      <c r="C40" s="1">
        <v>597.91999999999996</v>
      </c>
      <c r="D40" s="9">
        <v>42798</v>
      </c>
      <c r="E40" s="9">
        <v>42801</v>
      </c>
      <c r="F40">
        <v>50</v>
      </c>
    </row>
    <row r="41" spans="1:6" x14ac:dyDescent="0.25">
      <c r="A41" s="1">
        <v>68</v>
      </c>
      <c r="B41">
        <v>3055.35</v>
      </c>
      <c r="C41" s="1">
        <v>658.43</v>
      </c>
      <c r="D41" s="9">
        <v>42799</v>
      </c>
      <c r="E41" s="9">
        <v>42802</v>
      </c>
      <c r="F41">
        <v>50</v>
      </c>
    </row>
    <row r="42" spans="1:6" x14ac:dyDescent="0.25">
      <c r="A42" s="1">
        <v>38</v>
      </c>
      <c r="B42">
        <v>3463.68</v>
      </c>
      <c r="C42" s="1">
        <v>781.13</v>
      </c>
      <c r="D42" s="9">
        <v>42798</v>
      </c>
      <c r="E42" s="9">
        <v>42801</v>
      </c>
      <c r="F42">
        <v>50</v>
      </c>
    </row>
    <row r="43" spans="1:6" x14ac:dyDescent="0.25">
      <c r="A43" s="1">
        <v>8</v>
      </c>
      <c r="B43">
        <v>3515.21</v>
      </c>
      <c r="C43" s="1">
        <v>728.15</v>
      </c>
      <c r="D43" s="9">
        <v>42798</v>
      </c>
      <c r="E43" s="9">
        <v>42801</v>
      </c>
      <c r="F43">
        <v>50</v>
      </c>
    </row>
    <row r="44" spans="1:6" x14ac:dyDescent="0.25">
      <c r="A44" s="1">
        <v>39</v>
      </c>
      <c r="B44">
        <v>3630.74</v>
      </c>
      <c r="C44" s="1">
        <v>818.45</v>
      </c>
      <c r="D44" s="9">
        <v>42798</v>
      </c>
      <c r="E44" s="9">
        <v>42801</v>
      </c>
      <c r="F44">
        <v>50</v>
      </c>
    </row>
    <row r="45" spans="1:6" x14ac:dyDescent="0.25">
      <c r="A45" s="1">
        <v>46</v>
      </c>
      <c r="B45">
        <v>3743.42</v>
      </c>
      <c r="C45" s="1">
        <v>789.44</v>
      </c>
      <c r="D45" s="9">
        <v>42798</v>
      </c>
      <c r="E45" s="9">
        <v>42801</v>
      </c>
      <c r="F45">
        <v>50</v>
      </c>
    </row>
    <row r="46" spans="1:6" x14ac:dyDescent="0.25">
      <c r="A46" s="1">
        <v>69</v>
      </c>
      <c r="B46">
        <v>4204.9799999999996</v>
      </c>
      <c r="C46" s="1">
        <v>976.23</v>
      </c>
      <c r="D46" s="9">
        <v>42799</v>
      </c>
      <c r="E46" s="9">
        <v>42802</v>
      </c>
      <c r="F46">
        <v>50</v>
      </c>
    </row>
    <row r="47" spans="1:6" x14ac:dyDescent="0.25">
      <c r="A47" s="1">
        <v>9</v>
      </c>
      <c r="B47">
        <v>4298.43</v>
      </c>
      <c r="C47" s="1">
        <v>896.77</v>
      </c>
      <c r="D47" s="9">
        <v>42798</v>
      </c>
      <c r="E47" s="9">
        <v>42801</v>
      </c>
      <c r="F47">
        <v>50</v>
      </c>
    </row>
    <row r="48" spans="1:6" x14ac:dyDescent="0.25">
      <c r="A48" s="1">
        <v>10</v>
      </c>
      <c r="B48">
        <v>4309.43</v>
      </c>
      <c r="C48" s="1">
        <v>899.57</v>
      </c>
      <c r="D48" s="9">
        <v>42798</v>
      </c>
      <c r="E48" s="9">
        <v>42801</v>
      </c>
      <c r="F48">
        <v>50</v>
      </c>
    </row>
    <row r="49" spans="1:6" x14ac:dyDescent="0.25">
      <c r="A49" s="1">
        <v>71</v>
      </c>
      <c r="B49">
        <v>4562.63</v>
      </c>
      <c r="C49" s="1">
        <v>955.04</v>
      </c>
      <c r="D49" s="9">
        <v>42799</v>
      </c>
      <c r="E49" s="9">
        <v>42802</v>
      </c>
      <c r="F49">
        <v>50</v>
      </c>
    </row>
    <row r="50" spans="1:6" x14ac:dyDescent="0.25">
      <c r="A50" s="1">
        <v>3</v>
      </c>
      <c r="B50">
        <v>4706.6499999999996</v>
      </c>
      <c r="C50" s="1">
        <v>978.85</v>
      </c>
      <c r="D50" s="9">
        <v>42798</v>
      </c>
      <c r="E50" s="9">
        <v>42801</v>
      </c>
      <c r="F50">
        <v>50</v>
      </c>
    </row>
    <row r="51" spans="1:6" x14ac:dyDescent="0.25">
      <c r="A51" s="1">
        <v>67</v>
      </c>
      <c r="B51">
        <v>4724.08</v>
      </c>
      <c r="C51" s="1">
        <v>1112.1199999999999</v>
      </c>
      <c r="D51" s="9">
        <v>42799</v>
      </c>
      <c r="E51" s="9">
        <v>42802</v>
      </c>
      <c r="F51">
        <v>50</v>
      </c>
    </row>
    <row r="52" spans="1:6" x14ac:dyDescent="0.25">
      <c r="A52" s="1">
        <v>56</v>
      </c>
      <c r="B52">
        <v>4735.8999999999996</v>
      </c>
      <c r="C52" s="1">
        <v>989.16</v>
      </c>
      <c r="D52" s="9">
        <v>42799</v>
      </c>
      <c r="E52" s="9">
        <v>42802</v>
      </c>
      <c r="F52">
        <v>50</v>
      </c>
    </row>
    <row r="53" spans="1:6" x14ac:dyDescent="0.25">
      <c r="A53" s="1">
        <v>83</v>
      </c>
      <c r="B53">
        <v>5007.54</v>
      </c>
      <c r="C53" s="1">
        <v>1175.1300000000001</v>
      </c>
      <c r="D53" s="9">
        <v>42799</v>
      </c>
      <c r="E53" s="9">
        <v>42802</v>
      </c>
      <c r="F53">
        <v>50</v>
      </c>
    </row>
    <row r="54" spans="1:6" x14ac:dyDescent="0.25">
      <c r="A54" s="1">
        <v>1</v>
      </c>
      <c r="B54">
        <v>5069.28</v>
      </c>
      <c r="C54" s="1">
        <v>1143.32</v>
      </c>
      <c r="D54" s="9">
        <v>42798</v>
      </c>
      <c r="E54" s="9">
        <v>42801</v>
      </c>
      <c r="F54">
        <v>50</v>
      </c>
    </row>
    <row r="55" spans="1:6" x14ac:dyDescent="0.25">
      <c r="A55" s="1">
        <v>49</v>
      </c>
      <c r="B55">
        <v>5132.93</v>
      </c>
      <c r="C55" s="1">
        <v>1067.6300000000001</v>
      </c>
      <c r="D55" s="9">
        <v>42798</v>
      </c>
      <c r="E55" s="9">
        <v>42801</v>
      </c>
      <c r="F55">
        <v>50</v>
      </c>
    </row>
    <row r="56" spans="1:6" x14ac:dyDescent="0.25">
      <c r="A56" s="1">
        <v>81</v>
      </c>
      <c r="B56">
        <v>5238.92</v>
      </c>
      <c r="C56" s="1">
        <v>1106.06</v>
      </c>
      <c r="D56" s="9">
        <v>42799</v>
      </c>
      <c r="E56" s="9">
        <v>42802</v>
      </c>
      <c r="F56">
        <v>50</v>
      </c>
    </row>
    <row r="57" spans="1:6" x14ac:dyDescent="0.25">
      <c r="A57" s="1">
        <v>62</v>
      </c>
      <c r="B57">
        <v>5243.66</v>
      </c>
      <c r="C57" s="1">
        <v>1178.67</v>
      </c>
      <c r="D57" s="9">
        <v>42799</v>
      </c>
      <c r="E57" s="9">
        <v>42802</v>
      </c>
      <c r="F57">
        <v>50</v>
      </c>
    </row>
    <row r="58" spans="1:6" x14ac:dyDescent="0.25">
      <c r="A58" s="1">
        <v>66</v>
      </c>
      <c r="B58">
        <v>5874.32</v>
      </c>
      <c r="C58" s="1">
        <v>1283.21</v>
      </c>
      <c r="D58" s="9">
        <v>42799</v>
      </c>
      <c r="E58" s="9">
        <v>42802</v>
      </c>
      <c r="F58">
        <v>50</v>
      </c>
    </row>
    <row r="59" spans="1:6" x14ac:dyDescent="0.25">
      <c r="A59" s="1">
        <v>4</v>
      </c>
      <c r="B59">
        <v>5877.37</v>
      </c>
      <c r="C59" s="1">
        <v>1246.4000000000001</v>
      </c>
      <c r="D59" s="9">
        <v>42798</v>
      </c>
      <c r="E59" s="9">
        <v>42801</v>
      </c>
      <c r="F59">
        <v>50</v>
      </c>
    </row>
    <row r="60" spans="1:6" x14ac:dyDescent="0.25">
      <c r="A60" s="1">
        <v>82</v>
      </c>
      <c r="B60">
        <v>6207.25</v>
      </c>
      <c r="C60" s="1">
        <v>1316.53</v>
      </c>
      <c r="D60" s="9">
        <v>42799</v>
      </c>
      <c r="E60" s="9">
        <v>42802</v>
      </c>
      <c r="F60">
        <v>50</v>
      </c>
    </row>
    <row r="61" spans="1:6" x14ac:dyDescent="0.25">
      <c r="A61" s="1">
        <v>84</v>
      </c>
      <c r="B61">
        <v>6286.93</v>
      </c>
      <c r="C61" s="1">
        <v>1372.17</v>
      </c>
      <c r="D61" s="9">
        <v>42799</v>
      </c>
      <c r="E61" s="9">
        <v>42802</v>
      </c>
      <c r="F61">
        <v>50</v>
      </c>
    </row>
    <row r="62" spans="1:6" x14ac:dyDescent="0.25">
      <c r="A62" s="1">
        <v>57</v>
      </c>
      <c r="B62">
        <v>6853.92</v>
      </c>
      <c r="C62" s="1">
        <v>1595.64</v>
      </c>
      <c r="D62" s="9">
        <v>42799</v>
      </c>
      <c r="E62" s="9">
        <v>42802</v>
      </c>
      <c r="F62">
        <v>50</v>
      </c>
    </row>
    <row r="63" spans="1:6" x14ac:dyDescent="0.25">
      <c r="A63" s="1">
        <v>58</v>
      </c>
      <c r="B63">
        <v>6879.96</v>
      </c>
      <c r="C63" s="1">
        <v>1600.92</v>
      </c>
      <c r="D63" s="9">
        <v>42799</v>
      </c>
      <c r="E63" s="9">
        <v>42802</v>
      </c>
      <c r="F63">
        <v>50</v>
      </c>
    </row>
    <row r="64" spans="1:6" x14ac:dyDescent="0.25">
      <c r="A64" s="1">
        <v>80</v>
      </c>
      <c r="B64">
        <v>6967.69</v>
      </c>
      <c r="C64" s="1">
        <v>1602.12</v>
      </c>
      <c r="D64" s="9">
        <v>42799</v>
      </c>
      <c r="E64" s="9">
        <v>42802</v>
      </c>
      <c r="F64">
        <v>50</v>
      </c>
    </row>
    <row r="65" spans="1:6" x14ac:dyDescent="0.25">
      <c r="A65" s="1">
        <v>65</v>
      </c>
      <c r="B65">
        <v>7020.66</v>
      </c>
      <c r="C65" s="1">
        <v>1502.75</v>
      </c>
      <c r="D65" s="9">
        <v>42799</v>
      </c>
      <c r="E65" s="9">
        <v>42802</v>
      </c>
      <c r="F65">
        <v>50</v>
      </c>
    </row>
    <row r="66" spans="1:6" x14ac:dyDescent="0.25">
      <c r="A66" s="1">
        <v>70</v>
      </c>
      <c r="B66">
        <v>7240.65</v>
      </c>
      <c r="C66" s="1">
        <v>1552.28</v>
      </c>
      <c r="D66" s="9">
        <v>42799</v>
      </c>
      <c r="E66" s="9">
        <v>42802</v>
      </c>
      <c r="F66">
        <v>50</v>
      </c>
    </row>
    <row r="67" spans="1:6" x14ac:dyDescent="0.25">
      <c r="A67" s="1">
        <v>64</v>
      </c>
      <c r="B67">
        <v>7272.65</v>
      </c>
      <c r="C67" s="1">
        <v>1569.51</v>
      </c>
      <c r="D67" s="9">
        <v>42799</v>
      </c>
      <c r="E67" s="9">
        <v>42802</v>
      </c>
      <c r="F67">
        <v>50</v>
      </c>
    </row>
    <row r="68" spans="1:6" x14ac:dyDescent="0.25">
      <c r="A68" s="1">
        <v>89</v>
      </c>
      <c r="B68">
        <v>7728.22</v>
      </c>
      <c r="C68" s="1">
        <v>1660.82</v>
      </c>
      <c r="D68" s="9">
        <v>42799</v>
      </c>
      <c r="E68" s="9">
        <v>42802</v>
      </c>
      <c r="F68">
        <v>50</v>
      </c>
    </row>
    <row r="69" spans="1:6" x14ac:dyDescent="0.25">
      <c r="A69" s="1">
        <v>91</v>
      </c>
      <c r="B69">
        <v>7825.02</v>
      </c>
      <c r="C69" s="1">
        <v>1818.59</v>
      </c>
      <c r="D69" s="9">
        <v>42799</v>
      </c>
      <c r="E69" s="9">
        <v>42802</v>
      </c>
      <c r="F69">
        <v>50</v>
      </c>
    </row>
    <row r="70" spans="1:6" x14ac:dyDescent="0.25">
      <c r="A70" s="1">
        <v>86</v>
      </c>
      <c r="B70">
        <v>8119.88</v>
      </c>
      <c r="C70" s="1">
        <v>1743.11</v>
      </c>
      <c r="D70" s="9">
        <v>42799</v>
      </c>
      <c r="E70" s="9">
        <v>42802</v>
      </c>
      <c r="F70">
        <v>50</v>
      </c>
    </row>
    <row r="71" spans="1:6" x14ac:dyDescent="0.25">
      <c r="A71" s="1">
        <v>36</v>
      </c>
      <c r="B71">
        <v>8481.01</v>
      </c>
      <c r="C71" s="1">
        <v>1823.64</v>
      </c>
      <c r="D71" s="9">
        <v>42798</v>
      </c>
      <c r="E71" s="9">
        <v>42801</v>
      </c>
      <c r="F71">
        <v>50</v>
      </c>
    </row>
    <row r="72" spans="1:6" x14ac:dyDescent="0.25">
      <c r="A72" s="1">
        <v>54</v>
      </c>
      <c r="B72" s="1">
        <v>8571.52</v>
      </c>
      <c r="C72" s="1">
        <v>2019.48</v>
      </c>
      <c r="D72" s="9">
        <v>42799</v>
      </c>
      <c r="E72" s="9">
        <v>42802</v>
      </c>
      <c r="F72">
        <v>50</v>
      </c>
    </row>
    <row r="73" spans="1:6" x14ac:dyDescent="0.25">
      <c r="A73" s="1">
        <v>24</v>
      </c>
      <c r="B73">
        <v>8694.93</v>
      </c>
      <c r="C73" s="1">
        <v>1824.35</v>
      </c>
      <c r="D73" s="9">
        <v>42798</v>
      </c>
      <c r="E73" s="9">
        <v>42801</v>
      </c>
      <c r="F73">
        <v>50</v>
      </c>
    </row>
    <row r="74" spans="1:6" x14ac:dyDescent="0.25">
      <c r="A74" s="1">
        <v>88</v>
      </c>
      <c r="B74">
        <v>8817.43</v>
      </c>
      <c r="C74" s="1">
        <v>1887.85</v>
      </c>
      <c r="D74" s="9">
        <v>42799</v>
      </c>
      <c r="E74" s="9">
        <v>42802</v>
      </c>
      <c r="F74">
        <v>50</v>
      </c>
    </row>
    <row r="75" spans="1:6" x14ac:dyDescent="0.25">
      <c r="A75" s="1">
        <v>37</v>
      </c>
      <c r="B75">
        <v>8906.15</v>
      </c>
      <c r="C75" s="1">
        <v>2090.09</v>
      </c>
      <c r="D75" s="9">
        <v>42798</v>
      </c>
      <c r="E75" s="9">
        <v>42801</v>
      </c>
      <c r="F75">
        <v>50</v>
      </c>
    </row>
    <row r="76" spans="1:6" x14ac:dyDescent="0.25">
      <c r="A76" s="1">
        <v>90</v>
      </c>
      <c r="B76">
        <v>8955.01</v>
      </c>
      <c r="C76" s="1">
        <v>1974.19</v>
      </c>
      <c r="D76" s="9">
        <v>42799</v>
      </c>
      <c r="E76" s="9">
        <v>42802</v>
      </c>
      <c r="F76">
        <v>50</v>
      </c>
    </row>
    <row r="77" spans="1:6" x14ac:dyDescent="0.25">
      <c r="A77" s="1">
        <v>96</v>
      </c>
      <c r="B77">
        <v>9208.25</v>
      </c>
      <c r="C77" s="1">
        <v>2021.33</v>
      </c>
      <c r="D77" s="9">
        <v>42799</v>
      </c>
      <c r="E77" s="9">
        <v>42802</v>
      </c>
      <c r="F77">
        <v>50</v>
      </c>
    </row>
    <row r="78" spans="1:6" x14ac:dyDescent="0.25">
      <c r="A78" s="1">
        <v>2</v>
      </c>
      <c r="B78">
        <v>9401.23</v>
      </c>
      <c r="C78" s="1">
        <v>2060.36</v>
      </c>
      <c r="D78" s="9">
        <v>42798</v>
      </c>
      <c r="E78" s="9">
        <v>42801</v>
      </c>
      <c r="F78">
        <v>50</v>
      </c>
    </row>
    <row r="79" spans="1:6" x14ac:dyDescent="0.25">
      <c r="A79" s="1">
        <v>98</v>
      </c>
      <c r="B79">
        <v>9425.2900000000009</v>
      </c>
      <c r="C79" s="1">
        <v>2040.27</v>
      </c>
      <c r="D79" s="9">
        <v>42799</v>
      </c>
      <c r="E79" s="9">
        <v>42802</v>
      </c>
      <c r="F79">
        <v>50</v>
      </c>
    </row>
    <row r="80" spans="1:6" x14ac:dyDescent="0.25">
      <c r="A80" s="1">
        <v>79</v>
      </c>
      <c r="B80">
        <v>9457.01</v>
      </c>
      <c r="C80" s="1">
        <v>2061.65</v>
      </c>
      <c r="D80" s="9">
        <v>42799</v>
      </c>
      <c r="E80" s="9">
        <v>42802</v>
      </c>
      <c r="F80">
        <v>50</v>
      </c>
    </row>
    <row r="81" spans="1:6" x14ac:dyDescent="0.25">
      <c r="A81" s="1">
        <v>92</v>
      </c>
      <c r="B81">
        <v>9820.69</v>
      </c>
      <c r="C81" s="1">
        <v>2164.23</v>
      </c>
      <c r="D81" s="9">
        <v>42799</v>
      </c>
      <c r="E81" s="9">
        <v>42802</v>
      </c>
      <c r="F81">
        <v>50</v>
      </c>
    </row>
    <row r="82" spans="1:6" x14ac:dyDescent="0.25">
      <c r="A82" s="1">
        <v>97</v>
      </c>
      <c r="B82">
        <v>10118.89</v>
      </c>
      <c r="C82" s="1">
        <v>2314.9499999999998</v>
      </c>
      <c r="D82" s="9">
        <v>42799</v>
      </c>
      <c r="E82" s="9">
        <v>42802</v>
      </c>
      <c r="F82">
        <v>50</v>
      </c>
    </row>
    <row r="83" spans="1:6" x14ac:dyDescent="0.25">
      <c r="A83" s="1">
        <v>72</v>
      </c>
      <c r="B83">
        <v>10602.36</v>
      </c>
      <c r="C83" s="1">
        <v>2365.36</v>
      </c>
      <c r="D83" s="9">
        <v>42799</v>
      </c>
      <c r="E83" s="9">
        <v>42802</v>
      </c>
      <c r="F83">
        <v>50</v>
      </c>
    </row>
    <row r="84" spans="1:6" x14ac:dyDescent="0.25">
      <c r="A84" s="1">
        <v>63</v>
      </c>
      <c r="B84">
        <v>10605.47</v>
      </c>
      <c r="C84" s="1">
        <v>2502.29</v>
      </c>
      <c r="D84" s="9">
        <v>42799</v>
      </c>
      <c r="E84" s="9">
        <v>42802</v>
      </c>
      <c r="F84">
        <v>50</v>
      </c>
    </row>
    <row r="85" spans="1:6" x14ac:dyDescent="0.25">
      <c r="A85" s="1">
        <v>59</v>
      </c>
      <c r="B85">
        <v>10613.47</v>
      </c>
      <c r="C85" s="1">
        <v>2323.9899999999998</v>
      </c>
      <c r="D85" s="9">
        <v>42799</v>
      </c>
      <c r="E85" s="9">
        <v>42802</v>
      </c>
      <c r="F85">
        <v>50</v>
      </c>
    </row>
    <row r="86" spans="1:6" x14ac:dyDescent="0.25">
      <c r="A86" s="1">
        <v>87</v>
      </c>
      <c r="B86">
        <v>10645.31</v>
      </c>
      <c r="C86" s="1">
        <v>2342.35</v>
      </c>
      <c r="D86" s="9">
        <v>42799</v>
      </c>
      <c r="E86" s="9">
        <v>42802</v>
      </c>
      <c r="F86">
        <v>50</v>
      </c>
    </row>
    <row r="87" spans="1:6" x14ac:dyDescent="0.25">
      <c r="A87" s="1">
        <v>100</v>
      </c>
      <c r="B87">
        <v>10784.11</v>
      </c>
      <c r="C87" s="1">
        <v>2595.5300000000002</v>
      </c>
      <c r="D87" s="9">
        <v>42799</v>
      </c>
      <c r="E87" s="9">
        <v>42802</v>
      </c>
      <c r="F87">
        <v>50</v>
      </c>
    </row>
    <row r="88" spans="1:6" x14ac:dyDescent="0.25">
      <c r="A88" s="1">
        <v>78</v>
      </c>
      <c r="B88">
        <v>10949.45</v>
      </c>
      <c r="C88" s="1">
        <v>2535.98</v>
      </c>
      <c r="D88" s="9">
        <v>42799</v>
      </c>
      <c r="E88" s="9">
        <v>42802</v>
      </c>
      <c r="F88">
        <v>50</v>
      </c>
    </row>
    <row r="89" spans="1:6" x14ac:dyDescent="0.25">
      <c r="A89" s="1">
        <v>55</v>
      </c>
      <c r="B89">
        <v>10963.35</v>
      </c>
      <c r="C89" s="1">
        <v>2413.65</v>
      </c>
      <c r="D89" s="9">
        <v>42799</v>
      </c>
      <c r="E89" s="9">
        <v>42802</v>
      </c>
      <c r="F89">
        <v>50</v>
      </c>
    </row>
    <row r="90" spans="1:6" x14ac:dyDescent="0.25">
      <c r="A90" s="1">
        <v>73</v>
      </c>
      <c r="B90">
        <v>11018.37</v>
      </c>
      <c r="C90" s="1">
        <v>2666.45</v>
      </c>
      <c r="D90" s="9">
        <v>42799</v>
      </c>
      <c r="E90" s="9">
        <v>42802</v>
      </c>
      <c r="F90">
        <v>50</v>
      </c>
    </row>
    <row r="91" spans="1:6" x14ac:dyDescent="0.25">
      <c r="A91" s="1">
        <v>85</v>
      </c>
      <c r="B91">
        <v>11057.66</v>
      </c>
      <c r="C91" s="1">
        <v>2420.79</v>
      </c>
      <c r="D91" s="9">
        <v>42799</v>
      </c>
      <c r="E91" s="9">
        <v>42802</v>
      </c>
      <c r="F91">
        <v>50</v>
      </c>
    </row>
    <row r="92" spans="1:6" x14ac:dyDescent="0.25">
      <c r="A92" s="1">
        <v>77</v>
      </c>
      <c r="B92">
        <v>11159.16</v>
      </c>
      <c r="C92" s="1">
        <v>2429.5300000000002</v>
      </c>
      <c r="D92" s="9">
        <v>42799</v>
      </c>
      <c r="E92" s="9">
        <v>42802</v>
      </c>
      <c r="F92">
        <v>50</v>
      </c>
    </row>
    <row r="93" spans="1:6" x14ac:dyDescent="0.25">
      <c r="A93" s="1">
        <v>75</v>
      </c>
      <c r="B93">
        <v>11476.56</v>
      </c>
      <c r="C93" s="1">
        <v>2686.24</v>
      </c>
      <c r="D93" s="9">
        <v>42799</v>
      </c>
      <c r="E93" s="9">
        <v>42802</v>
      </c>
      <c r="F93">
        <v>50</v>
      </c>
    </row>
    <row r="94" spans="1:6" x14ac:dyDescent="0.25">
      <c r="A94" s="1">
        <v>74</v>
      </c>
      <c r="B94">
        <v>11591.61</v>
      </c>
      <c r="C94" s="1">
        <v>2756.74</v>
      </c>
      <c r="D94" s="9">
        <v>42799</v>
      </c>
      <c r="E94" s="9">
        <v>42802</v>
      </c>
      <c r="F94">
        <v>50</v>
      </c>
    </row>
    <row r="95" spans="1:6" x14ac:dyDescent="0.25">
      <c r="A95" s="1">
        <v>95</v>
      </c>
      <c r="B95">
        <v>11676.77</v>
      </c>
      <c r="C95" s="1">
        <v>2748.9</v>
      </c>
      <c r="D95" s="9">
        <v>42799</v>
      </c>
      <c r="E95" s="9">
        <v>42802</v>
      </c>
      <c r="F95">
        <v>50</v>
      </c>
    </row>
    <row r="96" spans="1:6" x14ac:dyDescent="0.25">
      <c r="A96" s="1">
        <v>61</v>
      </c>
      <c r="B96">
        <v>11890.08</v>
      </c>
      <c r="C96" s="1">
        <v>2630.63</v>
      </c>
      <c r="D96" s="9">
        <v>42799</v>
      </c>
      <c r="E96" s="9">
        <v>42802</v>
      </c>
      <c r="F96">
        <v>50</v>
      </c>
    </row>
    <row r="97" spans="1:6" x14ac:dyDescent="0.25">
      <c r="A97" s="1">
        <v>60</v>
      </c>
      <c r="B97">
        <v>12020.88</v>
      </c>
      <c r="C97" s="1">
        <v>2687.36</v>
      </c>
      <c r="D97" s="9">
        <v>42799</v>
      </c>
      <c r="E97" s="9">
        <v>42802</v>
      </c>
      <c r="F97">
        <v>50</v>
      </c>
    </row>
    <row r="98" spans="1:6" x14ac:dyDescent="0.25">
      <c r="A98" s="1">
        <v>99</v>
      </c>
      <c r="B98">
        <v>12150.87</v>
      </c>
      <c r="C98" s="1">
        <v>2833.78</v>
      </c>
      <c r="D98" s="9">
        <v>42799</v>
      </c>
      <c r="E98" s="9">
        <v>42802</v>
      </c>
      <c r="F98">
        <v>50</v>
      </c>
    </row>
    <row r="99" spans="1:6" x14ac:dyDescent="0.25">
      <c r="A99" s="1">
        <v>94</v>
      </c>
      <c r="B99">
        <v>12616.31</v>
      </c>
      <c r="C99" s="1">
        <v>2826.52</v>
      </c>
      <c r="D99" s="9">
        <v>42799</v>
      </c>
      <c r="E99" s="9">
        <v>42802</v>
      </c>
      <c r="F99">
        <v>50</v>
      </c>
    </row>
    <row r="100" spans="1:6" x14ac:dyDescent="0.25">
      <c r="A100" s="1">
        <v>93</v>
      </c>
      <c r="B100">
        <v>12956.42</v>
      </c>
      <c r="C100" s="1">
        <v>2970.9</v>
      </c>
      <c r="D100" s="9">
        <v>42799</v>
      </c>
      <c r="E100" s="9">
        <v>42802</v>
      </c>
      <c r="F100">
        <v>50</v>
      </c>
    </row>
    <row r="101" spans="1:6" x14ac:dyDescent="0.25">
      <c r="A101" s="1">
        <v>76</v>
      </c>
      <c r="B101">
        <v>13687.74</v>
      </c>
      <c r="C101" s="1">
        <v>3019.34</v>
      </c>
      <c r="D101" s="9">
        <v>42799</v>
      </c>
      <c r="E101" s="9">
        <v>42802</v>
      </c>
      <c r="F101">
        <v>50</v>
      </c>
    </row>
  </sheetData>
  <sortState ref="A2:F101">
    <sortCondition ref="B2:B101"/>
  </sortState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2"/>
  <sheetViews>
    <sheetView workbookViewId="0">
      <selection activeCell="I10" sqref="I10"/>
    </sheetView>
  </sheetViews>
  <sheetFormatPr defaultRowHeight="12.5" x14ac:dyDescent="0.25"/>
  <cols>
    <col min="1" max="1" width="8.7265625" style="20"/>
    <col min="2" max="2" width="10.90625" style="20" customWidth="1"/>
    <col min="3" max="3" width="11.81640625" style="20" customWidth="1"/>
    <col min="4" max="5" width="14.453125" style="20"/>
    <col min="6" max="7" width="8.7265625" style="13"/>
  </cols>
  <sheetData>
    <row r="1" spans="1:7" x14ac:dyDescent="0.25">
      <c r="A1" s="10" t="s">
        <v>134</v>
      </c>
      <c r="B1" s="10" t="s">
        <v>135</v>
      </c>
      <c r="C1" s="10" t="s">
        <v>136</v>
      </c>
      <c r="D1" s="10" t="s">
        <v>139</v>
      </c>
      <c r="E1" s="10" t="s">
        <v>140</v>
      </c>
      <c r="F1" s="11" t="s">
        <v>137</v>
      </c>
      <c r="G1" s="11" t="s">
        <v>138</v>
      </c>
    </row>
    <row r="2" spans="1:7" x14ac:dyDescent="0.25">
      <c r="A2" s="12">
        <v>167</v>
      </c>
      <c r="B2" s="12">
        <v>103.95</v>
      </c>
      <c r="C2" s="12">
        <v>78.680000000000007</v>
      </c>
      <c r="D2" s="12">
        <v>47.77</v>
      </c>
      <c r="E2" s="12">
        <v>42.57</v>
      </c>
      <c r="F2" s="13">
        <f t="shared" ref="F2:F65" si="0">(B2*0.2271)-23.2809</f>
        <v>0.32614500000000035</v>
      </c>
      <c r="G2" s="13">
        <f t="shared" ref="G2:G65" si="1">(B2*0.2271)</f>
        <v>23.607044999999999</v>
      </c>
    </row>
    <row r="3" spans="1:7" x14ac:dyDescent="0.25">
      <c r="A3" s="12">
        <v>161</v>
      </c>
      <c r="B3" s="12">
        <v>146.32</v>
      </c>
      <c r="C3" s="12">
        <v>78.680000000000007</v>
      </c>
      <c r="D3" s="12">
        <v>79.790000000000006</v>
      </c>
      <c r="E3" s="12">
        <v>42.57</v>
      </c>
      <c r="F3" s="13">
        <f t="shared" si="0"/>
        <v>9.9483719999999956</v>
      </c>
      <c r="G3" s="13">
        <f t="shared" si="1"/>
        <v>33.229271999999995</v>
      </c>
    </row>
    <row r="4" spans="1:7" x14ac:dyDescent="0.25">
      <c r="A4" s="12">
        <v>164</v>
      </c>
      <c r="B4" s="12">
        <v>135.61000000000001</v>
      </c>
      <c r="C4" s="12">
        <v>78.680000000000007</v>
      </c>
      <c r="D4" s="12">
        <v>71.58</v>
      </c>
      <c r="E4" s="12">
        <v>42.57</v>
      </c>
      <c r="F4" s="13">
        <f t="shared" si="0"/>
        <v>7.516131000000005</v>
      </c>
      <c r="G4" s="13">
        <f t="shared" si="1"/>
        <v>30.797031000000004</v>
      </c>
    </row>
    <row r="5" spans="1:7" x14ac:dyDescent="0.25">
      <c r="A5" s="12">
        <v>160</v>
      </c>
      <c r="B5" s="12">
        <v>218.64</v>
      </c>
      <c r="C5" s="12">
        <v>78.680000000000007</v>
      </c>
      <c r="D5" s="12">
        <v>159.25</v>
      </c>
      <c r="E5" s="12">
        <v>42.57</v>
      </c>
      <c r="F5" s="13">
        <f t="shared" si="0"/>
        <v>26.372243999999998</v>
      </c>
      <c r="G5" s="13">
        <f t="shared" si="1"/>
        <v>49.653143999999998</v>
      </c>
    </row>
    <row r="6" spans="1:7" x14ac:dyDescent="0.25">
      <c r="A6" s="12">
        <v>171</v>
      </c>
      <c r="B6" s="12">
        <v>77.75</v>
      </c>
      <c r="C6" s="12">
        <v>78.680000000000007</v>
      </c>
      <c r="D6" s="12">
        <v>27.46</v>
      </c>
      <c r="E6" s="12">
        <v>42.57</v>
      </c>
      <c r="F6" s="13">
        <f t="shared" si="0"/>
        <v>-5.6238749999999982</v>
      </c>
      <c r="G6" s="13">
        <f t="shared" si="1"/>
        <v>17.657025000000001</v>
      </c>
    </row>
    <row r="7" spans="1:7" x14ac:dyDescent="0.25">
      <c r="A7" s="12">
        <v>162</v>
      </c>
      <c r="B7" s="12">
        <v>115.77</v>
      </c>
      <c r="C7" s="12">
        <v>78.680000000000007</v>
      </c>
      <c r="D7" s="12">
        <v>65.3</v>
      </c>
      <c r="E7" s="12">
        <v>42.57</v>
      </c>
      <c r="F7" s="13">
        <f t="shared" si="0"/>
        <v>3.0104669999999984</v>
      </c>
      <c r="G7" s="13">
        <f t="shared" si="1"/>
        <v>26.291366999999997</v>
      </c>
    </row>
    <row r="8" spans="1:7" x14ac:dyDescent="0.25">
      <c r="A8" s="12">
        <v>166</v>
      </c>
      <c r="B8" s="12">
        <v>117.51</v>
      </c>
      <c r="C8" s="12">
        <v>78.680000000000007</v>
      </c>
      <c r="D8" s="12">
        <v>54.33</v>
      </c>
      <c r="E8" s="12">
        <v>42.57</v>
      </c>
      <c r="F8" s="13">
        <f t="shared" si="0"/>
        <v>3.405621</v>
      </c>
      <c r="G8" s="13">
        <f t="shared" si="1"/>
        <v>26.686520999999999</v>
      </c>
    </row>
    <row r="9" spans="1:7" x14ac:dyDescent="0.25">
      <c r="A9" s="12">
        <v>168</v>
      </c>
      <c r="B9" s="12">
        <v>113.91</v>
      </c>
      <c r="C9" s="12">
        <v>78.680000000000007</v>
      </c>
      <c r="D9" s="12">
        <v>54.95</v>
      </c>
      <c r="E9" s="12">
        <v>42.57</v>
      </c>
      <c r="F9" s="13">
        <f t="shared" si="0"/>
        <v>2.5880609999999997</v>
      </c>
      <c r="G9" s="13">
        <f t="shared" si="1"/>
        <v>25.868960999999999</v>
      </c>
    </row>
    <row r="10" spans="1:7" x14ac:dyDescent="0.25">
      <c r="A10" s="12">
        <v>165</v>
      </c>
      <c r="B10" s="12">
        <v>137.47999999999999</v>
      </c>
      <c r="C10" s="12">
        <v>78.680000000000007</v>
      </c>
      <c r="D10" s="12">
        <v>83.39</v>
      </c>
      <c r="E10" s="12">
        <v>42.57</v>
      </c>
      <c r="F10" s="13">
        <f t="shared" si="0"/>
        <v>7.940807999999997</v>
      </c>
      <c r="G10" s="13">
        <f t="shared" si="1"/>
        <v>31.221707999999996</v>
      </c>
    </row>
    <row r="11" spans="1:7" x14ac:dyDescent="0.25">
      <c r="A11" s="14">
        <v>170</v>
      </c>
      <c r="B11" s="14">
        <v>99.4</v>
      </c>
      <c r="C11" s="14">
        <v>78.680000000000007</v>
      </c>
      <c r="D11" s="14">
        <v>44.35</v>
      </c>
      <c r="E11" s="14">
        <v>42.57</v>
      </c>
      <c r="F11" s="13">
        <f t="shared" si="0"/>
        <v>-0.70715999999999823</v>
      </c>
      <c r="G11" s="13">
        <f t="shared" si="1"/>
        <v>22.573740000000001</v>
      </c>
    </row>
    <row r="12" spans="1:7" x14ac:dyDescent="0.25">
      <c r="A12" s="15">
        <v>169</v>
      </c>
      <c r="B12" s="15">
        <v>82.29</v>
      </c>
      <c r="C12" s="15">
        <v>78.680000000000007</v>
      </c>
      <c r="D12" s="15">
        <v>32.39</v>
      </c>
      <c r="E12" s="15">
        <v>42.57</v>
      </c>
      <c r="F12" s="13">
        <f t="shared" si="0"/>
        <v>-4.5928409999999964</v>
      </c>
      <c r="G12" s="13">
        <f t="shared" si="1"/>
        <v>18.688059000000003</v>
      </c>
    </row>
    <row r="13" spans="1:7" x14ac:dyDescent="0.25">
      <c r="A13" s="15">
        <v>163</v>
      </c>
      <c r="B13" s="15">
        <v>183.63</v>
      </c>
      <c r="C13" s="15">
        <v>78.680000000000007</v>
      </c>
      <c r="D13" s="15">
        <v>125.93</v>
      </c>
      <c r="E13" s="15">
        <v>42.57</v>
      </c>
      <c r="F13" s="13">
        <f t="shared" si="0"/>
        <v>18.421473000000002</v>
      </c>
      <c r="G13" s="13">
        <f t="shared" si="1"/>
        <v>41.702373000000001</v>
      </c>
    </row>
    <row r="14" spans="1:7" x14ac:dyDescent="0.25">
      <c r="A14" s="12">
        <v>316</v>
      </c>
      <c r="B14" s="12">
        <v>213.21</v>
      </c>
      <c r="C14" s="12">
        <v>79.89</v>
      </c>
      <c r="D14" s="12">
        <v>119.37</v>
      </c>
      <c r="E14" s="12">
        <v>27.5</v>
      </c>
      <c r="F14" s="13">
        <f t="shared" si="0"/>
        <v>25.139091000000004</v>
      </c>
      <c r="G14" s="13">
        <f t="shared" si="1"/>
        <v>48.419991000000003</v>
      </c>
    </row>
    <row r="15" spans="1:7" x14ac:dyDescent="0.25">
      <c r="A15" s="12">
        <v>308</v>
      </c>
      <c r="B15" s="12">
        <v>135.91</v>
      </c>
      <c r="C15" s="12">
        <v>79.89</v>
      </c>
      <c r="D15" s="12">
        <v>54.71</v>
      </c>
      <c r="E15" s="12">
        <v>27.5</v>
      </c>
      <c r="F15" s="13">
        <f t="shared" si="0"/>
        <v>7.5842609999999979</v>
      </c>
      <c r="G15" s="13">
        <f t="shared" si="1"/>
        <v>30.865160999999997</v>
      </c>
    </row>
    <row r="16" spans="1:7" x14ac:dyDescent="0.25">
      <c r="A16" s="12">
        <v>310</v>
      </c>
      <c r="B16" s="12">
        <v>139.44</v>
      </c>
      <c r="C16" s="12">
        <v>79.89</v>
      </c>
      <c r="D16" s="12">
        <v>63.33</v>
      </c>
      <c r="E16" s="12">
        <v>27.5</v>
      </c>
      <c r="F16" s="13">
        <f t="shared" si="0"/>
        <v>8.3859239999999993</v>
      </c>
      <c r="G16" s="13">
        <f t="shared" si="1"/>
        <v>31.666823999999998</v>
      </c>
    </row>
    <row r="17" spans="1:7" x14ac:dyDescent="0.25">
      <c r="A17" s="12">
        <v>312</v>
      </c>
      <c r="B17" s="12">
        <v>204.21</v>
      </c>
      <c r="C17" s="12">
        <v>79.89</v>
      </c>
      <c r="D17" s="12">
        <v>113.96</v>
      </c>
      <c r="E17" s="12">
        <v>27.5</v>
      </c>
      <c r="F17" s="13">
        <f t="shared" si="0"/>
        <v>23.095191000000003</v>
      </c>
      <c r="G17" s="13">
        <f t="shared" si="1"/>
        <v>46.376091000000002</v>
      </c>
    </row>
    <row r="18" spans="1:7" x14ac:dyDescent="0.25">
      <c r="A18" s="12">
        <v>315</v>
      </c>
      <c r="B18" s="12">
        <v>135.72999999999999</v>
      </c>
      <c r="C18" s="12">
        <v>79.89</v>
      </c>
      <c r="D18" s="12">
        <v>58.75</v>
      </c>
      <c r="E18" s="12">
        <v>27.5</v>
      </c>
      <c r="F18" s="13">
        <f t="shared" si="0"/>
        <v>7.5433829999999986</v>
      </c>
      <c r="G18" s="13">
        <f t="shared" si="1"/>
        <v>30.824282999999998</v>
      </c>
    </row>
    <row r="19" spans="1:7" x14ac:dyDescent="0.25">
      <c r="A19" s="12">
        <v>313</v>
      </c>
      <c r="B19" s="12">
        <v>179.84</v>
      </c>
      <c r="C19" s="12">
        <v>79.89</v>
      </c>
      <c r="D19" s="12">
        <v>90.24</v>
      </c>
      <c r="E19" s="12">
        <v>27.5</v>
      </c>
      <c r="F19" s="13">
        <f t="shared" si="0"/>
        <v>17.560764000000002</v>
      </c>
      <c r="G19" s="13">
        <f t="shared" si="1"/>
        <v>40.841664000000002</v>
      </c>
    </row>
    <row r="20" spans="1:7" x14ac:dyDescent="0.25">
      <c r="A20" s="12">
        <v>314</v>
      </c>
      <c r="B20" s="12">
        <v>179.62</v>
      </c>
      <c r="C20" s="12">
        <v>79.89</v>
      </c>
      <c r="D20" s="12">
        <v>98.6</v>
      </c>
      <c r="E20" s="12">
        <v>27.5</v>
      </c>
      <c r="F20" s="13">
        <f t="shared" si="0"/>
        <v>17.510802000000002</v>
      </c>
      <c r="G20" s="13">
        <f t="shared" si="1"/>
        <v>40.791702000000001</v>
      </c>
    </row>
    <row r="21" spans="1:7" x14ac:dyDescent="0.25">
      <c r="A21" s="12">
        <v>322</v>
      </c>
      <c r="B21" s="12">
        <v>178.48</v>
      </c>
      <c r="C21" s="12">
        <v>79.89</v>
      </c>
      <c r="D21" s="12">
        <v>106.16</v>
      </c>
      <c r="E21" s="12">
        <v>27.5</v>
      </c>
      <c r="F21" s="13">
        <f t="shared" si="0"/>
        <v>17.251907999999997</v>
      </c>
      <c r="G21" s="13">
        <f t="shared" si="1"/>
        <v>40.532807999999996</v>
      </c>
    </row>
    <row r="22" spans="1:7" x14ac:dyDescent="0.25">
      <c r="A22" s="12">
        <v>311</v>
      </c>
      <c r="B22" s="12">
        <v>193.1</v>
      </c>
      <c r="C22" s="12">
        <v>79.89</v>
      </c>
      <c r="D22" s="12">
        <v>110.18</v>
      </c>
      <c r="E22" s="12">
        <v>27.5</v>
      </c>
      <c r="F22" s="13">
        <f t="shared" si="0"/>
        <v>20.572109999999999</v>
      </c>
      <c r="G22" s="13">
        <f t="shared" si="1"/>
        <v>43.853009999999998</v>
      </c>
    </row>
    <row r="23" spans="1:7" x14ac:dyDescent="0.25">
      <c r="A23" s="12">
        <v>317</v>
      </c>
      <c r="B23" s="12">
        <v>129.19999999999999</v>
      </c>
      <c r="C23" s="12">
        <v>79.89</v>
      </c>
      <c r="D23" s="12">
        <v>59.09</v>
      </c>
      <c r="E23" s="12">
        <v>27.5</v>
      </c>
      <c r="F23" s="13">
        <f t="shared" si="0"/>
        <v>6.060419999999997</v>
      </c>
      <c r="G23" s="13">
        <f t="shared" si="1"/>
        <v>29.341319999999996</v>
      </c>
    </row>
    <row r="24" spans="1:7" x14ac:dyDescent="0.25">
      <c r="A24" s="14">
        <v>318</v>
      </c>
      <c r="B24" s="14">
        <v>132.69999999999999</v>
      </c>
      <c r="C24" s="14">
        <v>79.89</v>
      </c>
      <c r="D24" s="14">
        <v>59.03</v>
      </c>
      <c r="E24" s="14">
        <v>27.5</v>
      </c>
      <c r="F24" s="13">
        <f t="shared" si="0"/>
        <v>6.8552699999999973</v>
      </c>
      <c r="G24" s="13">
        <f t="shared" si="1"/>
        <v>30.136169999999996</v>
      </c>
    </row>
    <row r="25" spans="1:7" x14ac:dyDescent="0.25">
      <c r="A25" s="14">
        <v>321</v>
      </c>
      <c r="B25" s="14">
        <v>136.68</v>
      </c>
      <c r="C25" s="14">
        <v>79.89</v>
      </c>
      <c r="D25" s="14">
        <v>59.76</v>
      </c>
      <c r="E25" s="14">
        <v>27.5</v>
      </c>
      <c r="F25" s="13">
        <f t="shared" si="0"/>
        <v>7.7591280000000005</v>
      </c>
      <c r="G25" s="13">
        <f t="shared" si="1"/>
        <v>31.040028</v>
      </c>
    </row>
    <row r="26" spans="1:7" x14ac:dyDescent="0.25">
      <c r="A26" s="16">
        <v>309</v>
      </c>
      <c r="B26" s="16">
        <v>191.75</v>
      </c>
      <c r="C26" s="16">
        <v>79.89</v>
      </c>
      <c r="D26" s="16">
        <v>125.08</v>
      </c>
      <c r="E26" s="16">
        <v>27.5</v>
      </c>
      <c r="F26" s="13">
        <f t="shared" si="0"/>
        <v>20.265525</v>
      </c>
      <c r="G26" s="13">
        <f t="shared" si="1"/>
        <v>43.546424999999999</v>
      </c>
    </row>
    <row r="27" spans="1:7" x14ac:dyDescent="0.25">
      <c r="A27" s="16">
        <v>319</v>
      </c>
      <c r="B27" s="16">
        <v>197.13</v>
      </c>
      <c r="C27" s="16">
        <v>79.89</v>
      </c>
      <c r="D27" s="16">
        <v>119.42</v>
      </c>
      <c r="E27" s="16">
        <v>27.5</v>
      </c>
      <c r="F27" s="13">
        <f t="shared" si="0"/>
        <v>21.487323</v>
      </c>
      <c r="G27" s="13">
        <f t="shared" si="1"/>
        <v>44.768222999999999</v>
      </c>
    </row>
    <row r="28" spans="1:7" x14ac:dyDescent="0.25">
      <c r="A28" s="15">
        <v>320</v>
      </c>
      <c r="B28" s="15">
        <v>97.02</v>
      </c>
      <c r="C28" s="15">
        <v>79.89</v>
      </c>
      <c r="D28" s="15">
        <v>34.159999999999997</v>
      </c>
      <c r="E28" s="15">
        <v>27.5</v>
      </c>
      <c r="F28" s="13">
        <f t="shared" si="0"/>
        <v>-1.2476580000000013</v>
      </c>
      <c r="G28" s="13">
        <f t="shared" si="1"/>
        <v>22.033241999999998</v>
      </c>
    </row>
    <row r="29" spans="1:7" x14ac:dyDescent="0.25">
      <c r="A29" s="12">
        <v>182</v>
      </c>
      <c r="B29" s="12">
        <v>123.45</v>
      </c>
      <c r="C29" s="12">
        <v>99.46</v>
      </c>
      <c r="D29" s="12">
        <v>41.87</v>
      </c>
      <c r="E29" s="12">
        <v>42.73</v>
      </c>
      <c r="F29" s="13">
        <f t="shared" si="0"/>
        <v>4.7545950000000019</v>
      </c>
      <c r="G29" s="13">
        <f t="shared" si="1"/>
        <v>28.035495000000001</v>
      </c>
    </row>
    <row r="30" spans="1:7" x14ac:dyDescent="0.25">
      <c r="A30" s="12">
        <v>185</v>
      </c>
      <c r="B30" s="12">
        <v>93.49</v>
      </c>
      <c r="C30" s="12">
        <v>99.46</v>
      </c>
      <c r="D30" s="12">
        <v>32.47</v>
      </c>
      <c r="E30" s="12">
        <v>42.73</v>
      </c>
      <c r="F30" s="13">
        <f t="shared" si="0"/>
        <v>-2.0493209999999991</v>
      </c>
      <c r="G30" s="13">
        <f t="shared" si="1"/>
        <v>21.231579</v>
      </c>
    </row>
    <row r="31" spans="1:7" x14ac:dyDescent="0.25">
      <c r="A31" s="12">
        <v>186</v>
      </c>
      <c r="B31" s="12">
        <v>104.92</v>
      </c>
      <c r="C31" s="12">
        <v>99.46</v>
      </c>
      <c r="D31" s="12">
        <v>24.31</v>
      </c>
      <c r="E31" s="12">
        <v>42.73</v>
      </c>
      <c r="F31" s="13">
        <f t="shared" si="0"/>
        <v>0.54643199999999936</v>
      </c>
      <c r="G31" s="13">
        <f t="shared" si="1"/>
        <v>23.827331999999998</v>
      </c>
    </row>
    <row r="32" spans="1:7" x14ac:dyDescent="0.25">
      <c r="A32" s="12">
        <v>187</v>
      </c>
      <c r="B32" s="12">
        <v>100.06</v>
      </c>
      <c r="C32" s="12">
        <v>99.46</v>
      </c>
      <c r="D32" s="12">
        <v>26.32</v>
      </c>
      <c r="E32" s="12">
        <v>42.73</v>
      </c>
      <c r="F32" s="13">
        <f t="shared" si="0"/>
        <v>-0.5572739999999996</v>
      </c>
      <c r="G32" s="13">
        <f t="shared" si="1"/>
        <v>22.723625999999999</v>
      </c>
    </row>
    <row r="33" spans="1:7" x14ac:dyDescent="0.25">
      <c r="A33" s="12">
        <v>189</v>
      </c>
      <c r="B33" s="12">
        <v>90.91</v>
      </c>
      <c r="C33" s="12">
        <v>99.46</v>
      </c>
      <c r="D33" s="12">
        <v>26.12</v>
      </c>
      <c r="E33" s="12">
        <v>42.73</v>
      </c>
      <c r="F33" s="13">
        <f t="shared" si="0"/>
        <v>-2.6352389999999986</v>
      </c>
      <c r="G33" s="13">
        <f t="shared" si="1"/>
        <v>20.645661</v>
      </c>
    </row>
    <row r="34" spans="1:7" x14ac:dyDescent="0.25">
      <c r="A34" s="12">
        <v>183</v>
      </c>
      <c r="B34" s="12">
        <v>124.58</v>
      </c>
      <c r="C34" s="12">
        <v>99.46</v>
      </c>
      <c r="D34" s="12">
        <v>42.71</v>
      </c>
      <c r="E34" s="12">
        <v>42.73</v>
      </c>
      <c r="F34" s="13">
        <f t="shared" si="0"/>
        <v>5.0112179999999995</v>
      </c>
      <c r="G34" s="13">
        <f t="shared" si="1"/>
        <v>28.292117999999999</v>
      </c>
    </row>
    <row r="35" spans="1:7" x14ac:dyDescent="0.25">
      <c r="A35" s="12">
        <v>188</v>
      </c>
      <c r="B35" s="12">
        <v>81.59</v>
      </c>
      <c r="C35" s="12">
        <v>99.46</v>
      </c>
      <c r="D35" s="12">
        <v>21.63</v>
      </c>
      <c r="E35" s="12">
        <v>42.73</v>
      </c>
      <c r="F35" s="13">
        <f t="shared" si="0"/>
        <v>-4.751811</v>
      </c>
      <c r="G35" s="13">
        <f t="shared" si="1"/>
        <v>18.529088999999999</v>
      </c>
    </row>
    <row r="36" spans="1:7" x14ac:dyDescent="0.25">
      <c r="A36" s="17">
        <v>184</v>
      </c>
      <c r="B36" s="17">
        <v>126.79</v>
      </c>
      <c r="C36" s="17">
        <v>99.46</v>
      </c>
      <c r="D36" s="17">
        <v>36.99</v>
      </c>
      <c r="E36" s="17">
        <v>42.73</v>
      </c>
      <c r="F36" s="13">
        <f t="shared" si="0"/>
        <v>5.5131090000000036</v>
      </c>
      <c r="G36" s="13">
        <f t="shared" si="1"/>
        <v>28.794009000000003</v>
      </c>
    </row>
    <row r="37" spans="1:7" x14ac:dyDescent="0.25">
      <c r="A37" s="15">
        <v>191</v>
      </c>
      <c r="B37" s="15">
        <v>91.35</v>
      </c>
      <c r="C37" s="15">
        <v>99.46</v>
      </c>
      <c r="D37" s="15">
        <v>30.55</v>
      </c>
      <c r="E37" s="15">
        <v>42.73</v>
      </c>
      <c r="F37" s="13">
        <f t="shared" si="0"/>
        <v>-2.5353150000000007</v>
      </c>
      <c r="G37" s="13">
        <f t="shared" si="1"/>
        <v>20.745584999999998</v>
      </c>
    </row>
    <row r="38" spans="1:7" x14ac:dyDescent="0.25">
      <c r="A38" s="16">
        <v>190</v>
      </c>
      <c r="B38" s="16">
        <v>152.71</v>
      </c>
      <c r="C38" s="16">
        <v>99.46</v>
      </c>
      <c r="D38" s="16">
        <v>81.63</v>
      </c>
      <c r="E38" s="16">
        <v>42.73</v>
      </c>
      <c r="F38" s="13">
        <f t="shared" si="0"/>
        <v>11.399541000000003</v>
      </c>
      <c r="G38" s="13">
        <f t="shared" si="1"/>
        <v>34.680441000000002</v>
      </c>
    </row>
    <row r="39" spans="1:7" x14ac:dyDescent="0.25">
      <c r="A39" s="12">
        <v>177</v>
      </c>
      <c r="B39" s="12">
        <v>139.41</v>
      </c>
      <c r="C39" s="12">
        <v>109.3</v>
      </c>
      <c r="D39" s="12">
        <v>82.46</v>
      </c>
      <c r="E39" s="12">
        <v>72.790000000000006</v>
      </c>
      <c r="F39" s="13">
        <f t="shared" si="0"/>
        <v>8.3791109999999982</v>
      </c>
      <c r="G39" s="13">
        <f t="shared" si="1"/>
        <v>31.660010999999997</v>
      </c>
    </row>
    <row r="40" spans="1:7" x14ac:dyDescent="0.25">
      <c r="A40" s="12">
        <v>181</v>
      </c>
      <c r="B40" s="12">
        <v>92.81</v>
      </c>
      <c r="C40" s="12">
        <v>109.3</v>
      </c>
      <c r="D40" s="12">
        <v>41.09</v>
      </c>
      <c r="E40" s="12">
        <v>72.790000000000006</v>
      </c>
      <c r="F40" s="13">
        <f t="shared" si="0"/>
        <v>-2.2037489999999984</v>
      </c>
      <c r="G40" s="13">
        <f t="shared" si="1"/>
        <v>21.077151000000001</v>
      </c>
    </row>
    <row r="41" spans="1:7" x14ac:dyDescent="0.25">
      <c r="A41" s="12">
        <v>173</v>
      </c>
      <c r="B41" s="12">
        <v>174.02</v>
      </c>
      <c r="C41" s="12">
        <v>109.3</v>
      </c>
      <c r="D41" s="12">
        <v>112.68</v>
      </c>
      <c r="E41" s="12">
        <v>72.790000000000006</v>
      </c>
      <c r="F41" s="13">
        <f t="shared" si="0"/>
        <v>16.239042000000001</v>
      </c>
      <c r="G41" s="13">
        <f t="shared" si="1"/>
        <v>39.519942</v>
      </c>
    </row>
    <row r="42" spans="1:7" x14ac:dyDescent="0.25">
      <c r="A42" s="12">
        <v>179</v>
      </c>
      <c r="B42" s="12">
        <v>87.6</v>
      </c>
      <c r="C42" s="12">
        <v>109.3</v>
      </c>
      <c r="D42" s="12">
        <v>41.75</v>
      </c>
      <c r="E42" s="12">
        <v>72.790000000000006</v>
      </c>
      <c r="F42" s="13">
        <f t="shared" si="0"/>
        <v>-3.3869399999999992</v>
      </c>
      <c r="G42" s="13">
        <f t="shared" si="1"/>
        <v>19.89396</v>
      </c>
    </row>
    <row r="43" spans="1:7" x14ac:dyDescent="0.25">
      <c r="A43" s="12">
        <v>176</v>
      </c>
      <c r="B43" s="12">
        <v>81.3</v>
      </c>
      <c r="C43" s="12">
        <v>109.3</v>
      </c>
      <c r="D43" s="12">
        <v>26.57</v>
      </c>
      <c r="E43" s="12">
        <v>72.790000000000006</v>
      </c>
      <c r="F43" s="13">
        <f t="shared" si="0"/>
        <v>-4.8176699999999997</v>
      </c>
      <c r="G43" s="13">
        <f t="shared" si="1"/>
        <v>18.463229999999999</v>
      </c>
    </row>
    <row r="44" spans="1:7" x14ac:dyDescent="0.25">
      <c r="A44" s="12">
        <v>180</v>
      </c>
      <c r="B44" s="12">
        <v>131.79</v>
      </c>
      <c r="C44" s="12">
        <v>109.3</v>
      </c>
      <c r="D44" s="12">
        <v>72.88</v>
      </c>
      <c r="E44" s="12">
        <v>72.790000000000006</v>
      </c>
      <c r="F44" s="13">
        <f t="shared" si="0"/>
        <v>6.6486090000000004</v>
      </c>
      <c r="G44" s="13">
        <f t="shared" si="1"/>
        <v>29.929508999999999</v>
      </c>
    </row>
    <row r="45" spans="1:7" x14ac:dyDescent="0.25">
      <c r="A45" s="12">
        <v>178</v>
      </c>
      <c r="B45" s="12">
        <v>105.43</v>
      </c>
      <c r="C45" s="12">
        <v>109.3</v>
      </c>
      <c r="D45" s="12">
        <v>50.65</v>
      </c>
      <c r="E45" s="12">
        <v>72.790000000000006</v>
      </c>
      <c r="F45" s="13">
        <f t="shared" si="0"/>
        <v>0.66225300000000331</v>
      </c>
      <c r="G45" s="13">
        <f t="shared" si="1"/>
        <v>23.943153000000002</v>
      </c>
    </row>
    <row r="46" spans="1:7" x14ac:dyDescent="0.25">
      <c r="A46" s="15">
        <v>174</v>
      </c>
      <c r="B46" s="15">
        <v>112.04</v>
      </c>
      <c r="C46" s="15">
        <v>109.3</v>
      </c>
      <c r="D46" s="15">
        <v>56.62</v>
      </c>
      <c r="E46" s="15">
        <v>72.790000000000006</v>
      </c>
      <c r="F46" s="13">
        <f t="shared" si="0"/>
        <v>2.1633840000000006</v>
      </c>
      <c r="G46" s="13">
        <f t="shared" si="1"/>
        <v>25.444284</v>
      </c>
    </row>
    <row r="47" spans="1:7" x14ac:dyDescent="0.25">
      <c r="A47" s="17">
        <v>175</v>
      </c>
      <c r="B47" s="17">
        <v>158.16</v>
      </c>
      <c r="C47" s="17">
        <v>109.3</v>
      </c>
      <c r="D47" s="17">
        <v>105.71</v>
      </c>
      <c r="E47" s="17">
        <v>72.790000000000006</v>
      </c>
      <c r="F47" s="13">
        <f t="shared" si="0"/>
        <v>12.637235999999998</v>
      </c>
      <c r="G47" s="13">
        <f t="shared" si="1"/>
        <v>35.918135999999997</v>
      </c>
    </row>
    <row r="48" spans="1:7" x14ac:dyDescent="0.25">
      <c r="A48" s="15">
        <v>172</v>
      </c>
      <c r="B48" s="15">
        <v>126.67</v>
      </c>
      <c r="C48" s="15">
        <v>109.3</v>
      </c>
      <c r="D48" s="15">
        <v>75.37</v>
      </c>
      <c r="E48" s="15">
        <v>72.790000000000006</v>
      </c>
      <c r="F48" s="13">
        <f t="shared" si="0"/>
        <v>5.4858569999999993</v>
      </c>
      <c r="G48" s="13">
        <f t="shared" si="1"/>
        <v>28.766756999999998</v>
      </c>
    </row>
    <row r="49" spans="1:7" x14ac:dyDescent="0.25">
      <c r="A49" s="12">
        <v>207</v>
      </c>
      <c r="B49" s="12">
        <v>214.06</v>
      </c>
      <c r="C49" s="12">
        <v>113.15</v>
      </c>
      <c r="D49" s="12">
        <v>169.38</v>
      </c>
      <c r="E49" s="12">
        <v>95.3</v>
      </c>
      <c r="F49" s="13">
        <f t="shared" si="0"/>
        <v>25.332125999999999</v>
      </c>
      <c r="G49" s="13">
        <f t="shared" si="1"/>
        <v>48.613025999999998</v>
      </c>
    </row>
    <row r="50" spans="1:7" x14ac:dyDescent="0.25">
      <c r="A50" s="12">
        <v>213</v>
      </c>
      <c r="B50" s="12">
        <v>99.9</v>
      </c>
      <c r="C50" s="12">
        <v>113.15</v>
      </c>
      <c r="D50" s="12">
        <v>64.38</v>
      </c>
      <c r="E50" s="12">
        <v>95.3</v>
      </c>
      <c r="F50" s="13">
        <f t="shared" si="0"/>
        <v>-0.59360999999999819</v>
      </c>
      <c r="G50" s="13">
        <f t="shared" si="1"/>
        <v>22.687290000000001</v>
      </c>
    </row>
    <row r="51" spans="1:7" x14ac:dyDescent="0.25">
      <c r="A51" s="12">
        <v>222</v>
      </c>
      <c r="B51" s="12">
        <v>133.76</v>
      </c>
      <c r="C51" s="12">
        <v>113.15</v>
      </c>
      <c r="D51" s="12">
        <v>100.81</v>
      </c>
      <c r="E51" s="12">
        <v>95.3</v>
      </c>
      <c r="F51" s="13">
        <f t="shared" si="0"/>
        <v>7.0959959999999995</v>
      </c>
      <c r="G51" s="13">
        <f t="shared" si="1"/>
        <v>30.376895999999999</v>
      </c>
    </row>
    <row r="52" spans="1:7" x14ac:dyDescent="0.25">
      <c r="A52" s="12">
        <v>208</v>
      </c>
      <c r="B52" s="12">
        <v>107.75</v>
      </c>
      <c r="C52" s="12">
        <v>113.15</v>
      </c>
      <c r="D52" s="12">
        <v>68.849999999999994</v>
      </c>
      <c r="E52" s="12">
        <v>95.3</v>
      </c>
      <c r="F52" s="13">
        <f t="shared" si="0"/>
        <v>1.1891250000000007</v>
      </c>
      <c r="G52" s="13">
        <f t="shared" si="1"/>
        <v>24.470025</v>
      </c>
    </row>
    <row r="53" spans="1:7" x14ac:dyDescent="0.25">
      <c r="A53" s="12">
        <v>216</v>
      </c>
      <c r="B53" s="12">
        <v>96.9</v>
      </c>
      <c r="C53" s="12">
        <v>113.15</v>
      </c>
      <c r="D53" s="12">
        <v>69.56</v>
      </c>
      <c r="E53" s="12">
        <v>95.3</v>
      </c>
      <c r="F53" s="13">
        <f t="shared" si="0"/>
        <v>-1.2749099999999984</v>
      </c>
      <c r="G53" s="13">
        <f t="shared" si="1"/>
        <v>22.005990000000001</v>
      </c>
    </row>
    <row r="54" spans="1:7" x14ac:dyDescent="0.25">
      <c r="A54" s="12">
        <v>215</v>
      </c>
      <c r="B54" s="12">
        <v>138.51</v>
      </c>
      <c r="C54" s="12">
        <v>113.15</v>
      </c>
      <c r="D54" s="12">
        <v>103.99</v>
      </c>
      <c r="E54" s="12">
        <v>95.3</v>
      </c>
      <c r="F54" s="13">
        <f t="shared" si="0"/>
        <v>8.1747209999999981</v>
      </c>
      <c r="G54" s="13">
        <f t="shared" si="1"/>
        <v>31.455620999999997</v>
      </c>
    </row>
    <row r="55" spans="1:7" x14ac:dyDescent="0.25">
      <c r="A55" s="12">
        <v>221</v>
      </c>
      <c r="B55" s="12">
        <v>86.29</v>
      </c>
      <c r="C55" s="12">
        <v>113.15</v>
      </c>
      <c r="D55" s="12">
        <v>59.98</v>
      </c>
      <c r="E55" s="12">
        <v>95.3</v>
      </c>
      <c r="F55" s="13">
        <f t="shared" si="0"/>
        <v>-3.6844409999999996</v>
      </c>
      <c r="G55" s="13">
        <f t="shared" si="1"/>
        <v>19.596458999999999</v>
      </c>
    </row>
    <row r="56" spans="1:7" x14ac:dyDescent="0.25">
      <c r="A56" s="12">
        <v>217</v>
      </c>
      <c r="B56" s="12">
        <v>138.69</v>
      </c>
      <c r="C56" s="12">
        <v>113.15</v>
      </c>
      <c r="D56" s="12">
        <v>102.72</v>
      </c>
      <c r="E56" s="12">
        <v>95.3</v>
      </c>
      <c r="F56" s="13">
        <f t="shared" si="0"/>
        <v>8.215599000000001</v>
      </c>
      <c r="G56" s="13">
        <f t="shared" si="1"/>
        <v>31.496499</v>
      </c>
    </row>
    <row r="57" spans="1:7" x14ac:dyDescent="0.25">
      <c r="A57" s="12">
        <v>214</v>
      </c>
      <c r="B57" s="12">
        <v>154.6</v>
      </c>
      <c r="C57" s="12">
        <v>113.15</v>
      </c>
      <c r="D57" s="12">
        <v>116.79</v>
      </c>
      <c r="E57" s="12">
        <v>95.3</v>
      </c>
      <c r="F57" s="13">
        <f t="shared" si="0"/>
        <v>11.828759999999999</v>
      </c>
      <c r="G57" s="13">
        <f t="shared" si="1"/>
        <v>35.109659999999998</v>
      </c>
    </row>
    <row r="58" spans="1:7" x14ac:dyDescent="0.25">
      <c r="A58" s="12">
        <v>219</v>
      </c>
      <c r="B58" s="12">
        <v>150.97</v>
      </c>
      <c r="C58" s="12">
        <v>113.15</v>
      </c>
      <c r="D58" s="12">
        <v>118.02</v>
      </c>
      <c r="E58" s="12">
        <v>95.3</v>
      </c>
      <c r="F58" s="13">
        <f t="shared" si="0"/>
        <v>11.004386999999998</v>
      </c>
      <c r="G58" s="13">
        <f t="shared" si="1"/>
        <v>34.285286999999997</v>
      </c>
    </row>
    <row r="59" spans="1:7" x14ac:dyDescent="0.25">
      <c r="A59" s="12">
        <v>218</v>
      </c>
      <c r="B59" s="12">
        <v>108.29</v>
      </c>
      <c r="C59" s="12">
        <v>113.15</v>
      </c>
      <c r="D59" s="12">
        <v>75.02</v>
      </c>
      <c r="E59" s="12">
        <v>95.3</v>
      </c>
      <c r="F59" s="13">
        <f t="shared" si="0"/>
        <v>1.3117590000000021</v>
      </c>
      <c r="G59" s="13">
        <f t="shared" si="1"/>
        <v>24.592659000000001</v>
      </c>
    </row>
    <row r="60" spans="1:7" x14ac:dyDescent="0.25">
      <c r="A60" s="12">
        <v>223</v>
      </c>
      <c r="B60" s="12">
        <v>149.56</v>
      </c>
      <c r="C60" s="12">
        <v>113.15</v>
      </c>
      <c r="D60" s="12">
        <v>115.41</v>
      </c>
      <c r="E60" s="12">
        <v>95.3</v>
      </c>
      <c r="F60" s="13">
        <f t="shared" si="0"/>
        <v>10.684176000000004</v>
      </c>
      <c r="G60" s="13">
        <f t="shared" si="1"/>
        <v>33.965076000000003</v>
      </c>
    </row>
    <row r="61" spans="1:7" x14ac:dyDescent="0.25">
      <c r="A61" s="12">
        <v>209</v>
      </c>
      <c r="B61" s="12">
        <v>103.25</v>
      </c>
      <c r="C61" s="12">
        <v>113.15</v>
      </c>
      <c r="D61" s="12">
        <v>72.02</v>
      </c>
      <c r="E61" s="12">
        <v>95.3</v>
      </c>
      <c r="F61" s="13">
        <f t="shared" si="0"/>
        <v>0.1671750000000003</v>
      </c>
      <c r="G61" s="13">
        <f t="shared" si="1"/>
        <v>23.448074999999999</v>
      </c>
    </row>
    <row r="62" spans="1:7" x14ac:dyDescent="0.25">
      <c r="A62" s="18">
        <v>211</v>
      </c>
      <c r="B62" s="18">
        <v>125.37</v>
      </c>
      <c r="C62" s="18">
        <v>113.15</v>
      </c>
      <c r="D62" s="18">
        <v>87.77</v>
      </c>
      <c r="E62" s="18">
        <v>95.3</v>
      </c>
      <c r="F62" s="13">
        <f t="shared" si="0"/>
        <v>5.1906270000000028</v>
      </c>
      <c r="G62" s="13">
        <f t="shared" si="1"/>
        <v>28.471527000000002</v>
      </c>
    </row>
    <row r="63" spans="1:7" x14ac:dyDescent="0.25">
      <c r="A63" s="18">
        <v>210</v>
      </c>
      <c r="B63" s="18">
        <v>114.51</v>
      </c>
      <c r="C63" s="18">
        <v>113.15</v>
      </c>
      <c r="D63" s="18">
        <v>81.53</v>
      </c>
      <c r="E63" s="18">
        <v>95.3</v>
      </c>
      <c r="F63" s="13">
        <f t="shared" si="0"/>
        <v>2.7243210000000033</v>
      </c>
      <c r="G63" s="13">
        <f t="shared" si="1"/>
        <v>26.005221000000002</v>
      </c>
    </row>
    <row r="64" spans="1:7" x14ac:dyDescent="0.25">
      <c r="A64" s="16">
        <v>212</v>
      </c>
      <c r="B64" s="16">
        <v>139.27000000000001</v>
      </c>
      <c r="C64" s="16">
        <v>113.15</v>
      </c>
      <c r="D64" s="16">
        <v>109.78</v>
      </c>
      <c r="E64" s="16">
        <v>95.3</v>
      </c>
      <c r="F64" s="13">
        <f t="shared" si="0"/>
        <v>8.3473170000000039</v>
      </c>
      <c r="G64" s="13">
        <f t="shared" si="1"/>
        <v>31.628217000000003</v>
      </c>
    </row>
    <row r="65" spans="1:7" x14ac:dyDescent="0.25">
      <c r="A65" s="15">
        <v>220</v>
      </c>
      <c r="B65" s="15">
        <v>120.43</v>
      </c>
      <c r="C65" s="15">
        <v>113.15</v>
      </c>
      <c r="D65" s="15">
        <v>87.83</v>
      </c>
      <c r="E65" s="15">
        <v>95.3</v>
      </c>
      <c r="F65" s="13">
        <f t="shared" si="0"/>
        <v>4.068753000000001</v>
      </c>
      <c r="G65" s="13">
        <f t="shared" si="1"/>
        <v>27.349653</v>
      </c>
    </row>
    <row r="66" spans="1:7" x14ac:dyDescent="0.25">
      <c r="A66" s="15">
        <v>224</v>
      </c>
      <c r="B66" s="15">
        <v>171.41</v>
      </c>
      <c r="C66" s="15">
        <v>113.15</v>
      </c>
      <c r="D66" s="15">
        <v>136.59</v>
      </c>
      <c r="E66" s="15">
        <v>95.3</v>
      </c>
      <c r="F66" s="13">
        <f t="shared" ref="F66:F129" si="2">(B66*0.2271)-23.2809</f>
        <v>15.646311000000001</v>
      </c>
      <c r="G66" s="13">
        <f t="shared" ref="G66:G129" si="3">(B66*0.2271)</f>
        <v>38.927211</v>
      </c>
    </row>
    <row r="67" spans="1:7" x14ac:dyDescent="0.25">
      <c r="A67" s="12">
        <v>236</v>
      </c>
      <c r="B67" s="12">
        <v>163.22</v>
      </c>
      <c r="C67" s="12">
        <v>126.64</v>
      </c>
      <c r="D67" s="12">
        <v>109.57</v>
      </c>
      <c r="E67" s="12">
        <v>100.84</v>
      </c>
      <c r="F67" s="13">
        <f t="shared" si="2"/>
        <v>13.786362</v>
      </c>
      <c r="G67" s="13">
        <f t="shared" si="3"/>
        <v>37.067261999999999</v>
      </c>
    </row>
    <row r="68" spans="1:7" x14ac:dyDescent="0.25">
      <c r="A68" s="12">
        <v>235</v>
      </c>
      <c r="B68" s="12">
        <v>147.22999999999999</v>
      </c>
      <c r="C68" s="12">
        <v>126.64</v>
      </c>
      <c r="D68" s="12">
        <v>98.31</v>
      </c>
      <c r="E68" s="12">
        <v>100.84</v>
      </c>
      <c r="F68" s="13">
        <f t="shared" si="2"/>
        <v>10.155033</v>
      </c>
      <c r="G68" s="13">
        <f t="shared" si="3"/>
        <v>33.435932999999999</v>
      </c>
    </row>
    <row r="69" spans="1:7" x14ac:dyDescent="0.25">
      <c r="A69" s="12">
        <v>244</v>
      </c>
      <c r="B69" s="12">
        <v>138.13999999999999</v>
      </c>
      <c r="C69" s="12">
        <v>126.64</v>
      </c>
      <c r="D69" s="12">
        <v>96.15</v>
      </c>
      <c r="E69" s="12">
        <v>100.84</v>
      </c>
      <c r="F69" s="13">
        <f t="shared" si="2"/>
        <v>8.0906939999999956</v>
      </c>
      <c r="G69" s="13">
        <f t="shared" si="3"/>
        <v>31.371593999999995</v>
      </c>
    </row>
    <row r="70" spans="1:7" x14ac:dyDescent="0.25">
      <c r="A70" s="12">
        <v>239</v>
      </c>
      <c r="B70" s="12">
        <v>138.83000000000001</v>
      </c>
      <c r="C70" s="12">
        <v>126.64</v>
      </c>
      <c r="D70" s="12">
        <v>96.69</v>
      </c>
      <c r="E70" s="12">
        <v>100.84</v>
      </c>
      <c r="F70" s="13">
        <f t="shared" si="2"/>
        <v>8.2473930000000024</v>
      </c>
      <c r="G70" s="13">
        <f t="shared" si="3"/>
        <v>31.528293000000001</v>
      </c>
    </row>
    <row r="71" spans="1:7" x14ac:dyDescent="0.25">
      <c r="A71" s="12">
        <v>234</v>
      </c>
      <c r="B71" s="12">
        <v>145.63999999999999</v>
      </c>
      <c r="C71" s="12">
        <v>126.64</v>
      </c>
      <c r="D71" s="12">
        <v>98.16</v>
      </c>
      <c r="E71" s="12">
        <v>100.84</v>
      </c>
      <c r="F71" s="13">
        <f t="shared" si="2"/>
        <v>9.7939439999999998</v>
      </c>
      <c r="G71" s="13">
        <f t="shared" si="3"/>
        <v>33.074843999999999</v>
      </c>
    </row>
    <row r="72" spans="1:7" x14ac:dyDescent="0.25">
      <c r="A72" s="12">
        <v>228</v>
      </c>
      <c r="B72" s="12">
        <v>94.08</v>
      </c>
      <c r="C72" s="12">
        <v>126.64</v>
      </c>
      <c r="D72" s="12">
        <v>55.14</v>
      </c>
      <c r="E72" s="12">
        <v>100.84</v>
      </c>
      <c r="F72" s="13">
        <f t="shared" si="2"/>
        <v>-1.9153319999999994</v>
      </c>
      <c r="G72" s="13">
        <f t="shared" si="3"/>
        <v>21.365568</v>
      </c>
    </row>
    <row r="73" spans="1:7" x14ac:dyDescent="0.25">
      <c r="A73" s="12">
        <v>225</v>
      </c>
      <c r="B73" s="12">
        <v>262.95999999999998</v>
      </c>
      <c r="C73" s="12">
        <v>126.64</v>
      </c>
      <c r="D73" s="12">
        <v>206.76</v>
      </c>
      <c r="E73" s="12">
        <v>100.84</v>
      </c>
      <c r="F73" s="13">
        <f t="shared" si="2"/>
        <v>36.437315999999996</v>
      </c>
      <c r="G73" s="13">
        <f t="shared" si="3"/>
        <v>59.718215999999991</v>
      </c>
    </row>
    <row r="74" spans="1:7" x14ac:dyDescent="0.25">
      <c r="A74" s="12">
        <v>232</v>
      </c>
      <c r="B74" s="12">
        <v>162.66999999999999</v>
      </c>
      <c r="C74" s="12">
        <v>126.64</v>
      </c>
      <c r="D74" s="12">
        <v>107.99</v>
      </c>
      <c r="E74" s="12">
        <v>100.84</v>
      </c>
      <c r="F74" s="13">
        <f t="shared" si="2"/>
        <v>13.661456999999995</v>
      </c>
      <c r="G74" s="13">
        <f t="shared" si="3"/>
        <v>36.942356999999994</v>
      </c>
    </row>
    <row r="75" spans="1:7" x14ac:dyDescent="0.25">
      <c r="A75" s="12">
        <v>227</v>
      </c>
      <c r="B75" s="12">
        <v>100.61</v>
      </c>
      <c r="C75" s="12">
        <v>126.64</v>
      </c>
      <c r="D75" s="12">
        <v>61.34</v>
      </c>
      <c r="E75" s="12">
        <v>100.84</v>
      </c>
      <c r="F75" s="13">
        <f t="shared" si="2"/>
        <v>-0.43236899999999778</v>
      </c>
      <c r="G75" s="13">
        <f t="shared" si="3"/>
        <v>22.848531000000001</v>
      </c>
    </row>
    <row r="76" spans="1:7" x14ac:dyDescent="0.25">
      <c r="A76" s="12">
        <v>231</v>
      </c>
      <c r="B76" s="12">
        <v>144.08000000000001</v>
      </c>
      <c r="C76" s="12">
        <v>126.64</v>
      </c>
      <c r="D76" s="12">
        <v>88.17</v>
      </c>
      <c r="E76" s="12">
        <v>100.84</v>
      </c>
      <c r="F76" s="13">
        <f t="shared" si="2"/>
        <v>9.4396680000000011</v>
      </c>
      <c r="G76" s="13">
        <f t="shared" si="3"/>
        <v>32.720568</v>
      </c>
    </row>
    <row r="77" spans="1:7" x14ac:dyDescent="0.25">
      <c r="A77" s="12">
        <v>245</v>
      </c>
      <c r="B77" s="12">
        <v>124.63</v>
      </c>
      <c r="C77" s="12">
        <v>126.64</v>
      </c>
      <c r="D77" s="12">
        <v>84.64</v>
      </c>
      <c r="E77" s="12">
        <v>100.84</v>
      </c>
      <c r="F77" s="13">
        <f t="shared" si="2"/>
        <v>5.0225729999999977</v>
      </c>
      <c r="G77" s="13">
        <f t="shared" si="3"/>
        <v>28.303472999999997</v>
      </c>
    </row>
    <row r="78" spans="1:7" x14ac:dyDescent="0.25">
      <c r="A78" s="12">
        <v>237</v>
      </c>
      <c r="B78" s="12">
        <v>115.16</v>
      </c>
      <c r="C78" s="12">
        <v>126.64</v>
      </c>
      <c r="D78" s="12">
        <v>68.069999999999993</v>
      </c>
      <c r="E78" s="12">
        <v>100.84</v>
      </c>
      <c r="F78" s="13">
        <f t="shared" si="2"/>
        <v>2.871935999999998</v>
      </c>
      <c r="G78" s="13">
        <f t="shared" si="3"/>
        <v>26.152835999999997</v>
      </c>
    </row>
    <row r="79" spans="1:7" x14ac:dyDescent="0.25">
      <c r="A79" s="12">
        <v>241</v>
      </c>
      <c r="B79" s="12">
        <v>168.23</v>
      </c>
      <c r="C79" s="12">
        <v>126.64</v>
      </c>
      <c r="D79" s="12">
        <v>126.09</v>
      </c>
      <c r="E79" s="12">
        <v>100.84</v>
      </c>
      <c r="F79" s="13">
        <f t="shared" si="2"/>
        <v>14.924133000000001</v>
      </c>
      <c r="G79" s="13">
        <f t="shared" si="3"/>
        <v>38.205033</v>
      </c>
    </row>
    <row r="80" spans="1:7" x14ac:dyDescent="0.25">
      <c r="A80" s="12">
        <v>238</v>
      </c>
      <c r="B80" s="12">
        <v>207.44</v>
      </c>
      <c r="C80" s="12">
        <v>126.64</v>
      </c>
      <c r="D80" s="12">
        <v>154.33000000000001</v>
      </c>
      <c r="E80" s="12">
        <v>100.84</v>
      </c>
      <c r="F80" s="13">
        <f t="shared" si="2"/>
        <v>23.828723999999998</v>
      </c>
      <c r="G80" s="13">
        <f t="shared" si="3"/>
        <v>47.109623999999997</v>
      </c>
    </row>
    <row r="81" spans="1:7" x14ac:dyDescent="0.25">
      <c r="A81" s="12">
        <v>229</v>
      </c>
      <c r="B81" s="12">
        <v>150.01</v>
      </c>
      <c r="C81" s="12">
        <v>126.64</v>
      </c>
      <c r="D81" s="12">
        <v>102.88</v>
      </c>
      <c r="E81" s="12">
        <v>100.84</v>
      </c>
      <c r="F81" s="13">
        <f t="shared" si="2"/>
        <v>10.786370999999999</v>
      </c>
      <c r="G81" s="13">
        <f t="shared" si="3"/>
        <v>34.067270999999998</v>
      </c>
    </row>
    <row r="82" spans="1:7" x14ac:dyDescent="0.25">
      <c r="A82" s="14">
        <v>226</v>
      </c>
      <c r="B82" s="14">
        <v>205.48</v>
      </c>
      <c r="C82" s="14">
        <v>126.64</v>
      </c>
      <c r="D82" s="14">
        <v>150.41999999999999</v>
      </c>
      <c r="E82" s="14">
        <v>100.84</v>
      </c>
      <c r="F82" s="13">
        <f t="shared" si="2"/>
        <v>23.383607999999999</v>
      </c>
      <c r="G82" s="13">
        <f t="shared" si="3"/>
        <v>46.664507999999998</v>
      </c>
    </row>
    <row r="83" spans="1:7" x14ac:dyDescent="0.25">
      <c r="A83" s="14">
        <v>240</v>
      </c>
      <c r="B83" s="14">
        <v>101.25</v>
      </c>
      <c r="C83" s="14">
        <v>126.64</v>
      </c>
      <c r="D83" s="14">
        <v>56.12</v>
      </c>
      <c r="E83" s="14">
        <v>100.84</v>
      </c>
      <c r="F83" s="13">
        <f t="shared" si="2"/>
        <v>-0.28702499999999986</v>
      </c>
      <c r="G83" s="13">
        <f t="shared" si="3"/>
        <v>22.993874999999999</v>
      </c>
    </row>
    <row r="84" spans="1:7" x14ac:dyDescent="0.25">
      <c r="A84" s="15">
        <v>242</v>
      </c>
      <c r="B84" s="15">
        <v>161.27000000000001</v>
      </c>
      <c r="C84" s="15">
        <v>126.64</v>
      </c>
      <c r="D84" s="15">
        <v>121.65</v>
      </c>
      <c r="E84" s="15">
        <v>100.84</v>
      </c>
      <c r="F84" s="13">
        <f t="shared" si="2"/>
        <v>13.343517000000002</v>
      </c>
      <c r="G84" s="13">
        <f t="shared" si="3"/>
        <v>36.624417000000001</v>
      </c>
    </row>
    <row r="85" spans="1:7" x14ac:dyDescent="0.25">
      <c r="A85" s="15">
        <v>243</v>
      </c>
      <c r="B85" s="15">
        <v>105.23</v>
      </c>
      <c r="C85" s="15">
        <v>126.64</v>
      </c>
      <c r="D85" s="15">
        <v>60.7</v>
      </c>
      <c r="E85" s="15">
        <v>100.84</v>
      </c>
      <c r="F85" s="13">
        <f t="shared" si="2"/>
        <v>0.61683299999999974</v>
      </c>
      <c r="G85" s="13">
        <f t="shared" si="3"/>
        <v>23.897732999999999</v>
      </c>
    </row>
    <row r="86" spans="1:7" x14ac:dyDescent="0.25">
      <c r="A86" s="12">
        <v>286</v>
      </c>
      <c r="B86" s="12">
        <v>102.14</v>
      </c>
      <c r="C86" s="12">
        <v>155.63</v>
      </c>
      <c r="D86" s="12">
        <v>23.65</v>
      </c>
      <c r="E86" s="12">
        <v>96.41</v>
      </c>
      <c r="F86" s="13">
        <f t="shared" si="2"/>
        <v>-8.4906000000000148E-2</v>
      </c>
      <c r="G86" s="13">
        <f t="shared" si="3"/>
        <v>23.195993999999999</v>
      </c>
    </row>
    <row r="87" spans="1:7" x14ac:dyDescent="0.25">
      <c r="A87" s="12">
        <v>300</v>
      </c>
      <c r="B87" s="12">
        <v>163.06</v>
      </c>
      <c r="C87" s="12">
        <v>155.63</v>
      </c>
      <c r="D87" s="12">
        <v>69.69</v>
      </c>
      <c r="E87" s="12">
        <v>96.41</v>
      </c>
      <c r="F87" s="13">
        <f t="shared" si="2"/>
        <v>13.750026000000002</v>
      </c>
      <c r="G87" s="13">
        <f t="shared" si="3"/>
        <v>37.030926000000001</v>
      </c>
    </row>
    <row r="88" spans="1:7" x14ac:dyDescent="0.25">
      <c r="A88" s="12">
        <v>287</v>
      </c>
      <c r="B88" s="12">
        <v>139.38</v>
      </c>
      <c r="C88" s="12">
        <v>155.63</v>
      </c>
      <c r="D88" s="12">
        <v>51.88</v>
      </c>
      <c r="E88" s="12">
        <v>96.41</v>
      </c>
      <c r="F88" s="13">
        <f t="shared" si="2"/>
        <v>8.3722980000000007</v>
      </c>
      <c r="G88" s="13">
        <f t="shared" si="3"/>
        <v>31.653198</v>
      </c>
    </row>
    <row r="89" spans="1:7" x14ac:dyDescent="0.25">
      <c r="A89" s="12">
        <v>294</v>
      </c>
      <c r="B89" s="12">
        <v>84.84</v>
      </c>
      <c r="C89" s="12">
        <v>155.63</v>
      </c>
      <c r="D89" s="12">
        <v>17.53</v>
      </c>
      <c r="E89" s="12">
        <v>96.41</v>
      </c>
      <c r="F89" s="13">
        <f t="shared" si="2"/>
        <v>-4.013735999999998</v>
      </c>
      <c r="G89" s="13">
        <f t="shared" si="3"/>
        <v>19.267164000000001</v>
      </c>
    </row>
    <row r="90" spans="1:7" x14ac:dyDescent="0.25">
      <c r="A90" s="12">
        <v>302</v>
      </c>
      <c r="B90" s="12">
        <v>124.4</v>
      </c>
      <c r="C90" s="12">
        <v>155.63</v>
      </c>
      <c r="D90" s="12">
        <v>33.46</v>
      </c>
      <c r="E90" s="12">
        <v>96.41</v>
      </c>
      <c r="F90" s="13">
        <f t="shared" si="2"/>
        <v>4.9703400000000002</v>
      </c>
      <c r="G90" s="13">
        <f t="shared" si="3"/>
        <v>28.251239999999999</v>
      </c>
    </row>
    <row r="91" spans="1:7" x14ac:dyDescent="0.25">
      <c r="A91" s="12">
        <v>291</v>
      </c>
      <c r="B91" s="12">
        <v>146</v>
      </c>
      <c r="C91" s="12">
        <v>155.63</v>
      </c>
      <c r="D91" s="12">
        <v>60.8</v>
      </c>
      <c r="E91" s="12">
        <v>96.41</v>
      </c>
      <c r="F91" s="13">
        <f t="shared" si="2"/>
        <v>9.8756999999999984</v>
      </c>
      <c r="G91" s="13">
        <f t="shared" si="3"/>
        <v>33.156599999999997</v>
      </c>
    </row>
    <row r="92" spans="1:7" x14ac:dyDescent="0.25">
      <c r="A92" s="12">
        <v>289</v>
      </c>
      <c r="B92" s="12">
        <v>149.82</v>
      </c>
      <c r="C92" s="12">
        <v>155.63</v>
      </c>
      <c r="D92" s="12">
        <v>65.91</v>
      </c>
      <c r="E92" s="12">
        <v>96.41</v>
      </c>
      <c r="F92" s="13">
        <f t="shared" si="2"/>
        <v>10.743221999999999</v>
      </c>
      <c r="G92" s="13">
        <f t="shared" si="3"/>
        <v>34.024121999999998</v>
      </c>
    </row>
    <row r="93" spans="1:7" x14ac:dyDescent="0.25">
      <c r="A93" s="12">
        <v>299</v>
      </c>
      <c r="B93" s="12">
        <v>203.76</v>
      </c>
      <c r="C93" s="12">
        <v>155.63</v>
      </c>
      <c r="D93" s="12">
        <v>102.24</v>
      </c>
      <c r="E93" s="12">
        <v>96.41</v>
      </c>
      <c r="F93" s="13">
        <f t="shared" si="2"/>
        <v>22.992996000000002</v>
      </c>
      <c r="G93" s="13">
        <f t="shared" si="3"/>
        <v>46.273896000000001</v>
      </c>
    </row>
    <row r="94" spans="1:7" x14ac:dyDescent="0.25">
      <c r="A94" s="12">
        <v>303</v>
      </c>
      <c r="B94" s="12">
        <v>173.86</v>
      </c>
      <c r="C94" s="12">
        <v>155.63</v>
      </c>
      <c r="D94" s="12">
        <v>86.86</v>
      </c>
      <c r="E94" s="12">
        <v>96.41</v>
      </c>
      <c r="F94" s="13">
        <f t="shared" si="2"/>
        <v>16.202706000000003</v>
      </c>
      <c r="G94" s="13">
        <f t="shared" si="3"/>
        <v>39.483606000000002</v>
      </c>
    </row>
    <row r="95" spans="1:7" x14ac:dyDescent="0.25">
      <c r="A95" s="12">
        <v>293</v>
      </c>
      <c r="B95" s="12">
        <v>158.53</v>
      </c>
      <c r="C95" s="12">
        <v>155.63</v>
      </c>
      <c r="D95" s="12">
        <v>67.5</v>
      </c>
      <c r="E95" s="12">
        <v>96.41</v>
      </c>
      <c r="F95" s="13">
        <f t="shared" si="2"/>
        <v>12.721263000000004</v>
      </c>
      <c r="G95" s="13">
        <f t="shared" si="3"/>
        <v>36.002163000000003</v>
      </c>
    </row>
    <row r="96" spans="1:7" x14ac:dyDescent="0.25">
      <c r="A96" s="12">
        <v>301</v>
      </c>
      <c r="B96" s="12">
        <v>136.97</v>
      </c>
      <c r="C96" s="12">
        <v>155.63</v>
      </c>
      <c r="D96" s="12">
        <v>47.41</v>
      </c>
      <c r="E96" s="12">
        <v>96.41</v>
      </c>
      <c r="F96" s="13">
        <f t="shared" si="2"/>
        <v>7.8249870000000001</v>
      </c>
      <c r="G96" s="13">
        <f t="shared" si="3"/>
        <v>31.105886999999999</v>
      </c>
    </row>
    <row r="97" spans="1:7" x14ac:dyDescent="0.25">
      <c r="A97" s="12">
        <v>285</v>
      </c>
      <c r="B97" s="12">
        <v>175.16</v>
      </c>
      <c r="C97" s="12">
        <v>155.63</v>
      </c>
      <c r="D97" s="12">
        <v>69.97</v>
      </c>
      <c r="E97" s="12">
        <v>96.41</v>
      </c>
      <c r="F97" s="13">
        <f t="shared" si="2"/>
        <v>16.497935999999999</v>
      </c>
      <c r="G97" s="13">
        <f t="shared" si="3"/>
        <v>39.778835999999998</v>
      </c>
    </row>
    <row r="98" spans="1:7" x14ac:dyDescent="0.25">
      <c r="A98" s="12">
        <v>288</v>
      </c>
      <c r="B98" s="12">
        <v>130</v>
      </c>
      <c r="C98" s="12">
        <v>155.63</v>
      </c>
      <c r="D98" s="12">
        <v>44.31</v>
      </c>
      <c r="E98" s="12">
        <v>96.41</v>
      </c>
      <c r="F98" s="13">
        <f t="shared" si="2"/>
        <v>6.2421000000000006</v>
      </c>
      <c r="G98" s="13">
        <f t="shared" si="3"/>
        <v>29.523</v>
      </c>
    </row>
    <row r="99" spans="1:7" x14ac:dyDescent="0.25">
      <c r="A99" s="12">
        <v>292</v>
      </c>
      <c r="B99" s="12">
        <v>137.86000000000001</v>
      </c>
      <c r="C99" s="12">
        <v>155.63</v>
      </c>
      <c r="D99" s="12">
        <v>58.96</v>
      </c>
      <c r="E99" s="12">
        <v>96.41</v>
      </c>
      <c r="F99" s="13">
        <f t="shared" si="2"/>
        <v>8.0271060000000034</v>
      </c>
      <c r="G99" s="13">
        <f t="shared" si="3"/>
        <v>31.308006000000002</v>
      </c>
    </row>
    <row r="100" spans="1:7" x14ac:dyDescent="0.25">
      <c r="A100" s="12">
        <v>304</v>
      </c>
      <c r="B100" s="12">
        <v>165.08</v>
      </c>
      <c r="C100" s="12">
        <v>155.63</v>
      </c>
      <c r="D100" s="12">
        <v>83.27</v>
      </c>
      <c r="E100" s="12">
        <v>96.41</v>
      </c>
      <c r="F100" s="13">
        <f t="shared" si="2"/>
        <v>14.208768000000003</v>
      </c>
      <c r="G100" s="13">
        <f t="shared" si="3"/>
        <v>37.489668000000002</v>
      </c>
    </row>
    <row r="101" spans="1:7" x14ac:dyDescent="0.25">
      <c r="A101" s="12">
        <v>307</v>
      </c>
      <c r="B101" s="12">
        <v>167.49</v>
      </c>
      <c r="C101" s="12">
        <v>155.63</v>
      </c>
      <c r="D101" s="12">
        <v>65.239999999999995</v>
      </c>
      <c r="E101" s="12">
        <v>96.41</v>
      </c>
      <c r="F101" s="13">
        <f t="shared" si="2"/>
        <v>14.756079000000003</v>
      </c>
      <c r="G101" s="13">
        <f t="shared" si="3"/>
        <v>38.036979000000002</v>
      </c>
    </row>
    <row r="102" spans="1:7" x14ac:dyDescent="0.25">
      <c r="A102" s="12">
        <v>290</v>
      </c>
      <c r="B102" s="12">
        <v>109.25</v>
      </c>
      <c r="C102" s="12">
        <v>155.63</v>
      </c>
      <c r="D102" s="12">
        <v>37.21</v>
      </c>
      <c r="E102" s="12">
        <v>96.41</v>
      </c>
      <c r="F102" s="13">
        <f t="shared" si="2"/>
        <v>1.5297750000000008</v>
      </c>
      <c r="G102" s="13">
        <f t="shared" si="3"/>
        <v>24.810675</v>
      </c>
    </row>
    <row r="103" spans="1:7" x14ac:dyDescent="0.25">
      <c r="A103" s="12">
        <v>298</v>
      </c>
      <c r="B103" s="12">
        <v>129.16999999999999</v>
      </c>
      <c r="C103" s="12">
        <v>155.63</v>
      </c>
      <c r="D103" s="12">
        <v>50.62</v>
      </c>
      <c r="E103" s="12">
        <v>96.41</v>
      </c>
      <c r="F103" s="13">
        <f t="shared" si="2"/>
        <v>6.053606999999996</v>
      </c>
      <c r="G103" s="13">
        <f t="shared" si="3"/>
        <v>29.334506999999995</v>
      </c>
    </row>
    <row r="104" spans="1:7" x14ac:dyDescent="0.25">
      <c r="A104" s="18">
        <v>295</v>
      </c>
      <c r="B104" s="18">
        <v>129.21</v>
      </c>
      <c r="C104" s="18">
        <v>155.63</v>
      </c>
      <c r="D104" s="18">
        <v>36.450000000000003</v>
      </c>
      <c r="E104" s="18">
        <v>96.41</v>
      </c>
      <c r="F104" s="13">
        <f t="shared" si="2"/>
        <v>6.0626910000000009</v>
      </c>
      <c r="G104" s="13">
        <f t="shared" si="3"/>
        <v>29.343591</v>
      </c>
    </row>
    <row r="105" spans="1:7" x14ac:dyDescent="0.25">
      <c r="A105" s="18">
        <v>297</v>
      </c>
      <c r="B105" s="18">
        <v>82.23</v>
      </c>
      <c r="C105" s="18">
        <v>155.63</v>
      </c>
      <c r="D105" s="18">
        <v>12.88</v>
      </c>
      <c r="E105" s="18">
        <v>96.41</v>
      </c>
      <c r="F105" s="13">
        <f t="shared" si="2"/>
        <v>-4.6064669999999985</v>
      </c>
      <c r="G105" s="13">
        <f t="shared" si="3"/>
        <v>18.674433000000001</v>
      </c>
    </row>
    <row r="106" spans="1:7" x14ac:dyDescent="0.25">
      <c r="A106" s="18">
        <v>296</v>
      </c>
      <c r="B106" s="18">
        <v>123.23</v>
      </c>
      <c r="C106" s="18">
        <v>155.63</v>
      </c>
      <c r="D106" s="18">
        <v>35.51</v>
      </c>
      <c r="E106" s="18">
        <v>96.41</v>
      </c>
      <c r="F106" s="13">
        <f t="shared" si="2"/>
        <v>4.7046330000000012</v>
      </c>
      <c r="G106" s="13">
        <f t="shared" si="3"/>
        <v>27.985533</v>
      </c>
    </row>
    <row r="107" spans="1:7" x14ac:dyDescent="0.25">
      <c r="A107" s="16">
        <v>306</v>
      </c>
      <c r="B107" s="16">
        <v>149.72999999999999</v>
      </c>
      <c r="C107" s="16">
        <v>155.63</v>
      </c>
      <c r="D107" s="16">
        <v>57.4</v>
      </c>
      <c r="E107" s="16">
        <v>96.41</v>
      </c>
      <c r="F107" s="13">
        <f t="shared" si="2"/>
        <v>10.722782999999996</v>
      </c>
      <c r="G107" s="13">
        <f t="shared" si="3"/>
        <v>34.003682999999995</v>
      </c>
    </row>
    <row r="108" spans="1:7" x14ac:dyDescent="0.25">
      <c r="A108" s="16">
        <v>305</v>
      </c>
      <c r="B108" s="16">
        <v>164.71</v>
      </c>
      <c r="C108" s="16">
        <v>155.63</v>
      </c>
      <c r="D108" s="16">
        <v>76.430000000000007</v>
      </c>
      <c r="E108" s="16">
        <v>96.41</v>
      </c>
      <c r="F108" s="13">
        <f t="shared" si="2"/>
        <v>14.124741000000004</v>
      </c>
      <c r="G108" s="13">
        <f t="shared" si="3"/>
        <v>37.405641000000003</v>
      </c>
    </row>
    <row r="109" spans="1:7" x14ac:dyDescent="0.25">
      <c r="A109" s="18">
        <v>119</v>
      </c>
      <c r="B109" s="18">
        <v>317</v>
      </c>
      <c r="C109" s="18">
        <v>156.16</v>
      </c>
      <c r="D109" s="18">
        <v>257.02999999999997</v>
      </c>
      <c r="E109" s="18">
        <v>126.48</v>
      </c>
      <c r="F109" s="13">
        <f t="shared" si="2"/>
        <v>48.709800000000001</v>
      </c>
      <c r="G109" s="13">
        <f t="shared" si="3"/>
        <v>71.990700000000004</v>
      </c>
    </row>
    <row r="110" spans="1:7" x14ac:dyDescent="0.25">
      <c r="A110" s="18">
        <v>128</v>
      </c>
      <c r="B110" s="18">
        <v>285.5</v>
      </c>
      <c r="C110" s="18">
        <v>156.16</v>
      </c>
      <c r="D110" s="18">
        <v>238.73</v>
      </c>
      <c r="E110" s="18">
        <v>126.48</v>
      </c>
      <c r="F110" s="13">
        <f t="shared" si="2"/>
        <v>41.556150000000002</v>
      </c>
      <c r="G110" s="13">
        <f t="shared" si="3"/>
        <v>64.837050000000005</v>
      </c>
    </row>
    <row r="111" spans="1:7" x14ac:dyDescent="0.25">
      <c r="A111" s="18">
        <v>134</v>
      </c>
      <c r="B111" s="18">
        <v>205.15</v>
      </c>
      <c r="C111" s="18">
        <v>156.16</v>
      </c>
      <c r="D111" s="18">
        <v>158.63999999999999</v>
      </c>
      <c r="E111" s="18">
        <v>126.48</v>
      </c>
      <c r="F111" s="13">
        <f t="shared" si="2"/>
        <v>23.308665000000001</v>
      </c>
      <c r="G111" s="13">
        <f t="shared" si="3"/>
        <v>46.589565</v>
      </c>
    </row>
    <row r="112" spans="1:7" x14ac:dyDescent="0.25">
      <c r="A112" s="18">
        <v>127</v>
      </c>
      <c r="B112" s="18">
        <v>345.58</v>
      </c>
      <c r="C112" s="18">
        <v>156.16</v>
      </c>
      <c r="D112" s="18">
        <v>300.37</v>
      </c>
      <c r="E112" s="18">
        <v>126.48</v>
      </c>
      <c r="F112" s="13">
        <f t="shared" si="2"/>
        <v>55.200317999999996</v>
      </c>
      <c r="G112" s="13">
        <f t="shared" si="3"/>
        <v>78.481217999999998</v>
      </c>
    </row>
    <row r="113" spans="1:7" x14ac:dyDescent="0.25">
      <c r="A113" s="18">
        <v>123</v>
      </c>
      <c r="B113" s="18">
        <v>166.31</v>
      </c>
      <c r="C113" s="18">
        <v>156.16</v>
      </c>
      <c r="D113" s="18">
        <v>119.16</v>
      </c>
      <c r="E113" s="18">
        <v>126.48</v>
      </c>
      <c r="F113" s="13">
        <f t="shared" si="2"/>
        <v>14.488101000000004</v>
      </c>
      <c r="G113" s="13">
        <f t="shared" si="3"/>
        <v>37.769001000000003</v>
      </c>
    </row>
    <row r="114" spans="1:7" x14ac:dyDescent="0.25">
      <c r="A114" s="18">
        <v>124</v>
      </c>
      <c r="B114" s="18">
        <v>287.18</v>
      </c>
      <c r="C114" s="18">
        <v>156.16</v>
      </c>
      <c r="D114" s="18">
        <v>237.91</v>
      </c>
      <c r="E114" s="18">
        <v>126.48</v>
      </c>
      <c r="F114" s="13">
        <f t="shared" si="2"/>
        <v>41.937677999999991</v>
      </c>
      <c r="G114" s="13">
        <f t="shared" si="3"/>
        <v>65.218577999999994</v>
      </c>
    </row>
    <row r="115" spans="1:7" x14ac:dyDescent="0.25">
      <c r="A115" s="18">
        <v>132</v>
      </c>
      <c r="B115" s="18">
        <v>262.73</v>
      </c>
      <c r="C115" s="18">
        <v>156.16</v>
      </c>
      <c r="D115" s="18">
        <v>213.29</v>
      </c>
      <c r="E115" s="18">
        <v>126.48</v>
      </c>
      <c r="F115" s="13">
        <f t="shared" si="2"/>
        <v>36.385083000000009</v>
      </c>
      <c r="G115" s="13">
        <f t="shared" si="3"/>
        <v>59.665983000000004</v>
      </c>
    </row>
    <row r="116" spans="1:7" x14ac:dyDescent="0.25">
      <c r="A116" s="18">
        <v>120</v>
      </c>
      <c r="B116" s="18">
        <v>271.92</v>
      </c>
      <c r="C116" s="18">
        <v>156.16</v>
      </c>
      <c r="D116" s="18">
        <v>225.85</v>
      </c>
      <c r="E116" s="18">
        <v>126.48</v>
      </c>
      <c r="F116" s="13">
        <f t="shared" si="2"/>
        <v>38.472132000000002</v>
      </c>
      <c r="G116" s="13">
        <f t="shared" si="3"/>
        <v>61.753032000000005</v>
      </c>
    </row>
    <row r="117" spans="1:7" x14ac:dyDescent="0.25">
      <c r="A117" s="18">
        <v>129</v>
      </c>
      <c r="B117" s="18">
        <v>199.24</v>
      </c>
      <c r="C117" s="18">
        <v>156.16</v>
      </c>
      <c r="D117" s="18">
        <v>159.68</v>
      </c>
      <c r="E117" s="18">
        <v>126.48</v>
      </c>
      <c r="F117" s="13">
        <f t="shared" si="2"/>
        <v>21.966504000000004</v>
      </c>
      <c r="G117" s="13">
        <f t="shared" si="3"/>
        <v>45.247404000000003</v>
      </c>
    </row>
    <row r="118" spans="1:7" x14ac:dyDescent="0.25">
      <c r="A118" s="18">
        <v>131</v>
      </c>
      <c r="B118" s="18">
        <v>264.44</v>
      </c>
      <c r="C118" s="18">
        <v>156.16</v>
      </c>
      <c r="D118" s="18">
        <v>222.36</v>
      </c>
      <c r="E118" s="18">
        <v>126.48</v>
      </c>
      <c r="F118" s="13">
        <f t="shared" si="2"/>
        <v>36.773424000000006</v>
      </c>
      <c r="G118" s="13">
        <f t="shared" si="3"/>
        <v>60.054324000000001</v>
      </c>
    </row>
    <row r="119" spans="1:7" x14ac:dyDescent="0.25">
      <c r="A119" s="18">
        <v>125</v>
      </c>
      <c r="B119" s="18">
        <v>279.62</v>
      </c>
      <c r="C119" s="18">
        <v>156.16</v>
      </c>
      <c r="D119" s="18">
        <v>225.23</v>
      </c>
      <c r="E119" s="18">
        <v>126.48</v>
      </c>
      <c r="F119" s="13">
        <f t="shared" si="2"/>
        <v>40.220802000000006</v>
      </c>
      <c r="G119" s="13">
        <f t="shared" si="3"/>
        <v>63.501702000000002</v>
      </c>
    </row>
    <row r="120" spans="1:7" x14ac:dyDescent="0.25">
      <c r="A120" s="18">
        <v>126</v>
      </c>
      <c r="B120" s="18">
        <v>158.03</v>
      </c>
      <c r="C120" s="18">
        <v>156.16</v>
      </c>
      <c r="D120" s="18">
        <v>113.68</v>
      </c>
      <c r="E120" s="18">
        <v>126.48</v>
      </c>
      <c r="F120" s="13">
        <f t="shared" si="2"/>
        <v>12.607713</v>
      </c>
      <c r="G120" s="13">
        <f t="shared" si="3"/>
        <v>35.888612999999999</v>
      </c>
    </row>
    <row r="121" spans="1:7" x14ac:dyDescent="0.25">
      <c r="A121" s="18">
        <v>133</v>
      </c>
      <c r="B121" s="18">
        <v>228.82</v>
      </c>
      <c r="C121" s="18">
        <v>156.16</v>
      </c>
      <c r="D121" s="18">
        <v>190.27</v>
      </c>
      <c r="E121" s="18">
        <v>126.48</v>
      </c>
      <c r="F121" s="13">
        <f t="shared" si="2"/>
        <v>28.684121999999999</v>
      </c>
      <c r="G121" s="13">
        <f t="shared" si="3"/>
        <v>51.965021999999998</v>
      </c>
    </row>
    <row r="122" spans="1:7" x14ac:dyDescent="0.25">
      <c r="A122" s="18">
        <v>121</v>
      </c>
      <c r="B122" s="18">
        <v>295.89</v>
      </c>
      <c r="C122" s="18">
        <v>156.16</v>
      </c>
      <c r="D122" s="18">
        <v>240.67</v>
      </c>
      <c r="E122" s="18">
        <v>126.48</v>
      </c>
      <c r="F122" s="13">
        <f t="shared" si="2"/>
        <v>43.915718999999996</v>
      </c>
      <c r="G122" s="13">
        <f t="shared" si="3"/>
        <v>67.196618999999998</v>
      </c>
    </row>
    <row r="123" spans="1:7" x14ac:dyDescent="0.25">
      <c r="A123" s="18">
        <v>122</v>
      </c>
      <c r="B123" s="18">
        <v>313.41000000000003</v>
      </c>
      <c r="C123" s="18">
        <v>156.16</v>
      </c>
      <c r="D123" s="18">
        <v>260.08</v>
      </c>
      <c r="E123" s="18">
        <v>126.48</v>
      </c>
      <c r="F123" s="13">
        <f t="shared" si="2"/>
        <v>47.894511000000008</v>
      </c>
      <c r="G123" s="13">
        <f t="shared" si="3"/>
        <v>71.175411000000011</v>
      </c>
    </row>
    <row r="124" spans="1:7" x14ac:dyDescent="0.25">
      <c r="A124" s="18">
        <v>130</v>
      </c>
      <c r="B124" s="18">
        <v>130.99</v>
      </c>
      <c r="C124" s="18">
        <v>156.16</v>
      </c>
      <c r="D124" s="18">
        <v>93.93</v>
      </c>
      <c r="E124" s="18">
        <v>126.48</v>
      </c>
      <c r="F124" s="13">
        <f t="shared" si="2"/>
        <v>6.4669290000000039</v>
      </c>
      <c r="G124" s="13">
        <f t="shared" si="3"/>
        <v>29.747829000000003</v>
      </c>
    </row>
    <row r="125" spans="1:7" x14ac:dyDescent="0.25">
      <c r="A125" s="12">
        <v>258</v>
      </c>
      <c r="B125" s="12">
        <v>169.84</v>
      </c>
      <c r="C125" s="12">
        <v>169.11</v>
      </c>
      <c r="D125" s="12">
        <v>82.73</v>
      </c>
      <c r="E125" s="12">
        <v>119.94</v>
      </c>
      <c r="F125" s="13">
        <f t="shared" si="2"/>
        <v>15.289764000000002</v>
      </c>
      <c r="G125" s="13">
        <f t="shared" si="3"/>
        <v>38.570664000000001</v>
      </c>
    </row>
    <row r="126" spans="1:7" x14ac:dyDescent="0.25">
      <c r="A126" s="12">
        <v>256</v>
      </c>
      <c r="B126" s="12">
        <v>155.62</v>
      </c>
      <c r="C126" s="12">
        <v>169.11</v>
      </c>
      <c r="D126" s="12">
        <v>81.7</v>
      </c>
      <c r="E126" s="12">
        <v>119.94</v>
      </c>
      <c r="F126" s="13">
        <f t="shared" si="2"/>
        <v>12.060402</v>
      </c>
      <c r="G126" s="13">
        <f t="shared" si="3"/>
        <v>35.341301999999999</v>
      </c>
    </row>
    <row r="127" spans="1:7" x14ac:dyDescent="0.25">
      <c r="A127" s="12">
        <v>263</v>
      </c>
      <c r="B127" s="12">
        <v>161.6</v>
      </c>
      <c r="C127" s="12">
        <v>169.11</v>
      </c>
      <c r="D127" s="12">
        <v>76.930000000000007</v>
      </c>
      <c r="E127" s="12">
        <v>119.94</v>
      </c>
      <c r="F127" s="13">
        <f t="shared" si="2"/>
        <v>13.41846</v>
      </c>
      <c r="G127" s="13">
        <f t="shared" si="3"/>
        <v>36.699359999999999</v>
      </c>
    </row>
    <row r="128" spans="1:7" x14ac:dyDescent="0.25">
      <c r="A128" s="12">
        <v>257</v>
      </c>
      <c r="B128" s="12">
        <v>111.04</v>
      </c>
      <c r="C128" s="12">
        <v>169.11</v>
      </c>
      <c r="D128" s="12">
        <v>42.63</v>
      </c>
      <c r="E128" s="12">
        <v>119.94</v>
      </c>
      <c r="F128" s="13">
        <f t="shared" si="2"/>
        <v>1.9362840000000006</v>
      </c>
      <c r="G128" s="13">
        <f t="shared" si="3"/>
        <v>25.217184</v>
      </c>
    </row>
    <row r="129" spans="1:7" x14ac:dyDescent="0.25">
      <c r="A129" s="12">
        <v>268</v>
      </c>
      <c r="B129" s="12">
        <v>179.18</v>
      </c>
      <c r="C129" s="12">
        <v>169.11</v>
      </c>
      <c r="D129" s="12">
        <v>103.3</v>
      </c>
      <c r="E129" s="12">
        <v>119.94</v>
      </c>
      <c r="F129" s="13">
        <f t="shared" si="2"/>
        <v>17.410878</v>
      </c>
      <c r="G129" s="13">
        <f t="shared" si="3"/>
        <v>40.691777999999999</v>
      </c>
    </row>
    <row r="130" spans="1:7" x14ac:dyDescent="0.25">
      <c r="A130" s="12">
        <v>266</v>
      </c>
      <c r="B130" s="12">
        <v>172.22</v>
      </c>
      <c r="C130" s="12">
        <v>169.11</v>
      </c>
      <c r="D130" s="12">
        <v>94.02</v>
      </c>
      <c r="E130" s="12">
        <v>119.94</v>
      </c>
      <c r="F130" s="13">
        <f t="shared" ref="F130:F193" si="4">(B130*0.2271)-23.2809</f>
        <v>15.830262000000001</v>
      </c>
      <c r="G130" s="13">
        <f t="shared" ref="G130:G193" si="5">(B130*0.2271)</f>
        <v>39.111162</v>
      </c>
    </row>
    <row r="131" spans="1:7" x14ac:dyDescent="0.25">
      <c r="A131" s="12">
        <v>265</v>
      </c>
      <c r="B131" s="12">
        <v>173.41</v>
      </c>
      <c r="C131" s="12">
        <v>169.11</v>
      </c>
      <c r="D131" s="12">
        <v>101.04</v>
      </c>
      <c r="E131" s="12">
        <v>119.94</v>
      </c>
      <c r="F131" s="13">
        <f t="shared" si="4"/>
        <v>16.100511000000001</v>
      </c>
      <c r="G131" s="13">
        <f t="shared" si="5"/>
        <v>39.381411</v>
      </c>
    </row>
    <row r="132" spans="1:7" x14ac:dyDescent="0.25">
      <c r="A132" s="18">
        <v>259</v>
      </c>
      <c r="B132" s="18">
        <v>150.07</v>
      </c>
      <c r="C132" s="18">
        <v>169.11</v>
      </c>
      <c r="D132" s="18">
        <v>58.28</v>
      </c>
      <c r="E132" s="18">
        <v>119.94</v>
      </c>
      <c r="F132" s="13">
        <f t="shared" si="4"/>
        <v>10.799997000000001</v>
      </c>
      <c r="G132" s="13">
        <f t="shared" si="5"/>
        <v>34.080897</v>
      </c>
    </row>
    <row r="133" spans="1:7" x14ac:dyDescent="0.25">
      <c r="A133" s="18">
        <v>260</v>
      </c>
      <c r="B133" s="18">
        <v>170.74</v>
      </c>
      <c r="C133" s="18">
        <v>169.11</v>
      </c>
      <c r="D133" s="18">
        <v>87.41</v>
      </c>
      <c r="E133" s="18">
        <v>119.94</v>
      </c>
      <c r="F133" s="13">
        <f t="shared" si="4"/>
        <v>15.494154000000005</v>
      </c>
      <c r="G133" s="13">
        <f t="shared" si="5"/>
        <v>38.775054000000004</v>
      </c>
    </row>
    <row r="134" spans="1:7" x14ac:dyDescent="0.25">
      <c r="A134" s="18">
        <v>261</v>
      </c>
      <c r="B134" s="18">
        <v>169.61</v>
      </c>
      <c r="C134" s="18">
        <v>169.11</v>
      </c>
      <c r="D134" s="18">
        <v>73.67</v>
      </c>
      <c r="E134" s="18">
        <v>119.94</v>
      </c>
      <c r="F134" s="13">
        <f t="shared" si="4"/>
        <v>15.237531000000001</v>
      </c>
      <c r="G134" s="13">
        <f t="shared" si="5"/>
        <v>38.518431</v>
      </c>
    </row>
    <row r="135" spans="1:7" x14ac:dyDescent="0.25">
      <c r="A135" s="18">
        <v>269</v>
      </c>
      <c r="B135" s="18">
        <v>113.83</v>
      </c>
      <c r="C135" s="18">
        <v>169.11</v>
      </c>
      <c r="D135" s="18">
        <v>48.61</v>
      </c>
      <c r="E135" s="18">
        <v>119.94</v>
      </c>
      <c r="F135" s="13">
        <f t="shared" si="4"/>
        <v>2.5698930000000004</v>
      </c>
      <c r="G135" s="13">
        <f t="shared" si="5"/>
        <v>25.850792999999999</v>
      </c>
    </row>
    <row r="136" spans="1:7" x14ac:dyDescent="0.25">
      <c r="A136" s="18">
        <v>270</v>
      </c>
      <c r="B136" s="18">
        <v>184.71</v>
      </c>
      <c r="C136" s="18">
        <v>169.11</v>
      </c>
      <c r="D136" s="18">
        <v>101.89</v>
      </c>
      <c r="E136" s="18">
        <v>119.94</v>
      </c>
      <c r="F136" s="13">
        <f t="shared" si="4"/>
        <v>18.666741000000005</v>
      </c>
      <c r="G136" s="13">
        <f t="shared" si="5"/>
        <v>41.947641000000004</v>
      </c>
    </row>
    <row r="137" spans="1:7" x14ac:dyDescent="0.25">
      <c r="A137" s="18">
        <v>272</v>
      </c>
      <c r="B137" s="18">
        <v>150.55000000000001</v>
      </c>
      <c r="C137" s="18">
        <v>169.11</v>
      </c>
      <c r="D137" s="18">
        <v>73.239999999999995</v>
      </c>
      <c r="E137" s="18">
        <v>119.94</v>
      </c>
      <c r="F137" s="13">
        <f t="shared" si="4"/>
        <v>10.909005000000004</v>
      </c>
      <c r="G137" s="13">
        <f t="shared" si="5"/>
        <v>34.189905000000003</v>
      </c>
    </row>
    <row r="138" spans="1:7" x14ac:dyDescent="0.25">
      <c r="A138" s="18">
        <v>276</v>
      </c>
      <c r="B138" s="18">
        <v>192.96</v>
      </c>
      <c r="C138" s="18">
        <v>169.11</v>
      </c>
      <c r="D138" s="18">
        <v>110.81</v>
      </c>
      <c r="E138" s="18">
        <v>119.94</v>
      </c>
      <c r="F138" s="13">
        <f t="shared" si="4"/>
        <v>20.540316000000001</v>
      </c>
      <c r="G138" s="13">
        <f t="shared" si="5"/>
        <v>43.821216</v>
      </c>
    </row>
    <row r="139" spans="1:7" x14ac:dyDescent="0.25">
      <c r="A139" s="18">
        <v>275</v>
      </c>
      <c r="B139" s="18">
        <v>158.76</v>
      </c>
      <c r="C139" s="18">
        <v>169.11</v>
      </c>
      <c r="D139" s="18">
        <v>85.66</v>
      </c>
      <c r="E139" s="18">
        <v>119.94</v>
      </c>
      <c r="F139" s="13">
        <f t="shared" si="4"/>
        <v>12.773495999999998</v>
      </c>
      <c r="G139" s="13">
        <f t="shared" si="5"/>
        <v>36.054395999999997</v>
      </c>
    </row>
    <row r="140" spans="1:7" x14ac:dyDescent="0.25">
      <c r="A140" s="18">
        <v>274</v>
      </c>
      <c r="B140" s="18">
        <v>200.24</v>
      </c>
      <c r="C140" s="18">
        <v>169.11</v>
      </c>
      <c r="D140" s="18">
        <v>118.35</v>
      </c>
      <c r="E140" s="18">
        <v>119.94</v>
      </c>
      <c r="F140" s="13">
        <f t="shared" si="4"/>
        <v>22.193604000000004</v>
      </c>
      <c r="G140" s="13">
        <f t="shared" si="5"/>
        <v>45.474504000000003</v>
      </c>
    </row>
    <row r="141" spans="1:7" x14ac:dyDescent="0.25">
      <c r="A141" s="18">
        <v>273</v>
      </c>
      <c r="B141" s="18">
        <v>134.26</v>
      </c>
      <c r="C141" s="18">
        <v>169.11</v>
      </c>
      <c r="D141" s="18">
        <v>66.72</v>
      </c>
      <c r="E141" s="18">
        <v>119.94</v>
      </c>
      <c r="F141" s="13">
        <f t="shared" si="4"/>
        <v>7.2095459999999996</v>
      </c>
      <c r="G141" s="13">
        <f t="shared" si="5"/>
        <v>30.490445999999999</v>
      </c>
    </row>
    <row r="142" spans="1:7" x14ac:dyDescent="0.25">
      <c r="A142" s="15">
        <v>277</v>
      </c>
      <c r="B142" s="15">
        <v>150.91999999999999</v>
      </c>
      <c r="C142" s="15">
        <v>169.11</v>
      </c>
      <c r="D142" s="15">
        <v>80.19</v>
      </c>
      <c r="E142" s="15">
        <v>119.94</v>
      </c>
      <c r="F142" s="13">
        <f t="shared" si="4"/>
        <v>10.993031999999996</v>
      </c>
      <c r="G142" s="13">
        <f t="shared" si="5"/>
        <v>34.273931999999995</v>
      </c>
    </row>
    <row r="143" spans="1:7" x14ac:dyDescent="0.25">
      <c r="A143" s="15">
        <v>255</v>
      </c>
      <c r="B143" s="15">
        <v>270.35000000000002</v>
      </c>
      <c r="C143" s="15">
        <v>169.11</v>
      </c>
      <c r="D143" s="15">
        <v>144.56</v>
      </c>
      <c r="E143" s="15">
        <v>119.94</v>
      </c>
      <c r="F143" s="13">
        <f t="shared" si="4"/>
        <v>38.11558500000001</v>
      </c>
      <c r="G143" s="13">
        <f t="shared" si="5"/>
        <v>61.396485000000006</v>
      </c>
    </row>
    <row r="144" spans="1:7" x14ac:dyDescent="0.25">
      <c r="A144" s="15">
        <v>262</v>
      </c>
      <c r="B144" s="15">
        <v>178.09</v>
      </c>
      <c r="C144" s="15">
        <v>169.11</v>
      </c>
      <c r="D144" s="15">
        <v>108.8</v>
      </c>
      <c r="E144" s="15">
        <v>119.94</v>
      </c>
      <c r="F144" s="13">
        <f t="shared" si="4"/>
        <v>17.163339000000004</v>
      </c>
      <c r="G144" s="13">
        <f t="shared" si="5"/>
        <v>40.444239000000003</v>
      </c>
    </row>
    <row r="145" spans="1:7" x14ac:dyDescent="0.25">
      <c r="A145" s="15">
        <v>264</v>
      </c>
      <c r="B145" s="15">
        <v>207.57</v>
      </c>
      <c r="C145" s="15">
        <v>169.11</v>
      </c>
      <c r="D145" s="15">
        <v>117.98</v>
      </c>
      <c r="E145" s="15">
        <v>119.94</v>
      </c>
      <c r="F145" s="13">
        <f t="shared" si="4"/>
        <v>23.858246999999995</v>
      </c>
      <c r="G145" s="13">
        <f t="shared" si="5"/>
        <v>47.139146999999994</v>
      </c>
    </row>
    <row r="146" spans="1:7" x14ac:dyDescent="0.25">
      <c r="A146" s="16">
        <v>267</v>
      </c>
      <c r="B146" s="16">
        <v>123.95</v>
      </c>
      <c r="C146" s="16">
        <v>169.11</v>
      </c>
      <c r="D146" s="16">
        <v>63.92</v>
      </c>
      <c r="E146" s="16">
        <v>119.94</v>
      </c>
      <c r="F146" s="13">
        <f t="shared" si="4"/>
        <v>4.8681450000000019</v>
      </c>
      <c r="G146" s="13">
        <f t="shared" si="5"/>
        <v>28.149045000000001</v>
      </c>
    </row>
    <row r="147" spans="1:7" x14ac:dyDescent="0.25">
      <c r="A147" s="16">
        <v>271</v>
      </c>
      <c r="B147" s="16">
        <v>144.88</v>
      </c>
      <c r="C147" s="16">
        <v>169.11</v>
      </c>
      <c r="D147" s="16">
        <v>84.06</v>
      </c>
      <c r="E147" s="16">
        <v>119.94</v>
      </c>
      <c r="F147" s="13">
        <f t="shared" si="4"/>
        <v>9.6213480000000011</v>
      </c>
      <c r="G147" s="13">
        <f t="shared" si="5"/>
        <v>32.902248</v>
      </c>
    </row>
    <row r="148" spans="1:7" x14ac:dyDescent="0.25">
      <c r="A148" s="12">
        <v>203</v>
      </c>
      <c r="B148" s="12">
        <v>203.4</v>
      </c>
      <c r="C148" s="12">
        <v>183.77</v>
      </c>
      <c r="D148" s="12">
        <v>152.96</v>
      </c>
      <c r="E148" s="12">
        <v>146.08000000000001</v>
      </c>
      <c r="F148" s="13">
        <f t="shared" si="4"/>
        <v>22.911240000000003</v>
      </c>
      <c r="G148" s="13">
        <f t="shared" si="5"/>
        <v>46.192140000000002</v>
      </c>
    </row>
    <row r="149" spans="1:7" x14ac:dyDescent="0.25">
      <c r="A149" s="12">
        <v>204</v>
      </c>
      <c r="B149" s="12">
        <v>118.67</v>
      </c>
      <c r="C149" s="12">
        <v>183.77</v>
      </c>
      <c r="D149" s="12">
        <v>75.430000000000007</v>
      </c>
      <c r="E149" s="12">
        <v>146.08000000000001</v>
      </c>
      <c r="F149" s="13">
        <f t="shared" si="4"/>
        <v>3.6690570000000022</v>
      </c>
      <c r="G149" s="13">
        <f t="shared" si="5"/>
        <v>26.949957000000001</v>
      </c>
    </row>
    <row r="150" spans="1:7" x14ac:dyDescent="0.25">
      <c r="A150" s="12">
        <v>194</v>
      </c>
      <c r="B150" s="12">
        <v>114.78</v>
      </c>
      <c r="C150" s="12">
        <v>183.77</v>
      </c>
      <c r="D150" s="12">
        <v>63.73</v>
      </c>
      <c r="E150" s="12">
        <v>146.08000000000001</v>
      </c>
      <c r="F150" s="13">
        <f t="shared" si="4"/>
        <v>2.7856380000000023</v>
      </c>
      <c r="G150" s="13">
        <f t="shared" si="5"/>
        <v>26.066538000000001</v>
      </c>
    </row>
    <row r="151" spans="1:7" x14ac:dyDescent="0.25">
      <c r="A151" s="12">
        <v>195</v>
      </c>
      <c r="B151" s="12">
        <v>90.43</v>
      </c>
      <c r="C151" s="12">
        <v>183.77</v>
      </c>
      <c r="D151" s="12">
        <v>44.13</v>
      </c>
      <c r="E151" s="12">
        <v>146.08000000000001</v>
      </c>
      <c r="F151" s="13">
        <f t="shared" si="4"/>
        <v>-2.7442469999999979</v>
      </c>
      <c r="G151" s="13">
        <f t="shared" si="5"/>
        <v>20.536653000000001</v>
      </c>
    </row>
    <row r="152" spans="1:7" x14ac:dyDescent="0.25">
      <c r="A152" s="12">
        <v>198</v>
      </c>
      <c r="B152" s="12">
        <v>143.93</v>
      </c>
      <c r="C152" s="12">
        <v>183.77</v>
      </c>
      <c r="D152" s="12">
        <v>88.45</v>
      </c>
      <c r="E152" s="12">
        <v>146.08000000000001</v>
      </c>
      <c r="F152" s="13">
        <f t="shared" si="4"/>
        <v>9.4056030000000028</v>
      </c>
      <c r="G152" s="13">
        <f t="shared" si="5"/>
        <v>32.686503000000002</v>
      </c>
    </row>
    <row r="153" spans="1:7" x14ac:dyDescent="0.25">
      <c r="A153" s="12">
        <v>197</v>
      </c>
      <c r="B153" s="12">
        <v>133.47</v>
      </c>
      <c r="C153" s="12">
        <v>183.77</v>
      </c>
      <c r="D153" s="12">
        <v>77.099999999999994</v>
      </c>
      <c r="E153" s="12">
        <v>146.08000000000001</v>
      </c>
      <c r="F153" s="13">
        <f t="shared" si="4"/>
        <v>7.0301369999999999</v>
      </c>
      <c r="G153" s="13">
        <f t="shared" si="5"/>
        <v>30.311036999999999</v>
      </c>
    </row>
    <row r="154" spans="1:7" x14ac:dyDescent="0.25">
      <c r="A154" s="12">
        <v>200</v>
      </c>
      <c r="B154" s="12">
        <v>154.13999999999999</v>
      </c>
      <c r="C154" s="12">
        <v>183.77</v>
      </c>
      <c r="D154" s="12">
        <v>104.42</v>
      </c>
      <c r="E154" s="12">
        <v>146.08000000000001</v>
      </c>
      <c r="F154" s="13">
        <f t="shared" si="4"/>
        <v>11.724293999999997</v>
      </c>
      <c r="G154" s="13">
        <f t="shared" si="5"/>
        <v>35.005193999999996</v>
      </c>
    </row>
    <row r="155" spans="1:7" x14ac:dyDescent="0.25">
      <c r="A155" s="12">
        <v>205</v>
      </c>
      <c r="B155" s="12">
        <v>138.07</v>
      </c>
      <c r="C155" s="12">
        <v>183.77</v>
      </c>
      <c r="D155" s="12">
        <v>94.22</v>
      </c>
      <c r="E155" s="12">
        <v>146.08000000000001</v>
      </c>
      <c r="F155" s="13">
        <f t="shared" si="4"/>
        <v>8.0747970000000002</v>
      </c>
      <c r="G155" s="13">
        <f t="shared" si="5"/>
        <v>31.355696999999999</v>
      </c>
    </row>
    <row r="156" spans="1:7" x14ac:dyDescent="0.25">
      <c r="A156" s="12">
        <v>193</v>
      </c>
      <c r="B156" s="12">
        <v>79.709999999999994</v>
      </c>
      <c r="C156" s="12">
        <v>183.77</v>
      </c>
      <c r="D156" s="12">
        <v>37.49</v>
      </c>
      <c r="E156" s="12">
        <v>146.08000000000001</v>
      </c>
      <c r="F156" s="13">
        <f t="shared" si="4"/>
        <v>-5.1787589999999994</v>
      </c>
      <c r="G156" s="13">
        <f t="shared" si="5"/>
        <v>18.102141</v>
      </c>
    </row>
    <row r="157" spans="1:7" x14ac:dyDescent="0.25">
      <c r="A157" s="12">
        <v>192</v>
      </c>
      <c r="B157" s="12">
        <v>171.73</v>
      </c>
      <c r="C157" s="12">
        <v>183.77</v>
      </c>
      <c r="D157" s="12">
        <v>119.43</v>
      </c>
      <c r="E157" s="12">
        <v>146.08000000000001</v>
      </c>
      <c r="F157" s="13">
        <f t="shared" si="4"/>
        <v>15.718982999999998</v>
      </c>
      <c r="G157" s="13">
        <f t="shared" si="5"/>
        <v>38.999882999999997</v>
      </c>
    </row>
    <row r="158" spans="1:7" x14ac:dyDescent="0.25">
      <c r="A158" s="12">
        <v>196</v>
      </c>
      <c r="B158" s="12">
        <v>126.07</v>
      </c>
      <c r="C158" s="12">
        <v>183.77</v>
      </c>
      <c r="D158" s="12">
        <v>73.22</v>
      </c>
      <c r="E158" s="12">
        <v>146.08000000000001</v>
      </c>
      <c r="F158" s="13">
        <f t="shared" si="4"/>
        <v>5.3495969999999993</v>
      </c>
      <c r="G158" s="13">
        <f t="shared" si="5"/>
        <v>28.630496999999998</v>
      </c>
    </row>
    <row r="159" spans="1:7" x14ac:dyDescent="0.25">
      <c r="A159" s="16">
        <v>202</v>
      </c>
      <c r="B159" s="16">
        <v>130.07</v>
      </c>
      <c r="C159" s="16">
        <v>183.77</v>
      </c>
      <c r="D159" s="16">
        <v>87.91</v>
      </c>
      <c r="E159" s="16">
        <v>146.08000000000001</v>
      </c>
      <c r="F159" s="13">
        <f t="shared" si="4"/>
        <v>6.2579969999999996</v>
      </c>
      <c r="G159" s="13">
        <f t="shared" si="5"/>
        <v>29.538896999999999</v>
      </c>
    </row>
    <row r="160" spans="1:7" x14ac:dyDescent="0.25">
      <c r="A160" s="16">
        <v>201</v>
      </c>
      <c r="B160" s="16">
        <v>117.71</v>
      </c>
      <c r="C160" s="16">
        <v>183.77</v>
      </c>
      <c r="D160" s="16">
        <v>70.37</v>
      </c>
      <c r="E160" s="16">
        <v>146.08000000000001</v>
      </c>
      <c r="F160" s="13">
        <f t="shared" si="4"/>
        <v>3.451041</v>
      </c>
      <c r="G160" s="13">
        <f t="shared" si="5"/>
        <v>26.731940999999999</v>
      </c>
    </row>
    <row r="161" spans="1:7" x14ac:dyDescent="0.25">
      <c r="A161" s="15">
        <v>199</v>
      </c>
      <c r="B161" s="15">
        <v>128.30000000000001</v>
      </c>
      <c r="C161" s="15">
        <v>183.77</v>
      </c>
      <c r="D161" s="15">
        <v>72.38</v>
      </c>
      <c r="E161" s="15">
        <v>146.08000000000001</v>
      </c>
      <c r="F161" s="13">
        <f t="shared" si="4"/>
        <v>5.8560300000000041</v>
      </c>
      <c r="G161" s="13">
        <f t="shared" si="5"/>
        <v>29.136930000000003</v>
      </c>
    </row>
    <row r="162" spans="1:7" x14ac:dyDescent="0.25">
      <c r="A162" s="15">
        <v>206</v>
      </c>
      <c r="B162" s="15">
        <v>129.88</v>
      </c>
      <c r="C162" s="15">
        <v>183.77</v>
      </c>
      <c r="D162" s="15">
        <v>87.46</v>
      </c>
      <c r="E162" s="15">
        <v>146.08000000000001</v>
      </c>
      <c r="F162" s="13">
        <f t="shared" si="4"/>
        <v>6.2148479999999999</v>
      </c>
      <c r="G162" s="13">
        <f t="shared" si="5"/>
        <v>29.495747999999999</v>
      </c>
    </row>
    <row r="163" spans="1:7" x14ac:dyDescent="0.25">
      <c r="A163" s="18">
        <v>137</v>
      </c>
      <c r="B163" s="18">
        <v>169.99</v>
      </c>
      <c r="C163" s="18">
        <v>190.02</v>
      </c>
      <c r="D163" s="18">
        <v>147.35</v>
      </c>
      <c r="E163" s="18">
        <v>168.01</v>
      </c>
      <c r="F163" s="13">
        <f t="shared" si="4"/>
        <v>15.323829</v>
      </c>
      <c r="G163" s="13">
        <f t="shared" si="5"/>
        <v>38.604728999999999</v>
      </c>
    </row>
    <row r="164" spans="1:7" x14ac:dyDescent="0.25">
      <c r="A164" s="18">
        <v>140</v>
      </c>
      <c r="B164" s="18">
        <v>201.17</v>
      </c>
      <c r="C164" s="18">
        <v>190.02</v>
      </c>
      <c r="D164" s="18">
        <v>158.22999999999999</v>
      </c>
      <c r="E164" s="18">
        <v>168.01</v>
      </c>
      <c r="F164" s="13">
        <f t="shared" si="4"/>
        <v>22.404806999999995</v>
      </c>
      <c r="G164" s="13">
        <f t="shared" si="5"/>
        <v>45.685706999999994</v>
      </c>
    </row>
    <row r="165" spans="1:7" x14ac:dyDescent="0.25">
      <c r="A165" s="18">
        <v>136</v>
      </c>
      <c r="B165" s="18">
        <v>133.35</v>
      </c>
      <c r="C165" s="18">
        <v>190.02</v>
      </c>
      <c r="D165" s="18">
        <v>99.07</v>
      </c>
      <c r="E165" s="18">
        <v>168.01</v>
      </c>
      <c r="F165" s="13">
        <f t="shared" si="4"/>
        <v>7.0028849999999991</v>
      </c>
      <c r="G165" s="13">
        <f t="shared" si="5"/>
        <v>30.283784999999998</v>
      </c>
    </row>
    <row r="166" spans="1:7" x14ac:dyDescent="0.25">
      <c r="A166" s="18">
        <v>144</v>
      </c>
      <c r="B166" s="18">
        <v>133.34</v>
      </c>
      <c r="C166" s="18">
        <v>190.02</v>
      </c>
      <c r="D166" s="18">
        <v>99.73</v>
      </c>
      <c r="E166" s="18">
        <v>168.01</v>
      </c>
      <c r="F166" s="13">
        <f t="shared" si="4"/>
        <v>7.0006140000000023</v>
      </c>
      <c r="G166" s="13">
        <f t="shared" si="5"/>
        <v>30.281514000000001</v>
      </c>
    </row>
    <row r="167" spans="1:7" x14ac:dyDescent="0.25">
      <c r="A167" s="18">
        <v>145</v>
      </c>
      <c r="B167" s="18">
        <v>292.10000000000002</v>
      </c>
      <c r="C167" s="18">
        <v>190.02</v>
      </c>
      <c r="D167" s="18">
        <v>254.95</v>
      </c>
      <c r="E167" s="18">
        <v>168.01</v>
      </c>
      <c r="F167" s="13">
        <f t="shared" si="4"/>
        <v>43.055009999999996</v>
      </c>
      <c r="G167" s="13">
        <f t="shared" si="5"/>
        <v>66.335909999999998</v>
      </c>
    </row>
    <row r="168" spans="1:7" x14ac:dyDescent="0.25">
      <c r="A168" s="18">
        <v>147</v>
      </c>
      <c r="B168" s="18">
        <v>202.41</v>
      </c>
      <c r="C168" s="18">
        <v>190.02</v>
      </c>
      <c r="D168" s="18">
        <v>170.36</v>
      </c>
      <c r="E168" s="18">
        <v>168.01</v>
      </c>
      <c r="F168" s="13">
        <f t="shared" si="4"/>
        <v>22.686410999999996</v>
      </c>
      <c r="G168" s="13">
        <f t="shared" si="5"/>
        <v>45.967310999999995</v>
      </c>
    </row>
    <row r="169" spans="1:7" x14ac:dyDescent="0.25">
      <c r="A169" s="18">
        <v>135</v>
      </c>
      <c r="B169" s="18">
        <v>170.58</v>
      </c>
      <c r="C169" s="18">
        <v>190.02</v>
      </c>
      <c r="D169" s="18">
        <v>131.38999999999999</v>
      </c>
      <c r="E169" s="18">
        <v>168.01</v>
      </c>
      <c r="F169" s="13">
        <f t="shared" si="4"/>
        <v>15.457818000000007</v>
      </c>
      <c r="G169" s="13">
        <f t="shared" si="5"/>
        <v>38.738718000000006</v>
      </c>
    </row>
    <row r="170" spans="1:7" x14ac:dyDescent="0.25">
      <c r="A170" s="18">
        <v>143</v>
      </c>
      <c r="B170" s="18">
        <v>110.11</v>
      </c>
      <c r="C170" s="18">
        <v>190.02</v>
      </c>
      <c r="D170" s="18">
        <v>83.25</v>
      </c>
      <c r="E170" s="18">
        <v>168.01</v>
      </c>
      <c r="F170" s="13">
        <f t="shared" si="4"/>
        <v>1.7250809999999994</v>
      </c>
      <c r="G170" s="13">
        <f t="shared" si="5"/>
        <v>25.005980999999998</v>
      </c>
    </row>
    <row r="171" spans="1:7" x14ac:dyDescent="0.25">
      <c r="A171" s="18">
        <v>142</v>
      </c>
      <c r="B171" s="18">
        <v>129.96</v>
      </c>
      <c r="C171" s="18">
        <v>190.02</v>
      </c>
      <c r="D171" s="18">
        <v>95.17</v>
      </c>
      <c r="E171" s="18">
        <v>168.01</v>
      </c>
      <c r="F171" s="13">
        <f t="shared" si="4"/>
        <v>6.2330160000000028</v>
      </c>
      <c r="G171" s="13">
        <f t="shared" si="5"/>
        <v>29.513916000000002</v>
      </c>
    </row>
    <row r="172" spans="1:7" x14ac:dyDescent="0.25">
      <c r="A172" s="18">
        <v>141</v>
      </c>
      <c r="B172" s="18">
        <v>117.04</v>
      </c>
      <c r="C172" s="18">
        <v>190.02</v>
      </c>
      <c r="D172" s="18">
        <v>86.94</v>
      </c>
      <c r="E172" s="18">
        <v>168.01</v>
      </c>
      <c r="F172" s="13">
        <f t="shared" si="4"/>
        <v>3.298884000000001</v>
      </c>
      <c r="G172" s="13">
        <f t="shared" si="5"/>
        <v>26.579784</v>
      </c>
    </row>
    <row r="173" spans="1:7" x14ac:dyDescent="0.25">
      <c r="A173" s="18">
        <v>146</v>
      </c>
      <c r="B173" s="18">
        <v>299.42</v>
      </c>
      <c r="C173" s="18">
        <v>190.02</v>
      </c>
      <c r="D173" s="18">
        <v>276.33</v>
      </c>
      <c r="E173" s="18">
        <v>168.01</v>
      </c>
      <c r="F173" s="13">
        <f t="shared" si="4"/>
        <v>44.717382000000001</v>
      </c>
      <c r="G173" s="13">
        <f t="shared" si="5"/>
        <v>67.998282000000003</v>
      </c>
    </row>
    <row r="174" spans="1:7" x14ac:dyDescent="0.25">
      <c r="A174" s="18">
        <v>139</v>
      </c>
      <c r="B174" s="18">
        <v>162.66</v>
      </c>
      <c r="C174" s="18">
        <v>190.02</v>
      </c>
      <c r="D174" s="18">
        <v>124.6</v>
      </c>
      <c r="E174" s="18">
        <v>168.01</v>
      </c>
      <c r="F174" s="13">
        <f t="shared" si="4"/>
        <v>13.659186000000002</v>
      </c>
      <c r="G174" s="13">
        <f t="shared" si="5"/>
        <v>36.940086000000001</v>
      </c>
    </row>
    <row r="175" spans="1:7" x14ac:dyDescent="0.25">
      <c r="A175" s="18">
        <v>138</v>
      </c>
      <c r="B175" s="18">
        <v>197.91</v>
      </c>
      <c r="C175" s="18">
        <v>190.02</v>
      </c>
      <c r="D175" s="18">
        <v>154.22999999999999</v>
      </c>
      <c r="E175" s="18">
        <v>168.01</v>
      </c>
      <c r="F175" s="13">
        <f t="shared" si="4"/>
        <v>21.664460999999999</v>
      </c>
      <c r="G175" s="13">
        <f t="shared" si="5"/>
        <v>44.945360999999998</v>
      </c>
    </row>
    <row r="176" spans="1:7" x14ac:dyDescent="0.25">
      <c r="A176" s="18">
        <v>148</v>
      </c>
      <c r="B176" s="18">
        <v>123.76</v>
      </c>
      <c r="C176" s="18">
        <v>190.02</v>
      </c>
      <c r="D176" s="18">
        <v>100.38</v>
      </c>
      <c r="E176" s="18">
        <v>168.01</v>
      </c>
      <c r="F176" s="13">
        <f t="shared" si="4"/>
        <v>4.8249960000000023</v>
      </c>
      <c r="G176" s="13">
        <f t="shared" si="5"/>
        <v>28.105896000000001</v>
      </c>
    </row>
    <row r="177" spans="1:7" x14ac:dyDescent="0.25">
      <c r="A177" s="18">
        <v>149</v>
      </c>
      <c r="B177" s="18">
        <v>181.1</v>
      </c>
      <c r="C177" s="18">
        <v>190.02</v>
      </c>
      <c r="D177" s="18">
        <v>155.88</v>
      </c>
      <c r="E177" s="18">
        <v>168.01</v>
      </c>
      <c r="F177" s="13">
        <f t="shared" si="4"/>
        <v>17.846909999999998</v>
      </c>
      <c r="G177" s="13">
        <f t="shared" si="5"/>
        <v>41.127809999999997</v>
      </c>
    </row>
    <row r="178" spans="1:7" x14ac:dyDescent="0.25">
      <c r="A178" s="12">
        <v>278</v>
      </c>
      <c r="B178" s="12">
        <v>232.23</v>
      </c>
      <c r="C178" s="12">
        <v>197.77</v>
      </c>
      <c r="D178" s="12">
        <v>135.47</v>
      </c>
      <c r="E178" s="12">
        <v>126.33</v>
      </c>
      <c r="F178" s="13">
        <f t="shared" si="4"/>
        <v>29.458532999999999</v>
      </c>
      <c r="G178" s="13">
        <f t="shared" si="5"/>
        <v>52.739432999999998</v>
      </c>
    </row>
    <row r="179" spans="1:7" x14ac:dyDescent="0.25">
      <c r="A179" s="12">
        <v>282</v>
      </c>
      <c r="B179" s="12">
        <v>187.54</v>
      </c>
      <c r="C179" s="12">
        <v>197.77</v>
      </c>
      <c r="D179" s="12">
        <v>80.400000000000006</v>
      </c>
      <c r="E179" s="12">
        <v>126.33</v>
      </c>
      <c r="F179" s="13">
        <f t="shared" si="4"/>
        <v>19.309434</v>
      </c>
      <c r="G179" s="13">
        <f t="shared" si="5"/>
        <v>42.590333999999999</v>
      </c>
    </row>
    <row r="180" spans="1:7" x14ac:dyDescent="0.25">
      <c r="A180" s="12">
        <v>280</v>
      </c>
      <c r="B180" s="12">
        <v>142.93</v>
      </c>
      <c r="C180" s="12">
        <v>197.77</v>
      </c>
      <c r="D180" s="12">
        <v>56.8</v>
      </c>
      <c r="E180" s="12">
        <v>126.33</v>
      </c>
      <c r="F180" s="13">
        <f t="shared" si="4"/>
        <v>9.1785030000000027</v>
      </c>
      <c r="G180" s="13">
        <f t="shared" si="5"/>
        <v>32.459403000000002</v>
      </c>
    </row>
    <row r="181" spans="1:7" x14ac:dyDescent="0.25">
      <c r="A181" s="12">
        <v>283</v>
      </c>
      <c r="B181" s="12">
        <v>190.74</v>
      </c>
      <c r="C181" s="12">
        <v>197.77</v>
      </c>
      <c r="D181" s="12">
        <v>103.72</v>
      </c>
      <c r="E181" s="12">
        <v>126.33</v>
      </c>
      <c r="F181" s="13">
        <f t="shared" si="4"/>
        <v>20.036154</v>
      </c>
      <c r="G181" s="13">
        <f t="shared" si="5"/>
        <v>43.317053999999999</v>
      </c>
    </row>
    <row r="182" spans="1:7" x14ac:dyDescent="0.25">
      <c r="A182" s="12">
        <v>279</v>
      </c>
      <c r="B182" s="12">
        <v>174.32</v>
      </c>
      <c r="C182" s="12">
        <v>197.77</v>
      </c>
      <c r="D182" s="12">
        <v>70.930000000000007</v>
      </c>
      <c r="E182" s="12">
        <v>126.33</v>
      </c>
      <c r="F182" s="13">
        <f t="shared" si="4"/>
        <v>16.307171999999998</v>
      </c>
      <c r="G182" s="13">
        <f t="shared" si="5"/>
        <v>39.588071999999997</v>
      </c>
    </row>
    <row r="183" spans="1:7" x14ac:dyDescent="0.25">
      <c r="A183" s="12">
        <v>281</v>
      </c>
      <c r="B183" s="12">
        <v>177.29</v>
      </c>
      <c r="C183" s="12">
        <v>197.77</v>
      </c>
      <c r="D183" s="12">
        <v>80.39</v>
      </c>
      <c r="E183" s="12">
        <v>126.33</v>
      </c>
      <c r="F183" s="13">
        <f t="shared" si="4"/>
        <v>16.981658999999997</v>
      </c>
      <c r="G183" s="13">
        <f t="shared" si="5"/>
        <v>40.262558999999996</v>
      </c>
    </row>
    <row r="184" spans="1:7" x14ac:dyDescent="0.25">
      <c r="A184" s="15">
        <v>284</v>
      </c>
      <c r="B184" s="15">
        <v>169.35</v>
      </c>
      <c r="C184" s="15">
        <v>197.77</v>
      </c>
      <c r="D184" s="15">
        <v>70.06</v>
      </c>
      <c r="E184" s="15">
        <v>126.33</v>
      </c>
      <c r="F184" s="13">
        <f t="shared" si="4"/>
        <v>15.178484999999998</v>
      </c>
      <c r="G184" s="13">
        <f t="shared" si="5"/>
        <v>38.459384999999997</v>
      </c>
    </row>
    <row r="185" spans="1:7" x14ac:dyDescent="0.25">
      <c r="A185" s="18">
        <v>341</v>
      </c>
      <c r="B185" s="18">
        <v>276.05</v>
      </c>
      <c r="C185" s="18">
        <v>220.49</v>
      </c>
      <c r="D185" s="18">
        <v>165.45</v>
      </c>
      <c r="E185" s="18">
        <v>146.97999999999999</v>
      </c>
      <c r="F185" s="13">
        <f t="shared" si="4"/>
        <v>39.410055</v>
      </c>
      <c r="G185" s="13">
        <f t="shared" si="5"/>
        <v>62.690955000000002</v>
      </c>
    </row>
    <row r="186" spans="1:7" x14ac:dyDescent="0.25">
      <c r="A186" s="18">
        <v>342</v>
      </c>
      <c r="B186" s="18">
        <v>128.97</v>
      </c>
      <c r="C186" s="18">
        <v>220.49</v>
      </c>
      <c r="D186" s="18">
        <v>35.82</v>
      </c>
      <c r="E186" s="18">
        <v>146.97999999999999</v>
      </c>
      <c r="F186" s="13">
        <f t="shared" si="4"/>
        <v>6.0081869999999995</v>
      </c>
      <c r="G186" s="13">
        <f t="shared" si="5"/>
        <v>29.289086999999999</v>
      </c>
    </row>
    <row r="187" spans="1:7" x14ac:dyDescent="0.25">
      <c r="A187" s="18">
        <v>344</v>
      </c>
      <c r="B187" s="18">
        <v>129.12</v>
      </c>
      <c r="C187" s="18">
        <v>220.49</v>
      </c>
      <c r="D187" s="18">
        <v>52.08</v>
      </c>
      <c r="E187" s="18">
        <v>146.97999999999999</v>
      </c>
      <c r="F187" s="13">
        <f t="shared" si="4"/>
        <v>6.0422520000000013</v>
      </c>
      <c r="G187" s="13">
        <f t="shared" si="5"/>
        <v>29.323152</v>
      </c>
    </row>
    <row r="188" spans="1:7" x14ac:dyDescent="0.25">
      <c r="A188" s="18">
        <v>343</v>
      </c>
      <c r="B188" s="18">
        <v>137.47999999999999</v>
      </c>
      <c r="C188" s="18">
        <v>220.49</v>
      </c>
      <c r="D188" s="18">
        <v>42.59</v>
      </c>
      <c r="E188" s="18">
        <v>146.97999999999999</v>
      </c>
      <c r="F188" s="13">
        <f t="shared" si="4"/>
        <v>7.940807999999997</v>
      </c>
      <c r="G188" s="13">
        <f t="shared" si="5"/>
        <v>31.221707999999996</v>
      </c>
    </row>
    <row r="189" spans="1:7" x14ac:dyDescent="0.25">
      <c r="A189" s="18">
        <v>345</v>
      </c>
      <c r="B189" s="18">
        <v>202.83</v>
      </c>
      <c r="C189" s="18">
        <v>220.49</v>
      </c>
      <c r="D189" s="18">
        <v>116.19</v>
      </c>
      <c r="E189" s="18">
        <v>146.97999999999999</v>
      </c>
      <c r="F189" s="13">
        <f t="shared" si="4"/>
        <v>22.781793000000004</v>
      </c>
      <c r="G189" s="13">
        <f t="shared" si="5"/>
        <v>46.062693000000003</v>
      </c>
    </row>
    <row r="190" spans="1:7" x14ac:dyDescent="0.25">
      <c r="A190" s="12">
        <v>331</v>
      </c>
      <c r="B190" s="12">
        <v>242.24</v>
      </c>
      <c r="C190" s="12">
        <v>290.45</v>
      </c>
      <c r="D190" s="12">
        <v>147.62</v>
      </c>
      <c r="E190" s="12">
        <v>219.69</v>
      </c>
      <c r="F190" s="13">
        <f t="shared" si="4"/>
        <v>31.731804</v>
      </c>
      <c r="G190" s="13">
        <f t="shared" si="5"/>
        <v>55.012703999999999</v>
      </c>
    </row>
    <row r="191" spans="1:7" x14ac:dyDescent="0.25">
      <c r="A191" s="12">
        <v>325</v>
      </c>
      <c r="B191" s="12">
        <v>173.39</v>
      </c>
      <c r="C191" s="12">
        <v>290.45</v>
      </c>
      <c r="D191" s="12">
        <v>76.5</v>
      </c>
      <c r="E191" s="12">
        <v>219.69</v>
      </c>
      <c r="F191" s="13">
        <f t="shared" si="4"/>
        <v>16.095969</v>
      </c>
      <c r="G191" s="13">
        <f t="shared" si="5"/>
        <v>39.376868999999999</v>
      </c>
    </row>
    <row r="192" spans="1:7" x14ac:dyDescent="0.25">
      <c r="A192" s="12">
        <v>326</v>
      </c>
      <c r="B192" s="12">
        <v>180.43</v>
      </c>
      <c r="C192" s="12">
        <v>290.45</v>
      </c>
      <c r="D192" s="12">
        <v>93.74</v>
      </c>
      <c r="E192" s="12">
        <v>219.69</v>
      </c>
      <c r="F192" s="13">
        <f t="shared" si="4"/>
        <v>17.694753000000002</v>
      </c>
      <c r="G192" s="13">
        <f t="shared" si="5"/>
        <v>40.975653000000001</v>
      </c>
    </row>
    <row r="193" spans="1:7" x14ac:dyDescent="0.25">
      <c r="A193" s="12">
        <v>329</v>
      </c>
      <c r="B193" s="12">
        <v>260.23</v>
      </c>
      <c r="C193" s="12">
        <v>290.45</v>
      </c>
      <c r="D193" s="12">
        <v>168.24</v>
      </c>
      <c r="E193" s="12">
        <v>219.69</v>
      </c>
      <c r="F193" s="13">
        <f t="shared" si="4"/>
        <v>35.817333000000005</v>
      </c>
      <c r="G193" s="13">
        <f t="shared" si="5"/>
        <v>59.098233</v>
      </c>
    </row>
    <row r="194" spans="1:7" x14ac:dyDescent="0.25">
      <c r="A194" s="12">
        <v>330</v>
      </c>
      <c r="B194" s="12">
        <v>205.5</v>
      </c>
      <c r="C194" s="12">
        <v>290.45</v>
      </c>
      <c r="D194" s="12">
        <v>123.79</v>
      </c>
      <c r="E194" s="12">
        <v>219.69</v>
      </c>
      <c r="F194" s="13">
        <f t="shared" ref="F194:F257" si="6">(B194*0.2271)-23.2809</f>
        <v>23.38815</v>
      </c>
      <c r="G194" s="13">
        <f t="shared" ref="G194:G257" si="7">(B194*0.2271)</f>
        <v>46.669049999999999</v>
      </c>
    </row>
    <row r="195" spans="1:7" x14ac:dyDescent="0.25">
      <c r="A195" s="12">
        <v>328</v>
      </c>
      <c r="B195" s="12">
        <v>256.36</v>
      </c>
      <c r="C195" s="12">
        <v>290.45</v>
      </c>
      <c r="D195" s="12">
        <v>169.13</v>
      </c>
      <c r="E195" s="12">
        <v>219.69</v>
      </c>
      <c r="F195" s="13">
        <f t="shared" si="6"/>
        <v>34.938456000000002</v>
      </c>
      <c r="G195" s="13">
        <f t="shared" si="7"/>
        <v>58.219356000000005</v>
      </c>
    </row>
    <row r="196" spans="1:7" x14ac:dyDescent="0.25">
      <c r="A196" s="12">
        <v>327</v>
      </c>
      <c r="B196" s="12">
        <v>224.76</v>
      </c>
      <c r="C196" s="12">
        <v>290.45</v>
      </c>
      <c r="D196" s="12">
        <v>130.69</v>
      </c>
      <c r="E196" s="12">
        <v>219.69</v>
      </c>
      <c r="F196" s="13">
        <f t="shared" si="6"/>
        <v>27.762095999999996</v>
      </c>
      <c r="G196" s="13">
        <f t="shared" si="7"/>
        <v>51.042995999999995</v>
      </c>
    </row>
    <row r="197" spans="1:7" x14ac:dyDescent="0.25">
      <c r="A197" s="12">
        <v>324</v>
      </c>
      <c r="B197" s="12">
        <v>211.44</v>
      </c>
      <c r="C197" s="12">
        <v>290.45</v>
      </c>
      <c r="D197" s="12">
        <v>115.72</v>
      </c>
      <c r="E197" s="12">
        <v>219.69</v>
      </c>
      <c r="F197" s="13">
        <f t="shared" si="6"/>
        <v>24.737123999999998</v>
      </c>
      <c r="G197" s="13">
        <f t="shared" si="7"/>
        <v>48.018023999999997</v>
      </c>
    </row>
    <row r="198" spans="1:7" x14ac:dyDescent="0.25">
      <c r="A198" s="18">
        <v>337</v>
      </c>
      <c r="B198" s="18">
        <v>207.2</v>
      </c>
      <c r="C198" s="18">
        <v>290.45</v>
      </c>
      <c r="D198" s="18">
        <v>115.6</v>
      </c>
      <c r="E198" s="18">
        <v>219.69</v>
      </c>
      <c r="F198" s="13">
        <f t="shared" si="6"/>
        <v>23.774219999999996</v>
      </c>
      <c r="G198" s="13">
        <f t="shared" si="7"/>
        <v>47.055119999999995</v>
      </c>
    </row>
    <row r="199" spans="1:7" x14ac:dyDescent="0.25">
      <c r="A199" s="18">
        <v>334</v>
      </c>
      <c r="B199" s="18">
        <v>193.98</v>
      </c>
      <c r="C199" s="18">
        <v>290.45</v>
      </c>
      <c r="D199" s="18">
        <v>99.51</v>
      </c>
      <c r="E199" s="18">
        <v>219.69</v>
      </c>
      <c r="F199" s="13">
        <f t="shared" si="6"/>
        <v>20.771958000000001</v>
      </c>
      <c r="G199" s="13">
        <f t="shared" si="7"/>
        <v>44.052858000000001</v>
      </c>
    </row>
    <row r="200" spans="1:7" x14ac:dyDescent="0.25">
      <c r="A200" s="18">
        <v>332</v>
      </c>
      <c r="B200" s="18">
        <v>247.64</v>
      </c>
      <c r="C200" s="18">
        <v>290.45</v>
      </c>
      <c r="D200" s="18">
        <v>150.56</v>
      </c>
      <c r="E200" s="18">
        <v>219.69</v>
      </c>
      <c r="F200" s="13">
        <f t="shared" si="6"/>
        <v>32.95814399999999</v>
      </c>
      <c r="G200" s="13">
        <f t="shared" si="7"/>
        <v>56.239043999999993</v>
      </c>
    </row>
    <row r="201" spans="1:7" x14ac:dyDescent="0.25">
      <c r="A201" s="18">
        <v>340</v>
      </c>
      <c r="B201" s="18">
        <v>204.82</v>
      </c>
      <c r="C201" s="18">
        <v>290.45</v>
      </c>
      <c r="D201" s="18">
        <v>122.51</v>
      </c>
      <c r="E201" s="18">
        <v>219.69</v>
      </c>
      <c r="F201" s="13">
        <f t="shared" si="6"/>
        <v>23.233721999999997</v>
      </c>
      <c r="G201" s="13">
        <f t="shared" si="7"/>
        <v>46.514621999999996</v>
      </c>
    </row>
    <row r="202" spans="1:7" x14ac:dyDescent="0.25">
      <c r="A202" s="18">
        <v>333</v>
      </c>
      <c r="B202" s="18">
        <v>258.91000000000003</v>
      </c>
      <c r="C202" s="18">
        <v>290.45</v>
      </c>
      <c r="D202" s="18">
        <v>149.71</v>
      </c>
      <c r="E202" s="18">
        <v>219.69</v>
      </c>
      <c r="F202" s="13">
        <f t="shared" si="6"/>
        <v>35.517561000000001</v>
      </c>
      <c r="G202" s="13">
        <f t="shared" si="7"/>
        <v>58.798461000000003</v>
      </c>
    </row>
    <row r="203" spans="1:7" x14ac:dyDescent="0.25">
      <c r="A203" s="18">
        <v>335</v>
      </c>
      <c r="B203" s="18">
        <v>205.64</v>
      </c>
      <c r="C203" s="18">
        <v>290.45</v>
      </c>
      <c r="D203" s="18">
        <v>118.06</v>
      </c>
      <c r="E203" s="18">
        <v>219.69</v>
      </c>
      <c r="F203" s="13">
        <f t="shared" si="6"/>
        <v>23.419943999999997</v>
      </c>
      <c r="G203" s="13">
        <f t="shared" si="7"/>
        <v>46.700843999999996</v>
      </c>
    </row>
    <row r="204" spans="1:7" x14ac:dyDescent="0.25">
      <c r="A204" s="18">
        <v>336</v>
      </c>
      <c r="B204" s="18">
        <v>238.64</v>
      </c>
      <c r="C204" s="18">
        <v>290.45</v>
      </c>
      <c r="D204" s="18">
        <v>152.41</v>
      </c>
      <c r="E204" s="18">
        <v>219.69</v>
      </c>
      <c r="F204" s="13">
        <f t="shared" si="6"/>
        <v>30.914244</v>
      </c>
      <c r="G204" s="13">
        <f t="shared" si="7"/>
        <v>54.195143999999999</v>
      </c>
    </row>
    <row r="205" spans="1:7" x14ac:dyDescent="0.25">
      <c r="A205" s="18">
        <v>338</v>
      </c>
      <c r="B205" s="18">
        <v>203.68</v>
      </c>
      <c r="C205" s="18">
        <v>290.45</v>
      </c>
      <c r="D205" s="18">
        <v>118.15</v>
      </c>
      <c r="E205" s="18">
        <v>219.69</v>
      </c>
      <c r="F205" s="13">
        <f t="shared" si="6"/>
        <v>22.974827999999999</v>
      </c>
      <c r="G205" s="13">
        <f t="shared" si="7"/>
        <v>46.255727999999998</v>
      </c>
    </row>
    <row r="206" spans="1:7" x14ac:dyDescent="0.25">
      <c r="A206" s="18">
        <v>339</v>
      </c>
      <c r="B206" s="18">
        <v>210.9</v>
      </c>
      <c r="C206" s="18">
        <v>290.45</v>
      </c>
      <c r="D206" s="18">
        <v>123.84</v>
      </c>
      <c r="E206" s="18">
        <v>219.69</v>
      </c>
      <c r="F206" s="13">
        <f t="shared" si="6"/>
        <v>24.61449</v>
      </c>
      <c r="G206" s="13">
        <f t="shared" si="7"/>
        <v>47.895389999999999</v>
      </c>
    </row>
    <row r="207" spans="1:7" x14ac:dyDescent="0.25">
      <c r="A207" s="10">
        <v>323</v>
      </c>
      <c r="B207" s="10">
        <v>267.86</v>
      </c>
      <c r="C207" s="10">
        <v>290.45</v>
      </c>
      <c r="D207" s="10">
        <v>171.97</v>
      </c>
      <c r="E207" s="10">
        <v>219.69</v>
      </c>
      <c r="F207" s="13">
        <f t="shared" si="6"/>
        <v>37.550106</v>
      </c>
      <c r="G207" s="13">
        <f t="shared" si="7"/>
        <v>60.831006000000002</v>
      </c>
    </row>
    <row r="208" spans="1:7" x14ac:dyDescent="0.25">
      <c r="A208" s="18">
        <v>157</v>
      </c>
      <c r="B208" s="18">
        <v>447.72</v>
      </c>
      <c r="C208" s="18">
        <v>356.24</v>
      </c>
      <c r="D208" s="18">
        <v>375.88</v>
      </c>
      <c r="E208" s="18">
        <v>276.52</v>
      </c>
      <c r="F208" s="13">
        <f t="shared" si="6"/>
        <v>78.396312000000009</v>
      </c>
      <c r="G208" s="13">
        <f t="shared" si="7"/>
        <v>101.67721200000001</v>
      </c>
    </row>
    <row r="209" spans="1:7" x14ac:dyDescent="0.25">
      <c r="A209" s="18">
        <v>158</v>
      </c>
      <c r="B209" s="18">
        <v>553.74</v>
      </c>
      <c r="C209" s="18">
        <v>356.24</v>
      </c>
      <c r="D209" s="18">
        <v>486.1</v>
      </c>
      <c r="E209" s="18">
        <v>276.52</v>
      </c>
      <c r="F209" s="13">
        <f t="shared" si="6"/>
        <v>102.473454</v>
      </c>
      <c r="G209" s="13">
        <f t="shared" si="7"/>
        <v>125.75435400000001</v>
      </c>
    </row>
    <row r="210" spans="1:7" x14ac:dyDescent="0.25">
      <c r="A210" s="18">
        <v>155</v>
      </c>
      <c r="B210" s="18">
        <v>466.28</v>
      </c>
      <c r="C210" s="18">
        <v>356.24</v>
      </c>
      <c r="D210" s="18">
        <v>397.16</v>
      </c>
      <c r="E210" s="18">
        <v>276.52</v>
      </c>
      <c r="F210" s="13">
        <f t="shared" si="6"/>
        <v>82.611287999999988</v>
      </c>
      <c r="G210" s="13">
        <f t="shared" si="7"/>
        <v>105.89218799999999</v>
      </c>
    </row>
    <row r="211" spans="1:7" x14ac:dyDescent="0.25">
      <c r="A211" s="18">
        <v>156</v>
      </c>
      <c r="B211" s="18">
        <v>466.21</v>
      </c>
      <c r="C211" s="18">
        <v>356.24</v>
      </c>
      <c r="D211" s="18">
        <v>402.17</v>
      </c>
      <c r="E211" s="18">
        <v>276.52</v>
      </c>
      <c r="F211" s="13">
        <f t="shared" si="6"/>
        <v>82.595390999999992</v>
      </c>
      <c r="G211" s="13">
        <f t="shared" si="7"/>
        <v>105.87629099999999</v>
      </c>
    </row>
    <row r="212" spans="1:7" x14ac:dyDescent="0.25">
      <c r="A212" s="18">
        <v>159</v>
      </c>
      <c r="B212" s="18">
        <v>420.71</v>
      </c>
      <c r="C212" s="18">
        <v>356.24</v>
      </c>
      <c r="D212" s="18">
        <v>366.46</v>
      </c>
      <c r="E212" s="18">
        <v>276.52</v>
      </c>
      <c r="F212" s="13">
        <f t="shared" si="6"/>
        <v>72.262340999999992</v>
      </c>
      <c r="G212" s="13">
        <f t="shared" si="7"/>
        <v>95.543240999999995</v>
      </c>
    </row>
    <row r="213" spans="1:7" x14ac:dyDescent="0.25">
      <c r="A213" s="18">
        <v>154</v>
      </c>
      <c r="B213" s="18">
        <v>408.55</v>
      </c>
      <c r="C213" s="18">
        <v>356.24</v>
      </c>
      <c r="D213" s="18">
        <v>352.2</v>
      </c>
      <c r="E213" s="18">
        <v>276.52</v>
      </c>
      <c r="F213" s="13">
        <f t="shared" si="6"/>
        <v>69.500805</v>
      </c>
      <c r="G213" s="13">
        <f t="shared" si="7"/>
        <v>92.781705000000002</v>
      </c>
    </row>
    <row r="214" spans="1:7" x14ac:dyDescent="0.25">
      <c r="A214" s="18">
        <v>28</v>
      </c>
      <c r="B214" s="18">
        <v>387.52</v>
      </c>
      <c r="C214" s="18">
        <v>394.83</v>
      </c>
      <c r="D214" s="18">
        <v>323.32</v>
      </c>
      <c r="E214" s="18">
        <v>342.85</v>
      </c>
      <c r="F214" s="13">
        <f t="shared" si="6"/>
        <v>64.724891999999997</v>
      </c>
      <c r="G214" s="13">
        <f t="shared" si="7"/>
        <v>88.005792</v>
      </c>
    </row>
    <row r="215" spans="1:7" x14ac:dyDescent="0.25">
      <c r="A215" s="12">
        <v>23</v>
      </c>
      <c r="B215" s="12">
        <v>437.29</v>
      </c>
      <c r="C215" s="12">
        <v>433.79</v>
      </c>
      <c r="D215" s="12">
        <v>334.83</v>
      </c>
      <c r="E215" s="12">
        <v>360.1</v>
      </c>
      <c r="F215" s="13">
        <f t="shared" si="6"/>
        <v>76.027659</v>
      </c>
      <c r="G215" s="13">
        <f t="shared" si="7"/>
        <v>99.308559000000002</v>
      </c>
    </row>
    <row r="216" spans="1:7" x14ac:dyDescent="0.25">
      <c r="A216" s="12">
        <v>25</v>
      </c>
      <c r="B216" s="12">
        <v>597.98</v>
      </c>
      <c r="C216" s="12">
        <v>433.79</v>
      </c>
      <c r="D216" s="12">
        <v>513.84</v>
      </c>
      <c r="E216" s="12">
        <v>360.1</v>
      </c>
      <c r="F216" s="13">
        <f t="shared" si="6"/>
        <v>112.52035799999999</v>
      </c>
      <c r="G216" s="13">
        <f t="shared" si="7"/>
        <v>135.80125799999999</v>
      </c>
    </row>
    <row r="217" spans="1:7" x14ac:dyDescent="0.25">
      <c r="A217" s="12">
        <v>24</v>
      </c>
      <c r="B217" s="12">
        <v>634.79999999999995</v>
      </c>
      <c r="C217" s="12">
        <v>433.79</v>
      </c>
      <c r="D217" s="12">
        <v>519.76</v>
      </c>
      <c r="E217" s="12">
        <v>360.1</v>
      </c>
      <c r="F217" s="13">
        <f t="shared" si="6"/>
        <v>120.88217999999998</v>
      </c>
      <c r="G217" s="13">
        <f t="shared" si="7"/>
        <v>144.16307999999998</v>
      </c>
    </row>
    <row r="218" spans="1:7" x14ac:dyDescent="0.25">
      <c r="A218" s="12">
        <v>22</v>
      </c>
      <c r="B218" s="12">
        <v>476.14</v>
      </c>
      <c r="C218" s="12">
        <v>433.79</v>
      </c>
      <c r="D218" s="12">
        <v>375.87</v>
      </c>
      <c r="E218" s="12">
        <v>360.1</v>
      </c>
      <c r="F218" s="13">
        <f t="shared" si="6"/>
        <v>84.850493999999998</v>
      </c>
      <c r="G218" s="13">
        <f t="shared" si="7"/>
        <v>108.131394</v>
      </c>
    </row>
    <row r="219" spans="1:7" x14ac:dyDescent="0.25">
      <c r="A219" s="12">
        <v>27</v>
      </c>
      <c r="B219" s="12">
        <v>757.89</v>
      </c>
      <c r="C219" s="12">
        <v>433.79</v>
      </c>
      <c r="D219" s="12">
        <v>664.25</v>
      </c>
      <c r="E219" s="12">
        <v>360.1</v>
      </c>
      <c r="F219" s="13">
        <f t="shared" si="6"/>
        <v>148.83591899999999</v>
      </c>
      <c r="G219" s="13">
        <f t="shared" si="7"/>
        <v>172.11681899999999</v>
      </c>
    </row>
    <row r="220" spans="1:7" x14ac:dyDescent="0.25">
      <c r="A220" s="18">
        <v>21</v>
      </c>
      <c r="B220" s="18">
        <v>648.71</v>
      </c>
      <c r="C220" s="18">
        <v>433.79</v>
      </c>
      <c r="D220" s="18">
        <v>557.14</v>
      </c>
      <c r="E220" s="18">
        <v>360.1</v>
      </c>
      <c r="F220" s="13">
        <f t="shared" si="6"/>
        <v>124.04114100000001</v>
      </c>
      <c r="G220" s="13">
        <f t="shared" si="7"/>
        <v>147.32204100000001</v>
      </c>
    </row>
    <row r="221" spans="1:7" x14ac:dyDescent="0.25">
      <c r="A221" s="18">
        <v>17</v>
      </c>
      <c r="B221" s="18">
        <v>485.42</v>
      </c>
      <c r="C221" s="18">
        <v>433.79</v>
      </c>
      <c r="D221" s="18">
        <v>360.72</v>
      </c>
      <c r="E221" s="18">
        <v>360.1</v>
      </c>
      <c r="F221" s="13">
        <f t="shared" si="6"/>
        <v>86.957982000000001</v>
      </c>
      <c r="G221" s="13">
        <f t="shared" si="7"/>
        <v>110.238882</v>
      </c>
    </row>
    <row r="222" spans="1:7" x14ac:dyDescent="0.25">
      <c r="A222" s="18">
        <v>18</v>
      </c>
      <c r="B222" s="18">
        <v>594.36</v>
      </c>
      <c r="C222" s="18">
        <v>433.79</v>
      </c>
      <c r="D222" s="18">
        <v>459.72</v>
      </c>
      <c r="E222" s="18">
        <v>360.1</v>
      </c>
      <c r="F222" s="13">
        <f t="shared" si="6"/>
        <v>111.69825599999999</v>
      </c>
      <c r="G222" s="13">
        <f t="shared" si="7"/>
        <v>134.97915599999999</v>
      </c>
    </row>
    <row r="223" spans="1:7" x14ac:dyDescent="0.25">
      <c r="A223" s="18">
        <v>20</v>
      </c>
      <c r="B223" s="18">
        <v>464.04</v>
      </c>
      <c r="C223" s="18">
        <v>433.79</v>
      </c>
      <c r="D223" s="18">
        <v>361.35</v>
      </c>
      <c r="E223" s="18">
        <v>360.1</v>
      </c>
      <c r="F223" s="13">
        <f t="shared" si="6"/>
        <v>82.102584000000007</v>
      </c>
      <c r="G223" s="13">
        <f t="shared" si="7"/>
        <v>105.38348400000001</v>
      </c>
    </row>
    <row r="224" spans="1:7" x14ac:dyDescent="0.25">
      <c r="A224" s="18">
        <v>15</v>
      </c>
      <c r="B224" s="18">
        <v>588.73</v>
      </c>
      <c r="C224" s="18">
        <v>433.79</v>
      </c>
      <c r="D224" s="18">
        <v>474.41</v>
      </c>
      <c r="E224" s="18">
        <v>360.1</v>
      </c>
      <c r="F224" s="13">
        <f t="shared" si="6"/>
        <v>110.41968299999999</v>
      </c>
      <c r="G224" s="13">
        <f t="shared" si="7"/>
        <v>133.70058299999999</v>
      </c>
    </row>
    <row r="225" spans="1:7" x14ac:dyDescent="0.25">
      <c r="A225" s="18">
        <v>14</v>
      </c>
      <c r="B225" s="18">
        <v>361.59</v>
      </c>
      <c r="C225" s="18">
        <v>433.79</v>
      </c>
      <c r="D225" s="18">
        <v>259.32</v>
      </c>
      <c r="E225" s="18">
        <v>360.1</v>
      </c>
      <c r="F225" s="13">
        <f t="shared" si="6"/>
        <v>58.83618899999999</v>
      </c>
      <c r="G225" s="13">
        <f t="shared" si="7"/>
        <v>82.117088999999993</v>
      </c>
    </row>
    <row r="226" spans="1:7" x14ac:dyDescent="0.25">
      <c r="A226" s="18">
        <v>16</v>
      </c>
      <c r="B226" s="18">
        <v>484.53</v>
      </c>
      <c r="C226" s="18">
        <v>433.79</v>
      </c>
      <c r="D226" s="18">
        <v>369.25</v>
      </c>
      <c r="E226" s="18">
        <v>360.1</v>
      </c>
      <c r="F226" s="13">
        <f t="shared" si="6"/>
        <v>86.755862999999991</v>
      </c>
      <c r="G226" s="13">
        <f t="shared" si="7"/>
        <v>110.03676299999999</v>
      </c>
    </row>
    <row r="227" spans="1:7" x14ac:dyDescent="0.25">
      <c r="A227" s="18">
        <v>19</v>
      </c>
      <c r="B227" s="18">
        <v>336.53</v>
      </c>
      <c r="C227" s="18">
        <v>433.79</v>
      </c>
      <c r="D227" s="18">
        <v>258.89</v>
      </c>
      <c r="E227" s="18">
        <v>360.1</v>
      </c>
      <c r="F227" s="13">
        <f t="shared" si="6"/>
        <v>53.145062999999993</v>
      </c>
      <c r="G227" s="13">
        <f t="shared" si="7"/>
        <v>76.425962999999996</v>
      </c>
    </row>
    <row r="228" spans="1:7" x14ac:dyDescent="0.25">
      <c r="A228" s="15">
        <v>26</v>
      </c>
      <c r="B228" s="15">
        <v>758.6</v>
      </c>
      <c r="C228" s="15">
        <v>433.79</v>
      </c>
      <c r="D228" s="15">
        <v>648.65</v>
      </c>
      <c r="E228" s="15">
        <v>360.1</v>
      </c>
      <c r="F228" s="13">
        <f t="shared" si="6"/>
        <v>148.99716000000001</v>
      </c>
      <c r="G228" s="13">
        <f t="shared" si="7"/>
        <v>172.27806000000001</v>
      </c>
    </row>
    <row r="229" spans="1:7" x14ac:dyDescent="0.25">
      <c r="A229" s="12">
        <v>49</v>
      </c>
      <c r="B229" s="12">
        <v>471.3</v>
      </c>
      <c r="C229" s="12">
        <v>484.41</v>
      </c>
      <c r="D229" s="12">
        <v>415.18</v>
      </c>
      <c r="E229" s="12">
        <v>428.08</v>
      </c>
      <c r="F229" s="13">
        <f t="shared" si="6"/>
        <v>83.751329999999996</v>
      </c>
      <c r="G229" s="13">
        <f t="shared" si="7"/>
        <v>107.03223</v>
      </c>
    </row>
    <row r="230" spans="1:7" x14ac:dyDescent="0.25">
      <c r="A230" s="12">
        <v>51</v>
      </c>
      <c r="B230" s="12">
        <v>495.86</v>
      </c>
      <c r="C230" s="12">
        <v>484.41</v>
      </c>
      <c r="D230" s="12">
        <v>429.99</v>
      </c>
      <c r="E230" s="12">
        <v>428.08</v>
      </c>
      <c r="F230" s="13">
        <f t="shared" si="6"/>
        <v>89.328906000000003</v>
      </c>
      <c r="G230" s="13">
        <f t="shared" si="7"/>
        <v>112.60980600000001</v>
      </c>
    </row>
    <row r="231" spans="1:7" x14ac:dyDescent="0.25">
      <c r="A231" s="12">
        <v>45</v>
      </c>
      <c r="B231" s="12">
        <v>800.13</v>
      </c>
      <c r="C231" s="12">
        <v>484.41</v>
      </c>
      <c r="D231" s="12">
        <v>708.41</v>
      </c>
      <c r="E231" s="12">
        <v>428.08</v>
      </c>
      <c r="F231" s="13">
        <f t="shared" si="6"/>
        <v>158.42862299999999</v>
      </c>
      <c r="G231" s="13">
        <f t="shared" si="7"/>
        <v>181.70952299999999</v>
      </c>
    </row>
    <row r="232" spans="1:7" x14ac:dyDescent="0.25">
      <c r="A232" s="12">
        <v>33</v>
      </c>
      <c r="B232" s="12">
        <v>773.45</v>
      </c>
      <c r="C232" s="12">
        <v>484.41</v>
      </c>
      <c r="D232" s="12">
        <v>680.15</v>
      </c>
      <c r="E232" s="12">
        <v>428.08</v>
      </c>
      <c r="F232" s="13">
        <f t="shared" si="6"/>
        <v>152.369595</v>
      </c>
      <c r="G232" s="13">
        <f t="shared" si="7"/>
        <v>175.65049500000001</v>
      </c>
    </row>
    <row r="233" spans="1:7" x14ac:dyDescent="0.25">
      <c r="A233" s="12">
        <v>50</v>
      </c>
      <c r="B233" s="12">
        <v>536.22</v>
      </c>
      <c r="C233" s="12">
        <v>484.41</v>
      </c>
      <c r="D233" s="12">
        <v>458.91</v>
      </c>
      <c r="E233" s="12">
        <v>428.08</v>
      </c>
      <c r="F233" s="13">
        <f t="shared" si="6"/>
        <v>98.494662000000005</v>
      </c>
      <c r="G233" s="13">
        <f t="shared" si="7"/>
        <v>121.77556200000001</v>
      </c>
    </row>
    <row r="234" spans="1:7" x14ac:dyDescent="0.25">
      <c r="A234" s="12">
        <v>43</v>
      </c>
      <c r="B234" s="12">
        <v>747.59</v>
      </c>
      <c r="C234" s="12">
        <v>484.41</v>
      </c>
      <c r="D234" s="12">
        <v>669.43</v>
      </c>
      <c r="E234" s="12">
        <v>428.08</v>
      </c>
      <c r="F234" s="13">
        <f t="shared" si="6"/>
        <v>146.49678900000001</v>
      </c>
      <c r="G234" s="13">
        <f t="shared" si="7"/>
        <v>169.77768900000001</v>
      </c>
    </row>
    <row r="235" spans="1:7" x14ac:dyDescent="0.25">
      <c r="A235" s="12">
        <v>46</v>
      </c>
      <c r="B235" s="12">
        <v>685.44</v>
      </c>
      <c r="C235" s="12">
        <v>484.41</v>
      </c>
      <c r="D235" s="12">
        <v>609.37</v>
      </c>
      <c r="E235" s="12">
        <v>428.08</v>
      </c>
      <c r="F235" s="13">
        <f t="shared" si="6"/>
        <v>132.38252400000002</v>
      </c>
      <c r="G235" s="13">
        <f t="shared" si="7"/>
        <v>155.66342400000002</v>
      </c>
    </row>
    <row r="236" spans="1:7" x14ac:dyDescent="0.25">
      <c r="A236" s="18">
        <v>29</v>
      </c>
      <c r="B236" s="18">
        <v>673.33</v>
      </c>
      <c r="C236" s="18">
        <v>484.41</v>
      </c>
      <c r="D236" s="18">
        <v>569.23</v>
      </c>
      <c r="E236" s="18">
        <v>428.08</v>
      </c>
      <c r="F236" s="13">
        <f t="shared" si="6"/>
        <v>129.63234299999999</v>
      </c>
      <c r="G236" s="13">
        <f t="shared" si="7"/>
        <v>152.91324299999999</v>
      </c>
    </row>
    <row r="237" spans="1:7" x14ac:dyDescent="0.25">
      <c r="A237" s="18">
        <v>41</v>
      </c>
      <c r="B237" s="18">
        <v>679.1</v>
      </c>
      <c r="C237" s="18">
        <v>484.41</v>
      </c>
      <c r="D237" s="18">
        <v>594.34</v>
      </c>
      <c r="E237" s="18">
        <v>428.08</v>
      </c>
      <c r="F237" s="13">
        <f t="shared" si="6"/>
        <v>130.94271000000001</v>
      </c>
      <c r="G237" s="13">
        <f t="shared" si="7"/>
        <v>154.22361000000001</v>
      </c>
    </row>
    <row r="238" spans="1:7" x14ac:dyDescent="0.25">
      <c r="A238" s="18">
        <v>42</v>
      </c>
      <c r="B238" s="18">
        <v>716.74</v>
      </c>
      <c r="C238" s="18">
        <v>484.41</v>
      </c>
      <c r="D238" s="18">
        <v>632.17999999999995</v>
      </c>
      <c r="E238" s="18">
        <v>428.08</v>
      </c>
      <c r="F238" s="13">
        <f t="shared" si="6"/>
        <v>139.49075400000001</v>
      </c>
      <c r="G238" s="13">
        <f t="shared" si="7"/>
        <v>162.77165400000001</v>
      </c>
    </row>
    <row r="239" spans="1:7" x14ac:dyDescent="0.25">
      <c r="A239" s="18">
        <v>37</v>
      </c>
      <c r="B239" s="18">
        <v>673.5</v>
      </c>
      <c r="C239" s="18">
        <v>484.41</v>
      </c>
      <c r="D239" s="18">
        <v>594.91</v>
      </c>
      <c r="E239" s="18">
        <v>428.08</v>
      </c>
      <c r="F239" s="13">
        <f t="shared" si="6"/>
        <v>129.67095</v>
      </c>
      <c r="G239" s="13">
        <f t="shared" si="7"/>
        <v>152.95185000000001</v>
      </c>
    </row>
    <row r="240" spans="1:7" x14ac:dyDescent="0.25">
      <c r="A240" s="18">
        <v>31</v>
      </c>
      <c r="B240" s="18">
        <v>589.94000000000005</v>
      </c>
      <c r="C240" s="18">
        <v>484.41</v>
      </c>
      <c r="D240" s="18">
        <v>480.79</v>
      </c>
      <c r="E240" s="18">
        <v>428.08</v>
      </c>
      <c r="F240" s="13">
        <f t="shared" si="6"/>
        <v>110.69447400000001</v>
      </c>
      <c r="G240" s="13">
        <f t="shared" si="7"/>
        <v>133.97537400000002</v>
      </c>
    </row>
    <row r="241" spans="1:7" x14ac:dyDescent="0.25">
      <c r="A241" s="18">
        <v>30</v>
      </c>
      <c r="B241" s="18">
        <v>661.11</v>
      </c>
      <c r="C241" s="18">
        <v>484.41</v>
      </c>
      <c r="D241" s="18">
        <v>567.53</v>
      </c>
      <c r="E241" s="18">
        <v>428.08</v>
      </c>
      <c r="F241" s="13">
        <f t="shared" si="6"/>
        <v>126.857181</v>
      </c>
      <c r="G241" s="13">
        <f t="shared" si="7"/>
        <v>150.138081</v>
      </c>
    </row>
    <row r="242" spans="1:7" x14ac:dyDescent="0.25">
      <c r="A242" s="18">
        <v>36</v>
      </c>
      <c r="B242" s="18">
        <v>587.5</v>
      </c>
      <c r="C242" s="18">
        <v>484.41</v>
      </c>
      <c r="D242" s="18">
        <v>479.02</v>
      </c>
      <c r="E242" s="18">
        <v>428.08</v>
      </c>
      <c r="F242" s="13">
        <f t="shared" si="6"/>
        <v>110.14034999999998</v>
      </c>
      <c r="G242" s="13">
        <f t="shared" si="7"/>
        <v>133.42124999999999</v>
      </c>
    </row>
    <row r="243" spans="1:7" x14ac:dyDescent="0.25">
      <c r="A243" s="18">
        <v>35</v>
      </c>
      <c r="B243" s="18">
        <v>568.25</v>
      </c>
      <c r="C243" s="18">
        <v>484.41</v>
      </c>
      <c r="D243" s="18">
        <v>483.79</v>
      </c>
      <c r="E243" s="18">
        <v>428.08</v>
      </c>
      <c r="F243" s="13">
        <f t="shared" si="6"/>
        <v>105.768675</v>
      </c>
      <c r="G243" s="13">
        <f t="shared" si="7"/>
        <v>129.049575</v>
      </c>
    </row>
    <row r="244" spans="1:7" x14ac:dyDescent="0.25">
      <c r="A244" s="15">
        <v>32</v>
      </c>
      <c r="B244" s="15">
        <v>772.92</v>
      </c>
      <c r="C244" s="15">
        <v>484.41</v>
      </c>
      <c r="D244" s="15">
        <v>706.05</v>
      </c>
      <c r="E244" s="15">
        <v>428.08</v>
      </c>
      <c r="F244" s="13">
        <f t="shared" si="6"/>
        <v>152.24923199999998</v>
      </c>
      <c r="G244" s="13">
        <f t="shared" si="7"/>
        <v>175.53013199999998</v>
      </c>
    </row>
    <row r="245" spans="1:7" x14ac:dyDescent="0.25">
      <c r="A245" s="15">
        <v>34</v>
      </c>
      <c r="B245" s="15">
        <v>497.3</v>
      </c>
      <c r="C245" s="15">
        <v>484.41</v>
      </c>
      <c r="D245" s="15">
        <v>420.99</v>
      </c>
      <c r="E245" s="15">
        <v>428.08</v>
      </c>
      <c r="F245" s="13">
        <f t="shared" si="6"/>
        <v>89.655929999999998</v>
      </c>
      <c r="G245" s="13">
        <f t="shared" si="7"/>
        <v>112.93683</v>
      </c>
    </row>
    <row r="246" spans="1:7" x14ac:dyDescent="0.25">
      <c r="A246" s="15">
        <v>47</v>
      </c>
      <c r="B246" s="15">
        <v>792.94</v>
      </c>
      <c r="C246" s="15">
        <v>484.41</v>
      </c>
      <c r="D246" s="15">
        <v>693.51</v>
      </c>
      <c r="E246" s="15">
        <v>428.08</v>
      </c>
      <c r="F246" s="13">
        <f t="shared" si="6"/>
        <v>156.79577399999999</v>
      </c>
      <c r="G246" s="13">
        <f t="shared" si="7"/>
        <v>180.076674</v>
      </c>
    </row>
    <row r="247" spans="1:7" x14ac:dyDescent="0.25">
      <c r="A247" s="12">
        <v>60</v>
      </c>
      <c r="B247" s="12">
        <v>545.02</v>
      </c>
      <c r="C247" s="12">
        <v>486.9</v>
      </c>
      <c r="D247" s="12">
        <v>393.44</v>
      </c>
      <c r="E247" s="12">
        <v>434.95</v>
      </c>
      <c r="F247" s="13">
        <f t="shared" si="6"/>
        <v>100.49314199999999</v>
      </c>
      <c r="G247" s="13">
        <f t="shared" si="7"/>
        <v>123.77404199999999</v>
      </c>
    </row>
    <row r="248" spans="1:7" x14ac:dyDescent="0.25">
      <c r="A248" s="12">
        <v>62</v>
      </c>
      <c r="B248" s="12">
        <v>478.68</v>
      </c>
      <c r="C248" s="12">
        <v>486.9</v>
      </c>
      <c r="D248" s="12">
        <v>358.02</v>
      </c>
      <c r="E248" s="12">
        <v>434.95</v>
      </c>
      <c r="F248" s="13">
        <f t="shared" si="6"/>
        <v>85.427328000000003</v>
      </c>
      <c r="G248" s="13">
        <f t="shared" si="7"/>
        <v>108.70822800000001</v>
      </c>
    </row>
    <row r="249" spans="1:7" x14ac:dyDescent="0.25">
      <c r="A249" s="12">
        <v>66</v>
      </c>
      <c r="B249" s="12">
        <v>557.77</v>
      </c>
      <c r="C249" s="12">
        <v>486.9</v>
      </c>
      <c r="D249" s="12">
        <v>457.74</v>
      </c>
      <c r="E249" s="12">
        <v>434.95</v>
      </c>
      <c r="F249" s="13">
        <f t="shared" si="6"/>
        <v>103.388667</v>
      </c>
      <c r="G249" s="13">
        <f t="shared" si="7"/>
        <v>126.669567</v>
      </c>
    </row>
    <row r="250" spans="1:7" x14ac:dyDescent="0.25">
      <c r="A250" s="12">
        <v>63</v>
      </c>
      <c r="B250" s="12">
        <v>722.12</v>
      </c>
      <c r="C250" s="12">
        <v>486.9</v>
      </c>
      <c r="D250" s="12">
        <v>608.39</v>
      </c>
      <c r="E250" s="12">
        <v>434.95</v>
      </c>
      <c r="F250" s="13">
        <f t="shared" si="6"/>
        <v>140.71255199999999</v>
      </c>
      <c r="G250" s="13">
        <f t="shared" si="7"/>
        <v>163.99345199999999</v>
      </c>
    </row>
    <row r="251" spans="1:7" x14ac:dyDescent="0.25">
      <c r="A251" s="12">
        <v>64</v>
      </c>
      <c r="B251" s="12">
        <v>633.33000000000004</v>
      </c>
      <c r="C251" s="12">
        <v>486.9</v>
      </c>
      <c r="D251" s="12">
        <v>521.48</v>
      </c>
      <c r="E251" s="12">
        <v>434.95</v>
      </c>
      <c r="F251" s="13">
        <f t="shared" si="6"/>
        <v>120.54834300000002</v>
      </c>
      <c r="G251" s="13">
        <f t="shared" si="7"/>
        <v>143.82924300000002</v>
      </c>
    </row>
    <row r="252" spans="1:7" x14ac:dyDescent="0.25">
      <c r="A252" s="12">
        <v>59</v>
      </c>
      <c r="B252" s="12">
        <v>657.57</v>
      </c>
      <c r="C252" s="12">
        <v>486.9</v>
      </c>
      <c r="D252" s="12">
        <v>571.57000000000005</v>
      </c>
      <c r="E252" s="12">
        <v>434.95</v>
      </c>
      <c r="F252" s="13">
        <f t="shared" si="6"/>
        <v>126.053247</v>
      </c>
      <c r="G252" s="13">
        <f t="shared" si="7"/>
        <v>149.334147</v>
      </c>
    </row>
    <row r="253" spans="1:7" x14ac:dyDescent="0.25">
      <c r="A253" s="18">
        <v>53</v>
      </c>
      <c r="B253" s="18">
        <v>405.21</v>
      </c>
      <c r="C253" s="18">
        <v>486.9</v>
      </c>
      <c r="D253" s="18">
        <v>293.7</v>
      </c>
      <c r="E253" s="18">
        <v>434.95</v>
      </c>
      <c r="F253" s="13">
        <f t="shared" si="6"/>
        <v>68.742290999999994</v>
      </c>
      <c r="G253" s="13">
        <f t="shared" si="7"/>
        <v>92.023190999999997</v>
      </c>
    </row>
    <row r="254" spans="1:7" x14ac:dyDescent="0.25">
      <c r="A254" s="18">
        <v>52</v>
      </c>
      <c r="B254" s="18">
        <v>648.79999999999995</v>
      </c>
      <c r="C254" s="18">
        <v>486.9</v>
      </c>
      <c r="D254" s="18">
        <v>564.70000000000005</v>
      </c>
      <c r="E254" s="18">
        <v>434.95</v>
      </c>
      <c r="F254" s="13">
        <f t="shared" si="6"/>
        <v>124.06157999999999</v>
      </c>
      <c r="G254" s="13">
        <f t="shared" si="7"/>
        <v>147.34247999999999</v>
      </c>
    </row>
    <row r="255" spans="1:7" x14ac:dyDescent="0.25">
      <c r="A255" s="18">
        <v>56</v>
      </c>
      <c r="B255" s="18">
        <v>556.4</v>
      </c>
      <c r="C255" s="18">
        <v>486.9</v>
      </c>
      <c r="D255" s="18">
        <v>453.74</v>
      </c>
      <c r="E255" s="18">
        <v>434.95</v>
      </c>
      <c r="F255" s="13">
        <f t="shared" si="6"/>
        <v>103.07753999999998</v>
      </c>
      <c r="G255" s="13">
        <f t="shared" si="7"/>
        <v>126.35843999999999</v>
      </c>
    </row>
    <row r="256" spans="1:7" x14ac:dyDescent="0.25">
      <c r="A256" s="18">
        <v>57</v>
      </c>
      <c r="B256" s="18">
        <v>596.5</v>
      </c>
      <c r="C256" s="18">
        <v>486.9</v>
      </c>
      <c r="D256" s="18">
        <v>520.79999999999995</v>
      </c>
      <c r="E256" s="18">
        <v>434.95</v>
      </c>
      <c r="F256" s="13">
        <f t="shared" si="6"/>
        <v>112.18424999999999</v>
      </c>
      <c r="G256" s="13">
        <f t="shared" si="7"/>
        <v>135.46514999999999</v>
      </c>
    </row>
    <row r="257" spans="1:7" x14ac:dyDescent="0.25">
      <c r="A257" s="15">
        <v>58</v>
      </c>
      <c r="B257" s="15">
        <v>652.48</v>
      </c>
      <c r="C257" s="15">
        <v>486.9</v>
      </c>
      <c r="D257" s="15">
        <v>556.74</v>
      </c>
      <c r="E257" s="15">
        <v>434.95</v>
      </c>
      <c r="F257" s="13">
        <f t="shared" si="6"/>
        <v>124.89730800000001</v>
      </c>
      <c r="G257" s="13">
        <f t="shared" si="7"/>
        <v>148.17820800000001</v>
      </c>
    </row>
    <row r="258" spans="1:7" x14ac:dyDescent="0.25">
      <c r="A258" s="18">
        <v>117</v>
      </c>
      <c r="B258" s="18">
        <v>442.69</v>
      </c>
      <c r="C258" s="18">
        <v>495.75</v>
      </c>
      <c r="D258" s="18">
        <v>407.21</v>
      </c>
      <c r="E258" s="18">
        <v>472.42</v>
      </c>
      <c r="F258" s="13">
        <f t="shared" ref="F258:F312" si="8">(B258*0.2271)-23.2809</f>
        <v>77.253998999999993</v>
      </c>
      <c r="G258" s="13">
        <f t="shared" ref="G258:G312" si="9">(B258*0.2271)</f>
        <v>100.534899</v>
      </c>
    </row>
    <row r="259" spans="1:7" x14ac:dyDescent="0.25">
      <c r="A259" s="18">
        <v>115</v>
      </c>
      <c r="B259" s="18">
        <v>354.65</v>
      </c>
      <c r="C259" s="18">
        <v>495.75</v>
      </c>
      <c r="D259" s="18">
        <v>321.95</v>
      </c>
      <c r="E259" s="18">
        <v>472.42</v>
      </c>
      <c r="F259" s="13">
        <f t="shared" si="8"/>
        <v>57.260114999999985</v>
      </c>
      <c r="G259" s="13">
        <f t="shared" si="9"/>
        <v>80.541014999999987</v>
      </c>
    </row>
    <row r="260" spans="1:7" x14ac:dyDescent="0.25">
      <c r="A260" s="18">
        <v>116</v>
      </c>
      <c r="B260" s="18">
        <v>305.13</v>
      </c>
      <c r="C260" s="18">
        <v>495.75</v>
      </c>
      <c r="D260" s="18">
        <v>279.24</v>
      </c>
      <c r="E260" s="18">
        <v>472.42</v>
      </c>
      <c r="F260" s="13">
        <f t="shared" si="8"/>
        <v>46.014122999999998</v>
      </c>
      <c r="G260" s="13">
        <f t="shared" si="9"/>
        <v>69.295023</v>
      </c>
    </row>
    <row r="261" spans="1:7" x14ac:dyDescent="0.25">
      <c r="A261" s="18">
        <v>110</v>
      </c>
      <c r="B261" s="18">
        <v>379.42</v>
      </c>
      <c r="C261" s="18">
        <v>495.75</v>
      </c>
      <c r="D261" s="18">
        <v>350.59</v>
      </c>
      <c r="E261" s="18">
        <v>472.42</v>
      </c>
      <c r="F261" s="13">
        <f t="shared" si="8"/>
        <v>62.885381999999993</v>
      </c>
      <c r="G261" s="13">
        <f t="shared" si="9"/>
        <v>86.166281999999995</v>
      </c>
    </row>
    <row r="262" spans="1:7" x14ac:dyDescent="0.25">
      <c r="A262" s="18">
        <v>111</v>
      </c>
      <c r="B262" s="18">
        <v>385.78</v>
      </c>
      <c r="C262" s="18">
        <v>495.75</v>
      </c>
      <c r="D262" s="18">
        <v>350</v>
      </c>
      <c r="E262" s="18">
        <v>472.42</v>
      </c>
      <c r="F262" s="13">
        <f t="shared" si="8"/>
        <v>64.329737999999992</v>
      </c>
      <c r="G262" s="13">
        <f t="shared" si="9"/>
        <v>87.610637999999994</v>
      </c>
    </row>
    <row r="263" spans="1:7" x14ac:dyDescent="0.25">
      <c r="A263" s="18">
        <v>113</v>
      </c>
      <c r="B263" s="18">
        <v>396.85</v>
      </c>
      <c r="C263" s="18">
        <v>495.75</v>
      </c>
      <c r="D263" s="18">
        <v>369.44</v>
      </c>
      <c r="E263" s="18">
        <v>472.42</v>
      </c>
      <c r="F263" s="13">
        <f t="shared" si="8"/>
        <v>66.843734999999995</v>
      </c>
      <c r="G263" s="13">
        <f t="shared" si="9"/>
        <v>90.124634999999998</v>
      </c>
    </row>
    <row r="264" spans="1:7" x14ac:dyDescent="0.25">
      <c r="A264" s="18">
        <v>118</v>
      </c>
      <c r="B264" s="18">
        <v>442.89</v>
      </c>
      <c r="C264" s="18">
        <v>495.75</v>
      </c>
      <c r="D264" s="18">
        <v>413.14</v>
      </c>
      <c r="E264" s="18">
        <v>472.42</v>
      </c>
      <c r="F264" s="13">
        <f t="shared" si="8"/>
        <v>77.299418999999986</v>
      </c>
      <c r="G264" s="13">
        <f t="shared" si="9"/>
        <v>100.58031899999999</v>
      </c>
    </row>
    <row r="265" spans="1:7" x14ac:dyDescent="0.25">
      <c r="A265" s="18">
        <v>114</v>
      </c>
      <c r="B265" s="18">
        <v>339.01</v>
      </c>
      <c r="C265" s="18">
        <v>495.75</v>
      </c>
      <c r="D265" s="18">
        <v>310.48</v>
      </c>
      <c r="E265" s="18">
        <v>472.42</v>
      </c>
      <c r="F265" s="13">
        <f t="shared" si="8"/>
        <v>53.708270999999996</v>
      </c>
      <c r="G265" s="13">
        <f t="shared" si="9"/>
        <v>76.989170999999999</v>
      </c>
    </row>
    <row r="266" spans="1:7" x14ac:dyDescent="0.25">
      <c r="A266" s="19">
        <v>112</v>
      </c>
      <c r="B266" s="19">
        <v>543.65</v>
      </c>
      <c r="C266" s="19">
        <v>495.75</v>
      </c>
      <c r="D266" s="19">
        <v>501.33</v>
      </c>
      <c r="E266" s="19">
        <v>472.42</v>
      </c>
      <c r="F266" s="13">
        <f t="shared" si="8"/>
        <v>100.18201499999999</v>
      </c>
      <c r="G266" s="13">
        <f t="shared" si="9"/>
        <v>123.462915</v>
      </c>
    </row>
    <row r="267" spans="1:7" x14ac:dyDescent="0.25">
      <c r="A267" s="12">
        <v>105</v>
      </c>
      <c r="B267" s="12">
        <v>512.85</v>
      </c>
      <c r="C267" s="12">
        <v>506.59</v>
      </c>
      <c r="D267" s="12">
        <v>433.54</v>
      </c>
      <c r="E267" s="12">
        <v>442.81</v>
      </c>
      <c r="F267" s="13">
        <f t="shared" si="8"/>
        <v>93.187335000000004</v>
      </c>
      <c r="G267" s="13">
        <f t="shared" si="9"/>
        <v>116.46823500000001</v>
      </c>
    </row>
    <row r="268" spans="1:7" x14ac:dyDescent="0.25">
      <c r="A268" s="12">
        <v>101</v>
      </c>
      <c r="B268" s="12">
        <v>615.25</v>
      </c>
      <c r="C268" s="12">
        <v>506.59</v>
      </c>
      <c r="D268" s="12">
        <v>504.02</v>
      </c>
      <c r="E268" s="12">
        <v>442.81</v>
      </c>
      <c r="F268" s="13">
        <f t="shared" si="8"/>
        <v>116.442375</v>
      </c>
      <c r="G268" s="13">
        <f t="shared" si="9"/>
        <v>139.723275</v>
      </c>
    </row>
    <row r="269" spans="1:7" x14ac:dyDescent="0.25">
      <c r="A269" s="12">
        <v>104</v>
      </c>
      <c r="B269" s="12">
        <v>645.84</v>
      </c>
      <c r="C269" s="12">
        <v>506.59</v>
      </c>
      <c r="D269" s="12">
        <v>548.11</v>
      </c>
      <c r="E269" s="12">
        <v>442.81</v>
      </c>
      <c r="F269" s="13">
        <f t="shared" si="8"/>
        <v>123.389364</v>
      </c>
      <c r="G269" s="13">
        <f t="shared" si="9"/>
        <v>146.670264</v>
      </c>
    </row>
    <row r="270" spans="1:7" x14ac:dyDescent="0.25">
      <c r="A270" s="12">
        <v>108</v>
      </c>
      <c r="B270" s="12">
        <v>408.44</v>
      </c>
      <c r="C270" s="12">
        <v>506.59</v>
      </c>
      <c r="D270" s="12">
        <v>333.68</v>
      </c>
      <c r="E270" s="12">
        <v>442.81</v>
      </c>
      <c r="F270" s="13">
        <f t="shared" si="8"/>
        <v>69.475823999999989</v>
      </c>
      <c r="G270" s="13">
        <f t="shared" si="9"/>
        <v>92.756723999999991</v>
      </c>
    </row>
    <row r="271" spans="1:7" x14ac:dyDescent="0.25">
      <c r="A271" s="12">
        <v>102</v>
      </c>
      <c r="B271" s="12">
        <v>583.45000000000005</v>
      </c>
      <c r="C271" s="12">
        <v>506.59</v>
      </c>
      <c r="D271" s="12">
        <v>505.13</v>
      </c>
      <c r="E271" s="12">
        <v>442.81</v>
      </c>
      <c r="F271" s="13">
        <f t="shared" si="8"/>
        <v>109.220595</v>
      </c>
      <c r="G271" s="13">
        <f t="shared" si="9"/>
        <v>132.50149500000001</v>
      </c>
    </row>
    <row r="272" spans="1:7" x14ac:dyDescent="0.25">
      <c r="A272" s="12">
        <v>103</v>
      </c>
      <c r="B272" s="12">
        <v>463.36</v>
      </c>
      <c r="C272" s="12">
        <v>506.59</v>
      </c>
      <c r="D272" s="12">
        <v>358.59</v>
      </c>
      <c r="E272" s="12">
        <v>442.81</v>
      </c>
      <c r="F272" s="13">
        <f t="shared" si="8"/>
        <v>81.948155999999997</v>
      </c>
      <c r="G272" s="13">
        <f t="shared" si="9"/>
        <v>105.229056</v>
      </c>
    </row>
    <row r="273" spans="1:7" x14ac:dyDescent="0.25">
      <c r="A273" s="12">
        <v>106</v>
      </c>
      <c r="B273" s="12">
        <v>353.1</v>
      </c>
      <c r="C273" s="12">
        <v>506.59</v>
      </c>
      <c r="D273" s="12">
        <v>271.64999999999998</v>
      </c>
      <c r="E273" s="12">
        <v>442.81</v>
      </c>
      <c r="F273" s="13">
        <f t="shared" si="8"/>
        <v>56.908110000000008</v>
      </c>
      <c r="G273" s="13">
        <f t="shared" si="9"/>
        <v>80.18901000000001</v>
      </c>
    </row>
    <row r="274" spans="1:7" x14ac:dyDescent="0.25">
      <c r="A274" s="12">
        <v>109</v>
      </c>
      <c r="B274" s="12">
        <v>504.38</v>
      </c>
      <c r="C274" s="12">
        <v>506.59</v>
      </c>
      <c r="D274" s="12">
        <v>419.91</v>
      </c>
      <c r="E274" s="12">
        <v>442.81</v>
      </c>
      <c r="F274" s="13">
        <f t="shared" si="8"/>
        <v>91.263797999999994</v>
      </c>
      <c r="G274" s="13">
        <f t="shared" si="9"/>
        <v>114.544698</v>
      </c>
    </row>
    <row r="275" spans="1:7" x14ac:dyDescent="0.25">
      <c r="A275" s="18">
        <v>83</v>
      </c>
      <c r="B275" s="18">
        <v>515.46</v>
      </c>
      <c r="C275" s="18">
        <v>506.59</v>
      </c>
      <c r="D275" s="18">
        <v>397.74</v>
      </c>
      <c r="E275" s="18">
        <v>442.81</v>
      </c>
      <c r="F275" s="13">
        <f t="shared" si="8"/>
        <v>93.780066000000005</v>
      </c>
      <c r="G275" s="13">
        <f t="shared" si="9"/>
        <v>117.06096600000001</v>
      </c>
    </row>
    <row r="276" spans="1:7" x14ac:dyDescent="0.25">
      <c r="A276" s="18">
        <v>85</v>
      </c>
      <c r="B276" s="18">
        <v>634.35</v>
      </c>
      <c r="C276" s="18">
        <v>506.59</v>
      </c>
      <c r="D276" s="18">
        <v>515.98</v>
      </c>
      <c r="E276" s="18">
        <v>442.81</v>
      </c>
      <c r="F276" s="13">
        <f t="shared" si="8"/>
        <v>120.77998500000001</v>
      </c>
      <c r="G276" s="13">
        <f t="shared" si="9"/>
        <v>144.06088500000001</v>
      </c>
    </row>
    <row r="277" spans="1:7" x14ac:dyDescent="0.25">
      <c r="A277" s="18">
        <v>88</v>
      </c>
      <c r="B277" s="18">
        <v>444.15</v>
      </c>
      <c r="C277" s="18">
        <v>506.59</v>
      </c>
      <c r="D277" s="18">
        <v>351.84</v>
      </c>
      <c r="E277" s="18">
        <v>442.81</v>
      </c>
      <c r="F277" s="13">
        <f t="shared" si="8"/>
        <v>77.585564999999988</v>
      </c>
      <c r="G277" s="13">
        <f t="shared" si="9"/>
        <v>100.86646499999999</v>
      </c>
    </row>
    <row r="278" spans="1:7" x14ac:dyDescent="0.25">
      <c r="A278" s="18">
        <v>87</v>
      </c>
      <c r="B278" s="18">
        <v>545.03</v>
      </c>
      <c r="C278" s="18">
        <v>506.59</v>
      </c>
      <c r="D278" s="18">
        <v>448.38</v>
      </c>
      <c r="E278" s="18">
        <v>442.81</v>
      </c>
      <c r="F278" s="13">
        <f t="shared" si="8"/>
        <v>100.49541299999999</v>
      </c>
      <c r="G278" s="13">
        <f t="shared" si="9"/>
        <v>123.77631299999999</v>
      </c>
    </row>
    <row r="279" spans="1:7" x14ac:dyDescent="0.25">
      <c r="A279" s="18">
        <v>90</v>
      </c>
      <c r="B279" s="18">
        <v>421.21</v>
      </c>
      <c r="C279" s="18">
        <v>506.59</v>
      </c>
      <c r="D279" s="18">
        <v>323.89999999999998</v>
      </c>
      <c r="E279" s="18">
        <v>442.81</v>
      </c>
      <c r="F279" s="13">
        <f t="shared" si="8"/>
        <v>72.375890999999996</v>
      </c>
      <c r="G279" s="13">
        <f t="shared" si="9"/>
        <v>95.656790999999998</v>
      </c>
    </row>
    <row r="280" spans="1:7" x14ac:dyDescent="0.25">
      <c r="A280" s="18">
        <v>95</v>
      </c>
      <c r="B280" s="18">
        <v>391.07</v>
      </c>
      <c r="C280" s="18">
        <v>506.59</v>
      </c>
      <c r="D280" s="18">
        <v>304.38</v>
      </c>
      <c r="E280" s="18">
        <v>442.81</v>
      </c>
      <c r="F280" s="13">
        <f t="shared" si="8"/>
        <v>65.531096999999988</v>
      </c>
      <c r="G280" s="13">
        <f t="shared" si="9"/>
        <v>88.811996999999991</v>
      </c>
    </row>
    <row r="281" spans="1:7" x14ac:dyDescent="0.25">
      <c r="A281" s="18">
        <v>99</v>
      </c>
      <c r="B281" s="18">
        <v>528.66999999999996</v>
      </c>
      <c r="C281" s="18">
        <v>506.59</v>
      </c>
      <c r="D281" s="18">
        <v>427.06</v>
      </c>
      <c r="E281" s="18">
        <v>442.81</v>
      </c>
      <c r="F281" s="13">
        <f t="shared" si="8"/>
        <v>96.780056999999985</v>
      </c>
      <c r="G281" s="13">
        <f t="shared" si="9"/>
        <v>120.06095699999999</v>
      </c>
    </row>
    <row r="282" spans="1:7" x14ac:dyDescent="0.25">
      <c r="A282" s="18">
        <v>91</v>
      </c>
      <c r="B282" s="18">
        <v>510.3</v>
      </c>
      <c r="C282" s="18">
        <v>506.59</v>
      </c>
      <c r="D282" s="18">
        <v>404.02</v>
      </c>
      <c r="E282" s="18">
        <v>442.81</v>
      </c>
      <c r="F282" s="13">
        <f t="shared" si="8"/>
        <v>92.608229999999992</v>
      </c>
      <c r="G282" s="13">
        <f t="shared" si="9"/>
        <v>115.88912999999999</v>
      </c>
    </row>
    <row r="283" spans="1:7" x14ac:dyDescent="0.25">
      <c r="A283" s="18">
        <v>94</v>
      </c>
      <c r="B283" s="18">
        <v>504.08</v>
      </c>
      <c r="C283" s="18">
        <v>506.59</v>
      </c>
      <c r="D283" s="18">
        <v>406.42</v>
      </c>
      <c r="E283" s="18">
        <v>442.81</v>
      </c>
      <c r="F283" s="13">
        <f t="shared" si="8"/>
        <v>91.195667999999998</v>
      </c>
      <c r="G283" s="13">
        <f t="shared" si="9"/>
        <v>114.476568</v>
      </c>
    </row>
    <row r="284" spans="1:7" x14ac:dyDescent="0.25">
      <c r="A284" s="18">
        <v>89</v>
      </c>
      <c r="B284" s="18">
        <v>510.11</v>
      </c>
      <c r="C284" s="18">
        <v>506.59</v>
      </c>
      <c r="D284" s="18">
        <v>422.64</v>
      </c>
      <c r="E284" s="18">
        <v>442.81</v>
      </c>
      <c r="F284" s="13">
        <f t="shared" si="8"/>
        <v>92.565080999999992</v>
      </c>
      <c r="G284" s="13">
        <f t="shared" si="9"/>
        <v>115.84598099999999</v>
      </c>
    </row>
    <row r="285" spans="1:7" x14ac:dyDescent="0.25">
      <c r="A285" s="15">
        <v>100</v>
      </c>
      <c r="B285" s="15">
        <v>486.61</v>
      </c>
      <c r="C285" s="15">
        <v>506.59</v>
      </c>
      <c r="D285" s="15">
        <v>394.79</v>
      </c>
      <c r="E285" s="15">
        <v>442.81</v>
      </c>
      <c r="F285" s="13">
        <f t="shared" si="8"/>
        <v>87.228230999999994</v>
      </c>
      <c r="G285" s="13">
        <f t="shared" si="9"/>
        <v>110.509131</v>
      </c>
    </row>
    <row r="286" spans="1:7" x14ac:dyDescent="0.25">
      <c r="A286" s="15">
        <v>107</v>
      </c>
      <c r="B286" s="15">
        <v>433.59</v>
      </c>
      <c r="C286" s="15">
        <v>506.59</v>
      </c>
      <c r="D286" s="15">
        <v>353.47</v>
      </c>
      <c r="E286" s="15">
        <v>442.81</v>
      </c>
      <c r="F286" s="13">
        <f t="shared" si="8"/>
        <v>75.187388999999996</v>
      </c>
      <c r="G286" s="13">
        <f t="shared" si="9"/>
        <v>98.468288999999999</v>
      </c>
    </row>
    <row r="287" spans="1:7" x14ac:dyDescent="0.25">
      <c r="A287" s="18">
        <v>151</v>
      </c>
      <c r="B287" s="18">
        <v>489.57</v>
      </c>
      <c r="C287" s="18">
        <v>511.37</v>
      </c>
      <c r="D287" s="18">
        <v>402.12</v>
      </c>
      <c r="E287" s="18">
        <v>457.5</v>
      </c>
      <c r="F287" s="13">
        <f t="shared" si="8"/>
        <v>87.900447</v>
      </c>
      <c r="G287" s="13">
        <f t="shared" si="9"/>
        <v>111.181347</v>
      </c>
    </row>
    <row r="288" spans="1:7" x14ac:dyDescent="0.25">
      <c r="A288" s="18">
        <v>153</v>
      </c>
      <c r="B288" s="18">
        <v>480.79</v>
      </c>
      <c r="C288" s="18">
        <v>511.37</v>
      </c>
      <c r="D288" s="18">
        <v>376.71</v>
      </c>
      <c r="E288" s="18">
        <v>457.5</v>
      </c>
      <c r="F288" s="13">
        <f t="shared" si="8"/>
        <v>85.906509</v>
      </c>
      <c r="G288" s="13">
        <f t="shared" si="9"/>
        <v>109.187409</v>
      </c>
    </row>
    <row r="289" spans="1:7" x14ac:dyDescent="0.25">
      <c r="A289" s="18">
        <v>150</v>
      </c>
      <c r="B289" s="18">
        <v>569.79999999999995</v>
      </c>
      <c r="C289" s="18">
        <v>511.37</v>
      </c>
      <c r="D289" s="18">
        <v>492.81</v>
      </c>
      <c r="E289" s="18">
        <v>457.5</v>
      </c>
      <c r="F289" s="13">
        <f t="shared" si="8"/>
        <v>106.12067999999999</v>
      </c>
      <c r="G289" s="13">
        <f t="shared" si="9"/>
        <v>129.40158</v>
      </c>
    </row>
    <row r="290" spans="1:7" x14ac:dyDescent="0.25">
      <c r="A290" s="18">
        <v>152</v>
      </c>
      <c r="B290" s="18">
        <v>519.05999999999995</v>
      </c>
      <c r="C290" s="18">
        <v>511.37</v>
      </c>
      <c r="D290" s="18">
        <v>428.31</v>
      </c>
      <c r="E290" s="18">
        <v>457.5</v>
      </c>
      <c r="F290" s="13">
        <f t="shared" si="8"/>
        <v>94.597625999999977</v>
      </c>
      <c r="G290" s="13">
        <f t="shared" si="9"/>
        <v>117.87852599999998</v>
      </c>
    </row>
    <row r="291" spans="1:7" x14ac:dyDescent="0.25">
      <c r="A291" s="12">
        <v>77</v>
      </c>
      <c r="B291" s="12">
        <v>456.92</v>
      </c>
      <c r="C291" s="12">
        <v>822.24</v>
      </c>
      <c r="D291" s="12">
        <v>303.27999999999997</v>
      </c>
      <c r="E291" s="12">
        <v>638.52</v>
      </c>
      <c r="F291" s="13">
        <f t="shared" si="8"/>
        <v>80.485631999999995</v>
      </c>
      <c r="G291" s="13">
        <f t="shared" si="9"/>
        <v>103.766532</v>
      </c>
    </row>
    <row r="292" spans="1:7" x14ac:dyDescent="0.25">
      <c r="A292" s="12">
        <v>75</v>
      </c>
      <c r="B292" s="12">
        <v>563.35</v>
      </c>
      <c r="C292" s="12">
        <v>822.24</v>
      </c>
      <c r="D292" s="12">
        <v>415.1</v>
      </c>
      <c r="E292" s="12">
        <v>638.52</v>
      </c>
      <c r="F292" s="13">
        <f t="shared" si="8"/>
        <v>104.655885</v>
      </c>
      <c r="G292" s="13">
        <f t="shared" si="9"/>
        <v>127.936785</v>
      </c>
    </row>
    <row r="293" spans="1:7" x14ac:dyDescent="0.25">
      <c r="A293" s="18">
        <v>73</v>
      </c>
      <c r="B293" s="18">
        <v>665.82</v>
      </c>
      <c r="C293" s="18">
        <v>822.24</v>
      </c>
      <c r="D293" s="18">
        <v>506.57</v>
      </c>
      <c r="E293" s="18">
        <v>638.52</v>
      </c>
      <c r="F293" s="13">
        <f t="shared" si="8"/>
        <v>127.92682200000002</v>
      </c>
      <c r="G293" s="13">
        <f t="shared" si="9"/>
        <v>151.20772200000002</v>
      </c>
    </row>
    <row r="294" spans="1:7" x14ac:dyDescent="0.25">
      <c r="A294" s="18">
        <v>78</v>
      </c>
      <c r="B294" s="18">
        <v>415.06</v>
      </c>
      <c r="C294" s="18">
        <v>822.24</v>
      </c>
      <c r="D294" s="18">
        <v>260.58999999999997</v>
      </c>
      <c r="E294" s="18">
        <v>638.52</v>
      </c>
      <c r="F294" s="13">
        <f t="shared" si="8"/>
        <v>70.979225999999997</v>
      </c>
      <c r="G294" s="13">
        <f t="shared" si="9"/>
        <v>94.260126</v>
      </c>
    </row>
    <row r="295" spans="1:7" x14ac:dyDescent="0.25">
      <c r="A295" s="18">
        <v>74</v>
      </c>
      <c r="B295" s="18">
        <v>502.38</v>
      </c>
      <c r="C295" s="18">
        <v>822.24</v>
      </c>
      <c r="D295" s="18">
        <v>365.69</v>
      </c>
      <c r="E295" s="18">
        <v>638.52</v>
      </c>
      <c r="F295" s="13">
        <f t="shared" si="8"/>
        <v>90.809597999999994</v>
      </c>
      <c r="G295" s="13">
        <f t="shared" si="9"/>
        <v>114.090498</v>
      </c>
    </row>
    <row r="296" spans="1:7" x14ac:dyDescent="0.25">
      <c r="A296" s="18">
        <v>69</v>
      </c>
      <c r="B296" s="18">
        <v>617.75</v>
      </c>
      <c r="C296" s="18">
        <v>822.24</v>
      </c>
      <c r="D296" s="18">
        <v>435.93</v>
      </c>
      <c r="E296" s="18">
        <v>638.52</v>
      </c>
      <c r="F296" s="13">
        <f t="shared" si="8"/>
        <v>117.01012499999999</v>
      </c>
      <c r="G296" s="13">
        <f t="shared" si="9"/>
        <v>140.29102499999999</v>
      </c>
    </row>
    <row r="297" spans="1:7" x14ac:dyDescent="0.25">
      <c r="A297" s="18">
        <v>67</v>
      </c>
      <c r="B297" s="18">
        <v>751.93</v>
      </c>
      <c r="C297" s="18">
        <v>822.24</v>
      </c>
      <c r="D297" s="18">
        <v>555.05999999999995</v>
      </c>
      <c r="E297" s="18">
        <v>638.52</v>
      </c>
      <c r="F297" s="13">
        <f t="shared" si="8"/>
        <v>147.48240299999998</v>
      </c>
      <c r="G297" s="13">
        <f t="shared" si="9"/>
        <v>170.76330299999998</v>
      </c>
    </row>
    <row r="298" spans="1:7" x14ac:dyDescent="0.25">
      <c r="A298" s="18">
        <v>72</v>
      </c>
      <c r="B298" s="18">
        <v>631.41999999999996</v>
      </c>
      <c r="C298" s="18">
        <v>822.24</v>
      </c>
      <c r="D298" s="18">
        <v>468.77</v>
      </c>
      <c r="E298" s="18">
        <v>638.52</v>
      </c>
      <c r="F298" s="13">
        <f t="shared" si="8"/>
        <v>120.11458199999998</v>
      </c>
      <c r="G298" s="13">
        <f t="shared" si="9"/>
        <v>143.39548199999999</v>
      </c>
    </row>
    <row r="299" spans="1:7" x14ac:dyDescent="0.25">
      <c r="A299" s="15">
        <v>81</v>
      </c>
      <c r="B299" s="15">
        <v>471.82</v>
      </c>
      <c r="C299" s="15">
        <v>822.24</v>
      </c>
      <c r="D299" s="15">
        <v>344.59</v>
      </c>
      <c r="E299" s="15">
        <v>638.52</v>
      </c>
      <c r="F299" s="13">
        <f t="shared" si="8"/>
        <v>83.869422</v>
      </c>
      <c r="G299" s="13">
        <f t="shared" si="9"/>
        <v>107.150322</v>
      </c>
    </row>
    <row r="300" spans="1:7" x14ac:dyDescent="0.25">
      <c r="A300" s="12">
        <v>13</v>
      </c>
      <c r="B300" s="12">
        <v>1049.3699999999999</v>
      </c>
      <c r="C300" s="12">
        <v>1723.17</v>
      </c>
      <c r="D300" s="12">
        <v>959.28</v>
      </c>
      <c r="E300" s="12">
        <v>1673.18</v>
      </c>
      <c r="F300" s="13">
        <f t="shared" si="8"/>
        <v>215.03102699999997</v>
      </c>
      <c r="G300" s="13">
        <f t="shared" si="9"/>
        <v>238.31192699999997</v>
      </c>
    </row>
    <row r="301" spans="1:7" x14ac:dyDescent="0.25">
      <c r="A301" s="12">
        <v>11</v>
      </c>
      <c r="B301" s="12">
        <v>2809.44</v>
      </c>
      <c r="C301" s="12">
        <v>2843.34</v>
      </c>
      <c r="D301" s="12">
        <v>2700.25</v>
      </c>
      <c r="E301" s="12">
        <v>2777.37</v>
      </c>
      <c r="F301" s="13">
        <f t="shared" si="8"/>
        <v>614.74292400000002</v>
      </c>
      <c r="G301" s="13">
        <f t="shared" si="9"/>
        <v>638.02382399999999</v>
      </c>
    </row>
    <row r="302" spans="1:7" x14ac:dyDescent="0.25">
      <c r="A302" s="12">
        <v>8</v>
      </c>
      <c r="B302" s="12">
        <v>3297.8</v>
      </c>
      <c r="C302" s="12">
        <v>2843.34</v>
      </c>
      <c r="D302" s="12">
        <v>3139.63</v>
      </c>
      <c r="E302" s="12">
        <v>2777.37</v>
      </c>
      <c r="F302" s="13">
        <f t="shared" si="8"/>
        <v>725.64948000000004</v>
      </c>
      <c r="G302" s="13">
        <f t="shared" si="9"/>
        <v>748.93038000000001</v>
      </c>
    </row>
    <row r="303" spans="1:7" x14ac:dyDescent="0.25">
      <c r="A303" s="12">
        <v>9</v>
      </c>
      <c r="B303" s="12">
        <v>2658.94</v>
      </c>
      <c r="C303" s="12">
        <v>2843.34</v>
      </c>
      <c r="D303" s="12">
        <v>2533.65</v>
      </c>
      <c r="E303" s="12">
        <v>2777.37</v>
      </c>
      <c r="F303" s="13">
        <f t="shared" si="8"/>
        <v>580.56437400000004</v>
      </c>
      <c r="G303" s="13">
        <f t="shared" si="9"/>
        <v>603.84527400000002</v>
      </c>
    </row>
    <row r="304" spans="1:7" x14ac:dyDescent="0.25">
      <c r="A304" s="12">
        <v>7</v>
      </c>
      <c r="B304" s="12">
        <v>3048.16</v>
      </c>
      <c r="C304" s="12">
        <v>2843.34</v>
      </c>
      <c r="D304" s="12">
        <v>2868.11</v>
      </c>
      <c r="E304" s="12">
        <v>2777.37</v>
      </c>
      <c r="F304" s="13">
        <f t="shared" si="8"/>
        <v>668.95623599999999</v>
      </c>
      <c r="G304" s="13">
        <f t="shared" si="9"/>
        <v>692.23713599999996</v>
      </c>
    </row>
    <row r="305" spans="1:7" x14ac:dyDescent="0.25">
      <c r="A305" s="18">
        <v>2</v>
      </c>
      <c r="B305" s="18">
        <v>4090.74</v>
      </c>
      <c r="C305" s="18">
        <v>2843.34</v>
      </c>
      <c r="D305" s="18">
        <v>3916.84</v>
      </c>
      <c r="E305" s="18">
        <v>2777.37</v>
      </c>
      <c r="F305" s="13">
        <f t="shared" si="8"/>
        <v>905.72615399999995</v>
      </c>
      <c r="G305" s="13">
        <f t="shared" si="9"/>
        <v>929.00705399999993</v>
      </c>
    </row>
    <row r="306" spans="1:7" x14ac:dyDescent="0.25">
      <c r="A306" s="18">
        <v>1</v>
      </c>
      <c r="B306" s="18">
        <v>3782.76</v>
      </c>
      <c r="C306" s="18">
        <v>2843.34</v>
      </c>
      <c r="D306" s="18">
        <v>3613.47</v>
      </c>
      <c r="E306" s="18">
        <v>2777.37</v>
      </c>
      <c r="F306" s="13">
        <f t="shared" si="8"/>
        <v>835.78389600000003</v>
      </c>
      <c r="G306" s="13">
        <f t="shared" si="9"/>
        <v>859.064796</v>
      </c>
    </row>
    <row r="307" spans="1:7" x14ac:dyDescent="0.25">
      <c r="A307" s="18">
        <v>3</v>
      </c>
      <c r="B307" s="18">
        <v>2691.54</v>
      </c>
      <c r="C307" s="18">
        <v>2843.34</v>
      </c>
      <c r="D307" s="18">
        <v>2556.5500000000002</v>
      </c>
      <c r="E307" s="18">
        <v>2777.37</v>
      </c>
      <c r="F307" s="13">
        <f t="shared" si="8"/>
        <v>587.96783400000004</v>
      </c>
      <c r="G307" s="13">
        <f t="shared" si="9"/>
        <v>611.24873400000001</v>
      </c>
    </row>
    <row r="308" spans="1:7" x14ac:dyDescent="0.25">
      <c r="A308" s="18">
        <v>5</v>
      </c>
      <c r="B308" s="18">
        <v>2743.37</v>
      </c>
      <c r="C308" s="18">
        <v>2843.34</v>
      </c>
      <c r="D308" s="18">
        <v>2587.44</v>
      </c>
      <c r="E308" s="18">
        <v>2777.37</v>
      </c>
      <c r="F308" s="13">
        <f t="shared" si="8"/>
        <v>599.738427</v>
      </c>
      <c r="G308" s="13">
        <f t="shared" si="9"/>
        <v>623.01932699999998</v>
      </c>
    </row>
    <row r="309" spans="1:7" x14ac:dyDescent="0.25">
      <c r="A309" s="18">
        <v>6</v>
      </c>
      <c r="B309" s="18">
        <v>3581.77</v>
      </c>
      <c r="C309" s="18">
        <v>2843.34</v>
      </c>
      <c r="D309" s="18">
        <v>3431.11</v>
      </c>
      <c r="E309" s="18">
        <v>2777.37</v>
      </c>
      <c r="F309" s="13">
        <f t="shared" si="8"/>
        <v>790.13906699999995</v>
      </c>
      <c r="G309" s="13">
        <f t="shared" si="9"/>
        <v>813.41996699999993</v>
      </c>
    </row>
    <row r="310" spans="1:7" x14ac:dyDescent="0.25">
      <c r="A310" s="18">
        <v>4</v>
      </c>
      <c r="B310" s="18">
        <v>3760.31</v>
      </c>
      <c r="C310" s="18">
        <v>2843.34</v>
      </c>
      <c r="D310" s="18">
        <v>3663.44</v>
      </c>
      <c r="E310" s="18">
        <v>2777.37</v>
      </c>
      <c r="F310" s="13">
        <f t="shared" si="8"/>
        <v>830.68550100000004</v>
      </c>
      <c r="G310" s="13">
        <f t="shared" si="9"/>
        <v>853.96640100000002</v>
      </c>
    </row>
    <row r="311" spans="1:7" x14ac:dyDescent="0.25">
      <c r="A311" s="15">
        <v>10</v>
      </c>
      <c r="B311" s="15">
        <v>3061.38</v>
      </c>
      <c r="C311" s="15">
        <v>2843.34</v>
      </c>
      <c r="D311" s="15">
        <v>2949.93</v>
      </c>
      <c r="E311" s="15">
        <v>2777.37</v>
      </c>
      <c r="F311" s="13">
        <f t="shared" si="8"/>
        <v>671.95849800000008</v>
      </c>
      <c r="G311" s="13">
        <f t="shared" si="9"/>
        <v>695.23939800000005</v>
      </c>
    </row>
    <row r="312" spans="1:7" x14ac:dyDescent="0.25">
      <c r="A312" s="15">
        <v>12</v>
      </c>
      <c r="B312" s="15">
        <v>2139.9</v>
      </c>
      <c r="C312" s="15">
        <v>2843.34</v>
      </c>
      <c r="D312" s="15">
        <v>2034.12</v>
      </c>
      <c r="E312" s="15">
        <v>2777.37</v>
      </c>
      <c r="F312" s="13">
        <f t="shared" si="8"/>
        <v>462.69039000000004</v>
      </c>
      <c r="G312" s="13">
        <f t="shared" si="9"/>
        <v>485.97129000000001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tabSelected="1" workbookViewId="0">
      <selection activeCell="E5" sqref="E5"/>
    </sheetView>
  </sheetViews>
  <sheetFormatPr defaultColWidth="14.453125" defaultRowHeight="15.75" customHeight="1" x14ac:dyDescent="0.25"/>
  <sheetData>
    <row r="1" spans="1:9" ht="15.75" customHeight="1" x14ac:dyDescent="0.25">
      <c r="A1" s="5" t="s">
        <v>122</v>
      </c>
    </row>
    <row r="3" spans="1:9" ht="15.75" customHeight="1" x14ac:dyDescent="0.3">
      <c r="B3" s="2">
        <v>20</v>
      </c>
      <c r="C3" s="2">
        <v>25</v>
      </c>
      <c r="D3" s="2">
        <v>30</v>
      </c>
      <c r="E3" s="6" t="s">
        <v>124</v>
      </c>
    </row>
    <row r="4" spans="1:9" ht="15.75" customHeight="1" x14ac:dyDescent="0.3">
      <c r="A4" s="2">
        <v>6</v>
      </c>
      <c r="B4">
        <f>COUNTIFS(Cf!B:B,"20",Cf!C:C,"6")</f>
        <v>15</v>
      </c>
      <c r="C4">
        <f>COUNTIFS(Cf!B:B,"25",Cf!C:C,"6")</f>
        <v>8</v>
      </c>
      <c r="D4">
        <f>COUNTIFS(Cf!B:B,"30",Cf!C:C,"6")</f>
        <v>10</v>
      </c>
      <c r="E4">
        <f>SUM(B4:D6)</f>
        <v>101</v>
      </c>
    </row>
    <row r="5" spans="1:9" ht="15.75" customHeight="1" x14ac:dyDescent="0.3">
      <c r="A5" s="2">
        <v>18</v>
      </c>
      <c r="B5">
        <f>COUNTIFS(Cf!B:B,"20",Cf!C:C,"18")</f>
        <v>13</v>
      </c>
      <c r="C5">
        <f>COUNTIFS(Cf!B:B,"25",Cf!C:C,"18")</f>
        <v>9</v>
      </c>
      <c r="D5">
        <f>COUNTIFS(Cf!B:B,"30",Cf!C:C,"18")</f>
        <v>9</v>
      </c>
    </row>
    <row r="6" spans="1:9" ht="15.75" customHeight="1" x14ac:dyDescent="0.3">
      <c r="A6" s="2">
        <v>24</v>
      </c>
      <c r="B6">
        <f>COUNTIFS(Cf!B:B,"20",Cf!C:C,"24")</f>
        <v>12</v>
      </c>
      <c r="C6">
        <f>COUNTIFS(Cf!B:B,"25",Cf!C:C,"24")</f>
        <v>13</v>
      </c>
      <c r="D6">
        <f>COUNTIFS(Cf!B:B,"30",Cf!C:C,"24")</f>
        <v>12</v>
      </c>
    </row>
    <row r="9" spans="1:9" ht="15.75" customHeight="1" x14ac:dyDescent="0.25">
      <c r="A9" s="6" t="s">
        <v>133</v>
      </c>
      <c r="B9" s="6" t="s">
        <v>125</v>
      </c>
      <c r="C9" s="6" t="s">
        <v>126</v>
      </c>
      <c r="D9" s="6" t="s">
        <v>127</v>
      </c>
      <c r="E9" s="6" t="s">
        <v>128</v>
      </c>
      <c r="F9" s="6" t="s">
        <v>129</v>
      </c>
      <c r="G9" s="6" t="s">
        <v>130</v>
      </c>
      <c r="H9" s="6" t="s">
        <v>131</v>
      </c>
      <c r="I9" t="s">
        <v>132</v>
      </c>
    </row>
    <row r="10" spans="1:9" ht="15.75" customHeight="1" x14ac:dyDescent="0.25">
      <c r="B10">
        <f>COUNTIFS(Ci!B:B,"&lt;=500")</f>
        <v>13</v>
      </c>
      <c r="C10">
        <f>COUNTIFS(Ci!B:B,"&lt;=1000")-COUNTIFS(Ci!B:B,"&lt;501")</f>
        <v>13</v>
      </c>
      <c r="D10">
        <f>COUNTIFS(Ci!B:B,"&lt;=3000")-COUNTIFS(Ci!B:B,"&lt;1001")</f>
        <v>13</v>
      </c>
      <c r="E10">
        <f>COUNTIFS(Ci!B:B,"&lt;=5000")-COUNTIF(Ci!B:B,"&lt;3001")</f>
        <v>12</v>
      </c>
      <c r="F10">
        <f>COUNTIFS(Ci!B:B,"&lt;=7000")-COUNTIF(Ci!B:B,"&lt;5001")</f>
        <v>12</v>
      </c>
      <c r="G10">
        <f>COUNTIFS(Ci!B:B,"&lt;=9000")-COUNTIF(Ci!B:B,"&lt;7001")</f>
        <v>12</v>
      </c>
      <c r="H10">
        <f>COUNTIFS(Ci!B:B,"&lt;=11000")-COUNTIF(Ci!B:B,"&lt;9001")</f>
        <v>13</v>
      </c>
      <c r="I10">
        <f>COUNTIFS(Ci!B:B,"&lt;=14000")-COUNTIF(Ci!B:B,"&lt;11001")</f>
        <v>12</v>
      </c>
    </row>
    <row r="12" spans="1:9" ht="15.75" customHeight="1" x14ac:dyDescent="0.25">
      <c r="A12" s="6" t="s">
        <v>123</v>
      </c>
      <c r="B12">
        <f>SUM(B10:I10)</f>
        <v>100</v>
      </c>
    </row>
    <row r="14" spans="1:9" ht="15.75" customHeight="1" x14ac:dyDescent="0.25">
      <c r="B14">
        <f>100/8</f>
        <v>12.5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Cf</vt:lpstr>
      <vt:lpstr>Ci</vt:lpstr>
      <vt:lpstr>testing</vt:lpstr>
      <vt:lpstr>counts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inkhorse</cp:lastModifiedBy>
  <dcterms:modified xsi:type="dcterms:W3CDTF">2017-11-06T19:56:14Z</dcterms:modified>
</cp:coreProperties>
</file>