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unts" sheetId="2" r:id="rId4"/>
    <sheet state="visible" name="4ths too big" sheetId="3" r:id="rId5"/>
  </sheets>
  <definedNames/>
  <calcPr/>
</workbook>
</file>

<file path=xl/sharedStrings.xml><?xml version="1.0" encoding="utf-8"?>
<sst xmlns="http://schemas.openxmlformats.org/spreadsheetml/2006/main" count="985" uniqueCount="282">
  <si>
    <t>fed diet with separated agar layer 3/24 and 3/25</t>
  </si>
  <si>
    <t>id</t>
  </si>
  <si>
    <t>28+/-10</t>
  </si>
  <si>
    <t>hs.4</t>
  </si>
  <si>
    <t>hs.5</t>
  </si>
  <si>
    <t>none</t>
  </si>
  <si>
    <t>3rds</t>
  </si>
  <si>
    <t>bug.id</t>
  </si>
  <si>
    <t>treatment</t>
  </si>
  <si>
    <t>temp.avg</t>
  </si>
  <si>
    <t>temp.var</t>
  </si>
  <si>
    <t>hs.treat</t>
  </si>
  <si>
    <t>date.died</t>
  </si>
  <si>
    <t>date.hatch</t>
  </si>
  <si>
    <t>date.ovp</t>
  </si>
  <si>
    <t>time.ovp</t>
  </si>
  <si>
    <t>num.ovp</t>
  </si>
  <si>
    <t>date.3</t>
  </si>
  <si>
    <t>mass.3</t>
  </si>
  <si>
    <t>date.4</t>
  </si>
  <si>
    <t>mass.4</t>
  </si>
  <si>
    <t>date.5</t>
  </si>
  <si>
    <t>mass.5</t>
  </si>
  <si>
    <t>date.hs</t>
  </si>
  <si>
    <t>time.in.hs</t>
  </si>
  <si>
    <t>time.out.hs</t>
  </si>
  <si>
    <t>date.em</t>
  </si>
  <si>
    <t>instar.em</t>
  </si>
  <si>
    <t>bled.em</t>
  </si>
  <si>
    <t>mass.48em</t>
  </si>
  <si>
    <t>num.em</t>
  </si>
  <si>
    <t>num.coc</t>
  </si>
  <si>
    <t>num.fail.spin</t>
  </si>
  <si>
    <t>num.unem</t>
  </si>
  <si>
    <t>load</t>
  </si>
  <si>
    <t>date.postem.1</t>
  </si>
  <si>
    <t>fed.postem.1</t>
  </si>
  <si>
    <t>date.postem.2</t>
  </si>
  <si>
    <t>fed.postem.2</t>
  </si>
  <si>
    <t>date.postem.3</t>
  </si>
  <si>
    <t>fed.postem.3</t>
  </si>
  <si>
    <t>date.postem.4</t>
  </si>
  <si>
    <t>fed.postem.4</t>
  </si>
  <si>
    <t>date.postem.5</t>
  </si>
  <si>
    <t>fed.postem.5</t>
  </si>
  <si>
    <t>date.postem.6</t>
  </si>
  <si>
    <t>fed.postem.6</t>
  </si>
  <si>
    <t>date.postem.7</t>
  </si>
  <si>
    <t>fed.postem.7</t>
  </si>
  <si>
    <t>mass.postem.end</t>
  </si>
  <si>
    <t>date.ecl</t>
  </si>
  <si>
    <t>num.ecl</t>
  </si>
  <si>
    <t>live.fem</t>
  </si>
  <si>
    <t>live.male</t>
  </si>
  <si>
    <t>dead.fem</t>
  </si>
  <si>
    <t>dead.male</t>
  </si>
  <si>
    <t>dead.unk</t>
  </si>
  <si>
    <t>dead.stage</t>
  </si>
  <si>
    <t>wand</t>
  </si>
  <si>
    <t>gen.notes</t>
  </si>
  <si>
    <t>diss.notes</t>
  </si>
  <si>
    <t>para</t>
  </si>
  <si>
    <t>num.coc.late</t>
  </si>
  <si>
    <t>num.coc.tot</t>
  </si>
  <si>
    <t>num.fail.spin.late</t>
  </si>
  <si>
    <t>num.fail.spin.tot</t>
  </si>
  <si>
    <t>date.em.late</t>
  </si>
  <si>
    <t>late.em</t>
  </si>
  <si>
    <t>num.frass.postem.1</t>
  </si>
  <si>
    <t>num.frass.postem.2</t>
  </si>
  <si>
    <t>num.frass.postem.3</t>
  </si>
  <si>
    <t>num.frass.postem.4</t>
  </si>
  <si>
    <t>num.frass.postem.5</t>
  </si>
  <si>
    <t>num.frass.postem.6</t>
  </si>
  <si>
    <t>num.frass.postem.7</t>
  </si>
  <si>
    <t>date.ecl.late</t>
  </si>
  <si>
    <t>num.ecl.late</t>
  </si>
  <si>
    <t>tot.ecl</t>
  </si>
  <si>
    <t>live.fem.late</t>
  </si>
  <si>
    <t>live.unk</t>
  </si>
  <si>
    <t>live.male.late</t>
  </si>
  <si>
    <t>tot.dead</t>
  </si>
  <si>
    <t>tot.dead.norm</t>
  </si>
  <si>
    <t>tot.dead.late</t>
  </si>
  <si>
    <t>dead.fem.late</t>
  </si>
  <si>
    <t>dead.male.late</t>
  </si>
  <si>
    <t>dead.ad.unk</t>
  </si>
  <si>
    <t>dead.ad.unk.late</t>
  </si>
  <si>
    <t>dead.larv</t>
  </si>
  <si>
    <t>dead.larv.late</t>
  </si>
  <si>
    <t>dead.epup</t>
  </si>
  <si>
    <t>dead.epup.late</t>
  </si>
  <si>
    <t>dead.mpup.tot</t>
  </si>
  <si>
    <t>dead.mpup.unk</t>
  </si>
  <si>
    <t>dead.mpup.f</t>
  </si>
  <si>
    <t>dead.mpup.m</t>
  </si>
  <si>
    <t>dead.mpup.tot.late</t>
  </si>
  <si>
    <t>dead.mpup.unk.late</t>
  </si>
  <si>
    <t>dead.mpup.f.late</t>
  </si>
  <si>
    <t>dead.mpup.m.late</t>
  </si>
  <si>
    <t>dead.lpup.tot</t>
  </si>
  <si>
    <t>dead.lpup.unk</t>
  </si>
  <si>
    <t>dead.lpup.f</t>
  </si>
  <si>
    <t>dead.lpup.m</t>
  </si>
  <si>
    <t>dead.lpup.tot.late</t>
  </si>
  <si>
    <t>dead.lpup.unk.late</t>
  </si>
  <si>
    <t>dead.lpup.f.late</t>
  </si>
  <si>
    <t>dead.lpup.m.late</t>
  </si>
  <si>
    <t>listed as 2 ovp. likely just 1, because first one was short.</t>
  </si>
  <si>
    <t>rough guidelines for wasp categories:</t>
  </si>
  <si>
    <t>4ths</t>
  </si>
  <si>
    <t>larve: adult structures not visible, minimal eye melanization, larval cuticle not shed</t>
  </si>
  <si>
    <t>5ths</t>
  </si>
  <si>
    <t>had 1 piece of frass in dish on day 1 postem, but was small and dry, seemed like just expelled during wasp em--diet block had no sign of feeding</t>
  </si>
  <si>
    <t>listed as 2 ovp. likely just 1 because the first was short.</t>
  </si>
  <si>
    <t>early pupae: eyes melanized, larval cuticle shed, adult structures visible, but thorax not melanized</t>
  </si>
  <si>
    <t>em</t>
  </si>
  <si>
    <t>was weighed postem. on 4/16/18.</t>
  </si>
  <si>
    <t>looks like there is a divot in the diet (1 day postem) but no frass. diet looks the same (day 2 postem) no frass. diet eaten and 2 pieces of frass present (day 3 postem).</t>
  </si>
  <si>
    <t xml:space="preserve">all late 2nds </t>
  </si>
  <si>
    <t>mid pupae: adult structures visible, melanization of thorax begun, none to little of abdomen melanized</t>
  </si>
  <si>
    <t>had some sign that it had chewed the diet 1 day after em, but there was no frass. diet eaten and 2 pieces of frass present (day 3 postem)</t>
  </si>
  <si>
    <t>total</t>
  </si>
  <si>
    <t>late pupae: adult structures visible, thorax and abdomen melanized, pupal cuticle not shed or not successfully shed (using wing expansion as proxy)</t>
  </si>
  <si>
    <t>adult: pupal cuticle fully shed, wings more than 1/2 way expanded</t>
  </si>
  <si>
    <t>set up</t>
  </si>
  <si>
    <t>day 2 post em, diet has been chewed and there was 2 pieces of frass. diet eaten and 7 pieces of frass present (day 3 postem)</t>
  </si>
  <si>
    <t>removed cuticle from last proleg after molt into 5th</t>
  </si>
  <si>
    <t>3 days after wasp emergence, (1 day after removing cocoons) found more cocoons (5) on caterpillar. removed, and put in their own cup, labeled 18 late. eclosed 4/20/18</t>
  </si>
  <si>
    <t xml:space="preserve">may group larva and early pupae--sometimes the larval cuticle is not shed, </t>
  </si>
  <si>
    <t>died</t>
  </si>
  <si>
    <t>but melanization of eyes and thorax continues. Can be difficult to categorize</t>
  </si>
  <si>
    <t>surv</t>
  </si>
  <si>
    <t xml:space="preserve">left to dissect: </t>
  </si>
  <si>
    <t>wandered 4/9/18, mass=107755.72. discarded</t>
  </si>
  <si>
    <t xml:space="preserve">wandered 4/8/18. mass: 13227.70. discarded </t>
  </si>
  <si>
    <t xml:space="preserve">day 2 postem, diet was chewed and had one piece of frass. </t>
  </si>
  <si>
    <t>day 2 postem, diet was chewed and bug was attempting to eat but no frass. was weighed postem. on 4/16/18.</t>
  </si>
  <si>
    <t>horn damaged in ovp</t>
  </si>
  <si>
    <t>removed cuticle from last proleg during molt into 4th</t>
  </si>
  <si>
    <t>day 1 postem, diet chewed and had 1 piece of frass.</t>
  </si>
  <si>
    <t>day 1 postem, diet chewed and had 2 pieces of frass. adult wasps miscounted, should be 44</t>
  </si>
  <si>
    <t>day 4 postem, frass, diet maybe looks chewed, but not a lot eaten</t>
  </si>
  <si>
    <t>HS chamber program lagged during HS (was still at 28 at 7:44, got to setpoint at 7:48). removed cuticle from 5th prolegs after molt to 5th. died 4/16/18, 1 day postem. cocoons were removed and bug weighed 4/16/18, 1 day postem.</t>
  </si>
  <si>
    <t>removed cuticle from last proleg during molt into 4th. wandered 4/12/18. Mass: 8227.84</t>
  </si>
  <si>
    <t>died on day 5 postem</t>
  </si>
  <si>
    <t>removed cuticle from last proleg after molt into 4th. removed cuticle from 4th-5th prolegs after molt to 5th. 4/21/18, found 6 extra cocoons and 1 no spin, bug mass = 863.77. died 4/23/18, 2 days before culling date.</t>
  </si>
  <si>
    <t>3 early 2nds, others late 2nds</t>
  </si>
  <si>
    <t>removed cuticle from 3rd-5th prolegs after molt to 5th</t>
  </si>
  <si>
    <t>removed cuticle from 5th prolegs after molt to 5th</t>
  </si>
  <si>
    <t>removed cuticle from last prolegs during 4th-5th molt</t>
  </si>
  <si>
    <t>removed cuticle from last proleg during molt into 4th. adult wasps were miscounted, should have been 63</t>
  </si>
  <si>
    <t>HS chamber program lagged during HS (was still at 28 at 7:44, got to setpoint at 7:48). day 3 post em, had 1 piece of frass, but diet did not look eaten</t>
  </si>
  <si>
    <t>had 1 wasp larvae emerge but fail to spin 1 day after cocoon removal</t>
  </si>
  <si>
    <t>all late 2nds</t>
  </si>
  <si>
    <t>removed cuticle from all prolegs after molt to 5th--anal prolgs damaged, seemed to come off with the cuticle. May not survive</t>
  </si>
  <si>
    <t>had 6 wasp larvae emerge but fail to spin 1 day after cocoon removal</t>
  </si>
  <si>
    <t>1 day after cocoon removal, had 2 more cocoons found. labeled 63 extra. also had 13 fail.spin. the extra cocoons eclosed on 4/20/18 (in the afternoon).</t>
  </si>
  <si>
    <t>HS chamber program lagged during HS (was still at 28 at 7:44, got to setpoint at 7:48). removed cuticle from 5th prolegs after molt to 5th. wandered 4/13/18. Mass: 10417.15</t>
  </si>
  <si>
    <t>removed cuticle frm all prolegs after molt to 5th</t>
  </si>
  <si>
    <t>mostly late 2nds</t>
  </si>
  <si>
    <t>mostly late 2nds, a few earlier 2nds</t>
  </si>
  <si>
    <t>did not shed over thoracic legs--removed some cuticle, but could not remove all</t>
  </si>
  <si>
    <t>bled during molt to 5th--did not shed over prolegs, could not remove</t>
  </si>
  <si>
    <t>bled a lot when removing cocoons.</t>
  </si>
  <si>
    <t>Did not have food in dish on 6/16.</t>
  </si>
  <si>
    <t>HS chamber program lagged during HS (was still at 28 at 7:44, got to setpoint at 7:48).</t>
  </si>
  <si>
    <t>removed cuticle from 4th-5th prolegs after molt to 5th</t>
  </si>
  <si>
    <t>mostly late 2nds, 4 early 2nds</t>
  </si>
  <si>
    <t>removed cuticle from 3-5th prolegs after molt to 5th. 4 days after coc removal, 1 fail.spin larvae. caterpillar bled heavily</t>
  </si>
  <si>
    <t xml:space="preserve">mostly late 2nds </t>
  </si>
  <si>
    <t>found without diet on 4/16/18.</t>
  </si>
  <si>
    <t>1 day after cocoon removal, had 3 more cocoons present. put in separate cup labeled 90 extra. Also had 2 more fail.spin</t>
  </si>
  <si>
    <t>removed cuticle from 4-5th prolegs after molt to 5th</t>
  </si>
  <si>
    <t>mostly late 1st instars and early 2nds, about 15 late 2nds</t>
  </si>
  <si>
    <t>removed cuticle from last prolegs during 3rd-4th molt. Found 5 extra cocoons on 4/19/18. bug's mass at 4/19/18 = 2299.61</t>
  </si>
  <si>
    <t>1 early 2nd, others late 2nds</t>
  </si>
  <si>
    <t>found extra cocoon on 4/19/18. bug's mass = 4761.68. Late cocoon failed to eclose; froze on 5/9/18.</t>
  </si>
  <si>
    <t xml:space="preserve">1 early 2nd, the others late 2nds </t>
  </si>
  <si>
    <t>found 4/16/18, bug exhibiting wandering behavior but no pigmentation or dorsal streak.</t>
  </si>
  <si>
    <t>head capsule damaged at ovp</t>
  </si>
  <si>
    <t>horn damged at ovp. died 1 day after wasp em</t>
  </si>
  <si>
    <t>horn damaged at ovp</t>
  </si>
  <si>
    <t>bleed a lot during emergance.</t>
  </si>
  <si>
    <t>found 1 larvae that had the bginings of wing and eye formation.</t>
  </si>
  <si>
    <t xml:space="preserve"> </t>
  </si>
  <si>
    <t>listed as 2 ovp, first one was short so likely just one ovp. bled heavily when removing cocoons 48 hr after em</t>
  </si>
  <si>
    <t>adult wasps miscounted--should be 101</t>
  </si>
  <si>
    <t>bleeding from horn after heat shock.bug died on 4/19/18, three days before cull date.</t>
  </si>
  <si>
    <t>listed as 2 ovp, first one was short so likely just one ovp.</t>
  </si>
  <si>
    <t>on 4/20/18, bug was prepared to molt into 5th instar (really tight headcap).</t>
  </si>
  <si>
    <t>bug died on 4/19/18, 4 days before culling. found extra cocoon on 4/19/18. Extra cocoon failed to eclose; froze on 5/9/18.</t>
  </si>
  <si>
    <t>1 larvae at d4, 1 at d2, 1 at d1, 1 aat adult hood was male.</t>
  </si>
  <si>
    <t>removed cuticle from last prolegs during 3rd-4th molt</t>
  </si>
  <si>
    <t>removed cuticle from 4-5th prolegs after the molt to 5th. 1 day after coc removal, 1 cocoon and 1 fail.spin. coc set up as 134 late. found 1 cocoon and one no spin on 4/21/18. bug mass=1880.43. found 1 fail.spin on 4/22/18. 4/24/18, bug had developed a head cap preparing to molt into 6th instar. Late emerge cocoon failed to eclose, and frozen on 5/10/18.</t>
  </si>
  <si>
    <t>removed cuticle from last prolegs. bug died before cocoons were counted.</t>
  </si>
  <si>
    <t>listed as 2 ovp, first one was short so likely just one ovp. found 2 extra cocoons 4/21/18, bug mass=1710.90. Extra cocoons failed to eclose; froze 5/11/18.</t>
  </si>
  <si>
    <t>listed as 2 ovp, first one was short so likely just one ovp. found 2 extra cocoons 4/19/18. bugs mass = 2461.99. Late cocoons failed to eclose; froze on 5/9/18.</t>
  </si>
  <si>
    <t>2 early 2nds, the others late 2nds</t>
  </si>
  <si>
    <t>removed cuticle from all prolegs after molt to 5th. found 2 extra cocoons 4/19/18. bugs mass = 2531.48</t>
  </si>
  <si>
    <t>removed cuticle from 5th prolegs after molt to 4th--horn damaged, bled. removed cuticle from 5th prolegs after molt to 5th. found 1 cocoon and 1 no spin 4/21/18 bug mass=2444.84. Extra cocoon failed to eclose; froze on 5/11/18.</t>
  </si>
  <si>
    <t>1 larvae at d5, 5 at d2, 1 at d1, 1 at d3, 2 at d4,  1 was nearly fully formed and was male, 1 was nearly fully formed female.</t>
  </si>
  <si>
    <t>1 early 2nd, rest of wasp larvae late 2nds</t>
  </si>
  <si>
    <t>removed cuticle from 5th prolegs after molt to 4th. 1 day after coc removal, 3 wasp larvae em. @ least 1 looks like it's trying to spin, put in cup lableled 145 late, coc ? Late cocoons failed to eclose; froze on 5/14/18</t>
  </si>
  <si>
    <t>listed as 2 ovp, first one was short so likely just one ovp. Removed cuticle from last pro legs during 3rd-4th molt. dead.lpup.m: 1  dead.lpup.f: 1   dead.mpup.m: 1</t>
  </si>
  <si>
    <t>wandered 4/13/18. Mass: 9354.22</t>
  </si>
  <si>
    <t>removed cuticle from last prolegs during 3rd-4th molt. molted to 6th 4/18/18. Mass: 1947.96. removed cuticle from 4-5th prolegs after molt to 6th</t>
  </si>
  <si>
    <t>removed cuticle from 3rd-5th prolegs and head capsule after molt to 5th. 4/24/18, bug died 2 days post em.</t>
  </si>
  <si>
    <t>died during molt to 4th, failed to shed head capsule and cuticle over prolegs</t>
  </si>
  <si>
    <t>listed as 2 ovp, first one was short so likely just one ovp. removed cuticle from 4-5th prolegs after molt to 5th</t>
  </si>
  <si>
    <t>found 2 extra cocoons and 1 no spin on 4/21/18. bug mass=3300.21</t>
  </si>
  <si>
    <t>2 early 2nds, all others late 2nds</t>
  </si>
  <si>
    <t>listed as 2 ovp, first one was short so likely just one ovp. 1 day after coc removal, 1 fail.spin.</t>
  </si>
  <si>
    <t>1 day after cocoon removal, 3 cocoons. set up in a cup labeled 165 late</t>
  </si>
  <si>
    <t>1 early 2nd, all others late 2nds</t>
  </si>
  <si>
    <t>found 1 extra cocoon on 4/21/18. bug mass 2892.94</t>
  </si>
  <si>
    <t>1 day after cocoon removal, 1 cocoon and 1 fail.spin. cocoon put in cup labeled 168 late. found 1 cocoon on 4/21/18. bug mass=2840.21</t>
  </si>
  <si>
    <t>removed cuticle from 4-5th prolegs after molt to 5th. wandered 4/16/18, mass=11441.67. discarded.</t>
  </si>
  <si>
    <t>removed cuticle from 5th prolegs after molt to 5th. cocoons and weight done on 4/23/18, 1 day after was supposed to be. this bug and #220 fell out of the freezer and may be mixed up.</t>
  </si>
  <si>
    <t>1 first, 2 early 2nds, all others late 2nds</t>
  </si>
  <si>
    <t>4/25/18, bug has bled a lot.</t>
  </si>
  <si>
    <t>1 day after coc removal, 1 fail.spin. cat bled</t>
  </si>
  <si>
    <t>3 early 2nds, all others late 2nds</t>
  </si>
  <si>
    <t>4/24/18, found bug with head cap preparing to molt into 6th instar.</t>
  </si>
  <si>
    <t>1 earlly 2nd, alll others late 2nds</t>
  </si>
  <si>
    <t>7 days postem, looks like preparing to molt. proximal half of body looks brown...not sure why</t>
  </si>
  <si>
    <t>dead.lpup.f: 1   dead.lpup.m: 1    dead.mpup.f: 1</t>
  </si>
  <si>
    <t xml:space="preserve">1 late 2nd </t>
  </si>
  <si>
    <t>looks like preparing to molt 7 days postem. also looks blackish, not sure if bleeding or diseased, but still alive</t>
  </si>
  <si>
    <t>found an extra cocoon on 4/18/19. late cocoon ecl 4/22/18</t>
  </si>
  <si>
    <t>No emergence.  Weighed and froze on 4/29.  Weight = 19560.07 mg</t>
  </si>
  <si>
    <t>molted into 6th instar on 4/21/18. Mass=3778.97</t>
  </si>
  <si>
    <t>died 1 day before cull date.</t>
  </si>
  <si>
    <t>mostly late 2nds, 2 earlier 2nds</t>
  </si>
  <si>
    <t>4/28 has slight dorsal vein pulsation (sign of wandering); weighed 12851.51 and frozen on 4/28</t>
  </si>
  <si>
    <t>listed as 2 ovp. likely just one. removed cuticle from 5th prolegs after molt to 5th. On 4/19/18 was left in the 28 F chamber for 2 hours ( 9:30 - 11:30 am chamber time.)</t>
  </si>
  <si>
    <t>died one day before cull date.</t>
  </si>
  <si>
    <t>was left in the 28 F chamber for 2 hours ( 9:30 - 11:30 am chamber time.)</t>
  </si>
  <si>
    <t>removed cuticle from 4-5th prolegs after molt to 5th. On 4/19/18 was left in the 28 F chamber for 2 hours ( 9:30 - 11:30 am chamber time.)</t>
  </si>
  <si>
    <t>cocoons and weight done on 4/23/18, 1 day after was supposed to be. this bug and #173 fell out of the freezer and may be mixed up.</t>
  </si>
  <si>
    <t>removed cuticle from all prolegs after molt to 5th</t>
  </si>
  <si>
    <t xml:space="preserve">bled during 3rd-4th molt. removed cuticle from 4-5th prolegs after molt to 5th. cocoons and weight done on 4/23/18, 1 day after was supposed to be., dropped one cocoon on the ground when sexing adult wasps </t>
  </si>
  <si>
    <t>cocoons and weight done on 4/23/18, 1 day after was supposed to be.</t>
  </si>
  <si>
    <t>culled 4/30/18, has been a 4th for 20 days, mass=1345.20. looks like wasp tried to emerge but couldn't.</t>
  </si>
  <si>
    <t>Died 5 days after post emergence and frozen</t>
  </si>
  <si>
    <t>removed cuticle from 5th prolegs after molt to 5th. cocoons and weight done on 4/23/18, 1 day after was supposed to be.  Cocoons failed to eclose and frozen on 5/10/18.</t>
  </si>
  <si>
    <t>was over the 350mg limit for 4th but I kept it because i know that it had just molted (found on second afternoon check).</t>
  </si>
  <si>
    <t>1 day after coc removal, 1 cocoon found. put in cup labeled 234 late</t>
  </si>
  <si>
    <t>horn damaged at ovp. removed cuticle from 5th prolegs after molt to 5th</t>
  </si>
  <si>
    <t>did not shed over prolegs after molt to 5th--had unshed cuticle from 4th. bled when tried to remove, could not remove. Died on 4/27 (Post Em) and frozen on that day.</t>
  </si>
  <si>
    <t>listed as 2 ovp, 1st was short so likely just 1 ovp. removed cuticle from 4-5th prolegs after molt to 5th</t>
  </si>
  <si>
    <t>On 4/19/18 was left in the 28 F chamber for 2 hours ( 9:30 - 11:30 am chamber time.)</t>
  </si>
  <si>
    <t>live adult wasps miscounted, should be 104</t>
  </si>
  <si>
    <t>removed cuticle from 4th and 5th prolegs after molt into 5th. On 4/27, forceps hit wasp larvae that hadn't fully emerged, and the caterpillar started bleeding; wasp larvae still attached.</t>
  </si>
  <si>
    <t>removed cuticle from 2nd, 3rd, 4th and 5th prolegs during molt into 5th.</t>
  </si>
  <si>
    <t>removed cuticle from 4-5th prolegs after molt to 4th. removed cuticle from 5th prolegs after molt to 5th. found bug 4/24/18 with out food.</t>
  </si>
  <si>
    <t>2 late 2nds, others early 2nds</t>
  </si>
  <si>
    <t>did not shed over 5th prolegs after molt to 4th, could not remove</t>
  </si>
  <si>
    <t>Cocoons failed to eclose; froze on 5/14/18.</t>
  </si>
  <si>
    <t>no larvae found</t>
  </si>
  <si>
    <t>Died and frozen 4/28, 4 days post emergence</t>
  </si>
  <si>
    <t xml:space="preserve">mostly late 2nds, a few earlier 2nds </t>
  </si>
  <si>
    <t>wandered 4/20/18, mass=11729.91. discarded bug.</t>
  </si>
  <si>
    <t>listed as 2 ovp, 1st was short so likely just 1 ovp. cocoons and weight done on 4/23/18, 1 day after was supposed to be.</t>
  </si>
  <si>
    <t>listed as 2 ovp, 1st was short so likely just 1 ovp. adult wasps miscounted, should be 80</t>
  </si>
  <si>
    <t>mostly late 2nds, a few early 2nds</t>
  </si>
  <si>
    <t>molted to 6th instar 4/22/18. mass: 4380.75. removed cuticle over thoracic legs and all prolegs after molt to 6th. Died 4/30/18 (1 Day before scheduled freeze).  Weighed 9363.85 at time of death.</t>
  </si>
  <si>
    <t xml:space="preserve">mostly late 2nd instar, one early 2nd </t>
  </si>
  <si>
    <t>mostly late 2nd instars, 2 early 2nds</t>
  </si>
  <si>
    <t>removed cuticle from 5th prolegs after molt to 4th</t>
  </si>
  <si>
    <t>on 4/22/18, dorsal cuticle cleared, can see dorsal vessel. still in 4th instar, keep observing. 4/24/18, 1 day post em. bug bleeding badly, looks nearly dead but is responsive. 4/28/18 had an extra recording for day 6 Post.Em (4/27/18; 1; 9) that was probably supposed to be for 301. Late cocoon failed to eclose; froze on 5/1/18.</t>
  </si>
  <si>
    <t>Missing Day 6 Post.Em recording, but appeared to be written under 300 by mistake. Didn't have any food for Day 7 Post Em data</t>
  </si>
  <si>
    <t xml:space="preserve">All late 2nds </t>
  </si>
  <si>
    <t>found at emergance in the 28c chamber. no idea how long it had been there.</t>
  </si>
  <si>
    <t>Counted cocoons and weighed after 24 hours (instead of 48). 1 adult wasp miscounted--should be 88 rather than 89</t>
  </si>
  <si>
    <t>wandered 4/26/18, mass=12881.08. assumed to be unparasatized and discaurded.</t>
  </si>
  <si>
    <t>miscount of live adult wasps. Should be 98</t>
  </si>
  <si>
    <t xml:space="preserve">Removed cuticle during 5th molt from last prolegs. </t>
  </si>
  <si>
    <t>6th instar date: 4/30/18. 6th instar mass: 1735.11. Had to remove cuticle from last prolegs. No emergence, so froze on 5/9 (two weeks after 5th instar.  Mass at freezing was 10429.24.</t>
  </si>
  <si>
    <t>left previous info from 4/27/18. but emergance happened on 4/30/18, 5th instar, 0 bleed.</t>
  </si>
  <si>
    <t>died the day after cocoon removal</t>
  </si>
  <si>
    <t>Date.Em, Instar.Em, Bleed.Em not recorded until 5/2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</si>
</sst>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/>
    <font>
      <b/>
    </font>
    <font>
      <sz val="11.0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Font="1"/>
    <xf borderId="0" fillId="0" fontId="1" numFmtId="4" xfId="0" applyFont="1" applyNumberFormat="1"/>
    <xf borderId="0" fillId="0" fontId="4" numFmtId="164" xfId="0" applyAlignment="1" applyFont="1" applyNumberFormat="1">
      <alignment horizontal="right" readingOrder="0" vertical="bottom"/>
    </xf>
    <xf borderId="0" fillId="0" fontId="4" numFmtId="20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left" readingOrder="0"/>
    </xf>
    <xf borderId="0" fillId="0" fontId="4" numFmtId="164" xfId="0" applyAlignment="1" applyFont="1" applyNumberFormat="1">
      <alignment readingOrder="0"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82" max="82" width="15.86"/>
  </cols>
  <sheetData>
    <row r="1">
      <c r="A1" s="2" t="s">
        <v>1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2" t="s">
        <v>29</v>
      </c>
      <c r="Y1" s="4" t="s">
        <v>30</v>
      </c>
      <c r="Z1" s="2" t="s">
        <v>31</v>
      </c>
      <c r="AA1" s="2" t="s">
        <v>62</v>
      </c>
      <c r="AB1" s="2" t="s">
        <v>63</v>
      </c>
      <c r="AC1" s="2" t="s">
        <v>32</v>
      </c>
      <c r="AD1" s="2" t="s">
        <v>64</v>
      </c>
      <c r="AE1" s="2" t="s">
        <v>65</v>
      </c>
      <c r="AF1" s="2" t="s">
        <v>66</v>
      </c>
      <c r="AG1" s="3" t="s">
        <v>67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68</v>
      </c>
      <c r="AM1" s="2" t="s">
        <v>37</v>
      </c>
      <c r="AN1" s="2" t="s">
        <v>38</v>
      </c>
      <c r="AO1" s="2" t="s">
        <v>69</v>
      </c>
      <c r="AP1" s="2" t="s">
        <v>39</v>
      </c>
      <c r="AQ1" s="2" t="s">
        <v>40</v>
      </c>
      <c r="AR1" s="2" t="s">
        <v>70</v>
      </c>
      <c r="AS1" s="2" t="s">
        <v>41</v>
      </c>
      <c r="AT1" s="2" t="s">
        <v>42</v>
      </c>
      <c r="AU1" s="2" t="s">
        <v>71</v>
      </c>
      <c r="AV1" s="2" t="s">
        <v>43</v>
      </c>
      <c r="AW1" s="2" t="s">
        <v>44</v>
      </c>
      <c r="AX1" s="2" t="s">
        <v>72</v>
      </c>
      <c r="AY1" s="2" t="s">
        <v>45</v>
      </c>
      <c r="AZ1" s="2" t="s">
        <v>46</v>
      </c>
      <c r="BA1" s="2" t="s">
        <v>73</v>
      </c>
      <c r="BB1" s="2" t="s">
        <v>47</v>
      </c>
      <c r="BC1" s="2" t="s">
        <v>48</v>
      </c>
      <c r="BD1" s="2" t="s">
        <v>74</v>
      </c>
      <c r="BE1" s="2" t="s">
        <v>49</v>
      </c>
      <c r="BF1" s="2" t="s">
        <v>50</v>
      </c>
      <c r="BG1" s="2" t="s">
        <v>51</v>
      </c>
      <c r="BH1" s="2" t="s">
        <v>75</v>
      </c>
      <c r="BI1" s="2" t="s">
        <v>76</v>
      </c>
      <c r="BJ1" s="2" t="s">
        <v>77</v>
      </c>
      <c r="BK1" s="2" t="s">
        <v>52</v>
      </c>
      <c r="BL1" s="2" t="s">
        <v>78</v>
      </c>
      <c r="BM1" s="2" t="s">
        <v>53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54</v>
      </c>
      <c r="BT1" s="2" t="s">
        <v>84</v>
      </c>
      <c r="BU1" s="2" t="s">
        <v>55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58</v>
      </c>
      <c r="CT1" s="2" t="s">
        <v>59</v>
      </c>
      <c r="CU1" s="2" t="s">
        <v>60</v>
      </c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>
      <c r="A2" s="1">
        <v>2.0</v>
      </c>
      <c r="C2" s="1" t="s">
        <v>61</v>
      </c>
      <c r="D2" s="1">
        <v>28.0</v>
      </c>
      <c r="E2" s="1">
        <v>0.0</v>
      </c>
      <c r="F2" s="1" t="s">
        <v>4</v>
      </c>
      <c r="G2" s="5">
        <v>43187.0</v>
      </c>
      <c r="H2" s="5">
        <v>43181.0</v>
      </c>
      <c r="I2" s="5">
        <v>43186.0</v>
      </c>
      <c r="J2" s="6">
        <v>0.2743055555555556</v>
      </c>
      <c r="K2" s="1">
        <v>1.0</v>
      </c>
      <c r="L2" s="5">
        <v>43186.0</v>
      </c>
      <c r="M2" s="1">
        <v>19.8</v>
      </c>
      <c r="Y2" s="8">
        <f t="shared" ref="Y2:Y297" si="1">AB2+AE2</f>
        <v>0</v>
      </c>
      <c r="AB2">
        <f t="shared" ref="AB2:AB238" si="2">AA2+Z2</f>
        <v>0</v>
      </c>
      <c r="AE2">
        <f t="shared" ref="AE2:AE298" si="3">AC2+AD2</f>
        <v>0</v>
      </c>
      <c r="AI2" s="8">
        <f t="shared" ref="AI2:AI296" si="4">AH2+AG2+Y2</f>
        <v>0</v>
      </c>
      <c r="BG2">
        <f t="shared" ref="BG2:BG296" si="5">BK2+BM2+BN2</f>
        <v>0</v>
      </c>
      <c r="BI2">
        <f t="shared" ref="BI2:BI294" si="6">BL2+BO2</f>
        <v>0</v>
      </c>
      <c r="BJ2">
        <f t="shared" ref="BJ2:BJ294" si="7">BI2+BG2</f>
        <v>0</v>
      </c>
      <c r="BP2">
        <f t="shared" ref="BP2:BP298" si="8">BQ2+BR2</f>
        <v>0</v>
      </c>
      <c r="BQ2">
        <f t="shared" ref="BQ2:BQ305" si="9">BS2+BU2+BW2+BY2+CA2+CC2+CK2</f>
        <v>0</v>
      </c>
      <c r="BR2">
        <f t="shared" ref="BR2:BR299" si="10">BT2+BV2+BX2+BZ2+CB2+CG2+CO2</f>
        <v>0</v>
      </c>
      <c r="CC2">
        <f t="shared" ref="CC2:CC295" si="11">CD2+CE2+CF2</f>
        <v>0</v>
      </c>
      <c r="CG2">
        <f t="shared" ref="CG2:CG297" si="12">CH2+CI2+CJ2</f>
        <v>0</v>
      </c>
      <c r="CK2">
        <f t="shared" ref="CK2:CK296" si="13">CL2+CM2+CN2</f>
        <v>0</v>
      </c>
      <c r="CO2">
        <f t="shared" ref="CO2:CO297" si="14">CP2+CQ2+CR2</f>
        <v>0</v>
      </c>
    </row>
    <row r="3">
      <c r="A3" s="1">
        <v>3.0</v>
      </c>
      <c r="C3" s="1" t="s">
        <v>61</v>
      </c>
      <c r="D3" s="1">
        <v>28.0</v>
      </c>
      <c r="E3" s="1">
        <v>10.0</v>
      </c>
      <c r="F3" s="1" t="s">
        <v>4</v>
      </c>
      <c r="H3" s="5">
        <v>43181.0</v>
      </c>
      <c r="I3" s="9">
        <v>43186.0</v>
      </c>
      <c r="J3" s="10">
        <v>0.2833333333333333</v>
      </c>
      <c r="K3" s="11">
        <v>2.0</v>
      </c>
      <c r="L3" s="9">
        <v>43186.0</v>
      </c>
      <c r="M3" s="12">
        <v>63.37</v>
      </c>
      <c r="N3" s="5">
        <v>43189.0</v>
      </c>
      <c r="O3" s="11">
        <v>304.81</v>
      </c>
      <c r="P3" s="9">
        <v>43192.0</v>
      </c>
      <c r="Q3" s="12">
        <v>887.45</v>
      </c>
      <c r="R3" s="13"/>
      <c r="S3" s="13"/>
      <c r="T3" s="14"/>
      <c r="U3" s="9">
        <v>43199.0</v>
      </c>
      <c r="V3" s="1">
        <v>5.0</v>
      </c>
      <c r="W3" s="1">
        <v>0.0</v>
      </c>
      <c r="X3" s="1">
        <v>3694.41</v>
      </c>
      <c r="Y3" s="8">
        <f t="shared" si="1"/>
        <v>52</v>
      </c>
      <c r="Z3" s="1">
        <v>44.0</v>
      </c>
      <c r="AA3" s="1"/>
      <c r="AB3">
        <f t="shared" si="2"/>
        <v>44</v>
      </c>
      <c r="AC3" s="1">
        <v>8.0</v>
      </c>
      <c r="AE3">
        <f t="shared" si="3"/>
        <v>8</v>
      </c>
      <c r="AI3" s="8">
        <f t="shared" si="4"/>
        <v>52</v>
      </c>
      <c r="AJ3" s="5">
        <v>43200.0</v>
      </c>
      <c r="AK3" s="1">
        <v>0.0</v>
      </c>
      <c r="AL3" s="1">
        <v>1.0</v>
      </c>
      <c r="AM3" s="5">
        <v>43201.0</v>
      </c>
      <c r="AN3" s="1">
        <v>0.0</v>
      </c>
      <c r="AO3" s="1">
        <v>0.0</v>
      </c>
      <c r="AP3" s="5">
        <v>43202.0</v>
      </c>
      <c r="AQ3" s="1">
        <v>1.0</v>
      </c>
      <c r="AR3" s="1">
        <v>1.0</v>
      </c>
      <c r="AS3" s="5">
        <v>43203.0</v>
      </c>
      <c r="AT3" s="1">
        <v>1.0</v>
      </c>
      <c r="AU3" s="1">
        <v>1.0</v>
      </c>
      <c r="AV3" s="5">
        <v>43204.0</v>
      </c>
      <c r="AW3" s="1">
        <v>1.0</v>
      </c>
      <c r="AX3" s="1">
        <v>1.0</v>
      </c>
      <c r="AY3" s="5">
        <v>43205.0</v>
      </c>
      <c r="AZ3" s="1">
        <v>1.0</v>
      </c>
      <c r="BA3" s="1">
        <v>2.0</v>
      </c>
      <c r="BB3" s="5">
        <v>43206.0</v>
      </c>
      <c r="BC3" s="1">
        <v>1.0</v>
      </c>
      <c r="BD3" s="1">
        <v>5.0</v>
      </c>
      <c r="BE3" s="1">
        <v>3488.44</v>
      </c>
      <c r="BF3" s="5">
        <v>43205.0</v>
      </c>
      <c r="BG3">
        <f t="shared" si="5"/>
        <v>27</v>
      </c>
      <c r="BI3">
        <f t="shared" si="6"/>
        <v>0</v>
      </c>
      <c r="BJ3">
        <f t="shared" si="7"/>
        <v>27</v>
      </c>
      <c r="BK3" s="1">
        <v>4.0</v>
      </c>
      <c r="BM3" s="1">
        <v>23.0</v>
      </c>
      <c r="BN3" s="1"/>
      <c r="BP3">
        <f t="shared" si="8"/>
        <v>0</v>
      </c>
      <c r="BQ3">
        <f t="shared" si="9"/>
        <v>0</v>
      </c>
      <c r="BR3">
        <f t="shared" si="10"/>
        <v>0</v>
      </c>
      <c r="CC3">
        <f t="shared" si="11"/>
        <v>0</v>
      </c>
      <c r="CG3">
        <f t="shared" si="12"/>
        <v>0</v>
      </c>
      <c r="CK3">
        <f t="shared" si="13"/>
        <v>0</v>
      </c>
      <c r="CO3">
        <f t="shared" si="14"/>
        <v>0</v>
      </c>
      <c r="CT3" s="1" t="s">
        <v>113</v>
      </c>
    </row>
    <row r="4">
      <c r="A4" s="1">
        <v>4.0</v>
      </c>
      <c r="C4" s="1" t="s">
        <v>61</v>
      </c>
      <c r="D4" s="1">
        <v>28.0</v>
      </c>
      <c r="E4" s="1">
        <v>10.0</v>
      </c>
      <c r="F4" s="1" t="s">
        <v>4</v>
      </c>
      <c r="G4" s="5">
        <v>43188.0</v>
      </c>
      <c r="H4" s="5">
        <v>43181.0</v>
      </c>
      <c r="I4" s="9">
        <v>43186.0</v>
      </c>
      <c r="J4" s="10">
        <v>0.2791666666666667</v>
      </c>
      <c r="K4" s="11">
        <v>2.0</v>
      </c>
      <c r="L4" s="9">
        <v>43186.0</v>
      </c>
      <c r="M4" s="12">
        <v>20.92</v>
      </c>
      <c r="N4" s="13"/>
      <c r="O4" s="13"/>
      <c r="P4" s="14"/>
      <c r="Q4" s="14"/>
      <c r="R4" s="13"/>
      <c r="S4" s="13"/>
      <c r="T4" s="14"/>
      <c r="U4" s="15"/>
      <c r="Y4" s="8">
        <f t="shared" si="1"/>
        <v>0</v>
      </c>
      <c r="AB4">
        <f t="shared" si="2"/>
        <v>0</v>
      </c>
      <c r="AE4">
        <f t="shared" si="3"/>
        <v>0</v>
      </c>
      <c r="AI4" s="8">
        <f t="shared" si="4"/>
        <v>0</v>
      </c>
      <c r="BG4">
        <f t="shared" si="5"/>
        <v>0</v>
      </c>
      <c r="BI4">
        <f t="shared" si="6"/>
        <v>0</v>
      </c>
      <c r="BJ4">
        <f t="shared" si="7"/>
        <v>0</v>
      </c>
      <c r="BP4">
        <f t="shared" si="8"/>
        <v>0</v>
      </c>
      <c r="BQ4">
        <f t="shared" si="9"/>
        <v>0</v>
      </c>
      <c r="BR4">
        <f t="shared" si="10"/>
        <v>0</v>
      </c>
      <c r="CC4">
        <f t="shared" si="11"/>
        <v>0</v>
      </c>
      <c r="CG4">
        <f t="shared" si="12"/>
        <v>0</v>
      </c>
      <c r="CK4">
        <f t="shared" si="13"/>
        <v>0</v>
      </c>
      <c r="CO4">
        <f t="shared" si="14"/>
        <v>0</v>
      </c>
      <c r="CT4" s="1" t="s">
        <v>114</v>
      </c>
    </row>
    <row r="5">
      <c r="A5" s="1">
        <v>8.0</v>
      </c>
      <c r="C5" s="1" t="s">
        <v>61</v>
      </c>
      <c r="D5" s="1">
        <v>28.0</v>
      </c>
      <c r="E5" s="1">
        <v>0.0</v>
      </c>
      <c r="F5" s="1">
        <v>0.0</v>
      </c>
      <c r="H5" s="5">
        <v>43183.0</v>
      </c>
      <c r="I5" s="5">
        <v>43187.0</v>
      </c>
      <c r="J5" s="6">
        <v>0.25625</v>
      </c>
      <c r="K5" s="1">
        <v>2.0</v>
      </c>
      <c r="L5" s="5">
        <v>43187.0</v>
      </c>
      <c r="M5" s="1">
        <v>71.64</v>
      </c>
      <c r="N5" s="5">
        <v>43190.0</v>
      </c>
      <c r="O5" s="1">
        <v>350.64</v>
      </c>
      <c r="P5" s="5">
        <v>43194.0</v>
      </c>
      <c r="Q5" s="1">
        <v>1839.18</v>
      </c>
      <c r="U5" s="5">
        <v>43198.0</v>
      </c>
      <c r="V5" s="1">
        <v>5.0</v>
      </c>
      <c r="W5" s="1">
        <v>0.0</v>
      </c>
      <c r="X5" s="1">
        <v>4407.14</v>
      </c>
      <c r="Y5" s="8">
        <f t="shared" si="1"/>
        <v>165</v>
      </c>
      <c r="Z5" s="1">
        <v>142.0</v>
      </c>
      <c r="AA5" s="1"/>
      <c r="AB5">
        <f t="shared" si="2"/>
        <v>142</v>
      </c>
      <c r="AC5" s="1">
        <v>23.0</v>
      </c>
      <c r="AE5">
        <f t="shared" si="3"/>
        <v>23</v>
      </c>
      <c r="AI5" s="8">
        <f t="shared" si="4"/>
        <v>165</v>
      </c>
      <c r="AJ5" s="5">
        <v>43199.0</v>
      </c>
      <c r="AK5" s="1">
        <v>0.0</v>
      </c>
      <c r="AL5" s="1">
        <v>0.0</v>
      </c>
      <c r="AM5" s="5">
        <v>43200.0</v>
      </c>
      <c r="AN5" s="1">
        <v>0.0</v>
      </c>
      <c r="AO5" s="1">
        <v>0.0</v>
      </c>
      <c r="AP5" s="5">
        <v>43201.0</v>
      </c>
      <c r="AQ5" s="1">
        <v>1.0</v>
      </c>
      <c r="AR5" s="1">
        <v>1.0</v>
      </c>
      <c r="AS5" s="5">
        <v>43202.0</v>
      </c>
      <c r="AT5" s="1">
        <v>0.0</v>
      </c>
      <c r="AU5" s="1">
        <v>0.0</v>
      </c>
      <c r="AV5" s="5">
        <v>43203.0</v>
      </c>
      <c r="AW5" s="1">
        <v>0.0</v>
      </c>
      <c r="AX5" s="1">
        <v>1.0</v>
      </c>
      <c r="AY5" s="5">
        <v>43204.0</v>
      </c>
      <c r="AZ5" s="1">
        <v>1.0</v>
      </c>
      <c r="BA5" s="1">
        <v>1.0</v>
      </c>
      <c r="BB5" s="5">
        <v>43206.0</v>
      </c>
      <c r="BC5" s="1">
        <v>1.0</v>
      </c>
      <c r="BD5" s="1">
        <v>4.0</v>
      </c>
      <c r="BE5" s="1">
        <v>3796.48</v>
      </c>
      <c r="BF5" s="5">
        <v>43202.0</v>
      </c>
      <c r="BG5">
        <f t="shared" si="5"/>
        <v>114</v>
      </c>
      <c r="BI5">
        <f t="shared" si="6"/>
        <v>0</v>
      </c>
      <c r="BJ5">
        <f t="shared" si="7"/>
        <v>114</v>
      </c>
      <c r="BK5" s="1">
        <v>58.0</v>
      </c>
      <c r="BM5" s="1">
        <v>56.0</v>
      </c>
      <c r="BN5" s="1"/>
      <c r="BP5">
        <f t="shared" si="8"/>
        <v>0</v>
      </c>
      <c r="BQ5">
        <f t="shared" si="9"/>
        <v>0</v>
      </c>
      <c r="BR5">
        <f t="shared" si="10"/>
        <v>0</v>
      </c>
      <c r="CC5">
        <f t="shared" si="11"/>
        <v>0</v>
      </c>
      <c r="CG5">
        <f t="shared" si="12"/>
        <v>0</v>
      </c>
      <c r="CK5">
        <f t="shared" si="13"/>
        <v>0</v>
      </c>
      <c r="CO5">
        <f t="shared" si="14"/>
        <v>0</v>
      </c>
      <c r="CT5" s="1" t="s">
        <v>117</v>
      </c>
    </row>
    <row r="6">
      <c r="A6" s="1">
        <v>9.0</v>
      </c>
      <c r="C6" s="1" t="s">
        <v>61</v>
      </c>
      <c r="D6" s="1">
        <v>28.0</v>
      </c>
      <c r="E6" s="1">
        <v>0.0</v>
      </c>
      <c r="F6" s="1">
        <v>0.0</v>
      </c>
      <c r="H6" s="5">
        <v>43183.0</v>
      </c>
      <c r="I6" s="5">
        <v>43187.0</v>
      </c>
      <c r="J6" s="6">
        <v>0.25972222222222224</v>
      </c>
      <c r="K6" s="1">
        <v>2.0</v>
      </c>
      <c r="L6" s="5">
        <v>43187.0</v>
      </c>
      <c r="M6" s="1">
        <v>41.24</v>
      </c>
      <c r="N6" s="5">
        <v>43190.0</v>
      </c>
      <c r="O6" s="1">
        <v>336.92</v>
      </c>
      <c r="P6" s="5">
        <v>43193.0</v>
      </c>
      <c r="Q6" s="1">
        <v>973.77</v>
      </c>
      <c r="U6" s="5">
        <v>43197.0</v>
      </c>
      <c r="V6" s="1">
        <v>5.0</v>
      </c>
      <c r="W6" s="1">
        <v>0.0</v>
      </c>
      <c r="X6" s="1">
        <v>2483.93</v>
      </c>
      <c r="Y6" s="8">
        <f t="shared" si="1"/>
        <v>65</v>
      </c>
      <c r="Z6" s="1">
        <v>63.0</v>
      </c>
      <c r="AA6" s="1"/>
      <c r="AB6">
        <f t="shared" si="2"/>
        <v>63</v>
      </c>
      <c r="AC6" s="1">
        <v>2.0</v>
      </c>
      <c r="AE6">
        <f t="shared" si="3"/>
        <v>2</v>
      </c>
      <c r="AH6" s="1">
        <v>8.0</v>
      </c>
      <c r="AI6" s="8">
        <f t="shared" si="4"/>
        <v>73</v>
      </c>
      <c r="AJ6" s="5">
        <v>43198.0</v>
      </c>
      <c r="AK6" s="1">
        <v>0.0</v>
      </c>
      <c r="AL6" s="1">
        <v>0.0</v>
      </c>
      <c r="AM6" s="5">
        <v>43199.0</v>
      </c>
      <c r="AN6" s="1">
        <v>0.0</v>
      </c>
      <c r="AO6" s="1">
        <v>0.0</v>
      </c>
      <c r="AP6" s="5">
        <v>43200.0</v>
      </c>
      <c r="AQ6" s="1">
        <v>1.0</v>
      </c>
      <c r="AR6" s="1">
        <v>2.0</v>
      </c>
      <c r="AS6" s="5">
        <v>43201.0</v>
      </c>
      <c r="AT6" s="1">
        <v>1.0</v>
      </c>
      <c r="AU6" s="1">
        <v>4.0</v>
      </c>
      <c r="AV6" s="5">
        <v>43202.0</v>
      </c>
      <c r="AW6" s="1">
        <v>1.0</v>
      </c>
      <c r="AX6" s="1">
        <v>2.0</v>
      </c>
      <c r="AY6" s="5">
        <v>43203.0</v>
      </c>
      <c r="AZ6" s="1">
        <v>1.0</v>
      </c>
      <c r="BA6" s="1">
        <v>2.0</v>
      </c>
      <c r="BB6" s="5">
        <v>43204.0</v>
      </c>
      <c r="BC6" s="1">
        <v>0.0</v>
      </c>
      <c r="BD6" s="1">
        <v>1.0</v>
      </c>
      <c r="BF6" s="5">
        <v>43201.0</v>
      </c>
      <c r="BG6">
        <f t="shared" si="5"/>
        <v>55</v>
      </c>
      <c r="BH6" s="1"/>
      <c r="BI6">
        <f t="shared" si="6"/>
        <v>0</v>
      </c>
      <c r="BJ6">
        <f t="shared" si="7"/>
        <v>55</v>
      </c>
      <c r="BK6" s="1">
        <v>23.0</v>
      </c>
      <c r="BL6" s="1"/>
      <c r="BM6" s="1">
        <v>32.0</v>
      </c>
      <c r="BN6" s="1"/>
      <c r="BO6" s="1"/>
      <c r="BP6">
        <f t="shared" si="8"/>
        <v>8</v>
      </c>
      <c r="BQ6">
        <f t="shared" si="9"/>
        <v>8</v>
      </c>
      <c r="BR6">
        <f t="shared" si="10"/>
        <v>0</v>
      </c>
      <c r="BS6" s="1">
        <v>1.0</v>
      </c>
      <c r="BT6" s="1"/>
      <c r="BU6" s="1">
        <v>2.0</v>
      </c>
      <c r="BV6" s="1"/>
      <c r="BW6" s="1">
        <v>0.0</v>
      </c>
      <c r="BX6" s="1"/>
      <c r="BY6" s="1">
        <v>3.0</v>
      </c>
      <c r="BZ6" s="1"/>
      <c r="CA6" s="1">
        <v>1.0</v>
      </c>
      <c r="CB6" s="1"/>
      <c r="CC6">
        <f t="shared" si="11"/>
        <v>0</v>
      </c>
      <c r="CD6" s="1"/>
      <c r="CE6" s="1"/>
      <c r="CF6" s="1"/>
      <c r="CG6">
        <f t="shared" si="12"/>
        <v>0</v>
      </c>
      <c r="CH6" s="1"/>
      <c r="CI6" s="1"/>
      <c r="CJ6" s="1"/>
      <c r="CK6">
        <f t="shared" si="13"/>
        <v>1</v>
      </c>
      <c r="CL6" s="1">
        <v>1.0</v>
      </c>
      <c r="CO6">
        <f t="shared" si="14"/>
        <v>0</v>
      </c>
      <c r="CT6" s="1" t="s">
        <v>118</v>
      </c>
      <c r="CU6" s="1" t="s">
        <v>119</v>
      </c>
    </row>
    <row r="7">
      <c r="A7" s="1">
        <v>12.0</v>
      </c>
      <c r="C7" s="1" t="s">
        <v>61</v>
      </c>
      <c r="D7" s="1">
        <v>28.0</v>
      </c>
      <c r="E7" s="1">
        <v>0.0</v>
      </c>
      <c r="F7" s="1" t="s">
        <v>4</v>
      </c>
      <c r="H7" s="5">
        <v>43183.0</v>
      </c>
      <c r="I7" s="5">
        <v>43187.0</v>
      </c>
      <c r="J7" s="6">
        <v>0.25833333333333336</v>
      </c>
      <c r="K7" s="1">
        <v>2.0</v>
      </c>
      <c r="L7" s="5">
        <v>43187.0</v>
      </c>
      <c r="M7" s="1">
        <v>65.09</v>
      </c>
      <c r="N7" s="5">
        <v>43189.0</v>
      </c>
      <c r="O7" s="1">
        <v>213.54</v>
      </c>
      <c r="P7" s="5">
        <v>43193.0</v>
      </c>
      <c r="Q7" s="1">
        <v>1814.92</v>
      </c>
      <c r="R7" s="5">
        <v>43194.0</v>
      </c>
      <c r="S7" s="6">
        <v>0.3111111111111111</v>
      </c>
      <c r="T7" s="6">
        <v>0.3590277777777778</v>
      </c>
      <c r="U7" s="5">
        <v>43197.0</v>
      </c>
      <c r="V7" s="1">
        <v>5.0</v>
      </c>
      <c r="W7" s="1">
        <v>0.0</v>
      </c>
      <c r="X7" s="1">
        <v>4483.44</v>
      </c>
      <c r="Y7" s="8">
        <f t="shared" si="1"/>
        <v>158</v>
      </c>
      <c r="Z7" s="1">
        <v>144.0</v>
      </c>
      <c r="AA7" s="1"/>
      <c r="AB7">
        <f t="shared" si="2"/>
        <v>144</v>
      </c>
      <c r="AC7" s="1">
        <v>14.0</v>
      </c>
      <c r="AE7">
        <f t="shared" si="3"/>
        <v>14</v>
      </c>
      <c r="AI7" s="8">
        <f t="shared" si="4"/>
        <v>158</v>
      </c>
      <c r="AJ7" s="5">
        <v>43198.0</v>
      </c>
      <c r="AK7" s="1">
        <v>0.0</v>
      </c>
      <c r="AL7" s="1">
        <v>0.0</v>
      </c>
      <c r="AM7" s="5">
        <v>43199.0</v>
      </c>
      <c r="AN7" s="1">
        <v>0.0</v>
      </c>
      <c r="AO7" s="1">
        <v>0.0</v>
      </c>
      <c r="AP7" s="5">
        <v>43200.0</v>
      </c>
      <c r="AQ7" s="1">
        <v>1.0</v>
      </c>
      <c r="AR7" s="1">
        <v>2.0</v>
      </c>
      <c r="AS7" s="5">
        <v>43201.0</v>
      </c>
      <c r="AT7" s="1">
        <v>1.0</v>
      </c>
      <c r="AU7" s="1">
        <v>6.0</v>
      </c>
      <c r="AV7" s="5">
        <v>43202.0</v>
      </c>
      <c r="AW7" s="1">
        <v>1.0</v>
      </c>
      <c r="AX7" s="1">
        <v>3.0</v>
      </c>
      <c r="AY7" s="5">
        <v>43203.0</v>
      </c>
      <c r="AZ7" s="1">
        <v>1.0</v>
      </c>
      <c r="BA7" s="1">
        <v>3.0</v>
      </c>
      <c r="BB7" s="5">
        <v>43204.0</v>
      </c>
      <c r="BC7" s="1">
        <v>1.0</v>
      </c>
      <c r="BD7" s="1">
        <v>3.0</v>
      </c>
      <c r="BF7" s="5">
        <v>43201.0</v>
      </c>
      <c r="BG7">
        <f t="shared" si="5"/>
        <v>104</v>
      </c>
      <c r="BI7">
        <f t="shared" si="6"/>
        <v>0</v>
      </c>
      <c r="BJ7">
        <f t="shared" si="7"/>
        <v>104</v>
      </c>
      <c r="BK7" s="1">
        <v>56.0</v>
      </c>
      <c r="BM7" s="1">
        <v>48.0</v>
      </c>
      <c r="BN7" s="1"/>
      <c r="BP7">
        <f t="shared" si="8"/>
        <v>0</v>
      </c>
      <c r="BQ7">
        <f t="shared" si="9"/>
        <v>0</v>
      </c>
      <c r="BR7">
        <f t="shared" si="10"/>
        <v>0</v>
      </c>
      <c r="CC7">
        <f t="shared" si="11"/>
        <v>0</v>
      </c>
      <c r="CG7">
        <f t="shared" si="12"/>
        <v>0</v>
      </c>
      <c r="CK7">
        <f t="shared" si="13"/>
        <v>0</v>
      </c>
      <c r="CO7">
        <f t="shared" si="14"/>
        <v>0</v>
      </c>
      <c r="CT7" s="1" t="s">
        <v>121</v>
      </c>
    </row>
    <row r="8">
      <c r="A8" s="1">
        <v>13.0</v>
      </c>
      <c r="C8" s="1" t="s">
        <v>61</v>
      </c>
      <c r="D8" s="1">
        <v>28.0</v>
      </c>
      <c r="E8" s="1">
        <v>0.0</v>
      </c>
      <c r="F8" s="1" t="s">
        <v>4</v>
      </c>
      <c r="H8" s="5">
        <v>43183.0</v>
      </c>
      <c r="I8" s="5">
        <v>43187.0</v>
      </c>
      <c r="J8" s="6">
        <v>0.25277777777777777</v>
      </c>
      <c r="K8" s="1">
        <v>2.0</v>
      </c>
      <c r="L8" s="5">
        <v>43187.0</v>
      </c>
      <c r="M8" s="1">
        <v>50.69</v>
      </c>
      <c r="N8" s="5">
        <v>43190.0</v>
      </c>
      <c r="O8" s="1">
        <v>325.78</v>
      </c>
      <c r="P8" s="5">
        <v>43193.0</v>
      </c>
      <c r="Q8" s="1">
        <v>966.66</v>
      </c>
      <c r="R8" s="5">
        <v>43194.0</v>
      </c>
      <c r="S8" s="6">
        <v>0.3111111111111111</v>
      </c>
      <c r="T8" s="6">
        <v>0.3590277777777778</v>
      </c>
      <c r="U8" s="5">
        <v>43197.0</v>
      </c>
      <c r="V8" s="1">
        <v>5.0</v>
      </c>
      <c r="W8" s="1">
        <v>0.0</v>
      </c>
      <c r="X8" s="1">
        <v>2910.87</v>
      </c>
      <c r="Y8" s="8">
        <f t="shared" si="1"/>
        <v>82</v>
      </c>
      <c r="Z8" s="1">
        <v>70.0</v>
      </c>
      <c r="AA8" s="1"/>
      <c r="AB8">
        <f t="shared" si="2"/>
        <v>70</v>
      </c>
      <c r="AC8" s="1">
        <v>12.0</v>
      </c>
      <c r="AE8">
        <f t="shared" si="3"/>
        <v>12</v>
      </c>
      <c r="AI8" s="8">
        <f t="shared" si="4"/>
        <v>82</v>
      </c>
      <c r="AJ8" s="5">
        <v>43198.0</v>
      </c>
      <c r="AK8" s="1">
        <v>0.0</v>
      </c>
      <c r="AL8" s="1">
        <v>0.0</v>
      </c>
      <c r="AM8" s="5">
        <v>43199.0</v>
      </c>
      <c r="AN8" s="1">
        <v>1.0</v>
      </c>
      <c r="AO8" s="1">
        <v>1.0</v>
      </c>
      <c r="AP8" s="5">
        <v>43200.0</v>
      </c>
      <c r="AQ8" s="1">
        <v>1.0</v>
      </c>
      <c r="AR8" s="1">
        <v>7.0</v>
      </c>
      <c r="AS8" s="5">
        <v>43201.0</v>
      </c>
      <c r="AT8" s="1">
        <v>1.0</v>
      </c>
      <c r="AU8" s="1">
        <v>4.0</v>
      </c>
      <c r="AV8" s="5">
        <v>43202.0</v>
      </c>
      <c r="AW8" s="1">
        <v>1.0</v>
      </c>
      <c r="AX8" s="1">
        <v>8.0</v>
      </c>
      <c r="AY8" s="5">
        <v>43203.0</v>
      </c>
      <c r="AZ8" s="1">
        <v>1.0</v>
      </c>
      <c r="BA8" s="1">
        <v>5.0</v>
      </c>
      <c r="BB8" s="5">
        <v>43204.0</v>
      </c>
      <c r="BC8" s="1">
        <v>1.0</v>
      </c>
      <c r="BD8" s="1">
        <v>6.0</v>
      </c>
      <c r="BF8" s="5">
        <v>43201.0</v>
      </c>
      <c r="BG8">
        <f t="shared" si="5"/>
        <v>57</v>
      </c>
      <c r="BH8" s="1"/>
      <c r="BI8">
        <f t="shared" si="6"/>
        <v>0</v>
      </c>
      <c r="BJ8">
        <f t="shared" si="7"/>
        <v>57</v>
      </c>
      <c r="BK8" s="1">
        <v>22.0</v>
      </c>
      <c r="BL8" s="1"/>
      <c r="BM8" s="1">
        <v>35.0</v>
      </c>
      <c r="BN8" s="1"/>
      <c r="BO8" s="1"/>
      <c r="BP8">
        <f t="shared" si="8"/>
        <v>13</v>
      </c>
      <c r="BQ8">
        <f t="shared" si="9"/>
        <v>13</v>
      </c>
      <c r="BR8">
        <f t="shared" si="10"/>
        <v>0</v>
      </c>
      <c r="BS8" s="1">
        <v>2.0</v>
      </c>
      <c r="BT8" s="1"/>
      <c r="BU8" s="1">
        <v>2.0</v>
      </c>
      <c r="BV8" s="1"/>
      <c r="BW8" s="1">
        <v>0.0</v>
      </c>
      <c r="BX8" s="1"/>
      <c r="BY8" s="1">
        <v>2.0</v>
      </c>
      <c r="BZ8" s="1"/>
      <c r="CA8" s="1">
        <v>2.0</v>
      </c>
      <c r="CB8" s="1"/>
      <c r="CC8">
        <f t="shared" si="11"/>
        <v>0</v>
      </c>
      <c r="CD8" s="1"/>
      <c r="CE8" s="1"/>
      <c r="CF8" s="1"/>
      <c r="CG8">
        <f t="shared" si="12"/>
        <v>0</v>
      </c>
      <c r="CH8" s="1"/>
      <c r="CI8" s="1"/>
      <c r="CJ8" s="1"/>
      <c r="CK8">
        <f t="shared" si="13"/>
        <v>5</v>
      </c>
      <c r="CL8" s="1">
        <v>5.0</v>
      </c>
      <c r="CO8">
        <f t="shared" si="14"/>
        <v>0</v>
      </c>
      <c r="CT8" s="1" t="s">
        <v>126</v>
      </c>
    </row>
    <row r="9">
      <c r="A9" s="1">
        <v>16.0</v>
      </c>
      <c r="C9" s="1" t="s">
        <v>61</v>
      </c>
      <c r="D9" s="1">
        <v>28.0</v>
      </c>
      <c r="E9" s="1">
        <v>10.0</v>
      </c>
      <c r="F9" s="1">
        <v>0.0</v>
      </c>
      <c r="H9" s="5">
        <v>43183.0</v>
      </c>
      <c r="I9" s="5">
        <v>43187.0</v>
      </c>
      <c r="J9" s="6">
        <v>0.4284722222222222</v>
      </c>
      <c r="K9" s="1">
        <v>1.0</v>
      </c>
      <c r="L9" s="5">
        <v>43187.0</v>
      </c>
      <c r="M9" s="1">
        <v>33.52</v>
      </c>
      <c r="N9" s="5">
        <v>43191.0</v>
      </c>
      <c r="O9" s="1">
        <v>329.28</v>
      </c>
      <c r="P9" s="5">
        <v>43195.0</v>
      </c>
      <c r="Q9" s="1">
        <v>1040.79</v>
      </c>
      <c r="U9" s="5">
        <v>43201.0</v>
      </c>
      <c r="V9" s="1">
        <v>5.0</v>
      </c>
      <c r="W9" s="1">
        <v>0.0</v>
      </c>
      <c r="X9" s="1">
        <v>2976.57</v>
      </c>
      <c r="Y9" s="8">
        <f t="shared" si="1"/>
        <v>51</v>
      </c>
      <c r="Z9" s="1">
        <v>43.0</v>
      </c>
      <c r="AA9" s="1"/>
      <c r="AB9">
        <f t="shared" si="2"/>
        <v>43</v>
      </c>
      <c r="AC9" s="1">
        <v>8.0</v>
      </c>
      <c r="AE9">
        <f t="shared" si="3"/>
        <v>8</v>
      </c>
      <c r="AI9" s="8">
        <f t="shared" si="4"/>
        <v>51</v>
      </c>
      <c r="AJ9" s="5">
        <v>43202.0</v>
      </c>
      <c r="AK9" s="1">
        <v>0.0</v>
      </c>
      <c r="AL9" s="1">
        <v>0.0</v>
      </c>
      <c r="AM9" s="5">
        <v>43203.0</v>
      </c>
      <c r="AN9" s="1">
        <v>0.0</v>
      </c>
      <c r="AO9" s="1">
        <v>0.0</v>
      </c>
      <c r="AP9" s="5">
        <v>43204.0</v>
      </c>
      <c r="AQ9" s="1">
        <v>1.0</v>
      </c>
      <c r="AR9" s="1">
        <v>1.0</v>
      </c>
      <c r="AS9" s="5">
        <v>43205.0</v>
      </c>
      <c r="AT9" s="1">
        <v>0.0</v>
      </c>
      <c r="AU9" s="1">
        <v>2.0</v>
      </c>
      <c r="AV9" s="5">
        <v>43206.0</v>
      </c>
      <c r="AW9" s="1">
        <v>1.0</v>
      </c>
      <c r="AX9" s="1">
        <v>2.0</v>
      </c>
      <c r="AY9" s="5">
        <v>43207.0</v>
      </c>
      <c r="AZ9" s="1">
        <v>1.0</v>
      </c>
      <c r="BA9" s="1">
        <v>2.0</v>
      </c>
      <c r="BB9" s="5">
        <v>43208.0</v>
      </c>
      <c r="BC9" s="1">
        <v>1.0</v>
      </c>
      <c r="BD9" s="1">
        <v>4.0</v>
      </c>
      <c r="BE9" s="1">
        <v>2825.28</v>
      </c>
      <c r="BF9" s="5">
        <v>43207.0</v>
      </c>
      <c r="BG9">
        <f t="shared" si="5"/>
        <v>33</v>
      </c>
      <c r="BI9">
        <f t="shared" si="6"/>
        <v>0</v>
      </c>
      <c r="BJ9">
        <f t="shared" si="7"/>
        <v>33</v>
      </c>
      <c r="BK9" s="1">
        <v>12.0</v>
      </c>
      <c r="BM9" s="1">
        <v>21.0</v>
      </c>
      <c r="BN9" s="1"/>
      <c r="BP9">
        <f t="shared" si="8"/>
        <v>0</v>
      </c>
      <c r="BQ9">
        <f t="shared" si="9"/>
        <v>0</v>
      </c>
      <c r="BR9">
        <f t="shared" si="10"/>
        <v>0</v>
      </c>
      <c r="CC9">
        <f t="shared" si="11"/>
        <v>0</v>
      </c>
      <c r="CG9">
        <f t="shared" si="12"/>
        <v>0</v>
      </c>
      <c r="CK9">
        <f t="shared" si="13"/>
        <v>0</v>
      </c>
      <c r="CO9">
        <f t="shared" si="14"/>
        <v>0</v>
      </c>
      <c r="CT9" s="1" t="s">
        <v>127</v>
      </c>
    </row>
    <row r="10">
      <c r="A10" s="1">
        <v>18.0</v>
      </c>
      <c r="C10" s="1" t="s">
        <v>61</v>
      </c>
      <c r="D10" s="1">
        <v>28.0</v>
      </c>
      <c r="E10" s="1">
        <v>10.0</v>
      </c>
      <c r="F10" s="1" t="s">
        <v>4</v>
      </c>
      <c r="H10" s="5">
        <v>43183.0</v>
      </c>
      <c r="I10" s="5">
        <v>43187.0</v>
      </c>
      <c r="J10" s="6">
        <v>0.4305555555555556</v>
      </c>
      <c r="K10" s="1">
        <v>1.0</v>
      </c>
      <c r="L10" s="5">
        <v>43187.0</v>
      </c>
      <c r="M10" s="1">
        <v>41.77</v>
      </c>
      <c r="N10" s="5">
        <v>43191.0</v>
      </c>
      <c r="O10" s="1">
        <v>228.22</v>
      </c>
      <c r="P10" s="5">
        <v>43196.0</v>
      </c>
      <c r="Q10" s="1">
        <v>1336.91</v>
      </c>
      <c r="R10" s="5">
        <v>43197.0</v>
      </c>
      <c r="S10" s="6">
        <v>0.31319444444444444</v>
      </c>
      <c r="T10" s="6">
        <v>0.36041666666666666</v>
      </c>
      <c r="U10" s="5">
        <v>43201.0</v>
      </c>
      <c r="V10" s="1">
        <v>5.0</v>
      </c>
      <c r="W10" s="1">
        <v>0.0</v>
      </c>
      <c r="X10" s="1">
        <v>3322.98</v>
      </c>
      <c r="Y10" s="8">
        <f t="shared" si="1"/>
        <v>87</v>
      </c>
      <c r="Z10" s="1">
        <v>60.0</v>
      </c>
      <c r="AA10" s="1">
        <v>5.0</v>
      </c>
      <c r="AB10">
        <f t="shared" si="2"/>
        <v>65</v>
      </c>
      <c r="AC10" s="1">
        <v>22.0</v>
      </c>
      <c r="AD10" s="1">
        <v>0.0</v>
      </c>
      <c r="AE10">
        <f t="shared" si="3"/>
        <v>22</v>
      </c>
      <c r="AF10" s="5">
        <v>43204.0</v>
      </c>
      <c r="AG10" s="1">
        <v>1.0</v>
      </c>
      <c r="AI10" s="8">
        <f t="shared" si="4"/>
        <v>88</v>
      </c>
      <c r="AJ10" s="5">
        <v>43202.0</v>
      </c>
      <c r="AK10" s="1">
        <v>0.0</v>
      </c>
      <c r="AL10" s="1">
        <v>0.0</v>
      </c>
      <c r="AM10" s="5">
        <v>43203.0</v>
      </c>
      <c r="AN10" s="1">
        <v>0.0</v>
      </c>
      <c r="AO10" s="1">
        <v>0.0</v>
      </c>
      <c r="AP10" s="5">
        <v>43204.0</v>
      </c>
      <c r="AQ10" s="1">
        <v>0.0</v>
      </c>
      <c r="AR10" s="1">
        <v>0.0</v>
      </c>
      <c r="AS10" s="5">
        <v>43205.0</v>
      </c>
      <c r="AT10" s="1">
        <v>0.0</v>
      </c>
      <c r="AU10" s="1">
        <v>1.0</v>
      </c>
      <c r="AV10" s="5">
        <v>43206.0</v>
      </c>
      <c r="AW10" s="1">
        <v>0.0</v>
      </c>
      <c r="AX10" s="1">
        <v>0.0</v>
      </c>
      <c r="AY10" s="5">
        <v>43207.0</v>
      </c>
      <c r="AZ10" s="1">
        <v>0.0</v>
      </c>
      <c r="BA10" s="1">
        <v>0.0</v>
      </c>
      <c r="BB10" s="5">
        <v>43208.0</v>
      </c>
      <c r="BC10" s="1">
        <v>0.0</v>
      </c>
      <c r="BD10" s="1">
        <v>1.0</v>
      </c>
      <c r="BE10" s="1">
        <v>2979.37</v>
      </c>
      <c r="BF10" s="5">
        <v>43208.0</v>
      </c>
      <c r="BG10">
        <f t="shared" si="5"/>
        <v>35</v>
      </c>
      <c r="BH10" s="5">
        <v>43210.0</v>
      </c>
      <c r="BI10">
        <f t="shared" si="6"/>
        <v>1</v>
      </c>
      <c r="BJ10">
        <f t="shared" si="7"/>
        <v>36</v>
      </c>
      <c r="BK10" s="1">
        <v>3.0</v>
      </c>
      <c r="BL10" s="1">
        <v>0.0</v>
      </c>
      <c r="BM10" s="1">
        <v>32.0</v>
      </c>
      <c r="BN10" s="1"/>
      <c r="BO10" s="1">
        <v>1.0</v>
      </c>
      <c r="BP10">
        <f t="shared" si="8"/>
        <v>25</v>
      </c>
      <c r="BQ10">
        <f t="shared" si="9"/>
        <v>25</v>
      </c>
      <c r="BR10">
        <f t="shared" si="10"/>
        <v>0</v>
      </c>
      <c r="BS10" s="1">
        <v>2.0</v>
      </c>
      <c r="BU10" s="1">
        <v>1.0</v>
      </c>
      <c r="BY10" s="1">
        <v>6.0</v>
      </c>
      <c r="CA10" s="1">
        <v>5.0</v>
      </c>
      <c r="CC10">
        <f t="shared" si="11"/>
        <v>1</v>
      </c>
      <c r="CF10" s="1">
        <v>1.0</v>
      </c>
      <c r="CG10">
        <f t="shared" si="12"/>
        <v>0</v>
      </c>
      <c r="CK10">
        <f t="shared" si="13"/>
        <v>10</v>
      </c>
      <c r="CM10" s="1">
        <v>1.0</v>
      </c>
      <c r="CN10" s="1">
        <v>9.0</v>
      </c>
      <c r="CO10">
        <f t="shared" si="14"/>
        <v>0</v>
      </c>
      <c r="CT10" s="1" t="s">
        <v>128</v>
      </c>
    </row>
    <row r="11">
      <c r="A11" s="1">
        <v>20.0</v>
      </c>
      <c r="C11" s="1" t="s">
        <v>61</v>
      </c>
      <c r="D11" s="1">
        <v>28.0</v>
      </c>
      <c r="E11" s="1">
        <v>10.0</v>
      </c>
      <c r="F11" s="1" t="s">
        <v>4</v>
      </c>
      <c r="H11" s="5">
        <v>43183.0</v>
      </c>
      <c r="I11" s="5">
        <v>43187.0</v>
      </c>
      <c r="J11" s="6">
        <v>0.4527777777777778</v>
      </c>
      <c r="K11" s="1">
        <v>1.0</v>
      </c>
      <c r="L11" s="5">
        <v>43187.0</v>
      </c>
      <c r="M11" s="1">
        <v>50.84</v>
      </c>
      <c r="N11" s="5">
        <v>43191.0</v>
      </c>
      <c r="O11" s="1">
        <v>243.32</v>
      </c>
      <c r="P11" s="5">
        <v>43195.0</v>
      </c>
      <c r="Q11" s="1">
        <v>875.95</v>
      </c>
      <c r="R11" s="5">
        <v>43196.0</v>
      </c>
      <c r="S11" s="6">
        <v>0.31319444444444444</v>
      </c>
      <c r="T11" s="6">
        <v>0.35833333333333334</v>
      </c>
      <c r="U11" s="5">
        <v>43200.0</v>
      </c>
      <c r="V11" s="1">
        <v>5.0</v>
      </c>
      <c r="W11" s="1">
        <v>0.0</v>
      </c>
      <c r="X11" s="1">
        <v>2524.87</v>
      </c>
      <c r="Y11" s="8">
        <f t="shared" si="1"/>
        <v>58</v>
      </c>
      <c r="Z11" s="1">
        <v>55.0</v>
      </c>
      <c r="AA11" s="1"/>
      <c r="AB11">
        <f t="shared" si="2"/>
        <v>55</v>
      </c>
      <c r="AC11" s="1">
        <v>3.0</v>
      </c>
      <c r="AE11">
        <f t="shared" si="3"/>
        <v>3</v>
      </c>
      <c r="AI11" s="8">
        <f t="shared" si="4"/>
        <v>58</v>
      </c>
      <c r="AJ11" s="5">
        <v>43201.0</v>
      </c>
      <c r="AK11" s="1">
        <v>0.0</v>
      </c>
      <c r="AL11" s="1">
        <v>1.0</v>
      </c>
      <c r="AM11" s="5">
        <v>43202.0</v>
      </c>
      <c r="AN11" s="1">
        <v>0.0</v>
      </c>
      <c r="AO11" s="1">
        <v>0.0</v>
      </c>
      <c r="AP11" s="5">
        <v>43203.0</v>
      </c>
      <c r="AQ11" s="1">
        <v>1.0</v>
      </c>
      <c r="AR11" s="1">
        <v>2.0</v>
      </c>
      <c r="AS11" s="5">
        <v>43204.0</v>
      </c>
      <c r="AT11" s="1">
        <v>1.0</v>
      </c>
      <c r="AU11" s="1">
        <v>3.0</v>
      </c>
      <c r="AV11" s="5">
        <v>43205.0</v>
      </c>
      <c r="AW11" s="1">
        <v>1.0</v>
      </c>
      <c r="AX11" s="1">
        <v>5.0</v>
      </c>
      <c r="AY11" s="5">
        <v>43206.0</v>
      </c>
      <c r="AZ11" s="1">
        <v>0.0</v>
      </c>
      <c r="BA11" s="1">
        <v>2.0</v>
      </c>
      <c r="BB11" s="5">
        <v>43207.0</v>
      </c>
      <c r="BC11" s="1">
        <v>1.0</v>
      </c>
      <c r="BD11" s="1">
        <v>2.0</v>
      </c>
      <c r="BE11" s="1">
        <v>2476.46</v>
      </c>
      <c r="BF11" s="5">
        <v>43206.0</v>
      </c>
      <c r="BG11">
        <f t="shared" si="5"/>
        <v>51</v>
      </c>
      <c r="BI11">
        <f t="shared" si="6"/>
        <v>0</v>
      </c>
      <c r="BJ11">
        <f t="shared" si="7"/>
        <v>51</v>
      </c>
      <c r="BK11" s="1">
        <v>28.0</v>
      </c>
      <c r="BM11" s="1">
        <v>23.0</v>
      </c>
      <c r="BN11" s="1"/>
      <c r="BP11">
        <f t="shared" si="8"/>
        <v>4</v>
      </c>
      <c r="BQ11">
        <f t="shared" si="9"/>
        <v>4</v>
      </c>
      <c r="BR11">
        <f t="shared" si="10"/>
        <v>0</v>
      </c>
      <c r="BS11" s="1">
        <v>2.0</v>
      </c>
      <c r="BU11" s="1">
        <v>1.0</v>
      </c>
      <c r="CC11">
        <f t="shared" si="11"/>
        <v>1</v>
      </c>
      <c r="CE11" s="1">
        <v>1.0</v>
      </c>
      <c r="CG11">
        <f t="shared" si="12"/>
        <v>0</v>
      </c>
      <c r="CK11">
        <f t="shared" si="13"/>
        <v>0</v>
      </c>
      <c r="CO11">
        <f t="shared" si="14"/>
        <v>0</v>
      </c>
    </row>
    <row r="12">
      <c r="A12" s="1">
        <v>21.0</v>
      </c>
      <c r="C12" s="1" t="s">
        <v>61</v>
      </c>
      <c r="D12" s="1">
        <v>28.0</v>
      </c>
      <c r="E12" s="1">
        <v>10.0</v>
      </c>
      <c r="F12" s="1" t="s">
        <v>3</v>
      </c>
      <c r="H12" s="5">
        <v>46836.0</v>
      </c>
      <c r="I12" s="5">
        <v>43187.0</v>
      </c>
      <c r="J12" s="6">
        <v>0.5388888888888889</v>
      </c>
      <c r="K12" s="1">
        <v>1.0</v>
      </c>
      <c r="L12" s="5">
        <v>43187.0</v>
      </c>
      <c r="M12" s="1">
        <v>33.99</v>
      </c>
      <c r="N12" s="5">
        <v>43191.0</v>
      </c>
      <c r="O12" s="1">
        <v>159.31</v>
      </c>
      <c r="P12" s="5">
        <v>43196.0</v>
      </c>
      <c r="Q12" s="1">
        <v>708.43</v>
      </c>
      <c r="R12" s="5">
        <v>43192.0</v>
      </c>
      <c r="S12" s="6">
        <v>0.3125</v>
      </c>
      <c r="T12" s="6">
        <v>0.3590277777777778</v>
      </c>
      <c r="U12" s="5">
        <v>43201.0</v>
      </c>
      <c r="V12" s="1">
        <v>5.0</v>
      </c>
      <c r="W12" s="1">
        <v>0.0</v>
      </c>
      <c r="X12" s="1">
        <v>1802.07</v>
      </c>
      <c r="Y12" s="8">
        <f t="shared" si="1"/>
        <v>49</v>
      </c>
      <c r="Z12" s="1">
        <v>40.0</v>
      </c>
      <c r="AA12" s="1"/>
      <c r="AB12">
        <f t="shared" si="2"/>
        <v>40</v>
      </c>
      <c r="AC12" s="1">
        <v>9.0</v>
      </c>
      <c r="AE12">
        <f t="shared" si="3"/>
        <v>9</v>
      </c>
      <c r="AI12" s="8">
        <f t="shared" si="4"/>
        <v>49</v>
      </c>
      <c r="AJ12" s="5">
        <v>43202.0</v>
      </c>
      <c r="AK12" s="1">
        <v>0.0</v>
      </c>
      <c r="AL12" s="1">
        <v>0.0</v>
      </c>
      <c r="AM12" s="5">
        <v>43203.0</v>
      </c>
      <c r="AN12" s="1">
        <v>0.0</v>
      </c>
      <c r="AO12" s="1">
        <v>0.0</v>
      </c>
      <c r="AP12" s="5">
        <v>43204.0</v>
      </c>
      <c r="AQ12" s="1">
        <v>1.0</v>
      </c>
      <c r="AR12" s="1">
        <v>2.0</v>
      </c>
      <c r="AS12" s="5">
        <v>43205.0</v>
      </c>
      <c r="AT12" s="1">
        <v>1.0</v>
      </c>
      <c r="AU12" s="1">
        <v>3.0</v>
      </c>
      <c r="AV12" s="5">
        <v>43206.0</v>
      </c>
      <c r="AW12" s="1">
        <v>1.0</v>
      </c>
      <c r="AX12" s="1">
        <v>6.0</v>
      </c>
      <c r="AY12" s="5">
        <v>43207.0</v>
      </c>
      <c r="AZ12" s="1">
        <v>1.0</v>
      </c>
      <c r="BA12" s="1">
        <v>4.0</v>
      </c>
      <c r="BB12" s="5">
        <v>43208.0</v>
      </c>
      <c r="BC12" s="1">
        <v>1.0</v>
      </c>
      <c r="BD12" s="1">
        <v>7.0</v>
      </c>
      <c r="BE12" s="1">
        <v>2239.84</v>
      </c>
      <c r="BF12" s="5">
        <v>43207.0</v>
      </c>
      <c r="BG12">
        <f t="shared" si="5"/>
        <v>33</v>
      </c>
      <c r="BI12">
        <f t="shared" si="6"/>
        <v>0</v>
      </c>
      <c r="BJ12">
        <f t="shared" si="7"/>
        <v>33</v>
      </c>
      <c r="BK12" s="1">
        <v>10.0</v>
      </c>
      <c r="BM12" s="1">
        <v>23.0</v>
      </c>
      <c r="BN12" s="1"/>
      <c r="BP12">
        <f t="shared" si="8"/>
        <v>6</v>
      </c>
      <c r="BQ12">
        <f t="shared" si="9"/>
        <v>6</v>
      </c>
      <c r="BR12">
        <f t="shared" si="10"/>
        <v>0</v>
      </c>
      <c r="BS12" s="1">
        <v>1.0</v>
      </c>
      <c r="BY12" s="1">
        <v>3.0</v>
      </c>
      <c r="CA12" s="1">
        <v>1.0</v>
      </c>
      <c r="CC12">
        <f t="shared" si="11"/>
        <v>1</v>
      </c>
      <c r="CE12" s="1">
        <v>1.0</v>
      </c>
      <c r="CG12">
        <f t="shared" si="12"/>
        <v>0</v>
      </c>
      <c r="CK12">
        <f t="shared" si="13"/>
        <v>0</v>
      </c>
      <c r="CO12">
        <f t="shared" si="14"/>
        <v>0</v>
      </c>
    </row>
    <row r="13">
      <c r="A13" s="1">
        <v>22.0</v>
      </c>
      <c r="C13" s="1" t="s">
        <v>61</v>
      </c>
      <c r="D13" s="1">
        <v>28.0</v>
      </c>
      <c r="E13" s="1">
        <v>10.0</v>
      </c>
      <c r="F13" s="1" t="s">
        <v>4</v>
      </c>
      <c r="H13" s="5">
        <v>46836.0</v>
      </c>
      <c r="I13" s="5">
        <v>43187.0</v>
      </c>
      <c r="J13" s="6">
        <v>0.5402777777777777</v>
      </c>
      <c r="K13" s="1">
        <v>1.0</v>
      </c>
      <c r="L13" s="5">
        <v>43187.0</v>
      </c>
      <c r="M13" s="1">
        <v>43.58</v>
      </c>
      <c r="N13" s="5">
        <v>43191.0</v>
      </c>
      <c r="O13" s="1">
        <v>250.94</v>
      </c>
      <c r="P13" s="5">
        <v>43196.0</v>
      </c>
      <c r="Q13" s="1">
        <v>1538.67</v>
      </c>
      <c r="R13" s="5">
        <v>43197.0</v>
      </c>
      <c r="S13" s="6">
        <v>0.31319444444444444</v>
      </c>
      <c r="T13" s="6">
        <v>0.36041666666666666</v>
      </c>
      <c r="U13" s="5">
        <v>43201.0</v>
      </c>
      <c r="V13" s="1">
        <v>5.0</v>
      </c>
      <c r="W13" s="1">
        <v>0.0</v>
      </c>
      <c r="X13" s="1">
        <v>2981.15</v>
      </c>
      <c r="Y13" s="8">
        <f t="shared" si="1"/>
        <v>88</v>
      </c>
      <c r="Z13" s="1">
        <v>75.0</v>
      </c>
      <c r="AA13" s="1"/>
      <c r="AB13">
        <f t="shared" si="2"/>
        <v>75</v>
      </c>
      <c r="AC13" s="1">
        <v>13.0</v>
      </c>
      <c r="AE13">
        <f t="shared" si="3"/>
        <v>13</v>
      </c>
      <c r="AI13" s="8">
        <f t="shared" si="4"/>
        <v>88</v>
      </c>
      <c r="AJ13" s="5">
        <v>43202.0</v>
      </c>
      <c r="AK13" s="1">
        <v>0.0</v>
      </c>
      <c r="AL13" s="1">
        <v>0.0</v>
      </c>
      <c r="AM13" s="5">
        <v>43203.0</v>
      </c>
      <c r="AN13" s="1">
        <v>1.0</v>
      </c>
      <c r="AO13" s="1">
        <v>2.0</v>
      </c>
      <c r="AP13" s="5">
        <v>43204.0</v>
      </c>
      <c r="AQ13" s="1">
        <v>0.0</v>
      </c>
      <c r="AR13" s="1">
        <v>0.0</v>
      </c>
      <c r="AS13" s="5">
        <v>43205.0</v>
      </c>
      <c r="AT13" s="1">
        <v>0.0</v>
      </c>
      <c r="AU13" s="1">
        <v>0.0</v>
      </c>
      <c r="AV13" s="5">
        <v>43206.0</v>
      </c>
      <c r="AW13" s="1">
        <v>0.0</v>
      </c>
      <c r="AX13" s="1">
        <v>1.0</v>
      </c>
      <c r="AY13" s="5">
        <v>43207.0</v>
      </c>
      <c r="AZ13" s="1">
        <v>0.0</v>
      </c>
      <c r="BA13" s="1">
        <v>0.0</v>
      </c>
      <c r="BB13" s="5">
        <v>43208.0</v>
      </c>
      <c r="BC13" s="1">
        <v>0.0</v>
      </c>
      <c r="BD13" s="1">
        <v>0.0</v>
      </c>
      <c r="BE13" s="1">
        <v>2695.97</v>
      </c>
      <c r="BF13" s="5">
        <v>43207.0</v>
      </c>
      <c r="BG13">
        <f t="shared" si="5"/>
        <v>51</v>
      </c>
      <c r="BI13">
        <f t="shared" si="6"/>
        <v>0</v>
      </c>
      <c r="BJ13">
        <f t="shared" si="7"/>
        <v>51</v>
      </c>
      <c r="BK13" s="1">
        <v>27.0</v>
      </c>
      <c r="BM13" s="1">
        <v>24.0</v>
      </c>
      <c r="BN13" s="1"/>
      <c r="BP13">
        <f t="shared" si="8"/>
        <v>24</v>
      </c>
      <c r="BQ13">
        <f t="shared" si="9"/>
        <v>24</v>
      </c>
      <c r="BR13">
        <f t="shared" si="10"/>
        <v>0</v>
      </c>
      <c r="BY13" s="1">
        <v>10.0</v>
      </c>
      <c r="CA13" s="1">
        <v>4.0</v>
      </c>
      <c r="CC13">
        <f t="shared" si="11"/>
        <v>3</v>
      </c>
      <c r="CE13" s="1">
        <v>2.0</v>
      </c>
      <c r="CF13" s="1">
        <v>1.0</v>
      </c>
      <c r="CG13">
        <f t="shared" si="12"/>
        <v>0</v>
      </c>
      <c r="CK13">
        <f t="shared" si="13"/>
        <v>7</v>
      </c>
      <c r="CM13" s="1">
        <v>3.0</v>
      </c>
      <c r="CN13" s="1">
        <v>4.0</v>
      </c>
      <c r="CO13">
        <f t="shared" si="14"/>
        <v>0</v>
      </c>
    </row>
    <row r="14">
      <c r="A14" s="1">
        <v>24.0</v>
      </c>
      <c r="C14" s="1" t="s">
        <v>61</v>
      </c>
      <c r="D14" s="1">
        <v>28.0</v>
      </c>
      <c r="E14" s="1">
        <v>10.0</v>
      </c>
      <c r="F14" s="1" t="s">
        <v>4</v>
      </c>
      <c r="H14" s="5">
        <v>46836.0</v>
      </c>
      <c r="I14" s="5">
        <v>43187.0</v>
      </c>
      <c r="J14" s="6">
        <v>0.5430555555555555</v>
      </c>
      <c r="K14" s="1">
        <v>1.0</v>
      </c>
      <c r="L14" s="5">
        <v>43187.0</v>
      </c>
      <c r="M14" s="1">
        <v>41.92</v>
      </c>
      <c r="N14" s="5">
        <v>43191.0</v>
      </c>
      <c r="O14" s="1">
        <v>217.67</v>
      </c>
      <c r="P14" s="5">
        <v>43195.0</v>
      </c>
      <c r="Q14" s="1">
        <v>1085.43</v>
      </c>
      <c r="R14" s="5">
        <v>43196.0</v>
      </c>
      <c r="S14" s="6">
        <v>0.31319444444444444</v>
      </c>
      <c r="T14" s="6">
        <v>0.35833333333333334</v>
      </c>
      <c r="U14" s="5">
        <v>43201.0</v>
      </c>
      <c r="V14" s="1">
        <v>5.0</v>
      </c>
      <c r="W14" s="1">
        <v>1.0</v>
      </c>
      <c r="X14" s="1">
        <v>2195.3</v>
      </c>
      <c r="Y14" s="8">
        <f t="shared" si="1"/>
        <v>66</v>
      </c>
      <c r="Z14" s="1">
        <v>57.0</v>
      </c>
      <c r="AA14" s="1"/>
      <c r="AB14">
        <f t="shared" si="2"/>
        <v>57</v>
      </c>
      <c r="AC14" s="1">
        <v>9.0</v>
      </c>
      <c r="AE14">
        <f t="shared" si="3"/>
        <v>9</v>
      </c>
      <c r="AI14" s="8">
        <f t="shared" si="4"/>
        <v>66</v>
      </c>
      <c r="AJ14" s="5">
        <v>43202.0</v>
      </c>
      <c r="AK14" s="1">
        <v>0.0</v>
      </c>
      <c r="AL14" s="1">
        <v>0.0</v>
      </c>
      <c r="AM14" s="5">
        <v>43203.0</v>
      </c>
      <c r="AN14" s="1">
        <v>0.0</v>
      </c>
      <c r="AO14" s="1">
        <v>0.0</v>
      </c>
      <c r="AP14" s="5">
        <v>43204.0</v>
      </c>
      <c r="AQ14" s="1">
        <v>1.0</v>
      </c>
      <c r="AR14" s="1">
        <v>2.0</v>
      </c>
      <c r="AS14" s="5">
        <v>43205.0</v>
      </c>
      <c r="AT14" s="1">
        <v>1.0</v>
      </c>
      <c r="AU14" s="1">
        <v>1.0</v>
      </c>
      <c r="AV14" s="5">
        <v>43206.0</v>
      </c>
      <c r="AW14" s="1">
        <v>1.0</v>
      </c>
      <c r="AX14" s="1">
        <v>1.0</v>
      </c>
      <c r="AY14" s="5">
        <v>43207.0</v>
      </c>
      <c r="AZ14" s="1">
        <v>1.0</v>
      </c>
      <c r="BA14" s="1">
        <v>1.0</v>
      </c>
      <c r="BB14" s="5">
        <v>43208.0</v>
      </c>
      <c r="BC14" s="1">
        <v>1.0</v>
      </c>
      <c r="BD14" s="1">
        <v>2.0</v>
      </c>
      <c r="BE14" s="1">
        <v>2026.35</v>
      </c>
      <c r="BF14" s="5">
        <v>43207.0</v>
      </c>
      <c r="BG14">
        <f t="shared" si="5"/>
        <v>50</v>
      </c>
      <c r="BI14">
        <f t="shared" si="6"/>
        <v>0</v>
      </c>
      <c r="BJ14">
        <f t="shared" si="7"/>
        <v>50</v>
      </c>
      <c r="BK14" s="1">
        <v>36.0</v>
      </c>
      <c r="BM14" s="1">
        <v>14.0</v>
      </c>
      <c r="BN14" s="1"/>
      <c r="BP14">
        <f t="shared" si="8"/>
        <v>0</v>
      </c>
      <c r="BQ14">
        <f t="shared" si="9"/>
        <v>0</v>
      </c>
      <c r="BR14">
        <f t="shared" si="10"/>
        <v>0</v>
      </c>
      <c r="CC14">
        <f t="shared" si="11"/>
        <v>0</v>
      </c>
      <c r="CG14">
        <f t="shared" si="12"/>
        <v>0</v>
      </c>
      <c r="CK14">
        <f t="shared" si="13"/>
        <v>0</v>
      </c>
      <c r="CO14">
        <f t="shared" si="14"/>
        <v>0</v>
      </c>
      <c r="CT14" s="1" t="s">
        <v>127</v>
      </c>
    </row>
    <row r="15">
      <c r="A15" s="1">
        <v>25.0</v>
      </c>
      <c r="C15" s="1" t="s">
        <v>61</v>
      </c>
      <c r="D15" s="1">
        <v>28.0</v>
      </c>
      <c r="E15" s="1">
        <v>10.0</v>
      </c>
      <c r="F15" s="1">
        <v>0.0</v>
      </c>
      <c r="H15" s="5">
        <v>43183.0</v>
      </c>
      <c r="I15" s="5">
        <v>43188.0</v>
      </c>
      <c r="J15" s="6">
        <v>0.23055555555555557</v>
      </c>
      <c r="K15" s="1">
        <v>1.0</v>
      </c>
      <c r="L15" s="5">
        <v>43188.0</v>
      </c>
      <c r="M15" s="1">
        <v>60.56</v>
      </c>
      <c r="N15" s="5">
        <v>43190.0</v>
      </c>
      <c r="O15" s="1">
        <v>222.24</v>
      </c>
      <c r="P15" s="5">
        <v>43194.0</v>
      </c>
      <c r="Q15" s="1">
        <v>1399.21</v>
      </c>
      <c r="Y15" s="8">
        <f t="shared" si="1"/>
        <v>0</v>
      </c>
      <c r="AB15">
        <f t="shared" si="2"/>
        <v>0</v>
      </c>
      <c r="AE15">
        <f t="shared" si="3"/>
        <v>0</v>
      </c>
      <c r="AI15" s="8">
        <f t="shared" si="4"/>
        <v>0</v>
      </c>
      <c r="BG15">
        <f t="shared" si="5"/>
        <v>0</v>
      </c>
      <c r="BI15">
        <f t="shared" si="6"/>
        <v>0</v>
      </c>
      <c r="BJ15">
        <f t="shared" si="7"/>
        <v>0</v>
      </c>
      <c r="BP15">
        <f t="shared" si="8"/>
        <v>0</v>
      </c>
      <c r="BQ15">
        <f t="shared" si="9"/>
        <v>0</v>
      </c>
      <c r="BR15">
        <f t="shared" si="10"/>
        <v>0</v>
      </c>
      <c r="CC15">
        <f t="shared" si="11"/>
        <v>0</v>
      </c>
      <c r="CG15">
        <f t="shared" si="12"/>
        <v>0</v>
      </c>
      <c r="CK15">
        <f t="shared" si="13"/>
        <v>0</v>
      </c>
      <c r="CO15">
        <f t="shared" si="14"/>
        <v>0</v>
      </c>
      <c r="CT15" s="1" t="s">
        <v>134</v>
      </c>
    </row>
    <row r="16">
      <c r="A16" s="1">
        <v>26.0</v>
      </c>
      <c r="C16" s="1" t="s">
        <v>61</v>
      </c>
      <c r="D16" s="1">
        <v>28.0</v>
      </c>
      <c r="E16" s="1">
        <v>10.0</v>
      </c>
      <c r="F16" s="1" t="s">
        <v>3</v>
      </c>
      <c r="H16" s="5">
        <v>43184.0</v>
      </c>
      <c r="I16" s="5">
        <v>43188.0</v>
      </c>
      <c r="J16" s="6">
        <v>0.23194444444444445</v>
      </c>
      <c r="K16" s="1">
        <v>2.0</v>
      </c>
      <c r="L16" s="5">
        <v>43188.0</v>
      </c>
      <c r="M16" s="1">
        <v>41.77</v>
      </c>
      <c r="N16" s="5">
        <v>43191.0</v>
      </c>
      <c r="O16" s="1">
        <v>184.49</v>
      </c>
      <c r="P16" s="5">
        <v>43195.0</v>
      </c>
      <c r="Q16" s="1">
        <v>851.71</v>
      </c>
      <c r="R16" s="5">
        <v>43192.0</v>
      </c>
      <c r="S16" s="6">
        <v>0.3125</v>
      </c>
      <c r="T16" s="6">
        <v>0.3590277777777778</v>
      </c>
      <c r="U16" s="5">
        <v>43201.0</v>
      </c>
      <c r="V16" s="1">
        <v>5.0</v>
      </c>
      <c r="W16" s="1">
        <v>0.0</v>
      </c>
      <c r="X16" s="1">
        <v>3310.66</v>
      </c>
      <c r="Y16" s="8">
        <f t="shared" si="1"/>
        <v>41</v>
      </c>
      <c r="Z16" s="1">
        <v>35.0</v>
      </c>
      <c r="AA16" s="1"/>
      <c r="AB16">
        <f t="shared" si="2"/>
        <v>35</v>
      </c>
      <c r="AC16" s="1">
        <v>6.0</v>
      </c>
      <c r="AE16">
        <f t="shared" si="3"/>
        <v>6</v>
      </c>
      <c r="AI16" s="8">
        <f t="shared" si="4"/>
        <v>41</v>
      </c>
      <c r="AJ16" s="5">
        <v>43202.0</v>
      </c>
      <c r="AK16" s="1">
        <v>0.0</v>
      </c>
      <c r="AL16" s="1">
        <v>0.0</v>
      </c>
      <c r="AM16" s="5">
        <v>43203.0</v>
      </c>
      <c r="AN16" s="1">
        <v>1.0</v>
      </c>
      <c r="AO16" s="1">
        <v>2.0</v>
      </c>
      <c r="AP16" s="5">
        <v>43204.0</v>
      </c>
      <c r="AQ16" s="1">
        <v>0.0</v>
      </c>
      <c r="AR16" s="1">
        <v>1.0</v>
      </c>
      <c r="AS16" s="5">
        <v>43205.0</v>
      </c>
      <c r="AT16" s="1">
        <v>1.0</v>
      </c>
      <c r="AU16" s="1">
        <v>2.0</v>
      </c>
      <c r="AV16" s="5">
        <v>43206.0</v>
      </c>
      <c r="AW16" s="1">
        <v>1.0</v>
      </c>
      <c r="AX16" s="1">
        <v>2.0</v>
      </c>
      <c r="AY16" s="5">
        <v>43207.0</v>
      </c>
      <c r="AZ16" s="1">
        <v>1.0</v>
      </c>
      <c r="BA16" s="1">
        <v>2.0</v>
      </c>
      <c r="BB16" s="5">
        <v>43208.0</v>
      </c>
      <c r="BC16" s="1">
        <v>1.0</v>
      </c>
      <c r="BD16" s="1">
        <v>4.0</v>
      </c>
      <c r="BE16" s="1">
        <v>2642.33</v>
      </c>
      <c r="BF16" s="5">
        <v>43208.0</v>
      </c>
      <c r="BG16">
        <f t="shared" si="5"/>
        <v>32</v>
      </c>
      <c r="BI16">
        <f t="shared" si="6"/>
        <v>0</v>
      </c>
      <c r="BJ16">
        <f t="shared" si="7"/>
        <v>32</v>
      </c>
      <c r="BK16" s="1">
        <v>7.0</v>
      </c>
      <c r="BM16" s="1">
        <v>25.0</v>
      </c>
      <c r="BN16" s="1"/>
      <c r="BP16">
        <f t="shared" si="8"/>
        <v>3</v>
      </c>
      <c r="BQ16">
        <f t="shared" si="9"/>
        <v>3</v>
      </c>
      <c r="BR16">
        <f t="shared" si="10"/>
        <v>0</v>
      </c>
      <c r="BU16" s="1">
        <v>2.0</v>
      </c>
      <c r="CA16" s="1">
        <v>1.0</v>
      </c>
      <c r="CC16">
        <f t="shared" si="11"/>
        <v>0</v>
      </c>
      <c r="CG16">
        <f t="shared" si="12"/>
        <v>0</v>
      </c>
      <c r="CK16">
        <f t="shared" si="13"/>
        <v>0</v>
      </c>
      <c r="CO16">
        <f t="shared" si="14"/>
        <v>0</v>
      </c>
    </row>
    <row r="17">
      <c r="A17" s="1">
        <v>27.0</v>
      </c>
      <c r="C17" s="1" t="s">
        <v>61</v>
      </c>
      <c r="D17" s="1">
        <v>28.0</v>
      </c>
      <c r="E17" s="1">
        <v>0.0</v>
      </c>
      <c r="F17" s="1">
        <v>0.0</v>
      </c>
      <c r="G17" s="5">
        <v>43189.0</v>
      </c>
      <c r="H17" s="5">
        <v>43184.0</v>
      </c>
      <c r="I17" s="5">
        <v>43188.0</v>
      </c>
      <c r="J17" s="6">
        <v>0.23958333333333334</v>
      </c>
      <c r="K17" s="1">
        <v>2.0</v>
      </c>
      <c r="L17" s="5">
        <v>43188.0</v>
      </c>
      <c r="M17" s="1">
        <v>39.58</v>
      </c>
      <c r="Y17" s="8">
        <f t="shared" si="1"/>
        <v>0</v>
      </c>
      <c r="AB17">
        <f t="shared" si="2"/>
        <v>0</v>
      </c>
      <c r="AE17">
        <f t="shared" si="3"/>
        <v>0</v>
      </c>
      <c r="AI17" s="8">
        <f t="shared" si="4"/>
        <v>0</v>
      </c>
      <c r="BG17">
        <f t="shared" si="5"/>
        <v>0</v>
      </c>
      <c r="BI17">
        <f t="shared" si="6"/>
        <v>0</v>
      </c>
      <c r="BJ17">
        <f t="shared" si="7"/>
        <v>0</v>
      </c>
      <c r="BP17">
        <f t="shared" si="8"/>
        <v>0</v>
      </c>
      <c r="BQ17">
        <f t="shared" si="9"/>
        <v>0</v>
      </c>
      <c r="BR17">
        <f t="shared" si="10"/>
        <v>0</v>
      </c>
      <c r="CC17">
        <f t="shared" si="11"/>
        <v>0</v>
      </c>
      <c r="CG17">
        <f t="shared" si="12"/>
        <v>0</v>
      </c>
      <c r="CK17">
        <f t="shared" si="13"/>
        <v>0</v>
      </c>
      <c r="CO17">
        <f t="shared" si="14"/>
        <v>0</v>
      </c>
    </row>
    <row r="18">
      <c r="A18" s="1">
        <v>28.0</v>
      </c>
      <c r="C18" s="1" t="s">
        <v>61</v>
      </c>
      <c r="D18" s="1">
        <v>28.0</v>
      </c>
      <c r="E18" s="1">
        <v>0.0</v>
      </c>
      <c r="F18" s="1" t="s">
        <v>3</v>
      </c>
      <c r="H18" s="5">
        <v>43184.0</v>
      </c>
      <c r="I18" s="5">
        <v>43188.0</v>
      </c>
      <c r="J18" s="6">
        <v>0.23402777777777778</v>
      </c>
      <c r="K18" s="1">
        <v>2.0</v>
      </c>
      <c r="L18" s="5">
        <v>43188.0</v>
      </c>
      <c r="M18" s="1">
        <v>47.12</v>
      </c>
      <c r="N18" s="5">
        <v>43191.0</v>
      </c>
      <c r="O18" s="1">
        <v>309.98</v>
      </c>
      <c r="P18" s="5">
        <v>43195.0</v>
      </c>
      <c r="Q18" s="1">
        <v>1961.93</v>
      </c>
      <c r="R18" s="5">
        <v>43192.0</v>
      </c>
      <c r="S18" s="6">
        <v>0.3125</v>
      </c>
      <c r="T18" s="6">
        <v>0.3590277777777778</v>
      </c>
      <c r="U18" s="5">
        <v>43198.0</v>
      </c>
      <c r="V18" s="1">
        <v>5.0</v>
      </c>
      <c r="W18" s="1">
        <v>0.0</v>
      </c>
      <c r="X18" s="1">
        <v>3470.01</v>
      </c>
      <c r="Y18" s="8">
        <f t="shared" si="1"/>
        <v>74</v>
      </c>
      <c r="Z18" s="1">
        <v>74.0</v>
      </c>
      <c r="AA18" s="1"/>
      <c r="AB18">
        <f t="shared" si="2"/>
        <v>74</v>
      </c>
      <c r="AC18" s="1">
        <v>0.0</v>
      </c>
      <c r="AE18">
        <f t="shared" si="3"/>
        <v>0</v>
      </c>
      <c r="AI18" s="8">
        <f t="shared" si="4"/>
        <v>74</v>
      </c>
      <c r="AJ18" s="5">
        <v>43199.0</v>
      </c>
      <c r="AK18" s="1">
        <v>0.0</v>
      </c>
      <c r="AL18" s="1">
        <v>0.0</v>
      </c>
      <c r="AM18" s="5">
        <v>43200.0</v>
      </c>
      <c r="AN18" s="1">
        <v>0.0</v>
      </c>
      <c r="AO18" s="1">
        <v>0.0</v>
      </c>
      <c r="AP18" s="5">
        <v>43201.0</v>
      </c>
      <c r="AQ18" s="1">
        <v>1.0</v>
      </c>
      <c r="AR18" s="1">
        <v>1.0</v>
      </c>
      <c r="AS18" s="5">
        <v>43202.0</v>
      </c>
      <c r="AT18" s="1">
        <v>1.0</v>
      </c>
      <c r="AU18" s="1">
        <v>1.0</v>
      </c>
      <c r="AV18" s="5">
        <v>43203.0</v>
      </c>
      <c r="AW18" s="1">
        <v>1.0</v>
      </c>
      <c r="AX18" s="1">
        <v>3.0</v>
      </c>
      <c r="AY18" s="5">
        <v>43204.0</v>
      </c>
      <c r="AZ18" s="1">
        <v>1.0</v>
      </c>
      <c r="BA18" s="1">
        <v>1.0</v>
      </c>
      <c r="BB18" s="5">
        <v>43206.0</v>
      </c>
      <c r="BC18" s="1">
        <v>1.0</v>
      </c>
      <c r="BD18" s="1">
        <v>3.0</v>
      </c>
      <c r="BE18" s="1">
        <v>3123.13</v>
      </c>
      <c r="BF18" s="5">
        <v>43203.0</v>
      </c>
      <c r="BG18">
        <f t="shared" si="5"/>
        <v>69</v>
      </c>
      <c r="BI18">
        <f t="shared" si="6"/>
        <v>0</v>
      </c>
      <c r="BJ18">
        <f t="shared" si="7"/>
        <v>69</v>
      </c>
      <c r="BK18" s="1">
        <v>20.0</v>
      </c>
      <c r="BM18" s="1">
        <v>49.0</v>
      </c>
      <c r="BN18" s="1"/>
      <c r="BP18">
        <f t="shared" si="8"/>
        <v>0</v>
      </c>
      <c r="BQ18">
        <f t="shared" si="9"/>
        <v>0</v>
      </c>
      <c r="BR18">
        <f t="shared" si="10"/>
        <v>0</v>
      </c>
      <c r="CC18">
        <f t="shared" si="11"/>
        <v>0</v>
      </c>
      <c r="CG18">
        <f t="shared" si="12"/>
        <v>0</v>
      </c>
      <c r="CK18">
        <f t="shared" si="13"/>
        <v>0</v>
      </c>
      <c r="CO18">
        <f t="shared" si="14"/>
        <v>0</v>
      </c>
      <c r="CT18" s="1" t="s">
        <v>117</v>
      </c>
    </row>
    <row r="19">
      <c r="A19" s="1">
        <v>29.0</v>
      </c>
      <c r="C19" s="1" t="s">
        <v>61</v>
      </c>
      <c r="D19" s="1">
        <v>28.0</v>
      </c>
      <c r="E19" s="1">
        <v>0.0</v>
      </c>
      <c r="F19" s="1" t="s">
        <v>4</v>
      </c>
      <c r="H19" s="5">
        <v>43184.0</v>
      </c>
      <c r="I19" s="5">
        <v>43188.0</v>
      </c>
      <c r="J19" s="6">
        <v>0.2361111111111111</v>
      </c>
      <c r="K19" s="1">
        <v>1.0</v>
      </c>
      <c r="L19" s="5">
        <v>43188.0</v>
      </c>
      <c r="M19" s="1">
        <v>42.98</v>
      </c>
      <c r="N19" s="5">
        <v>43191.0</v>
      </c>
      <c r="O19" s="1">
        <v>227.07</v>
      </c>
      <c r="P19" s="5">
        <v>43195.0</v>
      </c>
      <c r="Q19" s="1">
        <v>1158.33</v>
      </c>
      <c r="R19" s="5">
        <v>43196.0</v>
      </c>
      <c r="S19" s="6">
        <v>0.31319444444444444</v>
      </c>
      <c r="T19" s="6">
        <v>0.35833333333333334</v>
      </c>
      <c r="U19" s="5">
        <v>43198.0</v>
      </c>
      <c r="V19" s="1">
        <v>5.0</v>
      </c>
      <c r="W19" s="1">
        <v>0.0</v>
      </c>
      <c r="X19" s="1">
        <v>2459.96</v>
      </c>
      <c r="Y19" s="8">
        <f t="shared" si="1"/>
        <v>82</v>
      </c>
      <c r="Z19" s="1">
        <v>80.0</v>
      </c>
      <c r="AA19" s="1"/>
      <c r="AB19">
        <f t="shared" si="2"/>
        <v>80</v>
      </c>
      <c r="AC19" s="1">
        <v>2.0</v>
      </c>
      <c r="AE19">
        <f t="shared" si="3"/>
        <v>2</v>
      </c>
      <c r="AI19" s="8">
        <f t="shared" si="4"/>
        <v>82</v>
      </c>
      <c r="AJ19" s="5">
        <v>43199.0</v>
      </c>
      <c r="AK19" s="1">
        <v>0.0</v>
      </c>
      <c r="AL19" s="1">
        <v>0.0</v>
      </c>
      <c r="AM19" s="5">
        <v>43200.0</v>
      </c>
      <c r="AN19" s="1">
        <v>0.0</v>
      </c>
      <c r="AO19" s="1">
        <v>0.0</v>
      </c>
      <c r="AP19" s="5">
        <v>43201.0</v>
      </c>
      <c r="AQ19" s="1">
        <v>1.0</v>
      </c>
      <c r="AR19" s="1">
        <v>1.0</v>
      </c>
      <c r="AS19" s="5">
        <v>43202.0</v>
      </c>
      <c r="AT19" s="1">
        <v>0.0</v>
      </c>
      <c r="AU19" s="1">
        <v>0.0</v>
      </c>
      <c r="AV19" s="5">
        <v>43203.0</v>
      </c>
      <c r="AW19" s="1">
        <v>0.0</v>
      </c>
      <c r="AX19" s="1">
        <v>0.0</v>
      </c>
      <c r="AY19" s="5">
        <v>43204.0</v>
      </c>
      <c r="AZ19" s="1">
        <v>0.0</v>
      </c>
      <c r="BA19" s="1">
        <v>1.0</v>
      </c>
      <c r="BB19" s="5">
        <v>43206.0</v>
      </c>
      <c r="BC19" s="1">
        <v>0.0</v>
      </c>
      <c r="BD19" s="1">
        <v>1.0</v>
      </c>
      <c r="BE19" s="1">
        <v>2110.41</v>
      </c>
      <c r="BF19" s="5">
        <v>43203.0</v>
      </c>
      <c r="BG19">
        <f t="shared" si="5"/>
        <v>73</v>
      </c>
      <c r="BI19">
        <f t="shared" si="6"/>
        <v>0</v>
      </c>
      <c r="BJ19">
        <f t="shared" si="7"/>
        <v>73</v>
      </c>
      <c r="BK19" s="1">
        <v>0.0</v>
      </c>
      <c r="BM19" s="1">
        <v>73.0</v>
      </c>
      <c r="BN19" s="1"/>
      <c r="BP19">
        <f t="shared" si="8"/>
        <v>0</v>
      </c>
      <c r="BQ19">
        <f t="shared" si="9"/>
        <v>0</v>
      </c>
      <c r="BR19">
        <f t="shared" si="10"/>
        <v>0</v>
      </c>
      <c r="CC19">
        <f t="shared" si="11"/>
        <v>0</v>
      </c>
      <c r="CG19">
        <f t="shared" si="12"/>
        <v>0</v>
      </c>
      <c r="CK19">
        <f t="shared" si="13"/>
        <v>0</v>
      </c>
      <c r="CO19">
        <f t="shared" si="14"/>
        <v>0</v>
      </c>
      <c r="CT19" s="1" t="s">
        <v>117</v>
      </c>
    </row>
    <row r="20">
      <c r="A20" s="1">
        <v>30.0</v>
      </c>
      <c r="C20" s="1" t="s">
        <v>61</v>
      </c>
      <c r="D20" s="1">
        <v>28.0</v>
      </c>
      <c r="E20" s="1">
        <v>0.0</v>
      </c>
      <c r="F20" s="1">
        <v>0.0</v>
      </c>
      <c r="H20" s="5">
        <v>43184.0</v>
      </c>
      <c r="I20" s="5">
        <v>43188.0</v>
      </c>
      <c r="J20" s="6">
        <v>0.23819444444444443</v>
      </c>
      <c r="K20" s="1">
        <v>1.0</v>
      </c>
      <c r="L20" s="5">
        <v>43188.0</v>
      </c>
      <c r="M20" s="1">
        <v>57.67</v>
      </c>
      <c r="N20" s="5">
        <v>43190.0</v>
      </c>
      <c r="O20" s="1">
        <v>220.99</v>
      </c>
      <c r="P20" s="5">
        <v>43194.0</v>
      </c>
      <c r="Q20" s="1">
        <v>2798.23</v>
      </c>
      <c r="Y20" s="8">
        <f t="shared" si="1"/>
        <v>0</v>
      </c>
      <c r="AB20">
        <f t="shared" si="2"/>
        <v>0</v>
      </c>
      <c r="AE20">
        <f t="shared" si="3"/>
        <v>0</v>
      </c>
      <c r="AI20" s="8">
        <f t="shared" si="4"/>
        <v>0</v>
      </c>
      <c r="BG20">
        <f t="shared" si="5"/>
        <v>0</v>
      </c>
      <c r="BI20">
        <f t="shared" si="6"/>
        <v>0</v>
      </c>
      <c r="BJ20">
        <f t="shared" si="7"/>
        <v>0</v>
      </c>
      <c r="BP20">
        <f t="shared" si="8"/>
        <v>0</v>
      </c>
      <c r="BQ20">
        <f t="shared" si="9"/>
        <v>0</v>
      </c>
      <c r="BR20">
        <f t="shared" si="10"/>
        <v>0</v>
      </c>
      <c r="CC20">
        <f t="shared" si="11"/>
        <v>0</v>
      </c>
      <c r="CG20">
        <f t="shared" si="12"/>
        <v>0</v>
      </c>
      <c r="CK20">
        <f t="shared" si="13"/>
        <v>0</v>
      </c>
      <c r="CO20">
        <f t="shared" si="14"/>
        <v>0</v>
      </c>
      <c r="CT20" s="1" t="s">
        <v>135</v>
      </c>
    </row>
    <row r="21">
      <c r="A21" s="1">
        <v>31.0</v>
      </c>
      <c r="C21" s="1" t="s">
        <v>61</v>
      </c>
      <c r="D21" s="1">
        <v>28.0</v>
      </c>
      <c r="E21" s="1">
        <v>0.0</v>
      </c>
      <c r="F21" s="1" t="s">
        <v>3</v>
      </c>
      <c r="H21" s="5">
        <v>43184.0</v>
      </c>
      <c r="I21" s="5">
        <v>43188.0</v>
      </c>
      <c r="J21" s="6">
        <v>0.2326388888888889</v>
      </c>
      <c r="K21" s="1">
        <v>2.0</v>
      </c>
      <c r="L21" s="5">
        <v>43188.0</v>
      </c>
      <c r="M21" s="1">
        <v>40.41</v>
      </c>
      <c r="N21" s="5">
        <v>43192.0</v>
      </c>
      <c r="O21" s="1">
        <v>227.06</v>
      </c>
      <c r="R21" s="5">
        <v>43193.0</v>
      </c>
      <c r="S21" s="6">
        <v>0.3138888888888889</v>
      </c>
      <c r="T21" s="6">
        <v>0.3590277777777778</v>
      </c>
      <c r="U21" s="5">
        <v>43197.0</v>
      </c>
      <c r="V21" s="1">
        <v>4.0</v>
      </c>
      <c r="W21" s="1">
        <v>0.0</v>
      </c>
      <c r="X21" s="1">
        <v>1209.96</v>
      </c>
      <c r="Y21" s="8">
        <f t="shared" si="1"/>
        <v>69</v>
      </c>
      <c r="Z21" s="1">
        <v>63.0</v>
      </c>
      <c r="AA21" s="1"/>
      <c r="AB21">
        <f t="shared" si="2"/>
        <v>63</v>
      </c>
      <c r="AC21" s="1">
        <v>6.0</v>
      </c>
      <c r="AE21">
        <f t="shared" si="3"/>
        <v>6</v>
      </c>
      <c r="AI21" s="8">
        <f t="shared" si="4"/>
        <v>69</v>
      </c>
      <c r="AJ21" s="5">
        <v>43198.0</v>
      </c>
      <c r="AK21" s="1">
        <v>0.0</v>
      </c>
      <c r="AL21" s="1">
        <v>0.0</v>
      </c>
      <c r="AM21" s="5">
        <v>43199.0</v>
      </c>
      <c r="AN21" s="1">
        <v>1.0</v>
      </c>
      <c r="AO21" s="1">
        <v>1.0</v>
      </c>
      <c r="AP21" s="5">
        <v>43200.0</v>
      </c>
      <c r="AQ21" s="1">
        <v>0.0</v>
      </c>
      <c r="AR21" s="1">
        <v>0.0</v>
      </c>
      <c r="AS21" s="5">
        <v>43201.0</v>
      </c>
      <c r="AT21" s="1">
        <v>0.0</v>
      </c>
      <c r="AU21" s="1">
        <v>0.0</v>
      </c>
      <c r="AV21" s="5">
        <v>43202.0</v>
      </c>
      <c r="AW21" s="1">
        <v>1.0</v>
      </c>
      <c r="AX21" s="1">
        <v>6.0</v>
      </c>
      <c r="AY21" s="5">
        <v>43203.0</v>
      </c>
      <c r="AZ21" s="1">
        <v>0.0</v>
      </c>
      <c r="BA21" s="1">
        <v>0.0</v>
      </c>
      <c r="BB21" s="5">
        <v>43204.0</v>
      </c>
      <c r="BC21" s="1">
        <v>0.0</v>
      </c>
      <c r="BD21" s="1">
        <v>1.0</v>
      </c>
      <c r="BF21" s="5">
        <v>43202.0</v>
      </c>
      <c r="BG21">
        <f t="shared" si="5"/>
        <v>60</v>
      </c>
      <c r="BI21">
        <f t="shared" si="6"/>
        <v>0</v>
      </c>
      <c r="BJ21">
        <f t="shared" si="7"/>
        <v>60</v>
      </c>
      <c r="BK21" s="1">
        <v>36.0</v>
      </c>
      <c r="BM21" s="1">
        <v>24.0</v>
      </c>
      <c r="BN21" s="1"/>
      <c r="BP21">
        <f t="shared" si="8"/>
        <v>0</v>
      </c>
      <c r="BQ21">
        <f t="shared" si="9"/>
        <v>0</v>
      </c>
      <c r="BR21">
        <f t="shared" si="10"/>
        <v>0</v>
      </c>
      <c r="CC21">
        <f t="shared" si="11"/>
        <v>0</v>
      </c>
      <c r="CG21">
        <f t="shared" si="12"/>
        <v>0</v>
      </c>
      <c r="CK21">
        <f t="shared" si="13"/>
        <v>0</v>
      </c>
      <c r="CO21">
        <f t="shared" si="14"/>
        <v>0</v>
      </c>
      <c r="CT21" s="1" t="s">
        <v>136</v>
      </c>
    </row>
    <row r="22">
      <c r="A22" s="1">
        <v>32.0</v>
      </c>
      <c r="C22" s="1" t="s">
        <v>61</v>
      </c>
      <c r="D22" s="1">
        <v>28.0</v>
      </c>
      <c r="E22" s="1">
        <v>0.0</v>
      </c>
      <c r="F22" s="1" t="s">
        <v>4</v>
      </c>
      <c r="H22" s="5">
        <v>43184.0</v>
      </c>
      <c r="I22" s="5">
        <v>43188.0</v>
      </c>
      <c r="J22" s="6">
        <v>0.21388888888888888</v>
      </c>
      <c r="K22" s="1">
        <v>1.0</v>
      </c>
      <c r="L22" s="5">
        <v>43188.0</v>
      </c>
      <c r="M22" s="1">
        <v>71.51</v>
      </c>
      <c r="N22" s="5">
        <v>43191.0</v>
      </c>
      <c r="O22" s="1">
        <v>349.46</v>
      </c>
      <c r="P22" s="5">
        <v>43195.0</v>
      </c>
      <c r="Q22" s="1">
        <v>2206.81</v>
      </c>
      <c r="R22" s="5">
        <v>43196.0</v>
      </c>
      <c r="S22" s="6">
        <v>0.31319444444444444</v>
      </c>
      <c r="T22" s="6">
        <v>0.35833333333333334</v>
      </c>
      <c r="U22" s="5">
        <v>43198.0</v>
      </c>
      <c r="V22" s="1">
        <v>5.0</v>
      </c>
      <c r="W22" s="1">
        <v>0.0</v>
      </c>
      <c r="X22" s="1">
        <v>4409.87</v>
      </c>
      <c r="Y22" s="8">
        <f t="shared" si="1"/>
        <v>78</v>
      </c>
      <c r="Z22" s="1">
        <v>78.0</v>
      </c>
      <c r="AA22" s="1"/>
      <c r="AB22">
        <f t="shared" si="2"/>
        <v>78</v>
      </c>
      <c r="AC22" s="1">
        <v>0.0</v>
      </c>
      <c r="AE22">
        <f t="shared" si="3"/>
        <v>0</v>
      </c>
      <c r="AI22" s="8">
        <f t="shared" si="4"/>
        <v>78</v>
      </c>
      <c r="AJ22" s="5">
        <v>43199.0</v>
      </c>
      <c r="AK22" s="1">
        <v>0.0</v>
      </c>
      <c r="AL22" s="1">
        <v>0.0</v>
      </c>
      <c r="AM22" s="5">
        <v>43200.0</v>
      </c>
      <c r="AN22" s="1">
        <v>0.0</v>
      </c>
      <c r="AO22" s="1">
        <v>0.0</v>
      </c>
      <c r="AP22" s="5">
        <v>43201.0</v>
      </c>
      <c r="AQ22" s="1">
        <v>0.0</v>
      </c>
      <c r="AR22" s="1">
        <v>0.0</v>
      </c>
      <c r="AS22" s="5">
        <v>43202.0</v>
      </c>
      <c r="AT22" s="1">
        <v>1.0</v>
      </c>
      <c r="AU22" s="1">
        <v>1.0</v>
      </c>
      <c r="AV22" s="5">
        <v>43203.0</v>
      </c>
      <c r="AW22" s="1">
        <v>1.0</v>
      </c>
      <c r="AX22" s="1">
        <v>1.0</v>
      </c>
      <c r="AY22" s="5">
        <v>43204.0</v>
      </c>
      <c r="AZ22" s="1">
        <v>1.0</v>
      </c>
      <c r="BA22" s="1">
        <v>2.0</v>
      </c>
      <c r="BB22" s="5">
        <v>43206.0</v>
      </c>
      <c r="BC22" s="1">
        <v>1.0</v>
      </c>
      <c r="BD22" s="1">
        <v>10.0</v>
      </c>
      <c r="BE22" s="1">
        <v>4131.81</v>
      </c>
      <c r="BF22" s="5">
        <v>43203.0</v>
      </c>
      <c r="BG22">
        <f t="shared" si="5"/>
        <v>76</v>
      </c>
      <c r="BI22">
        <f t="shared" si="6"/>
        <v>0</v>
      </c>
      <c r="BJ22">
        <f t="shared" si="7"/>
        <v>76</v>
      </c>
      <c r="BK22" s="1">
        <v>18.0</v>
      </c>
      <c r="BM22" s="1">
        <v>58.0</v>
      </c>
      <c r="BN22" s="1"/>
      <c r="BP22">
        <f t="shared" si="8"/>
        <v>2</v>
      </c>
      <c r="BQ22">
        <f t="shared" si="9"/>
        <v>2</v>
      </c>
      <c r="BR22">
        <f t="shared" si="10"/>
        <v>0</v>
      </c>
      <c r="BU22" s="1">
        <v>1.0</v>
      </c>
      <c r="CC22">
        <f t="shared" si="11"/>
        <v>0</v>
      </c>
      <c r="CG22">
        <f t="shared" si="12"/>
        <v>0</v>
      </c>
      <c r="CK22">
        <f t="shared" si="13"/>
        <v>1</v>
      </c>
      <c r="CM22" s="1">
        <v>1.0</v>
      </c>
      <c r="CO22">
        <f t="shared" si="14"/>
        <v>0</v>
      </c>
      <c r="CT22" s="1" t="s">
        <v>137</v>
      </c>
    </row>
    <row r="23">
      <c r="A23" s="1">
        <v>33.0</v>
      </c>
      <c r="C23" s="1" t="s">
        <v>61</v>
      </c>
      <c r="D23" s="1">
        <v>28.0</v>
      </c>
      <c r="E23" s="1">
        <v>0.0</v>
      </c>
      <c r="F23" s="1">
        <v>0.0</v>
      </c>
      <c r="H23" s="5">
        <v>43184.0</v>
      </c>
      <c r="I23" s="5">
        <v>43188.0</v>
      </c>
      <c r="J23" s="6">
        <v>0.23680555555555555</v>
      </c>
      <c r="K23" s="1">
        <v>2.0</v>
      </c>
      <c r="L23" s="5">
        <v>43188.0</v>
      </c>
      <c r="M23" s="1">
        <v>60.48</v>
      </c>
      <c r="N23" s="5">
        <v>43191.0</v>
      </c>
      <c r="O23" s="1">
        <v>306.49</v>
      </c>
      <c r="P23" s="5">
        <v>43195.0</v>
      </c>
      <c r="Q23" s="1">
        <v>2641.59</v>
      </c>
      <c r="U23" s="5">
        <v>43198.0</v>
      </c>
      <c r="V23" s="1">
        <v>5.0</v>
      </c>
      <c r="W23" s="1">
        <v>0.0</v>
      </c>
      <c r="X23" s="1">
        <v>5806.21</v>
      </c>
      <c r="Y23" s="8">
        <f t="shared" si="1"/>
        <v>171</v>
      </c>
      <c r="Z23" s="1">
        <v>166.0</v>
      </c>
      <c r="AA23" s="1"/>
      <c r="AB23">
        <f t="shared" si="2"/>
        <v>166</v>
      </c>
      <c r="AC23" s="1">
        <v>5.0</v>
      </c>
      <c r="AE23">
        <f t="shared" si="3"/>
        <v>5</v>
      </c>
      <c r="AI23" s="8">
        <f t="shared" si="4"/>
        <v>171</v>
      </c>
      <c r="AJ23" s="5">
        <v>43199.0</v>
      </c>
      <c r="AK23" s="1">
        <v>0.0</v>
      </c>
      <c r="AL23" s="1">
        <v>0.0</v>
      </c>
      <c r="AM23" s="5">
        <v>43200.0</v>
      </c>
      <c r="AN23" s="1">
        <v>0.0</v>
      </c>
      <c r="AO23" s="1">
        <v>0.0</v>
      </c>
      <c r="AP23" s="5">
        <v>43201.0</v>
      </c>
      <c r="AQ23" s="1">
        <v>0.0</v>
      </c>
      <c r="AR23" s="1">
        <v>0.0</v>
      </c>
      <c r="AS23" s="5">
        <v>43202.0</v>
      </c>
      <c r="AT23" s="1">
        <v>0.0</v>
      </c>
      <c r="AU23" s="1">
        <v>0.0</v>
      </c>
      <c r="AV23" s="5">
        <v>43203.0</v>
      </c>
      <c r="AW23" s="1">
        <v>0.0</v>
      </c>
      <c r="AX23" s="1">
        <v>0.0</v>
      </c>
      <c r="AY23" s="5">
        <v>43204.0</v>
      </c>
      <c r="AZ23" s="1">
        <v>0.0</v>
      </c>
      <c r="BA23" s="1">
        <v>0.0</v>
      </c>
      <c r="BB23" s="5">
        <v>43206.0</v>
      </c>
      <c r="BC23" s="1">
        <v>0.0</v>
      </c>
      <c r="BD23" s="1">
        <v>1.0</v>
      </c>
      <c r="BE23" s="1">
        <v>5157.04</v>
      </c>
      <c r="BF23" s="5">
        <v>43203.0</v>
      </c>
      <c r="BG23">
        <f t="shared" si="5"/>
        <v>138</v>
      </c>
      <c r="BI23">
        <f t="shared" si="6"/>
        <v>0</v>
      </c>
      <c r="BJ23">
        <f t="shared" si="7"/>
        <v>138</v>
      </c>
      <c r="BK23" s="1">
        <v>79.0</v>
      </c>
      <c r="BM23" s="1">
        <v>59.0</v>
      </c>
      <c r="BN23" s="1"/>
      <c r="BP23">
        <f t="shared" si="8"/>
        <v>0</v>
      </c>
      <c r="BQ23">
        <f t="shared" si="9"/>
        <v>0</v>
      </c>
      <c r="BR23">
        <f t="shared" si="10"/>
        <v>0</v>
      </c>
      <c r="CC23">
        <f t="shared" si="11"/>
        <v>0</v>
      </c>
      <c r="CG23">
        <f t="shared" si="12"/>
        <v>0</v>
      </c>
      <c r="CK23">
        <f t="shared" si="13"/>
        <v>0</v>
      </c>
      <c r="CO23">
        <f t="shared" si="14"/>
        <v>0</v>
      </c>
      <c r="CT23" s="1" t="s">
        <v>117</v>
      </c>
      <c r="CU23" s="1" t="s">
        <v>138</v>
      </c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</row>
    <row r="24">
      <c r="A24" s="1">
        <v>34.0</v>
      </c>
      <c r="C24" s="1" t="s">
        <v>61</v>
      </c>
      <c r="D24" s="1">
        <v>28.0</v>
      </c>
      <c r="E24" s="1">
        <v>0.0</v>
      </c>
      <c r="F24" s="1" t="s">
        <v>3</v>
      </c>
      <c r="H24" s="5">
        <v>43185.0</v>
      </c>
      <c r="I24" s="5">
        <v>43189.0</v>
      </c>
      <c r="J24" s="6">
        <v>0.2673611111111111</v>
      </c>
      <c r="K24" s="1">
        <v>1.0</v>
      </c>
      <c r="L24" s="5">
        <v>43189.0</v>
      </c>
      <c r="M24" s="1">
        <v>68.08</v>
      </c>
      <c r="N24" s="5">
        <v>43192.0</v>
      </c>
      <c r="O24" s="1">
        <v>262.45</v>
      </c>
      <c r="P24" s="5">
        <v>43197.0</v>
      </c>
      <c r="Q24" s="1">
        <v>1875.7</v>
      </c>
      <c r="R24" s="5">
        <v>43193.0</v>
      </c>
      <c r="S24" s="6">
        <v>0.3138888888888889</v>
      </c>
      <c r="T24" s="6">
        <v>0.3590277777777778</v>
      </c>
      <c r="U24" s="5">
        <v>43201.0</v>
      </c>
      <c r="V24" s="1">
        <v>5.0</v>
      </c>
      <c r="W24" s="1">
        <v>0.0</v>
      </c>
      <c r="X24" s="1">
        <v>3214.48</v>
      </c>
      <c r="Y24" s="8">
        <f t="shared" si="1"/>
        <v>69</v>
      </c>
      <c r="Z24" s="1">
        <v>34.0</v>
      </c>
      <c r="AA24" s="1"/>
      <c r="AB24">
        <f t="shared" si="2"/>
        <v>34</v>
      </c>
      <c r="AC24" s="1">
        <v>35.0</v>
      </c>
      <c r="AE24">
        <f t="shared" si="3"/>
        <v>35</v>
      </c>
      <c r="AI24" s="8">
        <f t="shared" si="4"/>
        <v>69</v>
      </c>
      <c r="AJ24" s="5">
        <v>43202.0</v>
      </c>
      <c r="AK24" s="1">
        <v>0.0</v>
      </c>
      <c r="AL24" s="1">
        <v>0.0</v>
      </c>
      <c r="AP24" s="5">
        <v>43204.0</v>
      </c>
      <c r="AQ24" s="1">
        <v>0.0</v>
      </c>
      <c r="AR24" s="1">
        <v>0.0</v>
      </c>
      <c r="AV24" s="5">
        <v>43206.0</v>
      </c>
      <c r="AW24" s="1">
        <v>1.0</v>
      </c>
      <c r="AX24" s="1">
        <v>2.0</v>
      </c>
      <c r="AY24" s="5">
        <v>43207.0</v>
      </c>
      <c r="AZ24" s="1">
        <v>1.0</v>
      </c>
      <c r="BA24" s="1">
        <v>2.0</v>
      </c>
      <c r="BB24" s="5">
        <v>43208.0</v>
      </c>
      <c r="BC24" s="1">
        <v>1.0</v>
      </c>
      <c r="BD24" s="1">
        <v>5.0</v>
      </c>
      <c r="BE24" s="1">
        <v>2936.73</v>
      </c>
      <c r="BF24" s="5">
        <v>43205.0</v>
      </c>
      <c r="BG24">
        <f t="shared" si="5"/>
        <v>13</v>
      </c>
      <c r="BI24">
        <f t="shared" si="6"/>
        <v>0</v>
      </c>
      <c r="BJ24">
        <f t="shared" si="7"/>
        <v>13</v>
      </c>
      <c r="BK24" s="1">
        <v>6.0</v>
      </c>
      <c r="BM24" s="1">
        <v>7.0</v>
      </c>
      <c r="BP24">
        <f t="shared" si="8"/>
        <v>21</v>
      </c>
      <c r="BQ24">
        <f t="shared" si="9"/>
        <v>21</v>
      </c>
      <c r="BR24">
        <f t="shared" si="10"/>
        <v>0</v>
      </c>
      <c r="BY24" s="1">
        <v>9.0</v>
      </c>
      <c r="CA24" s="1">
        <v>5.0</v>
      </c>
      <c r="CC24">
        <f t="shared" si="11"/>
        <v>4</v>
      </c>
      <c r="CF24" s="1">
        <v>4.0</v>
      </c>
      <c r="CG24">
        <f t="shared" si="12"/>
        <v>0</v>
      </c>
      <c r="CK24">
        <f t="shared" si="13"/>
        <v>3</v>
      </c>
      <c r="CM24" s="1">
        <v>1.0</v>
      </c>
      <c r="CN24" s="1">
        <v>2.0</v>
      </c>
      <c r="CO24">
        <f t="shared" si="14"/>
        <v>0</v>
      </c>
      <c r="CT24" s="1" t="s">
        <v>139</v>
      </c>
    </row>
    <row r="25">
      <c r="A25" s="1">
        <v>35.0</v>
      </c>
      <c r="C25" s="1" t="s">
        <v>61</v>
      </c>
      <c r="D25" s="1">
        <v>28.0</v>
      </c>
      <c r="E25" s="1">
        <v>0.0</v>
      </c>
      <c r="F25" s="1" t="s">
        <v>4</v>
      </c>
      <c r="H25" s="5">
        <v>43185.0</v>
      </c>
      <c r="I25" s="5">
        <v>43189.0</v>
      </c>
      <c r="J25" s="6">
        <v>0.2659722222222222</v>
      </c>
      <c r="K25" s="1">
        <v>2.0</v>
      </c>
      <c r="L25" s="5">
        <v>43189.0</v>
      </c>
      <c r="M25" s="1">
        <v>55.22</v>
      </c>
      <c r="N25" s="5">
        <v>43193.0</v>
      </c>
      <c r="O25" s="1">
        <v>330.87</v>
      </c>
      <c r="P25" s="5">
        <v>43196.0</v>
      </c>
      <c r="Q25" s="1">
        <v>1400.88</v>
      </c>
      <c r="R25" s="5">
        <v>43197.0</v>
      </c>
      <c r="S25" s="6">
        <v>0.31319444444444444</v>
      </c>
      <c r="T25" s="6">
        <v>0.36041666666666666</v>
      </c>
      <c r="U25" s="5">
        <v>43199.0</v>
      </c>
      <c r="V25" s="1">
        <v>5.0</v>
      </c>
      <c r="W25" s="1">
        <v>0.0</v>
      </c>
      <c r="X25" s="1">
        <v>2770.81</v>
      </c>
      <c r="Y25" s="8">
        <f t="shared" si="1"/>
        <v>123</v>
      </c>
      <c r="Z25" s="1">
        <v>120.0</v>
      </c>
      <c r="AA25" s="1"/>
      <c r="AB25">
        <f t="shared" si="2"/>
        <v>120</v>
      </c>
      <c r="AC25" s="1">
        <v>3.0</v>
      </c>
      <c r="AE25">
        <f t="shared" si="3"/>
        <v>3</v>
      </c>
      <c r="AI25" s="8">
        <f t="shared" si="4"/>
        <v>123</v>
      </c>
      <c r="AJ25" s="5">
        <v>43200.0</v>
      </c>
      <c r="AK25" s="1">
        <v>0.0</v>
      </c>
      <c r="AL25" s="1">
        <v>0.0</v>
      </c>
      <c r="AM25" s="5">
        <v>43201.0</v>
      </c>
      <c r="AN25" s="1">
        <v>0.0</v>
      </c>
      <c r="AO25" s="1">
        <v>0.0</v>
      </c>
      <c r="AP25" s="5">
        <v>43202.0</v>
      </c>
      <c r="AQ25" s="1">
        <v>0.0</v>
      </c>
      <c r="AR25" s="1">
        <v>0.0</v>
      </c>
      <c r="AS25" s="5">
        <v>43203.0</v>
      </c>
      <c r="AT25" s="1">
        <v>1.0</v>
      </c>
      <c r="AU25" s="1">
        <v>2.0</v>
      </c>
      <c r="BB25" s="5">
        <v>43206.0</v>
      </c>
      <c r="BC25" s="1">
        <v>1.0</v>
      </c>
      <c r="BD25" s="1">
        <v>5.0</v>
      </c>
      <c r="BE25" s="1">
        <v>2710.36</v>
      </c>
      <c r="BF25" s="5">
        <v>43204.0</v>
      </c>
      <c r="BG25">
        <f t="shared" si="5"/>
        <v>23</v>
      </c>
      <c r="BI25">
        <f t="shared" si="6"/>
        <v>0</v>
      </c>
      <c r="BJ25">
        <f t="shared" si="7"/>
        <v>23</v>
      </c>
      <c r="BK25" s="1">
        <v>10.0</v>
      </c>
      <c r="BM25" s="1">
        <v>13.0</v>
      </c>
      <c r="BN25" s="1"/>
      <c r="BP25">
        <f t="shared" si="8"/>
        <v>0</v>
      </c>
      <c r="BQ25">
        <f t="shared" si="9"/>
        <v>0</v>
      </c>
      <c r="BR25">
        <f t="shared" si="10"/>
        <v>0</v>
      </c>
      <c r="CC25">
        <f t="shared" si="11"/>
        <v>0</v>
      </c>
      <c r="CG25">
        <f t="shared" si="12"/>
        <v>0</v>
      </c>
      <c r="CK25">
        <f t="shared" si="13"/>
        <v>0</v>
      </c>
      <c r="CO25">
        <f t="shared" si="14"/>
        <v>0</v>
      </c>
    </row>
    <row r="26">
      <c r="A26" s="1">
        <v>36.0</v>
      </c>
      <c r="C26" s="1" t="s">
        <v>61</v>
      </c>
      <c r="D26" s="1">
        <v>28.0</v>
      </c>
      <c r="E26" s="1">
        <v>0.0</v>
      </c>
      <c r="F26" s="1" t="s">
        <v>3</v>
      </c>
      <c r="H26" s="5">
        <v>43185.0</v>
      </c>
      <c r="I26" s="5">
        <v>43189.0</v>
      </c>
      <c r="J26" s="6">
        <v>0.26666666666666666</v>
      </c>
      <c r="K26" s="1">
        <v>1.0</v>
      </c>
      <c r="L26" s="5">
        <v>43189.0</v>
      </c>
      <c r="M26" s="1">
        <v>73.35</v>
      </c>
      <c r="N26" s="5">
        <v>43192.0</v>
      </c>
      <c r="O26" s="1">
        <v>308.96</v>
      </c>
      <c r="R26" s="5">
        <v>43193.0</v>
      </c>
      <c r="S26" s="6">
        <v>0.3138888888888889</v>
      </c>
      <c r="T26" s="6">
        <v>0.3590277777777778</v>
      </c>
      <c r="U26" s="5">
        <v>43199.0</v>
      </c>
      <c r="V26" s="1">
        <v>4.0</v>
      </c>
      <c r="W26" s="1">
        <v>0.0</v>
      </c>
      <c r="X26" s="1">
        <v>1410.62</v>
      </c>
      <c r="Y26" s="8">
        <f t="shared" si="1"/>
        <v>34</v>
      </c>
      <c r="Z26" s="1">
        <v>28.0</v>
      </c>
      <c r="AA26" s="1"/>
      <c r="AB26">
        <f t="shared" si="2"/>
        <v>28</v>
      </c>
      <c r="AC26" s="1">
        <v>6.0</v>
      </c>
      <c r="AE26">
        <f t="shared" si="3"/>
        <v>6</v>
      </c>
      <c r="AI26" s="8">
        <f t="shared" si="4"/>
        <v>34</v>
      </c>
      <c r="AJ26" s="5">
        <v>43200.0</v>
      </c>
      <c r="AK26" s="1">
        <v>1.0</v>
      </c>
      <c r="AL26" s="1">
        <v>1.0</v>
      </c>
      <c r="AM26" s="5">
        <v>43201.0</v>
      </c>
      <c r="AN26" s="1">
        <v>0.0</v>
      </c>
      <c r="AO26" s="1">
        <v>0.0</v>
      </c>
      <c r="AP26" s="5">
        <v>43202.0</v>
      </c>
      <c r="AQ26" s="1">
        <v>0.0</v>
      </c>
      <c r="AR26" s="1">
        <v>0.0</v>
      </c>
      <c r="AS26" s="5">
        <v>43203.0</v>
      </c>
      <c r="AT26" s="1">
        <v>1.0</v>
      </c>
      <c r="AU26" s="1">
        <v>4.0</v>
      </c>
      <c r="BB26" s="5">
        <v>43206.0</v>
      </c>
      <c r="BC26" s="1">
        <v>1.0</v>
      </c>
      <c r="BD26" s="1">
        <v>6.0</v>
      </c>
      <c r="BE26" s="1">
        <v>1386.43</v>
      </c>
      <c r="BF26" s="5">
        <v>43203.0</v>
      </c>
      <c r="BG26">
        <f t="shared" si="5"/>
        <v>16</v>
      </c>
      <c r="BI26">
        <f t="shared" si="6"/>
        <v>0</v>
      </c>
      <c r="BJ26">
        <f t="shared" si="7"/>
        <v>16</v>
      </c>
      <c r="BK26" s="1">
        <v>9.0</v>
      </c>
      <c r="BM26" s="1">
        <v>7.0</v>
      </c>
      <c r="BN26" s="1"/>
      <c r="BP26">
        <f t="shared" si="8"/>
        <v>12</v>
      </c>
      <c r="BQ26">
        <f t="shared" si="9"/>
        <v>11</v>
      </c>
      <c r="BR26">
        <f t="shared" si="10"/>
        <v>1</v>
      </c>
      <c r="BS26" s="1">
        <v>4.0</v>
      </c>
      <c r="BU26" s="1">
        <v>3.0</v>
      </c>
      <c r="BW26" s="1">
        <v>3.0</v>
      </c>
      <c r="CA26" s="1">
        <v>1.0</v>
      </c>
      <c r="CC26">
        <f t="shared" si="11"/>
        <v>0</v>
      </c>
      <c r="CD26" s="1"/>
      <c r="CE26" s="1"/>
      <c r="CF26" s="1"/>
      <c r="CG26">
        <f t="shared" si="12"/>
        <v>1</v>
      </c>
      <c r="CH26" s="1">
        <v>1.0</v>
      </c>
      <c r="CI26" s="1"/>
      <c r="CK26">
        <f t="shared" si="13"/>
        <v>0</v>
      </c>
      <c r="CO26">
        <f t="shared" si="14"/>
        <v>0</v>
      </c>
      <c r="CT26" s="1" t="s">
        <v>140</v>
      </c>
    </row>
    <row r="27">
      <c r="A27" s="1">
        <v>37.0</v>
      </c>
      <c r="C27" s="1" t="s">
        <v>61</v>
      </c>
      <c r="D27" s="1">
        <v>28.0</v>
      </c>
      <c r="E27" s="1">
        <v>0.0</v>
      </c>
      <c r="F27" s="1" t="s">
        <v>4</v>
      </c>
      <c r="G27" s="5">
        <v>43190.0</v>
      </c>
      <c r="H27" s="5">
        <v>43185.0</v>
      </c>
      <c r="I27" s="5">
        <v>43189.0</v>
      </c>
      <c r="J27" s="6">
        <v>0.2638888888888889</v>
      </c>
      <c r="K27" s="1">
        <v>1.0</v>
      </c>
      <c r="L27" s="5">
        <v>43189.0</v>
      </c>
      <c r="M27" s="1">
        <v>62.08</v>
      </c>
      <c r="Y27" s="8">
        <f t="shared" si="1"/>
        <v>0</v>
      </c>
      <c r="AB27">
        <f t="shared" si="2"/>
        <v>0</v>
      </c>
      <c r="AE27">
        <f t="shared" si="3"/>
        <v>0</v>
      </c>
      <c r="AI27" s="8">
        <f t="shared" si="4"/>
        <v>0</v>
      </c>
      <c r="BG27">
        <f t="shared" si="5"/>
        <v>0</v>
      </c>
      <c r="BI27">
        <f t="shared" si="6"/>
        <v>0</v>
      </c>
      <c r="BJ27">
        <f t="shared" si="7"/>
        <v>0</v>
      </c>
      <c r="BP27">
        <f t="shared" si="8"/>
        <v>0</v>
      </c>
      <c r="BQ27">
        <f t="shared" si="9"/>
        <v>0</v>
      </c>
      <c r="BR27">
        <f t="shared" si="10"/>
        <v>0</v>
      </c>
      <c r="CC27">
        <f t="shared" si="11"/>
        <v>0</v>
      </c>
      <c r="CG27">
        <f t="shared" si="12"/>
        <v>0</v>
      </c>
      <c r="CK27">
        <f t="shared" si="13"/>
        <v>0</v>
      </c>
      <c r="CO27">
        <f t="shared" si="14"/>
        <v>0</v>
      </c>
    </row>
    <row r="28">
      <c r="A28" s="1">
        <v>38.0</v>
      </c>
      <c r="C28" s="1" t="s">
        <v>61</v>
      </c>
      <c r="D28" s="1">
        <v>28.0</v>
      </c>
      <c r="E28" s="1">
        <v>0.0</v>
      </c>
      <c r="F28" s="1" t="s">
        <v>4</v>
      </c>
      <c r="H28" s="5">
        <v>43185.0</v>
      </c>
      <c r="I28" s="5">
        <v>43189.0</v>
      </c>
      <c r="J28" s="6">
        <v>0.2652777777777778</v>
      </c>
      <c r="K28" s="1">
        <v>2.0</v>
      </c>
      <c r="L28" s="5">
        <v>43189.0</v>
      </c>
      <c r="M28" s="1">
        <v>59.13</v>
      </c>
      <c r="N28" s="5">
        <v>43193.0</v>
      </c>
      <c r="O28" s="1">
        <v>233.39</v>
      </c>
      <c r="P28" s="5">
        <v>43196.0</v>
      </c>
      <c r="Q28" s="1">
        <v>812.29</v>
      </c>
      <c r="R28" s="5">
        <v>43197.0</v>
      </c>
      <c r="S28" s="6">
        <v>0.31319444444444444</v>
      </c>
      <c r="T28" s="6">
        <v>0.36041666666666666</v>
      </c>
      <c r="U28" s="5">
        <v>43199.0</v>
      </c>
      <c r="V28" s="1">
        <v>5.0</v>
      </c>
      <c r="W28" s="1">
        <v>0.0</v>
      </c>
      <c r="X28" s="1">
        <v>2221.36</v>
      </c>
      <c r="Y28" s="8">
        <f t="shared" si="1"/>
        <v>52</v>
      </c>
      <c r="Z28" s="1">
        <v>51.0</v>
      </c>
      <c r="AA28" s="1"/>
      <c r="AB28">
        <f t="shared" si="2"/>
        <v>51</v>
      </c>
      <c r="AC28" s="1">
        <v>1.0</v>
      </c>
      <c r="AE28">
        <f t="shared" si="3"/>
        <v>1</v>
      </c>
      <c r="AI28" s="8">
        <f t="shared" si="4"/>
        <v>52</v>
      </c>
      <c r="AJ28" s="5">
        <v>43200.0</v>
      </c>
      <c r="AK28" s="1">
        <v>1.0</v>
      </c>
      <c r="AL28" s="1">
        <v>2.0</v>
      </c>
      <c r="AM28" s="5">
        <v>43201.0</v>
      </c>
      <c r="AN28" s="1">
        <v>1.0</v>
      </c>
      <c r="AO28" s="1">
        <v>1.0</v>
      </c>
      <c r="AP28" s="5">
        <v>43202.0</v>
      </c>
      <c r="AQ28" s="1">
        <v>1.0</v>
      </c>
      <c r="AR28" s="1">
        <v>5.0</v>
      </c>
      <c r="AS28" s="5">
        <v>43203.0</v>
      </c>
      <c r="AT28" s="1">
        <v>1.0</v>
      </c>
      <c r="AU28" s="1">
        <v>4.0</v>
      </c>
      <c r="BB28" s="5">
        <v>43206.0</v>
      </c>
      <c r="BC28" s="1">
        <v>1.0</v>
      </c>
      <c r="BD28" s="1">
        <v>9.0</v>
      </c>
      <c r="BE28" s="1">
        <v>2286.28</v>
      </c>
      <c r="BF28" s="5">
        <v>43203.0</v>
      </c>
      <c r="BG28">
        <f t="shared" si="5"/>
        <v>43</v>
      </c>
      <c r="BI28">
        <f t="shared" si="6"/>
        <v>0</v>
      </c>
      <c r="BJ28">
        <f t="shared" si="7"/>
        <v>43</v>
      </c>
      <c r="BK28" s="1">
        <v>2.0</v>
      </c>
      <c r="BM28" s="1">
        <v>41.0</v>
      </c>
      <c r="BN28" s="1"/>
      <c r="BP28">
        <f t="shared" si="8"/>
        <v>7</v>
      </c>
      <c r="BQ28">
        <f t="shared" si="9"/>
        <v>7</v>
      </c>
      <c r="BR28">
        <f t="shared" si="10"/>
        <v>0</v>
      </c>
      <c r="BU28" s="1">
        <v>5.0</v>
      </c>
      <c r="CA28" s="1">
        <v>2.0</v>
      </c>
      <c r="CC28">
        <f t="shared" si="11"/>
        <v>0</v>
      </c>
      <c r="CG28">
        <f t="shared" si="12"/>
        <v>0</v>
      </c>
      <c r="CK28">
        <f t="shared" si="13"/>
        <v>0</v>
      </c>
      <c r="CO28">
        <f t="shared" si="14"/>
        <v>0</v>
      </c>
      <c r="CT28" s="1" t="s">
        <v>141</v>
      </c>
    </row>
    <row r="29">
      <c r="A29" s="1">
        <v>39.0</v>
      </c>
      <c r="C29" s="1" t="s">
        <v>61</v>
      </c>
      <c r="D29" s="1">
        <v>28.0</v>
      </c>
      <c r="E29" s="1">
        <v>0.0</v>
      </c>
      <c r="F29" s="1">
        <v>0.0</v>
      </c>
      <c r="H29" s="5">
        <v>43185.0</v>
      </c>
      <c r="I29" s="5">
        <v>43189.0</v>
      </c>
      <c r="J29" s="6">
        <v>0.2701388888888889</v>
      </c>
      <c r="K29" s="1">
        <v>2.0</v>
      </c>
      <c r="L29" s="5">
        <v>43189.0</v>
      </c>
      <c r="M29" s="1">
        <v>62.05</v>
      </c>
      <c r="N29" s="5">
        <v>43191.0</v>
      </c>
      <c r="O29" s="1">
        <v>269.11</v>
      </c>
      <c r="P29" s="5">
        <v>43195.0</v>
      </c>
      <c r="Q29" s="1">
        <v>1969.39</v>
      </c>
      <c r="U29" s="5">
        <v>43199.0</v>
      </c>
      <c r="V29" s="1">
        <v>5.0</v>
      </c>
      <c r="W29" s="1">
        <v>0.0</v>
      </c>
      <c r="X29" s="1">
        <v>5337.54</v>
      </c>
      <c r="Y29" s="8">
        <f t="shared" si="1"/>
        <v>138</v>
      </c>
      <c r="Z29" s="1">
        <v>102.0</v>
      </c>
      <c r="AA29" s="1"/>
      <c r="AB29">
        <f t="shared" si="2"/>
        <v>102</v>
      </c>
      <c r="AC29" s="1">
        <v>36.0</v>
      </c>
      <c r="AE29">
        <f t="shared" si="3"/>
        <v>36</v>
      </c>
      <c r="AI29" s="8">
        <f t="shared" si="4"/>
        <v>138</v>
      </c>
      <c r="AJ29" s="5">
        <v>43200.0</v>
      </c>
      <c r="AK29" s="1">
        <v>0.0</v>
      </c>
      <c r="AL29" s="1">
        <v>0.0</v>
      </c>
      <c r="AM29" s="5">
        <v>43201.0</v>
      </c>
      <c r="AN29" s="1">
        <v>0.0</v>
      </c>
      <c r="AO29" s="1">
        <v>0.0</v>
      </c>
      <c r="AS29" s="5">
        <v>43203.0</v>
      </c>
      <c r="AT29" s="1">
        <v>1.0</v>
      </c>
      <c r="AU29" s="1">
        <v>2.0</v>
      </c>
      <c r="BB29" s="5">
        <v>43206.0</v>
      </c>
      <c r="BC29" s="1">
        <v>0.0</v>
      </c>
      <c r="BD29" s="1">
        <v>0.0</v>
      </c>
      <c r="BE29" s="1">
        <v>4861.63</v>
      </c>
      <c r="BF29" s="5">
        <v>43203.0</v>
      </c>
      <c r="BG29">
        <f t="shared" si="5"/>
        <v>70</v>
      </c>
      <c r="BH29" s="6"/>
      <c r="BI29">
        <f t="shared" si="6"/>
        <v>0</v>
      </c>
      <c r="BJ29">
        <f t="shared" si="7"/>
        <v>70</v>
      </c>
      <c r="BK29" s="1">
        <v>39.0</v>
      </c>
      <c r="BM29" s="1">
        <v>31.0</v>
      </c>
      <c r="BN29" s="1"/>
      <c r="BP29">
        <f t="shared" si="8"/>
        <v>0</v>
      </c>
      <c r="BQ29">
        <f t="shared" si="9"/>
        <v>0</v>
      </c>
      <c r="BR29">
        <f t="shared" si="10"/>
        <v>0</v>
      </c>
      <c r="CC29">
        <f t="shared" si="11"/>
        <v>0</v>
      </c>
      <c r="CG29">
        <f t="shared" si="12"/>
        <v>0</v>
      </c>
      <c r="CK29">
        <f t="shared" si="13"/>
        <v>0</v>
      </c>
      <c r="CO29">
        <f t="shared" si="14"/>
        <v>0</v>
      </c>
      <c r="CT29" s="1" t="s">
        <v>142</v>
      </c>
    </row>
    <row r="30">
      <c r="A30" s="1">
        <v>40.0</v>
      </c>
      <c r="C30" s="1" t="s">
        <v>61</v>
      </c>
      <c r="D30" s="1">
        <v>28.0</v>
      </c>
      <c r="E30" s="1">
        <v>0.0</v>
      </c>
      <c r="F30" s="1">
        <v>0.0</v>
      </c>
      <c r="H30" s="5">
        <v>43185.0</v>
      </c>
      <c r="I30" s="5">
        <v>43189.0</v>
      </c>
      <c r="J30" s="6">
        <v>0.26875</v>
      </c>
      <c r="K30" s="1">
        <v>2.0</v>
      </c>
      <c r="L30" s="5">
        <v>43189.0</v>
      </c>
      <c r="M30" s="1">
        <v>68.69</v>
      </c>
      <c r="N30" s="9">
        <v>43192.0</v>
      </c>
      <c r="O30" s="1">
        <v>272.17</v>
      </c>
      <c r="P30" s="5">
        <v>43196.0</v>
      </c>
      <c r="Q30" s="1">
        <v>1932.06</v>
      </c>
      <c r="U30" s="5">
        <v>43200.0</v>
      </c>
      <c r="V30" s="1">
        <v>5.0</v>
      </c>
      <c r="W30" s="1">
        <v>0.0</v>
      </c>
      <c r="X30" s="1">
        <v>4576.05</v>
      </c>
      <c r="Y30" s="8">
        <f t="shared" si="1"/>
        <v>152</v>
      </c>
      <c r="Z30" s="1">
        <v>94.0</v>
      </c>
      <c r="AA30" s="1"/>
      <c r="AB30">
        <f t="shared" si="2"/>
        <v>94</v>
      </c>
      <c r="AC30" s="1">
        <v>58.0</v>
      </c>
      <c r="AE30">
        <f t="shared" si="3"/>
        <v>58</v>
      </c>
      <c r="AI30" s="8">
        <f t="shared" si="4"/>
        <v>152</v>
      </c>
      <c r="AJ30" s="5">
        <v>43201.0</v>
      </c>
      <c r="AK30" s="1">
        <v>0.0</v>
      </c>
      <c r="AL30" s="1">
        <v>0.0</v>
      </c>
      <c r="AM30" s="5">
        <v>43202.0</v>
      </c>
      <c r="AN30" s="1">
        <v>0.0</v>
      </c>
      <c r="AO30" s="1">
        <v>0.0</v>
      </c>
      <c r="AP30" s="5">
        <v>43203.0</v>
      </c>
      <c r="AQ30" s="1">
        <v>0.0</v>
      </c>
      <c r="AR30" s="1">
        <v>0.0</v>
      </c>
      <c r="AY30" s="5">
        <v>43206.0</v>
      </c>
      <c r="AZ30" s="1">
        <v>1.0</v>
      </c>
      <c r="BA30" s="1">
        <v>0.0</v>
      </c>
      <c r="BB30" s="5">
        <v>43207.0</v>
      </c>
      <c r="BC30" s="1">
        <v>0.0</v>
      </c>
      <c r="BD30" s="1">
        <v>0.0</v>
      </c>
      <c r="BE30" s="1">
        <v>4205.26</v>
      </c>
      <c r="BF30" s="5">
        <v>43205.0</v>
      </c>
      <c r="BG30">
        <f t="shared" si="5"/>
        <v>59</v>
      </c>
      <c r="BI30">
        <f t="shared" si="6"/>
        <v>0</v>
      </c>
      <c r="BJ30">
        <f t="shared" si="7"/>
        <v>59</v>
      </c>
      <c r="BK30" s="1">
        <v>21.0</v>
      </c>
      <c r="BM30" s="1">
        <v>38.0</v>
      </c>
      <c r="BN30" s="1"/>
      <c r="BP30">
        <f t="shared" si="8"/>
        <v>35</v>
      </c>
      <c r="BQ30">
        <f t="shared" si="9"/>
        <v>35</v>
      </c>
      <c r="BR30">
        <f t="shared" si="10"/>
        <v>0</v>
      </c>
      <c r="BS30" s="1">
        <v>1.0</v>
      </c>
      <c r="BY30" s="1">
        <v>8.0</v>
      </c>
      <c r="CA30" s="1">
        <v>11.0</v>
      </c>
      <c r="CC30">
        <f t="shared" si="11"/>
        <v>3</v>
      </c>
      <c r="CE30" s="1">
        <v>1.0</v>
      </c>
      <c r="CF30" s="1">
        <v>2.0</v>
      </c>
      <c r="CG30">
        <f t="shared" si="12"/>
        <v>0</v>
      </c>
      <c r="CK30">
        <f t="shared" si="13"/>
        <v>12</v>
      </c>
      <c r="CM30" s="1">
        <v>6.0</v>
      </c>
      <c r="CN30" s="1">
        <v>6.0</v>
      </c>
      <c r="CO30">
        <f t="shared" si="14"/>
        <v>0</v>
      </c>
    </row>
    <row r="31">
      <c r="A31" s="1">
        <v>41.0</v>
      </c>
      <c r="C31" s="1" t="s">
        <v>61</v>
      </c>
      <c r="D31" s="1">
        <v>28.0</v>
      </c>
      <c r="E31" s="1">
        <v>10.0</v>
      </c>
      <c r="F31" s="1" t="s">
        <v>3</v>
      </c>
      <c r="H31" s="5">
        <v>43185.0</v>
      </c>
      <c r="I31" s="5">
        <v>43189.0</v>
      </c>
      <c r="J31" s="6">
        <v>0.5090277777777777</v>
      </c>
      <c r="K31" s="1">
        <v>1.0</v>
      </c>
      <c r="L31" s="5">
        <v>43189.0</v>
      </c>
      <c r="M31" s="1">
        <v>46.18</v>
      </c>
      <c r="N31" s="5">
        <v>43194.0</v>
      </c>
      <c r="O31" s="1">
        <v>188.42</v>
      </c>
      <c r="P31" s="5">
        <v>43198.0</v>
      </c>
      <c r="Q31" s="1">
        <v>441.66</v>
      </c>
      <c r="R31" s="5">
        <v>43195.0</v>
      </c>
      <c r="S31" s="6">
        <v>0.325</v>
      </c>
      <c r="T31" s="6">
        <v>0.3590277777777778</v>
      </c>
      <c r="U31" s="5">
        <v>43205.0</v>
      </c>
      <c r="V31" s="1">
        <v>5.0</v>
      </c>
      <c r="W31" s="1">
        <v>0.0</v>
      </c>
      <c r="X31" s="1">
        <v>895.82</v>
      </c>
      <c r="Y31" s="8">
        <f t="shared" si="1"/>
        <v>37</v>
      </c>
      <c r="Z31" s="1">
        <v>16.0</v>
      </c>
      <c r="AA31" s="1"/>
      <c r="AB31">
        <f t="shared" si="2"/>
        <v>16</v>
      </c>
      <c r="AC31" s="1">
        <v>21.0</v>
      </c>
      <c r="AE31">
        <f t="shared" si="3"/>
        <v>21</v>
      </c>
      <c r="AI31" s="8">
        <f t="shared" si="4"/>
        <v>37</v>
      </c>
      <c r="AJ31" s="5">
        <v>43206.0</v>
      </c>
      <c r="AK31" s="1">
        <v>0.0</v>
      </c>
      <c r="AL31" s="1">
        <v>0.0</v>
      </c>
      <c r="BE31" s="1">
        <v>895.82</v>
      </c>
      <c r="BF31" s="5">
        <v>43210.0</v>
      </c>
      <c r="BG31">
        <f t="shared" si="5"/>
        <v>3</v>
      </c>
      <c r="BI31">
        <f t="shared" si="6"/>
        <v>0</v>
      </c>
      <c r="BJ31">
        <f t="shared" si="7"/>
        <v>3</v>
      </c>
      <c r="BK31" s="1">
        <v>1.0</v>
      </c>
      <c r="BM31" s="1">
        <v>2.0</v>
      </c>
      <c r="BN31" s="1"/>
      <c r="BP31">
        <f t="shared" si="8"/>
        <v>13</v>
      </c>
      <c r="BQ31">
        <f t="shared" si="9"/>
        <v>13</v>
      </c>
      <c r="BR31">
        <f t="shared" si="10"/>
        <v>0</v>
      </c>
      <c r="BU31" s="1">
        <v>1.0</v>
      </c>
      <c r="BY31" s="1">
        <v>4.0</v>
      </c>
      <c r="CA31" s="1">
        <v>2.0</v>
      </c>
      <c r="CC31">
        <f t="shared" si="11"/>
        <v>1</v>
      </c>
      <c r="CF31" s="1">
        <v>1.0</v>
      </c>
      <c r="CG31">
        <f t="shared" si="12"/>
        <v>0</v>
      </c>
      <c r="CK31">
        <f t="shared" si="13"/>
        <v>5</v>
      </c>
      <c r="CN31" s="1">
        <v>5.0</v>
      </c>
      <c r="CO31">
        <f t="shared" si="14"/>
        <v>0</v>
      </c>
      <c r="CT31" s="1" t="s">
        <v>143</v>
      </c>
    </row>
    <row r="32">
      <c r="A32" s="1">
        <v>42.0</v>
      </c>
      <c r="C32" s="1" t="s">
        <v>61</v>
      </c>
      <c r="D32" s="1">
        <v>28.0</v>
      </c>
      <c r="E32" s="1">
        <v>10.0</v>
      </c>
      <c r="F32" s="1" t="s">
        <v>4</v>
      </c>
      <c r="H32" s="5">
        <v>43185.0</v>
      </c>
      <c r="I32" s="5">
        <v>43189.0</v>
      </c>
      <c r="J32" s="6">
        <v>0.5111111111111111</v>
      </c>
      <c r="K32" s="1">
        <v>1.0</v>
      </c>
      <c r="L32" s="5">
        <v>43189.0</v>
      </c>
      <c r="M32" s="1">
        <v>48.62</v>
      </c>
      <c r="N32" s="5">
        <v>43193.0</v>
      </c>
      <c r="O32" s="1">
        <v>268.56</v>
      </c>
      <c r="P32" s="5">
        <v>43197.0</v>
      </c>
      <c r="Q32" s="1">
        <v>1362.59</v>
      </c>
      <c r="R32" s="5">
        <v>43198.0</v>
      </c>
      <c r="S32" s="6">
        <v>0.31319444444444444</v>
      </c>
      <c r="T32" s="6">
        <v>0.3597222222222222</v>
      </c>
      <c r="Y32" s="8">
        <f t="shared" si="1"/>
        <v>0</v>
      </c>
      <c r="AB32">
        <f t="shared" si="2"/>
        <v>0</v>
      </c>
      <c r="AE32">
        <f t="shared" si="3"/>
        <v>0</v>
      </c>
      <c r="AI32" s="8">
        <f t="shared" si="4"/>
        <v>0</v>
      </c>
      <c r="BG32">
        <f t="shared" si="5"/>
        <v>0</v>
      </c>
      <c r="BI32">
        <f t="shared" si="6"/>
        <v>0</v>
      </c>
      <c r="BJ32">
        <f t="shared" si="7"/>
        <v>0</v>
      </c>
      <c r="BP32">
        <f t="shared" si="8"/>
        <v>0</v>
      </c>
      <c r="BQ32">
        <f t="shared" si="9"/>
        <v>0</v>
      </c>
      <c r="BR32">
        <f t="shared" si="10"/>
        <v>0</v>
      </c>
      <c r="BZ32" s="1"/>
      <c r="CA32" s="1"/>
      <c r="CB32" s="1"/>
      <c r="CC32">
        <f t="shared" si="11"/>
        <v>0</v>
      </c>
      <c r="CD32" s="1"/>
      <c r="CE32" s="1"/>
      <c r="CF32" s="1"/>
      <c r="CG32">
        <f t="shared" si="12"/>
        <v>0</v>
      </c>
      <c r="CH32" s="1"/>
      <c r="CI32" s="1"/>
      <c r="CJ32" s="1"/>
      <c r="CK32">
        <f t="shared" si="13"/>
        <v>0</v>
      </c>
      <c r="CL32" s="1"/>
      <c r="CM32" s="1"/>
      <c r="CN32" s="1"/>
      <c r="CO32">
        <f t="shared" si="14"/>
        <v>0</v>
      </c>
      <c r="CP32" s="1"/>
      <c r="CQ32" s="1"/>
      <c r="CR32" s="1"/>
      <c r="CS32" s="1">
        <v>1.0</v>
      </c>
      <c r="CT32" s="1" t="s">
        <v>144</v>
      </c>
    </row>
    <row r="33">
      <c r="A33" s="1">
        <v>43.0</v>
      </c>
      <c r="C33" s="1" t="s">
        <v>61</v>
      </c>
      <c r="D33" s="1">
        <v>28.0</v>
      </c>
      <c r="E33" s="1">
        <v>10.0</v>
      </c>
      <c r="F33" s="1" t="s">
        <v>4</v>
      </c>
      <c r="H33" s="5">
        <v>43185.0</v>
      </c>
      <c r="I33" s="5">
        <v>43189.0</v>
      </c>
      <c r="J33" s="6">
        <v>0.5076388888888889</v>
      </c>
      <c r="K33" s="1">
        <v>1.0</v>
      </c>
      <c r="L33" s="5">
        <v>43189.0</v>
      </c>
      <c r="M33" s="1">
        <v>43.06</v>
      </c>
      <c r="N33" s="5">
        <v>43194.0</v>
      </c>
      <c r="O33" s="1">
        <v>317.03</v>
      </c>
      <c r="P33" s="5">
        <v>43197.0</v>
      </c>
      <c r="Q33" s="1">
        <v>1038.93</v>
      </c>
      <c r="R33" s="5">
        <v>43198.0</v>
      </c>
      <c r="S33" s="6">
        <v>0.31319444444444444</v>
      </c>
      <c r="T33" s="6">
        <v>0.3597222222222222</v>
      </c>
      <c r="U33" s="5">
        <v>43203.0</v>
      </c>
      <c r="V33" s="1">
        <v>5.0</v>
      </c>
      <c r="W33" s="1">
        <v>0.0</v>
      </c>
      <c r="X33" s="1">
        <v>2904.74</v>
      </c>
      <c r="Y33" s="8">
        <f t="shared" si="1"/>
        <v>36</v>
      </c>
      <c r="Z33" s="1">
        <v>31.0</v>
      </c>
      <c r="AA33" s="1"/>
      <c r="AB33">
        <f t="shared" si="2"/>
        <v>31</v>
      </c>
      <c r="AC33" s="1">
        <v>5.0</v>
      </c>
      <c r="AE33">
        <f t="shared" si="3"/>
        <v>5</v>
      </c>
      <c r="AI33" s="8">
        <f t="shared" si="4"/>
        <v>36</v>
      </c>
      <c r="AJ33" s="5">
        <v>43204.0</v>
      </c>
      <c r="AK33" s="1">
        <v>0.0</v>
      </c>
      <c r="AL33" s="1">
        <v>0.0</v>
      </c>
      <c r="AM33" s="5">
        <v>43205.0</v>
      </c>
      <c r="AN33" s="1">
        <v>0.0</v>
      </c>
      <c r="AO33" s="1">
        <v>0.0</v>
      </c>
      <c r="AP33" s="5">
        <v>43206.0</v>
      </c>
      <c r="AQ33" s="1">
        <v>1.0</v>
      </c>
      <c r="AR33" s="1">
        <v>3.0</v>
      </c>
      <c r="AS33" s="5">
        <v>43207.0</v>
      </c>
      <c r="AT33" s="1">
        <v>1.0</v>
      </c>
      <c r="AU33" s="1">
        <v>1.0</v>
      </c>
      <c r="AV33" s="5">
        <v>43208.0</v>
      </c>
      <c r="AW33" s="1">
        <v>1.0</v>
      </c>
      <c r="AX33" s="1">
        <v>2.0</v>
      </c>
      <c r="AY33" s="5">
        <v>43209.0</v>
      </c>
      <c r="AZ33" s="1">
        <v>0.0</v>
      </c>
      <c r="BA33" s="1">
        <v>0.0</v>
      </c>
      <c r="BB33" s="5">
        <v>43210.0</v>
      </c>
      <c r="BC33" s="1">
        <v>0.0</v>
      </c>
      <c r="BD33" s="1">
        <v>0.0</v>
      </c>
      <c r="BE33" s="1">
        <v>2625.43</v>
      </c>
      <c r="BF33" s="5">
        <v>43209.0</v>
      </c>
      <c r="BG33">
        <f t="shared" si="5"/>
        <v>18</v>
      </c>
      <c r="BI33">
        <f t="shared" si="6"/>
        <v>0</v>
      </c>
      <c r="BJ33">
        <f t="shared" si="7"/>
        <v>18</v>
      </c>
      <c r="BK33" s="1">
        <v>7.0</v>
      </c>
      <c r="BM33" s="1">
        <v>10.0</v>
      </c>
      <c r="BN33" s="1">
        <v>1.0</v>
      </c>
      <c r="BP33">
        <f t="shared" si="8"/>
        <v>13</v>
      </c>
      <c r="BQ33">
        <f t="shared" si="9"/>
        <v>13</v>
      </c>
      <c r="BR33">
        <f t="shared" si="10"/>
        <v>0</v>
      </c>
      <c r="BU33" s="1">
        <v>2.0</v>
      </c>
      <c r="BY33" s="1">
        <v>8.0</v>
      </c>
      <c r="CC33">
        <f t="shared" si="11"/>
        <v>0</v>
      </c>
      <c r="CG33">
        <f t="shared" si="12"/>
        <v>0</v>
      </c>
      <c r="CK33">
        <f t="shared" si="13"/>
        <v>3</v>
      </c>
      <c r="CM33" s="1">
        <v>1.0</v>
      </c>
      <c r="CN33" s="1">
        <v>2.0</v>
      </c>
      <c r="CO33">
        <f t="shared" si="14"/>
        <v>0</v>
      </c>
      <c r="CT33" s="1" t="s">
        <v>139</v>
      </c>
    </row>
    <row r="34">
      <c r="A34" s="1">
        <v>44.0</v>
      </c>
      <c r="C34" s="1" t="s">
        <v>61</v>
      </c>
      <c r="D34" s="1">
        <v>28.0</v>
      </c>
      <c r="E34" s="1">
        <v>10.0</v>
      </c>
      <c r="F34" s="1" t="s">
        <v>3</v>
      </c>
      <c r="H34" s="5">
        <v>43185.0</v>
      </c>
      <c r="I34" s="5">
        <v>43189.0</v>
      </c>
      <c r="J34" s="6">
        <v>0.5083333333333333</v>
      </c>
      <c r="K34" s="1">
        <v>2.0</v>
      </c>
      <c r="L34" s="5">
        <v>43189.0</v>
      </c>
      <c r="M34" s="1">
        <v>46.87</v>
      </c>
      <c r="N34" s="5">
        <v>43192.0</v>
      </c>
      <c r="O34" s="1">
        <v>193.39</v>
      </c>
      <c r="P34" s="5">
        <v>43196.0</v>
      </c>
      <c r="Q34" s="1">
        <v>948.19</v>
      </c>
      <c r="R34" s="5">
        <v>43193.0</v>
      </c>
      <c r="S34" s="6">
        <v>0.3138888888888889</v>
      </c>
      <c r="T34" s="6">
        <v>0.3590277777777778</v>
      </c>
      <c r="U34" s="5">
        <v>43203.0</v>
      </c>
      <c r="V34" s="1">
        <v>5.0</v>
      </c>
      <c r="W34" s="1">
        <v>0.0</v>
      </c>
      <c r="X34" s="1">
        <v>4001.37</v>
      </c>
      <c r="Y34" s="8">
        <f t="shared" si="1"/>
        <v>78</v>
      </c>
      <c r="Z34" s="1">
        <v>60.0</v>
      </c>
      <c r="AA34" s="1"/>
      <c r="AB34">
        <f t="shared" si="2"/>
        <v>60</v>
      </c>
      <c r="AC34" s="1">
        <v>18.0</v>
      </c>
      <c r="AE34">
        <f t="shared" si="3"/>
        <v>18</v>
      </c>
      <c r="AI34" s="8">
        <f t="shared" si="4"/>
        <v>78</v>
      </c>
      <c r="AJ34" s="5">
        <v>43204.0</v>
      </c>
      <c r="AK34" s="1">
        <v>0.0</v>
      </c>
      <c r="AL34" s="1">
        <v>0.0</v>
      </c>
      <c r="AM34" s="5">
        <v>43205.0</v>
      </c>
      <c r="AN34" s="1">
        <v>0.0</v>
      </c>
      <c r="AO34" s="1">
        <v>1.0</v>
      </c>
      <c r="AP34" s="5">
        <v>43206.0</v>
      </c>
      <c r="AQ34" s="1">
        <v>1.0</v>
      </c>
      <c r="AR34" s="1">
        <v>1.0</v>
      </c>
      <c r="AS34" s="5">
        <v>43207.0</v>
      </c>
      <c r="AT34" s="1">
        <v>0.0</v>
      </c>
      <c r="AU34" s="1">
        <v>1.0</v>
      </c>
      <c r="AV34" s="5">
        <v>43208.0</v>
      </c>
      <c r="AW34" s="1">
        <v>1.0</v>
      </c>
      <c r="AX34" s="1">
        <v>1.0</v>
      </c>
      <c r="AY34" s="5">
        <v>43209.0</v>
      </c>
      <c r="AZ34" s="1">
        <v>1.0</v>
      </c>
      <c r="BA34" s="1">
        <v>1.0</v>
      </c>
      <c r="BB34" s="5">
        <v>43210.0</v>
      </c>
      <c r="BC34" s="1">
        <v>0.0</v>
      </c>
      <c r="BD34" s="1">
        <v>1.0</v>
      </c>
      <c r="BE34" s="1">
        <v>3344.13</v>
      </c>
      <c r="BF34" s="5">
        <v>43209.0</v>
      </c>
      <c r="BG34">
        <f t="shared" si="5"/>
        <v>40</v>
      </c>
      <c r="BI34">
        <f t="shared" si="6"/>
        <v>0</v>
      </c>
      <c r="BJ34">
        <f t="shared" si="7"/>
        <v>40</v>
      </c>
      <c r="BK34" s="1">
        <v>20.0</v>
      </c>
      <c r="BM34" s="1">
        <v>19.0</v>
      </c>
      <c r="BN34" s="1">
        <v>1.0</v>
      </c>
      <c r="BP34">
        <f t="shared" si="8"/>
        <v>20</v>
      </c>
      <c r="BQ34">
        <f t="shared" si="9"/>
        <v>20</v>
      </c>
      <c r="BR34">
        <f t="shared" si="10"/>
        <v>0</v>
      </c>
      <c r="BU34" s="1">
        <v>5.0</v>
      </c>
      <c r="BY34" s="1">
        <v>3.0</v>
      </c>
      <c r="CA34" s="1">
        <v>1.0</v>
      </c>
      <c r="CC34">
        <f t="shared" si="11"/>
        <v>0</v>
      </c>
      <c r="CG34">
        <f t="shared" si="12"/>
        <v>0</v>
      </c>
      <c r="CK34">
        <f t="shared" si="13"/>
        <v>11</v>
      </c>
      <c r="CM34" s="1">
        <v>4.0</v>
      </c>
      <c r="CN34" s="1">
        <v>7.0</v>
      </c>
      <c r="CO34">
        <f t="shared" si="14"/>
        <v>0</v>
      </c>
    </row>
    <row r="35">
      <c r="A35" s="1">
        <v>45.0</v>
      </c>
      <c r="C35" s="1" t="s">
        <v>61</v>
      </c>
      <c r="D35" s="1">
        <v>28.0</v>
      </c>
      <c r="E35" s="1">
        <v>10.0</v>
      </c>
      <c r="F35" s="1" t="s">
        <v>4</v>
      </c>
      <c r="H35" s="5">
        <v>43185.0</v>
      </c>
      <c r="I35" s="5">
        <v>43189.0</v>
      </c>
      <c r="J35" s="6">
        <v>0.5097222222222222</v>
      </c>
      <c r="K35" s="1">
        <v>2.0</v>
      </c>
      <c r="L35" s="5">
        <v>43189.0</v>
      </c>
      <c r="M35" s="1">
        <v>33.49</v>
      </c>
      <c r="N35" s="5">
        <v>43192.0</v>
      </c>
      <c r="O35" s="1">
        <v>178.47</v>
      </c>
      <c r="P35" s="5">
        <v>43196.0</v>
      </c>
      <c r="Q35" s="1">
        <v>916.56</v>
      </c>
      <c r="U35" s="5">
        <v>43203.0</v>
      </c>
      <c r="V35" s="1">
        <v>5.0</v>
      </c>
      <c r="W35" s="1">
        <v>0.0</v>
      </c>
      <c r="X35" s="1">
        <v>2734.74</v>
      </c>
      <c r="Y35" s="8">
        <f t="shared" si="1"/>
        <v>76</v>
      </c>
      <c r="Z35" s="1">
        <v>72.0</v>
      </c>
      <c r="AA35" s="1"/>
      <c r="AB35">
        <f t="shared" si="2"/>
        <v>72</v>
      </c>
      <c r="AC35" s="1">
        <v>4.0</v>
      </c>
      <c r="AE35">
        <f t="shared" si="3"/>
        <v>4</v>
      </c>
      <c r="AI35" s="8">
        <f t="shared" si="4"/>
        <v>76</v>
      </c>
      <c r="AJ35" s="5">
        <v>43204.0</v>
      </c>
      <c r="AK35" s="1">
        <v>0.0</v>
      </c>
      <c r="AL35" s="1">
        <v>0.0</v>
      </c>
      <c r="AM35" s="5">
        <v>43205.0</v>
      </c>
      <c r="AN35" s="1">
        <v>0.0</v>
      </c>
      <c r="AO35" s="1">
        <v>0.0</v>
      </c>
      <c r="AP35" s="5">
        <v>43206.0</v>
      </c>
      <c r="AQ35" s="1">
        <v>0.0</v>
      </c>
      <c r="AR35" s="1">
        <v>0.0</v>
      </c>
      <c r="AS35" s="5">
        <v>43207.0</v>
      </c>
      <c r="AT35" s="1">
        <v>0.0</v>
      </c>
      <c r="AU35" s="1">
        <v>1.0</v>
      </c>
      <c r="AV35" s="5">
        <v>43208.0</v>
      </c>
      <c r="AW35" s="1">
        <v>0.0</v>
      </c>
      <c r="AX35" s="1">
        <v>0.0</v>
      </c>
      <c r="AY35" s="5">
        <v>43209.0</v>
      </c>
      <c r="AZ35" s="1">
        <v>0.0</v>
      </c>
      <c r="BA35" s="1">
        <v>0.0</v>
      </c>
      <c r="BB35" s="5">
        <v>43210.0</v>
      </c>
      <c r="BC35" s="1">
        <v>0.0</v>
      </c>
      <c r="BD35" s="1">
        <v>0.0</v>
      </c>
      <c r="BE35" s="1">
        <v>2107.89</v>
      </c>
      <c r="BF35" s="5">
        <v>43209.0</v>
      </c>
      <c r="BG35">
        <f t="shared" si="5"/>
        <v>22</v>
      </c>
      <c r="BI35">
        <f t="shared" si="6"/>
        <v>0</v>
      </c>
      <c r="BJ35">
        <f t="shared" si="7"/>
        <v>22</v>
      </c>
      <c r="BK35" s="1">
        <v>16.0</v>
      </c>
      <c r="BM35" s="1">
        <v>6.0</v>
      </c>
      <c r="BP35">
        <f t="shared" si="8"/>
        <v>50</v>
      </c>
      <c r="BQ35">
        <f t="shared" si="9"/>
        <v>50</v>
      </c>
      <c r="BR35">
        <f t="shared" si="10"/>
        <v>0</v>
      </c>
      <c r="BS35" s="1">
        <v>28.0</v>
      </c>
      <c r="BU35" s="1">
        <v>5.0</v>
      </c>
      <c r="BY35" s="1">
        <v>1.0</v>
      </c>
      <c r="CA35" s="1">
        <v>2.0</v>
      </c>
      <c r="CC35">
        <f t="shared" si="11"/>
        <v>2</v>
      </c>
      <c r="CE35" s="1">
        <v>2.0</v>
      </c>
      <c r="CG35">
        <f t="shared" si="12"/>
        <v>0</v>
      </c>
      <c r="CK35">
        <f t="shared" si="13"/>
        <v>12</v>
      </c>
      <c r="CM35" s="1">
        <v>8.0</v>
      </c>
      <c r="CN35" s="1">
        <v>4.0</v>
      </c>
      <c r="CO35">
        <f t="shared" si="14"/>
        <v>0</v>
      </c>
    </row>
    <row r="36">
      <c r="A36" s="1">
        <v>46.0</v>
      </c>
      <c r="C36" s="1" t="s">
        <v>61</v>
      </c>
      <c r="D36" s="1">
        <v>28.0</v>
      </c>
      <c r="E36" s="1">
        <v>10.0</v>
      </c>
      <c r="F36" s="1">
        <v>0.0</v>
      </c>
      <c r="H36" s="5">
        <v>43184.0</v>
      </c>
      <c r="I36" s="5">
        <v>43189.0</v>
      </c>
      <c r="J36" s="6">
        <v>0.50625</v>
      </c>
      <c r="K36" s="1">
        <v>2.0</v>
      </c>
      <c r="L36" s="5">
        <v>43189.0</v>
      </c>
      <c r="M36" s="1">
        <v>26.28</v>
      </c>
      <c r="N36" s="5">
        <v>43194.0</v>
      </c>
      <c r="O36" s="1">
        <v>105.65</v>
      </c>
      <c r="P36" s="5">
        <v>43198.0</v>
      </c>
      <c r="Q36" s="1">
        <v>533.93</v>
      </c>
      <c r="R36" s="5"/>
      <c r="U36" s="5">
        <v>43203.0</v>
      </c>
      <c r="V36" s="1">
        <v>5.0</v>
      </c>
      <c r="W36" s="1">
        <v>0.0</v>
      </c>
      <c r="X36" s="1">
        <v>1548.34</v>
      </c>
      <c r="Y36" s="8">
        <f t="shared" si="1"/>
        <v>107</v>
      </c>
      <c r="Z36" s="1">
        <v>88.0</v>
      </c>
      <c r="AA36" s="1"/>
      <c r="AB36">
        <f t="shared" si="2"/>
        <v>88</v>
      </c>
      <c r="AC36" s="1">
        <v>19.0</v>
      </c>
      <c r="AE36">
        <f t="shared" si="3"/>
        <v>19</v>
      </c>
      <c r="AI36" s="8">
        <f t="shared" si="4"/>
        <v>107</v>
      </c>
      <c r="AJ36" s="5">
        <v>43204.0</v>
      </c>
      <c r="AK36" s="1">
        <v>0.0</v>
      </c>
      <c r="AL36" s="1">
        <v>0.0</v>
      </c>
      <c r="AM36" s="5">
        <v>43205.0</v>
      </c>
      <c r="AN36" s="1">
        <v>0.0</v>
      </c>
      <c r="AO36" s="1">
        <v>0.0</v>
      </c>
      <c r="AP36" s="5">
        <v>43206.0</v>
      </c>
      <c r="AQ36" s="1">
        <v>0.0</v>
      </c>
      <c r="AR36" s="1">
        <v>0.0</v>
      </c>
      <c r="AS36" s="5">
        <v>43207.0</v>
      </c>
      <c r="AT36" s="1">
        <v>0.0</v>
      </c>
      <c r="AU36" s="1">
        <v>1.0</v>
      </c>
      <c r="AV36" s="5">
        <v>43208.0</v>
      </c>
      <c r="AW36" s="1">
        <v>0.0</v>
      </c>
      <c r="AX36" s="1">
        <v>1.0</v>
      </c>
      <c r="AY36" s="5"/>
      <c r="AZ36" s="1"/>
      <c r="BA36" s="1"/>
      <c r="BF36" s="5">
        <v>43209.0</v>
      </c>
      <c r="BG36">
        <f t="shared" si="5"/>
        <v>63</v>
      </c>
      <c r="BI36">
        <f t="shared" si="6"/>
        <v>0</v>
      </c>
      <c r="BJ36">
        <f t="shared" si="7"/>
        <v>63</v>
      </c>
      <c r="BK36" s="1">
        <v>4.0</v>
      </c>
      <c r="BM36" s="1">
        <v>59.0</v>
      </c>
      <c r="BN36" s="1"/>
      <c r="BP36">
        <f t="shared" si="8"/>
        <v>25</v>
      </c>
      <c r="BQ36">
        <f t="shared" si="9"/>
        <v>25</v>
      </c>
      <c r="BR36">
        <f t="shared" si="10"/>
        <v>0</v>
      </c>
      <c r="BS36" s="1">
        <v>1.0</v>
      </c>
      <c r="BU36" s="1">
        <v>18.0</v>
      </c>
      <c r="BY36" s="1">
        <v>3.0</v>
      </c>
      <c r="CC36">
        <f t="shared" si="11"/>
        <v>2</v>
      </c>
      <c r="CF36" s="1">
        <v>2.0</v>
      </c>
      <c r="CG36">
        <f t="shared" si="12"/>
        <v>0</v>
      </c>
      <c r="CK36">
        <f t="shared" si="13"/>
        <v>1</v>
      </c>
      <c r="CN36" s="1">
        <v>1.0</v>
      </c>
      <c r="CO36">
        <f t="shared" si="14"/>
        <v>0</v>
      </c>
      <c r="CT36" s="1" t="s">
        <v>145</v>
      </c>
    </row>
    <row r="37">
      <c r="A37" s="1">
        <v>47.0</v>
      </c>
      <c r="C37" s="1" t="s">
        <v>61</v>
      </c>
      <c r="D37" s="1">
        <v>28.0</v>
      </c>
      <c r="E37" s="1">
        <v>10.0</v>
      </c>
      <c r="F37" s="1" t="s">
        <v>3</v>
      </c>
      <c r="H37" s="5">
        <v>46838.0</v>
      </c>
      <c r="I37" s="5">
        <v>43190.0</v>
      </c>
      <c r="J37" s="6">
        <v>0.4791666666666667</v>
      </c>
      <c r="K37" s="1">
        <v>1.0</v>
      </c>
      <c r="L37" s="5">
        <v>43190.0</v>
      </c>
      <c r="M37" s="1">
        <v>42.3</v>
      </c>
      <c r="N37" s="5">
        <v>43195.0</v>
      </c>
      <c r="O37" s="1">
        <v>98.17</v>
      </c>
      <c r="P37" s="5">
        <v>43201.0</v>
      </c>
      <c r="Q37" s="1">
        <v>354.17</v>
      </c>
      <c r="R37" s="5">
        <v>43196.0</v>
      </c>
      <c r="S37" s="6">
        <v>0.31319444444444444</v>
      </c>
      <c r="T37" s="6">
        <v>0.35833333333333334</v>
      </c>
      <c r="U37" s="5">
        <v>43208.0</v>
      </c>
      <c r="V37" s="1">
        <v>5.0</v>
      </c>
      <c r="W37" s="1">
        <v>0.0</v>
      </c>
      <c r="X37" s="1">
        <v>984.03</v>
      </c>
      <c r="Y37" s="8">
        <f t="shared" si="1"/>
        <v>71</v>
      </c>
      <c r="Z37" s="1">
        <v>47.0</v>
      </c>
      <c r="AA37" s="1">
        <v>6.0</v>
      </c>
      <c r="AB37">
        <f t="shared" si="2"/>
        <v>53</v>
      </c>
      <c r="AC37" s="1">
        <v>17.0</v>
      </c>
      <c r="AD37" s="1">
        <v>1.0</v>
      </c>
      <c r="AE37">
        <f t="shared" si="3"/>
        <v>18</v>
      </c>
      <c r="AF37" s="5">
        <v>43211.0</v>
      </c>
      <c r="AG37" s="1">
        <v>1.0</v>
      </c>
      <c r="AH37" s="1">
        <v>38.0</v>
      </c>
      <c r="AI37" s="8">
        <f t="shared" si="4"/>
        <v>110</v>
      </c>
      <c r="AJ37" s="5">
        <v>43209.0</v>
      </c>
      <c r="AK37" s="1">
        <v>0.0</v>
      </c>
      <c r="AL37" s="1">
        <v>0.0</v>
      </c>
      <c r="AM37" s="5">
        <v>43210.0</v>
      </c>
      <c r="AN37" s="1">
        <v>0.0</v>
      </c>
      <c r="AO37" s="1">
        <v>0.0</v>
      </c>
      <c r="AP37" s="5">
        <v>43211.0</v>
      </c>
      <c r="AQ37" s="1">
        <v>0.0</v>
      </c>
      <c r="AR37" s="1">
        <v>1.0</v>
      </c>
      <c r="AS37" s="5">
        <v>43212.0</v>
      </c>
      <c r="AT37" s="1">
        <v>1.0</v>
      </c>
      <c r="AU37" s="1">
        <v>3.0</v>
      </c>
      <c r="AV37" s="5">
        <v>43213.0</v>
      </c>
      <c r="AW37" s="1">
        <v>0.0</v>
      </c>
      <c r="AX37" s="1">
        <v>0.0</v>
      </c>
      <c r="BE37" s="1">
        <v>667.91</v>
      </c>
      <c r="BF37" s="5">
        <v>43214.0</v>
      </c>
      <c r="BG37">
        <f t="shared" si="5"/>
        <v>21</v>
      </c>
      <c r="BH37" s="5">
        <v>43216.0</v>
      </c>
      <c r="BI37">
        <f t="shared" si="6"/>
        <v>3</v>
      </c>
      <c r="BJ37">
        <f t="shared" si="7"/>
        <v>24</v>
      </c>
      <c r="BK37" s="1">
        <v>0.0</v>
      </c>
      <c r="BM37" s="1">
        <v>21.0</v>
      </c>
      <c r="BN37" s="1"/>
      <c r="BO37" s="1">
        <v>3.0</v>
      </c>
      <c r="BP37">
        <f t="shared" si="8"/>
        <v>29</v>
      </c>
      <c r="BQ37">
        <f t="shared" si="9"/>
        <v>26</v>
      </c>
      <c r="BR37">
        <f t="shared" si="10"/>
        <v>3</v>
      </c>
      <c r="BU37" s="1">
        <v>11.0</v>
      </c>
      <c r="BY37" s="1">
        <v>12.0</v>
      </c>
      <c r="BZ37" s="1">
        <v>3.0</v>
      </c>
      <c r="CA37" s="1">
        <v>1.0</v>
      </c>
      <c r="CC37">
        <f t="shared" si="11"/>
        <v>0</v>
      </c>
      <c r="CG37">
        <f t="shared" si="12"/>
        <v>0</v>
      </c>
      <c r="CK37">
        <f t="shared" si="13"/>
        <v>2</v>
      </c>
      <c r="CN37" s="1">
        <v>2.0</v>
      </c>
      <c r="CO37">
        <f t="shared" si="14"/>
        <v>0</v>
      </c>
      <c r="CT37" s="1" t="s">
        <v>146</v>
      </c>
      <c r="CU37" s="1" t="s">
        <v>147</v>
      </c>
    </row>
    <row r="38">
      <c r="A38" s="1">
        <v>48.0</v>
      </c>
      <c r="C38" s="1" t="s">
        <v>61</v>
      </c>
      <c r="D38" s="1">
        <v>28.0</v>
      </c>
      <c r="E38" s="1">
        <v>10.0</v>
      </c>
      <c r="F38" s="1" t="s">
        <v>4</v>
      </c>
      <c r="H38" s="5">
        <v>43186.0</v>
      </c>
      <c r="I38" s="5">
        <v>43190.0</v>
      </c>
      <c r="J38" s="6">
        <v>0.47847222222222224</v>
      </c>
      <c r="K38" s="1">
        <v>1.0</v>
      </c>
      <c r="L38" s="5">
        <v>43190.0</v>
      </c>
      <c r="M38" s="1">
        <v>45.6</v>
      </c>
      <c r="N38" s="5">
        <v>43194.0</v>
      </c>
      <c r="O38" s="1">
        <v>292.58</v>
      </c>
      <c r="P38" s="5">
        <v>43198.0</v>
      </c>
      <c r="Q38" s="1">
        <v>1211.88</v>
      </c>
      <c r="R38" s="5">
        <v>43199.0</v>
      </c>
      <c r="S38" s="6">
        <v>0.31319444444444444</v>
      </c>
      <c r="T38" s="6">
        <v>0.35833333333333334</v>
      </c>
      <c r="U38" s="5">
        <v>43204.0</v>
      </c>
      <c r="V38" s="1">
        <v>5.0</v>
      </c>
      <c r="W38" s="1">
        <v>0.0</v>
      </c>
      <c r="X38" s="1">
        <v>3006.69</v>
      </c>
      <c r="Y38" s="8">
        <f t="shared" si="1"/>
        <v>75</v>
      </c>
      <c r="Z38" s="1">
        <v>64.0</v>
      </c>
      <c r="AA38" s="1"/>
      <c r="AB38">
        <f t="shared" si="2"/>
        <v>64</v>
      </c>
      <c r="AC38" s="1">
        <v>11.0</v>
      </c>
      <c r="AE38">
        <f t="shared" si="3"/>
        <v>11</v>
      </c>
      <c r="AI38" s="8">
        <f t="shared" si="4"/>
        <v>75</v>
      </c>
      <c r="AJ38" s="5">
        <v>43205.0</v>
      </c>
      <c r="AK38" s="1">
        <v>0.0</v>
      </c>
      <c r="AL38" s="1">
        <v>0.0</v>
      </c>
      <c r="AM38" s="5">
        <v>43206.0</v>
      </c>
      <c r="AN38" s="1">
        <v>0.0</v>
      </c>
      <c r="AO38" s="1">
        <v>0.0</v>
      </c>
      <c r="AP38" s="5">
        <v>43207.0</v>
      </c>
      <c r="AQ38" s="1">
        <v>1.0</v>
      </c>
      <c r="AR38" s="1">
        <v>2.0</v>
      </c>
      <c r="AS38" s="5">
        <v>43208.0</v>
      </c>
      <c r="AT38" s="1">
        <v>1.0</v>
      </c>
      <c r="AU38" s="1">
        <v>4.0</v>
      </c>
      <c r="AV38" s="5">
        <v>43209.0</v>
      </c>
      <c r="AW38" s="1">
        <v>0.0</v>
      </c>
      <c r="AX38" s="1">
        <v>0.0</v>
      </c>
      <c r="AY38" s="5">
        <v>43210.0</v>
      </c>
      <c r="AZ38" s="1">
        <v>0.0</v>
      </c>
      <c r="BA38" s="1">
        <v>0.0</v>
      </c>
      <c r="BB38" s="5">
        <v>43211.0</v>
      </c>
      <c r="BC38" s="1">
        <v>0.0</v>
      </c>
      <c r="BD38" s="1">
        <v>0.0</v>
      </c>
      <c r="BE38" s="1">
        <v>2556.71</v>
      </c>
      <c r="BF38" s="5">
        <v>43210.0</v>
      </c>
      <c r="BG38">
        <f t="shared" si="5"/>
        <v>27</v>
      </c>
      <c r="BI38">
        <f t="shared" si="6"/>
        <v>0</v>
      </c>
      <c r="BJ38">
        <f t="shared" si="7"/>
        <v>27</v>
      </c>
      <c r="BK38" s="1">
        <v>8.0</v>
      </c>
      <c r="BM38" s="1">
        <v>19.0</v>
      </c>
      <c r="BN38" s="1"/>
      <c r="BP38">
        <f t="shared" si="8"/>
        <v>37</v>
      </c>
      <c r="BQ38">
        <f t="shared" si="9"/>
        <v>37</v>
      </c>
      <c r="BR38">
        <f t="shared" si="10"/>
        <v>0</v>
      </c>
      <c r="BS38" s="1">
        <v>2.0</v>
      </c>
      <c r="BU38" s="1">
        <v>1.0</v>
      </c>
      <c r="BY38" s="1">
        <v>14.0</v>
      </c>
      <c r="CA38" s="1">
        <v>12.0</v>
      </c>
      <c r="CC38">
        <f t="shared" si="11"/>
        <v>1</v>
      </c>
      <c r="CF38" s="1">
        <v>1.0</v>
      </c>
      <c r="CG38">
        <f t="shared" si="12"/>
        <v>0</v>
      </c>
      <c r="CK38">
        <f t="shared" si="13"/>
        <v>7</v>
      </c>
      <c r="CM38" s="1">
        <v>1.0</v>
      </c>
      <c r="CN38" s="1">
        <v>6.0</v>
      </c>
      <c r="CO38">
        <f t="shared" si="14"/>
        <v>0</v>
      </c>
      <c r="CT38" s="1" t="s">
        <v>148</v>
      </c>
    </row>
    <row r="39">
      <c r="A39" s="1">
        <v>49.0</v>
      </c>
      <c r="C39" s="1" t="s">
        <v>61</v>
      </c>
      <c r="D39" s="1">
        <v>28.0</v>
      </c>
      <c r="E39" s="1">
        <v>10.0</v>
      </c>
      <c r="F39" s="1">
        <v>0.0</v>
      </c>
      <c r="H39" s="5">
        <v>43186.0</v>
      </c>
      <c r="I39" s="5">
        <v>43190.0</v>
      </c>
      <c r="J39" s="6">
        <v>0.47708333333333336</v>
      </c>
      <c r="K39" s="1">
        <v>2.0</v>
      </c>
      <c r="L39" s="5">
        <v>43190.0</v>
      </c>
      <c r="M39" s="1">
        <v>76.2</v>
      </c>
      <c r="N39" s="5">
        <v>43192.0</v>
      </c>
      <c r="O39" s="1">
        <v>173.87</v>
      </c>
      <c r="P39" s="5">
        <v>43196.0</v>
      </c>
      <c r="Q39" s="1">
        <v>942.54</v>
      </c>
      <c r="U39" s="5">
        <v>43203.0</v>
      </c>
      <c r="V39" s="1">
        <v>5.0</v>
      </c>
      <c r="W39" s="1">
        <v>0.0</v>
      </c>
      <c r="X39" s="1">
        <v>4008.16</v>
      </c>
      <c r="Y39" s="8">
        <f t="shared" si="1"/>
        <v>68</v>
      </c>
      <c r="Z39" s="1">
        <v>58.0</v>
      </c>
      <c r="AA39" s="1"/>
      <c r="AB39">
        <f t="shared" si="2"/>
        <v>58</v>
      </c>
      <c r="AC39" s="1">
        <v>10.0</v>
      </c>
      <c r="AE39">
        <f t="shared" si="3"/>
        <v>10</v>
      </c>
      <c r="AI39" s="8">
        <f t="shared" si="4"/>
        <v>68</v>
      </c>
      <c r="AJ39" s="5">
        <v>43204.0</v>
      </c>
      <c r="AK39" s="1">
        <v>0.0</v>
      </c>
      <c r="AL39" s="1">
        <v>0.0</v>
      </c>
      <c r="AM39" s="5">
        <v>43205.0</v>
      </c>
      <c r="AN39" s="1">
        <v>0.0</v>
      </c>
      <c r="AO39" s="1">
        <v>0.0</v>
      </c>
      <c r="AP39" s="5">
        <v>43206.0</v>
      </c>
      <c r="AQ39" s="1">
        <v>0.0</v>
      </c>
      <c r="AR39" s="1">
        <v>0.0</v>
      </c>
      <c r="AS39" s="5">
        <v>43207.0</v>
      </c>
      <c r="AT39" s="1">
        <v>1.0</v>
      </c>
      <c r="AU39" s="1">
        <v>1.0</v>
      </c>
      <c r="AV39" s="5">
        <v>43208.0</v>
      </c>
      <c r="AW39" s="1">
        <v>1.0</v>
      </c>
      <c r="AX39" s="1">
        <v>3.0</v>
      </c>
      <c r="AY39" s="5">
        <v>43209.0</v>
      </c>
      <c r="AZ39" s="1">
        <v>0.0</v>
      </c>
      <c r="BA39" s="1">
        <v>2.0</v>
      </c>
      <c r="BB39" s="5">
        <v>43210.0</v>
      </c>
      <c r="BC39" s="1">
        <v>1.0</v>
      </c>
      <c r="BD39" s="1">
        <v>1.0</v>
      </c>
      <c r="BE39" s="1">
        <v>3757.02</v>
      </c>
      <c r="BF39" s="5">
        <v>43209.0</v>
      </c>
      <c r="BG39">
        <f t="shared" si="5"/>
        <v>27</v>
      </c>
      <c r="BI39">
        <f t="shared" si="6"/>
        <v>0</v>
      </c>
      <c r="BJ39">
        <f t="shared" si="7"/>
        <v>27</v>
      </c>
      <c r="BK39" s="1">
        <v>8.0</v>
      </c>
      <c r="BM39" s="1">
        <v>19.0</v>
      </c>
      <c r="BN39" s="1"/>
      <c r="BP39">
        <f t="shared" si="8"/>
        <v>31</v>
      </c>
      <c r="BQ39">
        <f t="shared" si="9"/>
        <v>31</v>
      </c>
      <c r="BR39">
        <f t="shared" si="10"/>
        <v>0</v>
      </c>
      <c r="BS39" s="1">
        <v>10.0</v>
      </c>
      <c r="BU39" s="1">
        <v>8.0</v>
      </c>
      <c r="BY39" s="1">
        <v>5.0</v>
      </c>
      <c r="CA39" s="1">
        <v>1.0</v>
      </c>
      <c r="CC39">
        <f t="shared" si="11"/>
        <v>1</v>
      </c>
      <c r="CF39" s="1">
        <v>1.0</v>
      </c>
      <c r="CG39">
        <f t="shared" si="12"/>
        <v>0</v>
      </c>
      <c r="CK39">
        <f t="shared" si="13"/>
        <v>6</v>
      </c>
      <c r="CM39" s="1">
        <v>2.0</v>
      </c>
      <c r="CN39" s="1">
        <v>4.0</v>
      </c>
      <c r="CO39">
        <f t="shared" si="14"/>
        <v>0</v>
      </c>
    </row>
    <row r="40">
      <c r="A40" s="1">
        <v>51.0</v>
      </c>
      <c r="C40" s="1" t="s">
        <v>61</v>
      </c>
      <c r="D40" s="1">
        <v>28.0</v>
      </c>
      <c r="E40" s="1">
        <v>10.0</v>
      </c>
      <c r="F40" s="1" t="s">
        <v>4</v>
      </c>
      <c r="H40" s="5">
        <v>43186.0</v>
      </c>
      <c r="I40" s="5">
        <v>43190.0</v>
      </c>
      <c r="J40" s="6">
        <v>0.47430555555555554</v>
      </c>
      <c r="K40" s="1">
        <v>1.0</v>
      </c>
      <c r="L40" s="5">
        <v>43190.0</v>
      </c>
      <c r="M40" s="1">
        <v>49.13</v>
      </c>
      <c r="N40" s="5">
        <v>43194.0</v>
      </c>
      <c r="O40" s="1">
        <v>231.92</v>
      </c>
      <c r="P40" s="5">
        <v>43198.0</v>
      </c>
      <c r="Q40" s="1">
        <v>1072.75</v>
      </c>
      <c r="R40" s="5">
        <v>43199.0</v>
      </c>
      <c r="S40" s="6">
        <v>0.31319444444444444</v>
      </c>
      <c r="T40" s="6">
        <v>0.35833333333333334</v>
      </c>
      <c r="U40" s="5">
        <v>43203.0</v>
      </c>
      <c r="V40" s="1">
        <v>5.0</v>
      </c>
      <c r="W40" s="1">
        <v>0.0</v>
      </c>
      <c r="X40" s="1">
        <v>2542.38</v>
      </c>
      <c r="Y40" s="8">
        <f t="shared" si="1"/>
        <v>50</v>
      </c>
      <c r="Z40" s="1">
        <v>31.0</v>
      </c>
      <c r="AA40" s="1"/>
      <c r="AB40">
        <f t="shared" si="2"/>
        <v>31</v>
      </c>
      <c r="AC40" s="1">
        <v>19.0</v>
      </c>
      <c r="AE40">
        <f t="shared" si="3"/>
        <v>19</v>
      </c>
      <c r="AI40" s="8">
        <f t="shared" si="4"/>
        <v>50</v>
      </c>
      <c r="AJ40" s="5">
        <v>43204.0</v>
      </c>
      <c r="AK40" s="1">
        <v>0.0</v>
      </c>
      <c r="AL40" s="1">
        <v>0.0</v>
      </c>
      <c r="AM40" s="5">
        <v>43205.0</v>
      </c>
      <c r="AN40" s="1">
        <v>0.0</v>
      </c>
      <c r="AO40" s="1">
        <v>0.0</v>
      </c>
      <c r="AP40" s="5">
        <v>43206.0</v>
      </c>
      <c r="AQ40" s="1">
        <v>0.0</v>
      </c>
      <c r="AR40" s="1">
        <v>0.0</v>
      </c>
      <c r="AS40" s="5">
        <v>43207.0</v>
      </c>
      <c r="AT40" s="1">
        <v>0.0</v>
      </c>
      <c r="AU40" s="1">
        <v>0.0</v>
      </c>
      <c r="AV40" s="5">
        <v>43208.0</v>
      </c>
      <c r="AW40" s="1">
        <v>0.0</v>
      </c>
      <c r="AX40" s="1">
        <v>1.0</v>
      </c>
      <c r="AY40" s="5">
        <v>43209.0</v>
      </c>
      <c r="AZ40" s="1">
        <v>0.0</v>
      </c>
      <c r="BA40" s="1">
        <v>0.0</v>
      </c>
      <c r="BB40" s="5">
        <v>43210.0</v>
      </c>
      <c r="BC40" s="1">
        <v>0.0</v>
      </c>
      <c r="BD40" s="1">
        <v>0.0</v>
      </c>
      <c r="BE40" s="1">
        <v>2285.23</v>
      </c>
      <c r="BF40" s="5">
        <v>43210.0</v>
      </c>
      <c r="BG40">
        <f t="shared" si="5"/>
        <v>28</v>
      </c>
      <c r="BI40">
        <f t="shared" si="6"/>
        <v>0</v>
      </c>
      <c r="BJ40">
        <f t="shared" si="7"/>
        <v>28</v>
      </c>
      <c r="BK40" s="1">
        <v>24.0</v>
      </c>
      <c r="BM40" s="1">
        <v>4.0</v>
      </c>
      <c r="BN40" s="1"/>
      <c r="BP40">
        <f t="shared" si="8"/>
        <v>3</v>
      </c>
      <c r="BQ40">
        <f t="shared" si="9"/>
        <v>3</v>
      </c>
      <c r="BR40">
        <f t="shared" si="10"/>
        <v>0</v>
      </c>
      <c r="BS40" s="1">
        <v>1.0</v>
      </c>
      <c r="CA40" s="1">
        <v>1.0</v>
      </c>
      <c r="CC40">
        <f t="shared" si="11"/>
        <v>0</v>
      </c>
      <c r="CG40">
        <f t="shared" si="12"/>
        <v>0</v>
      </c>
      <c r="CK40">
        <f t="shared" si="13"/>
        <v>1</v>
      </c>
      <c r="CM40" s="1">
        <v>1.0</v>
      </c>
      <c r="CO40">
        <f t="shared" si="14"/>
        <v>0</v>
      </c>
      <c r="CT40" s="1" t="s">
        <v>149</v>
      </c>
    </row>
    <row r="41">
      <c r="A41" s="1">
        <v>52.0</v>
      </c>
      <c r="C41" s="1" t="s">
        <v>61</v>
      </c>
      <c r="D41" s="1">
        <v>28.0</v>
      </c>
      <c r="E41" s="1">
        <v>10.0</v>
      </c>
      <c r="F41" s="1">
        <v>0.0</v>
      </c>
      <c r="H41" s="5">
        <v>43186.0</v>
      </c>
      <c r="I41" s="5">
        <v>43190.0</v>
      </c>
      <c r="J41" s="6">
        <v>0.47291666666666665</v>
      </c>
      <c r="K41" s="1">
        <v>1.0</v>
      </c>
      <c r="L41" s="5">
        <v>43190.0</v>
      </c>
      <c r="M41" s="1">
        <v>58.7</v>
      </c>
      <c r="N41" s="5">
        <v>43195.0</v>
      </c>
      <c r="O41" s="1">
        <v>323.14</v>
      </c>
      <c r="P41" s="5">
        <v>43199.0</v>
      </c>
      <c r="Q41" s="1">
        <v>1465.67</v>
      </c>
      <c r="U41" s="5">
        <v>43205.0</v>
      </c>
      <c r="V41" s="1">
        <v>5.0</v>
      </c>
      <c r="W41" s="1">
        <v>0.0</v>
      </c>
      <c r="X41" s="1">
        <v>3308.04</v>
      </c>
      <c r="Y41" s="8">
        <f t="shared" si="1"/>
        <v>58</v>
      </c>
      <c r="Z41" s="1">
        <v>35.0</v>
      </c>
      <c r="AA41" s="1"/>
      <c r="AB41">
        <f t="shared" si="2"/>
        <v>35</v>
      </c>
      <c r="AC41" s="1">
        <v>23.0</v>
      </c>
      <c r="AE41">
        <f t="shared" si="3"/>
        <v>23</v>
      </c>
      <c r="AI41" s="8">
        <f t="shared" si="4"/>
        <v>58</v>
      </c>
      <c r="AJ41" s="5">
        <v>43206.0</v>
      </c>
      <c r="AK41" s="1">
        <v>0.0</v>
      </c>
      <c r="AL41" s="1">
        <v>0.0</v>
      </c>
      <c r="AM41" s="5">
        <v>43207.0</v>
      </c>
      <c r="AN41" s="1">
        <v>0.0</v>
      </c>
      <c r="AO41" s="1">
        <v>0.0</v>
      </c>
      <c r="AP41" s="5">
        <v>43208.0</v>
      </c>
      <c r="AQ41" s="1">
        <v>0.0</v>
      </c>
      <c r="AR41" s="1">
        <v>2.0</v>
      </c>
      <c r="AS41" s="5">
        <v>43209.0</v>
      </c>
      <c r="AT41" s="1">
        <v>1.0</v>
      </c>
      <c r="AU41" s="1">
        <v>0.0</v>
      </c>
      <c r="AV41" s="5">
        <v>43210.0</v>
      </c>
      <c r="AW41" s="1">
        <v>1.0</v>
      </c>
      <c r="AX41" s="1">
        <v>2.0</v>
      </c>
      <c r="AY41" s="5">
        <v>43211.0</v>
      </c>
      <c r="AZ41" s="1">
        <v>0.0</v>
      </c>
      <c r="BA41" s="1">
        <v>1.0</v>
      </c>
      <c r="BB41" s="5">
        <v>43212.0</v>
      </c>
      <c r="BC41" s="1">
        <v>1.0</v>
      </c>
      <c r="BD41" s="1">
        <v>2.0</v>
      </c>
      <c r="BE41" s="1">
        <v>3131.08</v>
      </c>
      <c r="BF41" s="5">
        <v>43210.0</v>
      </c>
      <c r="BG41">
        <f t="shared" si="5"/>
        <v>25</v>
      </c>
      <c r="BI41">
        <f t="shared" si="6"/>
        <v>0</v>
      </c>
      <c r="BJ41">
        <f t="shared" si="7"/>
        <v>25</v>
      </c>
      <c r="BK41" s="1">
        <v>3.0</v>
      </c>
      <c r="BM41" s="1">
        <v>22.0</v>
      </c>
      <c r="BN41" s="1"/>
      <c r="BP41">
        <f t="shared" si="8"/>
        <v>10</v>
      </c>
      <c r="BQ41">
        <f t="shared" si="9"/>
        <v>10</v>
      </c>
      <c r="BR41">
        <f t="shared" si="10"/>
        <v>0</v>
      </c>
      <c r="BS41" s="1">
        <v>1.0</v>
      </c>
      <c r="BU41" s="1">
        <v>1.0</v>
      </c>
      <c r="BY41" s="1">
        <v>2.0</v>
      </c>
      <c r="CA41" s="1">
        <v>4.0</v>
      </c>
      <c r="CC41">
        <f t="shared" si="11"/>
        <v>0</v>
      </c>
      <c r="CG41">
        <f t="shared" si="12"/>
        <v>0</v>
      </c>
      <c r="CK41">
        <f t="shared" si="13"/>
        <v>2</v>
      </c>
      <c r="CN41" s="1">
        <v>2.0</v>
      </c>
      <c r="CO41">
        <f t="shared" si="14"/>
        <v>0</v>
      </c>
      <c r="CT41" s="1" t="s">
        <v>150</v>
      </c>
    </row>
    <row r="42">
      <c r="A42" s="1">
        <v>53.0</v>
      </c>
      <c r="C42" s="1" t="s">
        <v>61</v>
      </c>
      <c r="D42" s="1">
        <v>28.0</v>
      </c>
      <c r="E42" s="1">
        <v>10.0</v>
      </c>
      <c r="F42" s="1" t="s">
        <v>3</v>
      </c>
      <c r="G42" s="5">
        <v>43194.0</v>
      </c>
      <c r="H42" s="5">
        <v>43186.0</v>
      </c>
      <c r="I42" s="5">
        <v>43190.0</v>
      </c>
      <c r="J42" s="6">
        <v>0.4708333333333333</v>
      </c>
      <c r="K42" s="1">
        <v>1.0</v>
      </c>
      <c r="L42" s="5">
        <v>43190.0</v>
      </c>
      <c r="M42" s="1">
        <v>44.91</v>
      </c>
      <c r="Y42" s="8">
        <f t="shared" si="1"/>
        <v>0</v>
      </c>
      <c r="AB42">
        <f t="shared" si="2"/>
        <v>0</v>
      </c>
      <c r="AE42">
        <f t="shared" si="3"/>
        <v>0</v>
      </c>
      <c r="AI42" s="8">
        <f t="shared" si="4"/>
        <v>0</v>
      </c>
      <c r="BG42">
        <f t="shared" si="5"/>
        <v>0</v>
      </c>
      <c r="BI42">
        <f t="shared" si="6"/>
        <v>0</v>
      </c>
      <c r="BJ42">
        <f t="shared" si="7"/>
        <v>0</v>
      </c>
      <c r="BP42">
        <f t="shared" si="8"/>
        <v>0</v>
      </c>
      <c r="BQ42">
        <f t="shared" si="9"/>
        <v>0</v>
      </c>
      <c r="BR42">
        <f t="shared" si="10"/>
        <v>0</v>
      </c>
      <c r="CC42">
        <f t="shared" si="11"/>
        <v>0</v>
      </c>
      <c r="CG42">
        <f t="shared" si="12"/>
        <v>0</v>
      </c>
      <c r="CK42">
        <f t="shared" si="13"/>
        <v>0</v>
      </c>
      <c r="CO42">
        <f t="shared" si="14"/>
        <v>0</v>
      </c>
    </row>
    <row r="43">
      <c r="A43" s="1">
        <v>54.0</v>
      </c>
      <c r="C43" s="1" t="s">
        <v>61</v>
      </c>
      <c r="D43" s="1">
        <v>28.0</v>
      </c>
      <c r="E43" s="1">
        <v>0.0</v>
      </c>
      <c r="F43" s="1" t="s">
        <v>3</v>
      </c>
      <c r="H43" s="5">
        <v>43186.0</v>
      </c>
      <c r="I43" s="5">
        <v>43190.0</v>
      </c>
      <c r="J43" s="6">
        <v>0.5111111111111111</v>
      </c>
      <c r="K43" s="1">
        <v>1.0</v>
      </c>
      <c r="L43" s="5">
        <v>43190.0</v>
      </c>
      <c r="M43" s="1">
        <v>78.04</v>
      </c>
      <c r="N43" s="5">
        <v>43193.0</v>
      </c>
      <c r="O43" s="1">
        <v>247.95</v>
      </c>
      <c r="P43" s="5">
        <v>43197.0</v>
      </c>
      <c r="Q43" s="1">
        <v>1340.75</v>
      </c>
      <c r="R43" s="5">
        <v>43194.0</v>
      </c>
      <c r="S43" s="6">
        <v>0.3111111111111111</v>
      </c>
      <c r="T43" s="6">
        <v>0.3590277777777778</v>
      </c>
      <c r="U43" s="5">
        <v>43201.0</v>
      </c>
      <c r="V43" s="1">
        <v>5.0</v>
      </c>
      <c r="W43" s="1">
        <v>0.0</v>
      </c>
      <c r="X43" s="1">
        <v>3017.65</v>
      </c>
      <c r="Y43" s="8">
        <f t="shared" si="1"/>
        <v>110</v>
      </c>
      <c r="Z43" s="1">
        <v>76.0</v>
      </c>
      <c r="AA43" s="1"/>
      <c r="AB43">
        <f t="shared" si="2"/>
        <v>76</v>
      </c>
      <c r="AC43" s="1">
        <v>34.0</v>
      </c>
      <c r="AE43">
        <f t="shared" si="3"/>
        <v>34</v>
      </c>
      <c r="AI43" s="8">
        <f t="shared" si="4"/>
        <v>110</v>
      </c>
      <c r="AJ43" s="5">
        <v>43202.0</v>
      </c>
      <c r="AK43" s="1">
        <v>0.0</v>
      </c>
      <c r="AL43" s="1">
        <v>0.0</v>
      </c>
      <c r="AP43" s="5">
        <v>43204.0</v>
      </c>
      <c r="AQ43" s="1">
        <v>0.0</v>
      </c>
      <c r="AR43" s="1">
        <v>0.0</v>
      </c>
      <c r="AV43" s="5">
        <v>43206.0</v>
      </c>
      <c r="AW43" s="1">
        <v>1.0</v>
      </c>
      <c r="AX43" s="1">
        <v>7.0</v>
      </c>
      <c r="AY43" s="5">
        <v>43207.0</v>
      </c>
      <c r="AZ43" s="1">
        <v>1.0</v>
      </c>
      <c r="BA43" s="1">
        <v>4.0</v>
      </c>
      <c r="BB43" s="5">
        <v>43208.0</v>
      </c>
      <c r="BC43" s="1">
        <v>0.0</v>
      </c>
      <c r="BD43" s="1">
        <v>2.0</v>
      </c>
      <c r="BE43" s="1">
        <v>2531.63</v>
      </c>
      <c r="BF43" s="5">
        <v>43205.0</v>
      </c>
      <c r="BG43">
        <f t="shared" si="5"/>
        <v>63</v>
      </c>
      <c r="BI43">
        <f t="shared" si="6"/>
        <v>0</v>
      </c>
      <c r="BJ43">
        <f t="shared" si="7"/>
        <v>63</v>
      </c>
      <c r="BK43" s="1">
        <v>0.0</v>
      </c>
      <c r="BM43" s="1">
        <v>62.0</v>
      </c>
      <c r="BN43" s="1">
        <v>1.0</v>
      </c>
      <c r="BP43">
        <f t="shared" si="8"/>
        <v>13</v>
      </c>
      <c r="BQ43">
        <f t="shared" si="9"/>
        <v>13</v>
      </c>
      <c r="BR43">
        <f t="shared" si="10"/>
        <v>0</v>
      </c>
      <c r="BU43" s="1">
        <v>3.0</v>
      </c>
      <c r="BY43" s="1">
        <v>1.0</v>
      </c>
      <c r="CA43" s="1">
        <v>3.0</v>
      </c>
      <c r="CC43">
        <f t="shared" si="11"/>
        <v>2</v>
      </c>
      <c r="CF43" s="1">
        <v>2.0</v>
      </c>
      <c r="CG43">
        <f t="shared" si="12"/>
        <v>0</v>
      </c>
      <c r="CK43">
        <f t="shared" si="13"/>
        <v>4</v>
      </c>
      <c r="CN43" s="1">
        <v>4.0</v>
      </c>
      <c r="CO43">
        <f t="shared" si="14"/>
        <v>0</v>
      </c>
      <c r="CT43" s="1" t="s">
        <v>151</v>
      </c>
    </row>
    <row r="44">
      <c r="A44" s="1">
        <v>57.0</v>
      </c>
      <c r="C44" s="1" t="s">
        <v>61</v>
      </c>
      <c r="D44" s="1">
        <v>28.0</v>
      </c>
      <c r="E44" s="1">
        <v>0.0</v>
      </c>
      <c r="F44" s="1" t="s">
        <v>3</v>
      </c>
      <c r="H44" s="5">
        <v>43187.0</v>
      </c>
      <c r="I44" s="5">
        <v>43190.0</v>
      </c>
      <c r="J44" s="6">
        <v>0.5083333333333333</v>
      </c>
      <c r="K44" s="1">
        <v>1.0</v>
      </c>
      <c r="L44" s="5">
        <v>43190.0</v>
      </c>
      <c r="M44" s="1">
        <v>43.67</v>
      </c>
      <c r="N44" s="5">
        <v>43194.0</v>
      </c>
      <c r="O44" s="1">
        <v>215.32</v>
      </c>
      <c r="P44" s="5">
        <v>43197.0</v>
      </c>
      <c r="Q44" s="1">
        <v>797.63</v>
      </c>
      <c r="R44" s="5">
        <v>43195.0</v>
      </c>
      <c r="S44" s="6">
        <v>0.325</v>
      </c>
      <c r="T44" s="6">
        <v>0.3590277777777778</v>
      </c>
      <c r="U44" s="5">
        <v>43200.0</v>
      </c>
      <c r="V44" s="1">
        <v>5.0</v>
      </c>
      <c r="W44" s="1">
        <v>0.0</v>
      </c>
      <c r="X44" s="1">
        <v>1993.12</v>
      </c>
      <c r="Y44" s="8">
        <f t="shared" si="1"/>
        <v>38</v>
      </c>
      <c r="Z44" s="1">
        <v>38.0</v>
      </c>
      <c r="AA44" s="1"/>
      <c r="AB44">
        <f t="shared" si="2"/>
        <v>38</v>
      </c>
      <c r="AC44" s="1">
        <v>0.0</v>
      </c>
      <c r="AE44">
        <f t="shared" si="3"/>
        <v>0</v>
      </c>
      <c r="AI44" s="8">
        <f t="shared" si="4"/>
        <v>38</v>
      </c>
      <c r="AJ44" s="5">
        <v>43201.0</v>
      </c>
      <c r="AK44" s="1">
        <v>1.0</v>
      </c>
      <c r="AL44" s="1">
        <v>1.0</v>
      </c>
      <c r="AM44" s="5">
        <v>43202.0</v>
      </c>
      <c r="AN44" s="1">
        <v>0.0</v>
      </c>
      <c r="AO44" s="1">
        <v>0.0</v>
      </c>
      <c r="AP44" s="5">
        <v>43203.0</v>
      </c>
      <c r="AQ44" s="1">
        <v>0.0</v>
      </c>
      <c r="AR44" s="1">
        <v>1.0</v>
      </c>
      <c r="AY44" s="5">
        <v>43206.0</v>
      </c>
      <c r="AZ44" s="1">
        <v>1.0</v>
      </c>
      <c r="BA44" s="1">
        <v>17.0</v>
      </c>
      <c r="BB44" s="5">
        <v>43207.0</v>
      </c>
      <c r="BC44" s="1">
        <v>1.0</v>
      </c>
      <c r="BD44" s="1">
        <v>8.0</v>
      </c>
      <c r="BE44" s="1">
        <v>2257.99</v>
      </c>
      <c r="BF44" s="5">
        <v>43205.0</v>
      </c>
      <c r="BG44">
        <f t="shared" si="5"/>
        <v>37</v>
      </c>
      <c r="BI44">
        <f t="shared" si="6"/>
        <v>0</v>
      </c>
      <c r="BJ44">
        <f t="shared" si="7"/>
        <v>37</v>
      </c>
      <c r="BK44" s="1">
        <v>24.0</v>
      </c>
      <c r="BM44" s="1">
        <v>13.0</v>
      </c>
      <c r="BN44" s="1"/>
      <c r="BP44">
        <f t="shared" si="8"/>
        <v>1</v>
      </c>
      <c r="BQ44">
        <f t="shared" si="9"/>
        <v>1</v>
      </c>
      <c r="BR44">
        <f t="shared" si="10"/>
        <v>0</v>
      </c>
      <c r="CC44">
        <f t="shared" si="11"/>
        <v>0</v>
      </c>
      <c r="CG44">
        <f t="shared" si="12"/>
        <v>0</v>
      </c>
      <c r="CK44">
        <f t="shared" si="13"/>
        <v>1</v>
      </c>
      <c r="CL44" s="1">
        <v>1.0</v>
      </c>
      <c r="CO44">
        <f t="shared" si="14"/>
        <v>0</v>
      </c>
      <c r="CT44" s="16" t="s">
        <v>152</v>
      </c>
    </row>
    <row r="45">
      <c r="A45" s="1">
        <v>58.0</v>
      </c>
      <c r="C45" s="1" t="s">
        <v>61</v>
      </c>
      <c r="D45" s="1">
        <v>28.0</v>
      </c>
      <c r="E45" s="1">
        <v>10.0</v>
      </c>
      <c r="F45" s="1" t="s">
        <v>3</v>
      </c>
      <c r="H45" s="5">
        <v>43187.0</v>
      </c>
      <c r="I45" s="5">
        <v>43191.0</v>
      </c>
      <c r="J45" s="6">
        <v>0.5743055555555555</v>
      </c>
      <c r="K45" s="1">
        <v>1.0</v>
      </c>
      <c r="L45" s="5">
        <v>43191.0</v>
      </c>
      <c r="M45" s="1">
        <v>64.91</v>
      </c>
      <c r="N45" s="5">
        <v>43195.0</v>
      </c>
      <c r="O45" s="1">
        <v>290.89</v>
      </c>
      <c r="P45" s="5">
        <v>43199.0</v>
      </c>
      <c r="Q45" s="1">
        <v>1253.06</v>
      </c>
      <c r="R45" s="5">
        <v>43196.0</v>
      </c>
      <c r="S45" s="6">
        <v>0.31319444444444444</v>
      </c>
      <c r="T45" s="6">
        <v>0.35833333333333334</v>
      </c>
      <c r="U45" s="5">
        <v>43205.0</v>
      </c>
      <c r="V45" s="1">
        <v>5.0</v>
      </c>
      <c r="W45" s="1">
        <v>0.0</v>
      </c>
      <c r="X45" s="1">
        <v>3910.54</v>
      </c>
      <c r="Y45" s="8">
        <f t="shared" si="1"/>
        <v>58</v>
      </c>
      <c r="Z45" s="1">
        <v>33.0</v>
      </c>
      <c r="AA45" s="1">
        <v>0.0</v>
      </c>
      <c r="AB45">
        <f t="shared" si="2"/>
        <v>33</v>
      </c>
      <c r="AC45" s="1">
        <v>24.0</v>
      </c>
      <c r="AD45" s="1">
        <v>1.0</v>
      </c>
      <c r="AE45">
        <f t="shared" si="3"/>
        <v>25</v>
      </c>
      <c r="AF45" s="5">
        <v>43208.0</v>
      </c>
      <c r="AG45" s="1">
        <v>1.0</v>
      </c>
      <c r="AI45" s="8">
        <f t="shared" si="4"/>
        <v>59</v>
      </c>
      <c r="AJ45" s="5">
        <v>43206.0</v>
      </c>
      <c r="AK45" s="1">
        <v>0.0</v>
      </c>
      <c r="AL45" s="1">
        <v>0.0</v>
      </c>
      <c r="AM45" s="5">
        <v>43207.0</v>
      </c>
      <c r="AN45" s="1">
        <v>0.0</v>
      </c>
      <c r="AO45" s="1">
        <v>0.0</v>
      </c>
      <c r="AP45" s="5">
        <v>43208.0</v>
      </c>
      <c r="AQ45" s="1">
        <v>0.0</v>
      </c>
      <c r="AR45" s="1">
        <v>0.0</v>
      </c>
      <c r="AS45" s="5">
        <v>43209.0</v>
      </c>
      <c r="AT45" s="1">
        <v>0.0</v>
      </c>
      <c r="AU45" s="1">
        <v>0.0</v>
      </c>
      <c r="AV45" s="5">
        <v>43210.0</v>
      </c>
      <c r="AW45" s="1">
        <v>0.0</v>
      </c>
      <c r="AX45" s="1">
        <v>2.0</v>
      </c>
      <c r="AY45" s="5">
        <v>43211.0</v>
      </c>
      <c r="AZ45" s="1">
        <v>1.0</v>
      </c>
      <c r="BA45" s="1">
        <v>1.0</v>
      </c>
      <c r="BB45" s="5">
        <v>43212.0</v>
      </c>
      <c r="BC45" s="1">
        <v>0.0</v>
      </c>
      <c r="BD45" s="1">
        <v>0.0</v>
      </c>
      <c r="BE45" s="1">
        <v>3478.16</v>
      </c>
      <c r="BF45" s="5">
        <v>43210.0</v>
      </c>
      <c r="BG45">
        <f t="shared" si="5"/>
        <v>5</v>
      </c>
      <c r="BI45">
        <f t="shared" si="6"/>
        <v>0</v>
      </c>
      <c r="BJ45">
        <f t="shared" si="7"/>
        <v>5</v>
      </c>
      <c r="BK45" s="1">
        <v>2.0</v>
      </c>
      <c r="BM45" s="1">
        <v>3.0</v>
      </c>
      <c r="BN45" s="1"/>
      <c r="BP45">
        <f t="shared" si="8"/>
        <v>28</v>
      </c>
      <c r="BQ45">
        <f t="shared" si="9"/>
        <v>28</v>
      </c>
      <c r="BR45">
        <f t="shared" si="10"/>
        <v>0</v>
      </c>
      <c r="BS45" s="1">
        <v>6.0</v>
      </c>
      <c r="BU45" s="1">
        <v>11.0</v>
      </c>
      <c r="CA45" s="1">
        <v>1.0</v>
      </c>
      <c r="CC45">
        <f t="shared" si="11"/>
        <v>0</v>
      </c>
      <c r="CG45">
        <f t="shared" si="12"/>
        <v>0</v>
      </c>
      <c r="CK45">
        <f t="shared" si="13"/>
        <v>10</v>
      </c>
      <c r="CM45" s="1">
        <v>1.0</v>
      </c>
      <c r="CN45" s="1">
        <v>9.0</v>
      </c>
      <c r="CO45">
        <f t="shared" si="14"/>
        <v>0</v>
      </c>
      <c r="CT45" s="1" t="s">
        <v>153</v>
      </c>
    </row>
    <row r="46">
      <c r="A46" s="1">
        <v>59.0</v>
      </c>
      <c r="C46" s="1" t="s">
        <v>61</v>
      </c>
      <c r="D46" s="1">
        <v>28.0</v>
      </c>
      <c r="E46" s="1">
        <v>10.0</v>
      </c>
      <c r="F46" s="1" t="s">
        <v>4</v>
      </c>
      <c r="G46" s="5">
        <v>43206.0</v>
      </c>
      <c r="H46" s="5">
        <v>43187.0</v>
      </c>
      <c r="I46" s="5">
        <v>43191.0</v>
      </c>
      <c r="J46" s="6">
        <v>0.5784722222222223</v>
      </c>
      <c r="K46" s="1">
        <v>1.0</v>
      </c>
      <c r="L46" s="5">
        <v>43191.0</v>
      </c>
      <c r="M46" s="1">
        <v>68.7</v>
      </c>
      <c r="N46" s="5">
        <v>43195.0</v>
      </c>
      <c r="O46" s="1">
        <v>326.27</v>
      </c>
      <c r="P46" s="5">
        <v>43200.0</v>
      </c>
      <c r="Q46" s="1">
        <v>1975.06</v>
      </c>
      <c r="R46" s="5">
        <v>43201.0</v>
      </c>
      <c r="S46" s="6">
        <v>0.31180555555555556</v>
      </c>
      <c r="T46" s="6">
        <v>0.3597222222222222</v>
      </c>
      <c r="Y46" s="8">
        <f t="shared" si="1"/>
        <v>0</v>
      </c>
      <c r="AB46">
        <f t="shared" si="2"/>
        <v>0</v>
      </c>
      <c r="AE46">
        <f t="shared" si="3"/>
        <v>0</v>
      </c>
      <c r="AI46" s="8">
        <f t="shared" si="4"/>
        <v>0</v>
      </c>
      <c r="BG46">
        <f t="shared" si="5"/>
        <v>0</v>
      </c>
      <c r="BI46">
        <f t="shared" si="6"/>
        <v>0</v>
      </c>
      <c r="BJ46">
        <f t="shared" si="7"/>
        <v>0</v>
      </c>
      <c r="BP46">
        <f t="shared" si="8"/>
        <v>0</v>
      </c>
      <c r="BQ46">
        <f t="shared" si="9"/>
        <v>0</v>
      </c>
      <c r="BR46">
        <f t="shared" si="10"/>
        <v>0</v>
      </c>
      <c r="CC46">
        <f t="shared" si="11"/>
        <v>0</v>
      </c>
      <c r="CG46">
        <f t="shared" si="12"/>
        <v>0</v>
      </c>
      <c r="CK46">
        <f t="shared" si="13"/>
        <v>0</v>
      </c>
      <c r="CO46">
        <f t="shared" si="14"/>
        <v>0</v>
      </c>
      <c r="CT46" s="1" t="s">
        <v>148</v>
      </c>
    </row>
    <row r="47">
      <c r="A47" s="1">
        <v>60.0</v>
      </c>
      <c r="C47" s="1" t="s">
        <v>61</v>
      </c>
      <c r="D47" s="1">
        <v>28.0</v>
      </c>
      <c r="E47" s="1">
        <v>10.0</v>
      </c>
      <c r="F47" s="1">
        <v>0.0</v>
      </c>
      <c r="H47" s="5">
        <v>43187.0</v>
      </c>
      <c r="I47" s="5">
        <v>43191.0</v>
      </c>
      <c r="J47" s="6">
        <v>0.5819444444444445</v>
      </c>
      <c r="K47" s="1">
        <v>1.0</v>
      </c>
      <c r="L47" s="5">
        <v>43191.0</v>
      </c>
      <c r="M47" s="1">
        <v>75.35</v>
      </c>
      <c r="N47" s="5">
        <v>43195.0</v>
      </c>
      <c r="O47" s="1">
        <v>309.45</v>
      </c>
      <c r="P47" s="5">
        <v>43200.0</v>
      </c>
      <c r="Q47" s="1">
        <v>1099.16</v>
      </c>
      <c r="U47" s="5">
        <v>43206.0</v>
      </c>
      <c r="V47" s="1">
        <v>5.0</v>
      </c>
      <c r="W47" s="1">
        <v>0.0</v>
      </c>
      <c r="X47" s="1">
        <v>2374.13</v>
      </c>
      <c r="Y47" s="8">
        <f t="shared" si="1"/>
        <v>35</v>
      </c>
      <c r="Z47" s="1">
        <v>25.0</v>
      </c>
      <c r="AA47" s="1"/>
      <c r="AB47">
        <f t="shared" si="2"/>
        <v>25</v>
      </c>
      <c r="AC47" s="1">
        <v>10.0</v>
      </c>
      <c r="AE47">
        <f t="shared" si="3"/>
        <v>10</v>
      </c>
      <c r="AH47" s="1">
        <v>13.0</v>
      </c>
      <c r="AI47" s="8">
        <f t="shared" si="4"/>
        <v>48</v>
      </c>
      <c r="AM47" s="5">
        <v>43208.0</v>
      </c>
      <c r="AN47" s="1">
        <v>0.0</v>
      </c>
      <c r="AO47" s="1">
        <v>0.0</v>
      </c>
      <c r="AP47" s="5">
        <v>43209.0</v>
      </c>
      <c r="AQ47" s="1">
        <v>1.0</v>
      </c>
      <c r="AR47" s="1">
        <v>1.0</v>
      </c>
      <c r="AS47" s="5">
        <v>43210.0</v>
      </c>
      <c r="AT47" s="1">
        <v>1.0</v>
      </c>
      <c r="AU47" s="1">
        <v>2.0</v>
      </c>
      <c r="AV47" s="5">
        <v>43211.0</v>
      </c>
      <c r="AW47" s="1">
        <v>1.0</v>
      </c>
      <c r="AX47" s="1">
        <v>2.0</v>
      </c>
      <c r="AY47" s="5">
        <v>43212.0</v>
      </c>
      <c r="AZ47" s="1">
        <v>0.0</v>
      </c>
      <c r="BA47" s="1">
        <v>0.0</v>
      </c>
      <c r="BB47" s="5">
        <v>43213.0</v>
      </c>
      <c r="BC47" s="1">
        <v>0.0</v>
      </c>
      <c r="BD47" s="1">
        <v>0.0</v>
      </c>
      <c r="BE47" s="1">
        <v>2249.45</v>
      </c>
      <c r="BF47" s="5">
        <v>43212.0</v>
      </c>
      <c r="BG47">
        <f t="shared" si="5"/>
        <v>3</v>
      </c>
      <c r="BI47">
        <f t="shared" si="6"/>
        <v>0</v>
      </c>
      <c r="BJ47">
        <f t="shared" si="7"/>
        <v>3</v>
      </c>
      <c r="BK47" s="1">
        <v>3.0</v>
      </c>
      <c r="BM47" s="1">
        <v>0.0</v>
      </c>
      <c r="BN47" s="1"/>
      <c r="BP47">
        <f t="shared" si="8"/>
        <v>22</v>
      </c>
      <c r="BQ47">
        <f t="shared" si="9"/>
        <v>22</v>
      </c>
      <c r="BR47">
        <f t="shared" si="10"/>
        <v>0</v>
      </c>
      <c r="BS47" s="1">
        <v>2.0</v>
      </c>
      <c r="BU47" s="1">
        <v>1.0</v>
      </c>
      <c r="BY47" s="1">
        <v>6.0</v>
      </c>
      <c r="CA47" s="1">
        <v>5.0</v>
      </c>
      <c r="CC47">
        <f t="shared" si="11"/>
        <v>5</v>
      </c>
      <c r="CE47" s="1">
        <v>3.0</v>
      </c>
      <c r="CF47" s="1">
        <v>2.0</v>
      </c>
      <c r="CG47">
        <f t="shared" si="12"/>
        <v>0</v>
      </c>
      <c r="CK47">
        <f t="shared" si="13"/>
        <v>3</v>
      </c>
      <c r="CM47" s="1">
        <v>1.0</v>
      </c>
      <c r="CN47" s="1">
        <v>2.0</v>
      </c>
      <c r="CO47">
        <f t="shared" si="14"/>
        <v>0</v>
      </c>
      <c r="CU47" s="1" t="s">
        <v>154</v>
      </c>
    </row>
    <row r="48">
      <c r="A48" s="1">
        <v>61.0</v>
      </c>
      <c r="C48" s="1" t="s">
        <v>61</v>
      </c>
      <c r="D48" s="1">
        <v>28.0</v>
      </c>
      <c r="E48" s="1">
        <v>10.0</v>
      </c>
      <c r="F48" s="1" t="s">
        <v>3</v>
      </c>
      <c r="G48" s="5">
        <v>43201.0</v>
      </c>
      <c r="H48" s="5">
        <v>43187.0</v>
      </c>
      <c r="I48" s="5">
        <v>43191.0</v>
      </c>
      <c r="J48" s="6">
        <v>0.5729166666666666</v>
      </c>
      <c r="K48" s="1">
        <v>2.0</v>
      </c>
      <c r="L48" s="5">
        <v>43191.0</v>
      </c>
      <c r="M48" s="1">
        <v>56.36</v>
      </c>
      <c r="N48" s="5">
        <v>43195.0</v>
      </c>
      <c r="O48" s="1">
        <v>148.53</v>
      </c>
      <c r="P48" s="5">
        <v>43200.0</v>
      </c>
      <c r="Q48" s="1">
        <v>381.18</v>
      </c>
      <c r="R48" s="5">
        <v>43196.0</v>
      </c>
      <c r="S48" s="6">
        <v>0.31319444444444444</v>
      </c>
      <c r="T48" s="6">
        <v>0.35833333333333334</v>
      </c>
      <c r="Y48" s="8">
        <f t="shared" si="1"/>
        <v>0</v>
      </c>
      <c r="AB48">
        <f t="shared" si="2"/>
        <v>0</v>
      </c>
      <c r="AE48">
        <f t="shared" si="3"/>
        <v>0</v>
      </c>
      <c r="AI48" s="8">
        <f t="shared" si="4"/>
        <v>0</v>
      </c>
      <c r="BG48">
        <f t="shared" si="5"/>
        <v>0</v>
      </c>
      <c r="BI48">
        <f t="shared" si="6"/>
        <v>0</v>
      </c>
      <c r="BJ48">
        <f t="shared" si="7"/>
        <v>0</v>
      </c>
      <c r="BP48">
        <f t="shared" si="8"/>
        <v>0</v>
      </c>
      <c r="BQ48">
        <f t="shared" si="9"/>
        <v>0</v>
      </c>
      <c r="BR48">
        <f t="shared" si="10"/>
        <v>0</v>
      </c>
      <c r="CC48">
        <f t="shared" si="11"/>
        <v>0</v>
      </c>
      <c r="CG48">
        <f t="shared" si="12"/>
        <v>0</v>
      </c>
      <c r="CK48">
        <f t="shared" si="13"/>
        <v>0</v>
      </c>
      <c r="CO48">
        <f t="shared" si="14"/>
        <v>0</v>
      </c>
      <c r="CT48" s="1" t="s">
        <v>155</v>
      </c>
    </row>
    <row r="49">
      <c r="A49" s="1">
        <v>62.0</v>
      </c>
      <c r="C49" s="1" t="s">
        <v>61</v>
      </c>
      <c r="D49" s="1">
        <v>28.0</v>
      </c>
      <c r="E49" s="1">
        <v>10.0</v>
      </c>
      <c r="F49" s="1" t="s">
        <v>4</v>
      </c>
      <c r="H49" s="5">
        <v>43187.0</v>
      </c>
      <c r="I49" s="5">
        <v>43191.0</v>
      </c>
      <c r="J49" s="6">
        <v>0.5770833333333333</v>
      </c>
      <c r="K49" s="1">
        <v>1.0</v>
      </c>
      <c r="L49" s="5">
        <v>43191.0</v>
      </c>
      <c r="M49" s="1">
        <v>64.1</v>
      </c>
      <c r="N49" s="5">
        <v>43195.0</v>
      </c>
      <c r="O49" s="1">
        <v>310.87</v>
      </c>
      <c r="P49" s="5">
        <v>43199.0</v>
      </c>
      <c r="Q49" s="1">
        <v>1599.89</v>
      </c>
      <c r="R49" s="5">
        <v>43200.0</v>
      </c>
      <c r="S49" s="6">
        <v>0.3104166666666667</v>
      </c>
      <c r="T49" s="6">
        <v>0.36041666666666666</v>
      </c>
      <c r="U49" s="5">
        <v>43205.0</v>
      </c>
      <c r="V49" s="1">
        <v>5.0</v>
      </c>
      <c r="W49" s="1">
        <v>0.0</v>
      </c>
      <c r="X49" s="1">
        <v>4293.63</v>
      </c>
      <c r="Y49" s="8">
        <f t="shared" si="1"/>
        <v>93</v>
      </c>
      <c r="Z49" s="1">
        <v>37.0</v>
      </c>
      <c r="AA49" s="1">
        <v>0.0</v>
      </c>
      <c r="AB49">
        <f t="shared" si="2"/>
        <v>37</v>
      </c>
      <c r="AC49" s="1">
        <v>50.0</v>
      </c>
      <c r="AD49" s="1">
        <v>6.0</v>
      </c>
      <c r="AE49">
        <f t="shared" si="3"/>
        <v>56</v>
      </c>
      <c r="AF49" s="5">
        <v>43208.0</v>
      </c>
      <c r="AG49" s="1">
        <v>1.0</v>
      </c>
      <c r="AI49" s="8">
        <f t="shared" si="4"/>
        <v>94</v>
      </c>
      <c r="AJ49" s="5">
        <v>43206.0</v>
      </c>
      <c r="AK49" s="1">
        <v>1.0</v>
      </c>
      <c r="AL49" s="1">
        <v>0.0</v>
      </c>
      <c r="AM49" s="5">
        <v>43207.0</v>
      </c>
      <c r="AN49" s="1">
        <v>0.0</v>
      </c>
      <c r="AO49" s="1">
        <v>1.0</v>
      </c>
      <c r="AP49" s="5">
        <v>43208.0</v>
      </c>
      <c r="AQ49" s="1">
        <v>0.0</v>
      </c>
      <c r="AR49" s="1">
        <v>1.0</v>
      </c>
      <c r="AS49" s="5">
        <v>43209.0</v>
      </c>
      <c r="AT49" s="1">
        <v>1.0</v>
      </c>
      <c r="AU49" s="1">
        <v>0.0</v>
      </c>
      <c r="AV49" s="5">
        <v>43210.0</v>
      </c>
      <c r="AW49" s="1">
        <v>0.0</v>
      </c>
      <c r="AX49" s="1">
        <v>1.0</v>
      </c>
      <c r="AY49" s="5">
        <v>43211.0</v>
      </c>
      <c r="AZ49" s="1">
        <v>0.0</v>
      </c>
      <c r="BA49" s="1">
        <v>1.0</v>
      </c>
      <c r="BB49" s="5">
        <v>43212.0</v>
      </c>
      <c r="BC49" s="1">
        <v>0.0</v>
      </c>
      <c r="BD49" s="1">
        <v>1.0</v>
      </c>
      <c r="BE49" s="1">
        <v>3836.71</v>
      </c>
      <c r="BF49" s="5">
        <v>43210.0</v>
      </c>
      <c r="BG49">
        <f t="shared" si="5"/>
        <v>4</v>
      </c>
      <c r="BI49">
        <f t="shared" si="6"/>
        <v>0</v>
      </c>
      <c r="BJ49">
        <f t="shared" si="7"/>
        <v>4</v>
      </c>
      <c r="BK49" s="1">
        <v>2.0</v>
      </c>
      <c r="BM49" s="1">
        <v>2.0</v>
      </c>
      <c r="BN49" s="1"/>
      <c r="BP49">
        <f t="shared" si="8"/>
        <v>33</v>
      </c>
      <c r="BQ49">
        <f t="shared" si="9"/>
        <v>33</v>
      </c>
      <c r="BR49">
        <f t="shared" si="10"/>
        <v>0</v>
      </c>
      <c r="BS49" s="1">
        <v>5.0</v>
      </c>
      <c r="BU49" s="1">
        <v>7.0</v>
      </c>
      <c r="BY49" s="1">
        <v>9.0</v>
      </c>
      <c r="CA49" s="1">
        <v>7.0</v>
      </c>
      <c r="CC49">
        <f t="shared" si="11"/>
        <v>2</v>
      </c>
      <c r="CE49" s="1">
        <v>1.0</v>
      </c>
      <c r="CF49" s="1">
        <v>1.0</v>
      </c>
      <c r="CG49">
        <f t="shared" si="12"/>
        <v>0</v>
      </c>
      <c r="CK49">
        <f t="shared" si="13"/>
        <v>3</v>
      </c>
      <c r="CM49" s="1">
        <v>1.0</v>
      </c>
      <c r="CN49" s="1">
        <v>2.0</v>
      </c>
      <c r="CO49">
        <f t="shared" si="14"/>
        <v>0</v>
      </c>
      <c r="CT49" s="1" t="s">
        <v>156</v>
      </c>
    </row>
    <row r="50">
      <c r="A50" s="1">
        <v>63.0</v>
      </c>
      <c r="C50" s="1" t="s">
        <v>61</v>
      </c>
      <c r="D50" s="1">
        <v>28.0</v>
      </c>
      <c r="E50" s="1">
        <v>10.0</v>
      </c>
      <c r="F50" s="1">
        <v>0.0</v>
      </c>
      <c r="H50" s="5">
        <v>43187.0</v>
      </c>
      <c r="I50" s="5">
        <v>43191.0</v>
      </c>
      <c r="J50" s="6">
        <v>0.58125</v>
      </c>
      <c r="K50" s="1">
        <v>1.0</v>
      </c>
      <c r="L50" s="5">
        <v>43191.0</v>
      </c>
      <c r="M50" s="1">
        <v>72.74</v>
      </c>
      <c r="N50" s="5">
        <v>43195.0</v>
      </c>
      <c r="O50" s="1">
        <v>160.05</v>
      </c>
      <c r="P50" s="5">
        <v>43198.0</v>
      </c>
      <c r="Q50" s="1">
        <v>744.72</v>
      </c>
      <c r="U50" s="5">
        <v>43205.0</v>
      </c>
      <c r="V50" s="1">
        <v>5.0</v>
      </c>
      <c r="W50" s="1">
        <v>0.0</v>
      </c>
      <c r="X50" s="1">
        <v>2786.49</v>
      </c>
      <c r="Y50" s="8">
        <f t="shared" si="1"/>
        <v>103</v>
      </c>
      <c r="Z50" s="1">
        <v>51.0</v>
      </c>
      <c r="AA50" s="1">
        <v>2.0</v>
      </c>
      <c r="AB50">
        <f t="shared" si="2"/>
        <v>53</v>
      </c>
      <c r="AC50" s="1">
        <v>37.0</v>
      </c>
      <c r="AD50" s="1">
        <v>13.0</v>
      </c>
      <c r="AE50">
        <f t="shared" si="3"/>
        <v>50</v>
      </c>
      <c r="AF50" s="5">
        <v>43210.0</v>
      </c>
      <c r="AG50" s="1">
        <v>1.0</v>
      </c>
      <c r="AI50" s="8">
        <f t="shared" si="4"/>
        <v>104</v>
      </c>
      <c r="AJ50" s="5">
        <v>43206.0</v>
      </c>
      <c r="AK50" s="1">
        <v>0.0</v>
      </c>
      <c r="AL50" s="1">
        <v>0.0</v>
      </c>
      <c r="AM50" s="5">
        <v>43207.0</v>
      </c>
      <c r="AN50" s="1">
        <v>0.0</v>
      </c>
      <c r="AO50" s="1">
        <v>0.0</v>
      </c>
      <c r="AP50" s="5">
        <v>43208.0</v>
      </c>
      <c r="AQ50" s="1">
        <v>0.0</v>
      </c>
      <c r="AR50" s="1">
        <v>1.0</v>
      </c>
      <c r="AS50" s="5">
        <v>43209.0</v>
      </c>
      <c r="AT50" s="1">
        <v>0.0</v>
      </c>
      <c r="AU50" s="1">
        <v>0.0</v>
      </c>
      <c r="AV50" s="5">
        <v>43210.0</v>
      </c>
      <c r="AW50" s="1">
        <v>0.0</v>
      </c>
      <c r="AX50" s="1">
        <v>1.0</v>
      </c>
      <c r="AY50" s="5">
        <v>43211.0</v>
      </c>
      <c r="AZ50" s="1">
        <v>1.0</v>
      </c>
      <c r="BA50" s="1">
        <v>1.0</v>
      </c>
      <c r="BB50" s="5">
        <v>43212.0</v>
      </c>
      <c r="BC50" s="1">
        <v>1.0</v>
      </c>
      <c r="BD50" s="1">
        <v>1.0</v>
      </c>
      <c r="BE50" s="1">
        <v>2467.9</v>
      </c>
      <c r="BF50" s="5">
        <v>43210.0</v>
      </c>
      <c r="BG50">
        <f t="shared" si="5"/>
        <v>8</v>
      </c>
      <c r="BI50">
        <f t="shared" si="6"/>
        <v>1</v>
      </c>
      <c r="BJ50">
        <f t="shared" si="7"/>
        <v>9</v>
      </c>
      <c r="BK50" s="1">
        <v>0.0</v>
      </c>
      <c r="BL50" s="1">
        <v>0.0</v>
      </c>
      <c r="BM50" s="1">
        <v>8.0</v>
      </c>
      <c r="BN50" s="1"/>
      <c r="BO50" s="1">
        <v>1.0</v>
      </c>
      <c r="BP50">
        <f t="shared" si="8"/>
        <v>43</v>
      </c>
      <c r="BQ50">
        <f t="shared" si="9"/>
        <v>43</v>
      </c>
      <c r="BR50">
        <f t="shared" si="10"/>
        <v>0</v>
      </c>
      <c r="BU50" s="1">
        <v>15.0</v>
      </c>
      <c r="BY50" s="1">
        <v>18.0</v>
      </c>
      <c r="CA50" s="1">
        <v>1.0</v>
      </c>
      <c r="CC50">
        <f t="shared" si="11"/>
        <v>2</v>
      </c>
      <c r="CF50" s="1">
        <v>2.0</v>
      </c>
      <c r="CG50">
        <f t="shared" si="12"/>
        <v>0</v>
      </c>
      <c r="CK50">
        <f t="shared" si="13"/>
        <v>7</v>
      </c>
      <c r="CN50" s="1">
        <v>7.0</v>
      </c>
      <c r="CO50">
        <f t="shared" si="14"/>
        <v>0</v>
      </c>
      <c r="CT50" s="1" t="s">
        <v>157</v>
      </c>
    </row>
    <row r="51">
      <c r="A51" s="1">
        <v>64.0</v>
      </c>
      <c r="C51" s="1" t="s">
        <v>61</v>
      </c>
      <c r="D51" s="1">
        <v>28.0</v>
      </c>
      <c r="E51" s="1">
        <v>10.0</v>
      </c>
      <c r="F51" s="1" t="s">
        <v>3</v>
      </c>
      <c r="H51" s="5">
        <v>43188.0</v>
      </c>
      <c r="I51" s="5">
        <v>43191.0</v>
      </c>
      <c r="J51" s="6">
        <v>0.5715277777777777</v>
      </c>
      <c r="K51" s="1">
        <v>1.0</v>
      </c>
      <c r="L51" s="5">
        <v>43191.0</v>
      </c>
      <c r="M51" s="1">
        <v>39.5</v>
      </c>
      <c r="N51" s="5">
        <v>43194.0</v>
      </c>
      <c r="O51" s="1">
        <v>197.54</v>
      </c>
      <c r="P51" s="5">
        <v>43198.0</v>
      </c>
      <c r="Q51" s="1">
        <v>1610.11</v>
      </c>
      <c r="R51" s="5">
        <v>43195.0</v>
      </c>
      <c r="S51" s="6">
        <v>0.325</v>
      </c>
      <c r="T51" s="6">
        <v>0.3590277777777778</v>
      </c>
      <c r="Y51" s="8">
        <f t="shared" si="1"/>
        <v>0</v>
      </c>
      <c r="AB51">
        <f t="shared" si="2"/>
        <v>0</v>
      </c>
      <c r="AE51">
        <f t="shared" si="3"/>
        <v>0</v>
      </c>
      <c r="AI51" s="8">
        <f t="shared" si="4"/>
        <v>0</v>
      </c>
      <c r="BG51">
        <f t="shared" si="5"/>
        <v>0</v>
      </c>
      <c r="BI51">
        <f t="shared" si="6"/>
        <v>0</v>
      </c>
      <c r="BJ51">
        <f t="shared" si="7"/>
        <v>0</v>
      </c>
      <c r="BP51">
        <f t="shared" si="8"/>
        <v>0</v>
      </c>
      <c r="BQ51">
        <f t="shared" si="9"/>
        <v>0</v>
      </c>
      <c r="BR51">
        <f t="shared" si="10"/>
        <v>0</v>
      </c>
      <c r="BZ51" s="1"/>
      <c r="CA51" s="1"/>
      <c r="CB51" s="1"/>
      <c r="CC51">
        <f t="shared" si="11"/>
        <v>0</v>
      </c>
      <c r="CD51" s="1"/>
      <c r="CE51" s="1"/>
      <c r="CF51" s="1"/>
      <c r="CG51">
        <f t="shared" si="12"/>
        <v>0</v>
      </c>
      <c r="CH51" s="1"/>
      <c r="CI51" s="1"/>
      <c r="CJ51" s="1"/>
      <c r="CK51">
        <f t="shared" si="13"/>
        <v>0</v>
      </c>
      <c r="CL51" s="1"/>
      <c r="CM51" s="1"/>
      <c r="CN51" s="1"/>
      <c r="CO51">
        <f t="shared" si="14"/>
        <v>0</v>
      </c>
      <c r="CP51" s="1"/>
      <c r="CQ51" s="1"/>
      <c r="CR51" s="1"/>
      <c r="CS51" s="1">
        <v>1.0</v>
      </c>
      <c r="CT51" s="16" t="s">
        <v>158</v>
      </c>
    </row>
    <row r="52">
      <c r="A52" s="1">
        <v>65.0</v>
      </c>
      <c r="C52" s="1" t="s">
        <v>61</v>
      </c>
      <c r="D52" s="1">
        <v>28.0</v>
      </c>
      <c r="E52" s="1">
        <v>10.0</v>
      </c>
      <c r="F52" s="1" t="s">
        <v>4</v>
      </c>
      <c r="H52" s="5">
        <v>43187.0</v>
      </c>
      <c r="I52" s="5">
        <v>43191.0</v>
      </c>
      <c r="J52" s="6">
        <v>0.5756944444444444</v>
      </c>
      <c r="K52" s="1">
        <v>1.0</v>
      </c>
      <c r="L52" s="5">
        <v>43191.0</v>
      </c>
      <c r="M52" s="1">
        <v>71.42</v>
      </c>
      <c r="N52" s="5">
        <v>43195.0</v>
      </c>
      <c r="O52" s="1">
        <v>305.63</v>
      </c>
      <c r="P52" s="5">
        <v>43198.0</v>
      </c>
      <c r="Q52" s="1">
        <v>857.41</v>
      </c>
      <c r="R52" s="5">
        <v>43199.0</v>
      </c>
      <c r="S52" s="6">
        <v>0.31319444444444444</v>
      </c>
      <c r="T52" s="6">
        <v>0.35833333333333334</v>
      </c>
      <c r="U52" s="5">
        <v>43206.0</v>
      </c>
      <c r="V52" s="1">
        <v>5.0</v>
      </c>
      <c r="W52" s="1">
        <v>0.0</v>
      </c>
      <c r="X52" s="1">
        <v>2557.74</v>
      </c>
      <c r="Y52" s="8">
        <f t="shared" si="1"/>
        <v>65</v>
      </c>
      <c r="Z52" s="1">
        <v>19.0</v>
      </c>
      <c r="AA52" s="1"/>
      <c r="AB52">
        <f t="shared" si="2"/>
        <v>19</v>
      </c>
      <c r="AC52" s="1">
        <v>46.0</v>
      </c>
      <c r="AE52">
        <f t="shared" si="3"/>
        <v>46</v>
      </c>
      <c r="AH52" s="1">
        <v>56.0</v>
      </c>
      <c r="AI52" s="8">
        <f t="shared" si="4"/>
        <v>121</v>
      </c>
      <c r="AM52" s="5">
        <v>43208.0</v>
      </c>
      <c r="AN52" s="1">
        <v>0.0</v>
      </c>
      <c r="AO52" s="1">
        <v>2.0</v>
      </c>
      <c r="AP52" s="5">
        <v>43209.0</v>
      </c>
      <c r="AQ52" s="1">
        <v>0.0</v>
      </c>
      <c r="AR52" s="1">
        <v>0.0</v>
      </c>
      <c r="AS52" s="5">
        <v>43210.0</v>
      </c>
      <c r="AT52" s="1">
        <v>0.0</v>
      </c>
      <c r="AU52" s="1">
        <v>1.0</v>
      </c>
      <c r="AV52" s="5">
        <v>43211.0</v>
      </c>
      <c r="AW52" s="1">
        <v>0.0</v>
      </c>
      <c r="AX52" s="1">
        <v>4.0</v>
      </c>
      <c r="AY52" s="5">
        <v>43212.0</v>
      </c>
      <c r="AZ52" s="1">
        <v>0.0</v>
      </c>
      <c r="BA52" s="1">
        <v>1.0</v>
      </c>
      <c r="BB52" s="5">
        <v>43213.0</v>
      </c>
      <c r="BC52" s="1">
        <v>1.0</v>
      </c>
      <c r="BD52" s="1">
        <v>3.0</v>
      </c>
      <c r="BE52" s="1">
        <v>2305.37</v>
      </c>
      <c r="BF52" s="5">
        <v>43212.0</v>
      </c>
      <c r="BG52">
        <f t="shared" si="5"/>
        <v>5</v>
      </c>
      <c r="BI52">
        <f t="shared" si="6"/>
        <v>0</v>
      </c>
      <c r="BJ52">
        <f t="shared" si="7"/>
        <v>5</v>
      </c>
      <c r="BK52" s="1">
        <v>3.0</v>
      </c>
      <c r="BM52" s="1">
        <v>2.0</v>
      </c>
      <c r="BN52" s="1"/>
      <c r="BP52">
        <f t="shared" si="8"/>
        <v>0</v>
      </c>
      <c r="BQ52">
        <f t="shared" si="9"/>
        <v>0</v>
      </c>
      <c r="BR52">
        <f t="shared" si="10"/>
        <v>0</v>
      </c>
      <c r="CC52">
        <f t="shared" si="11"/>
        <v>0</v>
      </c>
      <c r="CG52">
        <f t="shared" si="12"/>
        <v>0</v>
      </c>
      <c r="CK52">
        <f t="shared" si="13"/>
        <v>0</v>
      </c>
      <c r="CO52">
        <f t="shared" si="14"/>
        <v>0</v>
      </c>
      <c r="CT52" s="1" t="s">
        <v>148</v>
      </c>
      <c r="CU52" s="1" t="s">
        <v>147</v>
      </c>
    </row>
    <row r="53">
      <c r="A53" s="1">
        <v>67.0</v>
      </c>
      <c r="C53" s="1" t="s">
        <v>61</v>
      </c>
      <c r="D53" s="1">
        <v>28.0</v>
      </c>
      <c r="E53" s="1">
        <v>10.0</v>
      </c>
      <c r="F53" s="1" t="s">
        <v>3</v>
      </c>
      <c r="H53" s="5">
        <v>43187.0</v>
      </c>
      <c r="I53" s="5">
        <v>43191.0</v>
      </c>
      <c r="J53" s="6">
        <v>0.5708333333333333</v>
      </c>
      <c r="K53" s="1">
        <v>1.0</v>
      </c>
      <c r="L53" s="5">
        <v>43191.0</v>
      </c>
      <c r="M53" s="1">
        <v>72.49</v>
      </c>
      <c r="N53" s="5">
        <v>43196.0</v>
      </c>
      <c r="O53" s="1">
        <v>320.84</v>
      </c>
      <c r="P53" s="5">
        <v>43200.0</v>
      </c>
      <c r="Q53" s="1">
        <v>1573.58</v>
      </c>
      <c r="R53" s="5">
        <v>43197.0</v>
      </c>
      <c r="S53" s="6">
        <v>0.31319444444444444</v>
      </c>
      <c r="T53" s="6">
        <v>0.36041666666666666</v>
      </c>
      <c r="U53" s="5">
        <v>43206.0</v>
      </c>
      <c r="V53" s="1">
        <v>5.0</v>
      </c>
      <c r="W53" s="1">
        <v>0.0</v>
      </c>
      <c r="X53" s="1">
        <v>3612.77</v>
      </c>
      <c r="Y53" s="8">
        <f t="shared" si="1"/>
        <v>75</v>
      </c>
      <c r="Z53" s="1">
        <v>40.0</v>
      </c>
      <c r="AA53" s="1"/>
      <c r="AB53">
        <f t="shared" si="2"/>
        <v>40</v>
      </c>
      <c r="AC53" s="1">
        <v>35.0</v>
      </c>
      <c r="AE53">
        <f t="shared" si="3"/>
        <v>35</v>
      </c>
      <c r="AH53" s="1">
        <v>38.0</v>
      </c>
      <c r="AI53" s="8">
        <f t="shared" si="4"/>
        <v>113</v>
      </c>
      <c r="AM53" s="5">
        <v>43208.0</v>
      </c>
      <c r="AN53" s="1">
        <v>0.0</v>
      </c>
      <c r="AO53" s="1">
        <v>0.0</v>
      </c>
      <c r="AP53" s="5">
        <v>43209.0</v>
      </c>
      <c r="AQ53" s="1">
        <v>1.0</v>
      </c>
      <c r="AR53" s="1">
        <v>1.0</v>
      </c>
      <c r="AS53" s="5">
        <v>43210.0</v>
      </c>
      <c r="AT53" s="1">
        <v>1.0</v>
      </c>
      <c r="AU53" s="1">
        <v>1.0</v>
      </c>
      <c r="AV53" s="5">
        <v>43211.0</v>
      </c>
      <c r="AW53" s="1">
        <v>0.0</v>
      </c>
      <c r="AX53" s="1">
        <v>1.0</v>
      </c>
      <c r="AY53" s="5">
        <v>43212.0</v>
      </c>
      <c r="AZ53" s="1">
        <v>0.0</v>
      </c>
      <c r="BA53" s="1">
        <v>0.0</v>
      </c>
      <c r="BB53" s="5">
        <v>43213.0</v>
      </c>
      <c r="BC53" s="1">
        <v>0.0</v>
      </c>
      <c r="BD53" s="1">
        <v>0.0</v>
      </c>
      <c r="BE53" s="1">
        <v>3100.13</v>
      </c>
      <c r="BF53" s="5">
        <v>43212.0</v>
      </c>
      <c r="BG53">
        <f t="shared" si="5"/>
        <v>15</v>
      </c>
      <c r="BI53">
        <f t="shared" si="6"/>
        <v>0</v>
      </c>
      <c r="BJ53">
        <f t="shared" si="7"/>
        <v>15</v>
      </c>
      <c r="BK53" s="1">
        <v>5.0</v>
      </c>
      <c r="BM53" s="1">
        <v>10.0</v>
      </c>
      <c r="BN53" s="1"/>
      <c r="BP53">
        <f t="shared" si="8"/>
        <v>25</v>
      </c>
      <c r="BQ53">
        <f t="shared" si="9"/>
        <v>25</v>
      </c>
      <c r="BR53">
        <f t="shared" si="10"/>
        <v>0</v>
      </c>
      <c r="BS53" s="1">
        <v>1.0</v>
      </c>
      <c r="BY53" s="1">
        <v>13.0</v>
      </c>
      <c r="CA53" s="1">
        <v>5.0</v>
      </c>
      <c r="CC53">
        <f t="shared" si="11"/>
        <v>3</v>
      </c>
      <c r="CE53" s="1">
        <v>1.0</v>
      </c>
      <c r="CF53" s="1">
        <v>2.0</v>
      </c>
      <c r="CG53">
        <f t="shared" si="12"/>
        <v>0</v>
      </c>
      <c r="CK53">
        <f t="shared" si="13"/>
        <v>3</v>
      </c>
      <c r="CM53" s="1">
        <v>1.0</v>
      </c>
      <c r="CN53" s="1">
        <v>2.0</v>
      </c>
      <c r="CO53">
        <f t="shared" si="14"/>
        <v>0</v>
      </c>
      <c r="CT53" s="1" t="s">
        <v>159</v>
      </c>
      <c r="CU53" s="1" t="s">
        <v>160</v>
      </c>
    </row>
    <row r="54">
      <c r="A54" s="1">
        <v>68.0</v>
      </c>
      <c r="C54" s="1" t="s">
        <v>61</v>
      </c>
      <c r="D54" s="1">
        <v>28.0</v>
      </c>
      <c r="E54" s="1">
        <v>10.0</v>
      </c>
      <c r="F54" s="1" t="s">
        <v>4</v>
      </c>
      <c r="H54" s="5">
        <v>43187.0</v>
      </c>
      <c r="I54" s="5">
        <v>43191.0</v>
      </c>
      <c r="J54" s="6">
        <v>0.575</v>
      </c>
      <c r="K54" s="1">
        <v>2.0</v>
      </c>
      <c r="L54" s="5">
        <v>43191.0</v>
      </c>
      <c r="M54" s="1">
        <v>59.06</v>
      </c>
      <c r="N54" s="5">
        <v>43195.0</v>
      </c>
      <c r="O54" s="1">
        <v>215.3</v>
      </c>
      <c r="P54" s="5">
        <v>43199.0</v>
      </c>
      <c r="Q54" s="1">
        <v>1087.49</v>
      </c>
      <c r="R54" s="5">
        <v>43200.0</v>
      </c>
      <c r="S54" s="6">
        <v>0.3104166666666667</v>
      </c>
      <c r="T54" s="6">
        <v>0.36041666666666666</v>
      </c>
      <c r="U54" s="5">
        <v>43206.0</v>
      </c>
      <c r="V54" s="1">
        <v>5.0</v>
      </c>
      <c r="W54" s="1">
        <v>0.0</v>
      </c>
      <c r="X54" s="1">
        <v>4681.46</v>
      </c>
      <c r="Y54" s="8">
        <f t="shared" si="1"/>
        <v>73</v>
      </c>
      <c r="Z54" s="1">
        <v>62.0</v>
      </c>
      <c r="AA54" s="1"/>
      <c r="AB54">
        <f t="shared" si="2"/>
        <v>62</v>
      </c>
      <c r="AC54" s="1">
        <v>11.0</v>
      </c>
      <c r="AE54">
        <f t="shared" si="3"/>
        <v>11</v>
      </c>
      <c r="AH54" s="1">
        <v>180.0</v>
      </c>
      <c r="AI54" s="8">
        <f t="shared" si="4"/>
        <v>253</v>
      </c>
      <c r="AM54" s="5">
        <v>43208.0</v>
      </c>
      <c r="AN54" s="1">
        <v>0.0</v>
      </c>
      <c r="AO54" s="1">
        <v>3.0</v>
      </c>
      <c r="AP54" s="5">
        <v>43209.0</v>
      </c>
      <c r="AQ54" s="1">
        <v>0.0</v>
      </c>
      <c r="AR54" s="1">
        <v>0.0</v>
      </c>
      <c r="AS54" s="5">
        <v>43210.0</v>
      </c>
      <c r="AT54" s="1">
        <v>0.0</v>
      </c>
      <c r="AU54" s="1">
        <v>1.0</v>
      </c>
      <c r="AV54" s="5">
        <v>43211.0</v>
      </c>
      <c r="AW54" s="1">
        <v>0.0</v>
      </c>
      <c r="AX54" s="1">
        <v>1.0</v>
      </c>
      <c r="AY54" s="5">
        <v>43212.0</v>
      </c>
      <c r="AZ54" s="1">
        <v>0.0</v>
      </c>
      <c r="BA54" s="1">
        <v>0.0</v>
      </c>
      <c r="BB54" s="5">
        <v>43213.0</v>
      </c>
      <c r="BC54" s="1">
        <v>1.0</v>
      </c>
      <c r="BD54" s="1">
        <v>1.0</v>
      </c>
      <c r="BE54" s="1">
        <v>4128.68</v>
      </c>
      <c r="BF54" s="5">
        <v>43212.0</v>
      </c>
      <c r="BG54">
        <f t="shared" si="5"/>
        <v>18</v>
      </c>
      <c r="BI54">
        <f t="shared" si="6"/>
        <v>0</v>
      </c>
      <c r="BJ54">
        <f t="shared" si="7"/>
        <v>18</v>
      </c>
      <c r="BK54" s="1">
        <v>7.0</v>
      </c>
      <c r="BM54" s="1">
        <v>11.0</v>
      </c>
      <c r="BN54" s="1"/>
      <c r="BP54">
        <f t="shared" si="8"/>
        <v>44</v>
      </c>
      <c r="BQ54">
        <f t="shared" si="9"/>
        <v>44</v>
      </c>
      <c r="BR54">
        <f t="shared" si="10"/>
        <v>0</v>
      </c>
      <c r="BS54" s="1">
        <v>9.0</v>
      </c>
      <c r="BU54" s="1">
        <v>26.0</v>
      </c>
      <c r="BY54" s="1">
        <v>5.0</v>
      </c>
      <c r="CA54" s="1">
        <v>2.0</v>
      </c>
      <c r="CC54">
        <f t="shared" si="11"/>
        <v>0</v>
      </c>
      <c r="CG54">
        <f t="shared" si="12"/>
        <v>0</v>
      </c>
      <c r="CK54">
        <f t="shared" si="13"/>
        <v>2</v>
      </c>
      <c r="CM54" s="1">
        <v>1.0</v>
      </c>
      <c r="CN54" s="1">
        <v>1.0</v>
      </c>
      <c r="CO54">
        <f t="shared" si="14"/>
        <v>0</v>
      </c>
      <c r="CU54" s="1" t="s">
        <v>161</v>
      </c>
    </row>
    <row r="55">
      <c r="A55" s="1">
        <v>69.0</v>
      </c>
      <c r="C55" s="1" t="s">
        <v>61</v>
      </c>
      <c r="D55" s="1">
        <v>28.0</v>
      </c>
      <c r="E55" s="1">
        <v>10.0</v>
      </c>
      <c r="F55" s="1">
        <v>0.0</v>
      </c>
      <c r="G55" s="5">
        <v>43205.0</v>
      </c>
      <c r="H55" s="5">
        <v>43187.0</v>
      </c>
      <c r="I55" s="5">
        <v>43191.0</v>
      </c>
      <c r="J55" s="6">
        <v>0.5791666666666667</v>
      </c>
      <c r="K55" s="1">
        <v>1.0</v>
      </c>
      <c r="L55" s="5">
        <v>43191.0</v>
      </c>
      <c r="M55" s="1">
        <v>62.02</v>
      </c>
      <c r="N55" s="5">
        <v>43195.0</v>
      </c>
      <c r="O55" s="1">
        <v>207.89</v>
      </c>
      <c r="P55" s="5">
        <v>43200.0</v>
      </c>
      <c r="Q55" s="1">
        <v>437.73</v>
      </c>
      <c r="Y55" s="8">
        <f t="shared" si="1"/>
        <v>0</v>
      </c>
      <c r="AB55">
        <f t="shared" si="2"/>
        <v>0</v>
      </c>
      <c r="AE55">
        <f t="shared" si="3"/>
        <v>0</v>
      </c>
      <c r="AI55" s="8">
        <f t="shared" si="4"/>
        <v>0</v>
      </c>
      <c r="BG55">
        <f t="shared" si="5"/>
        <v>0</v>
      </c>
      <c r="BI55">
        <f t="shared" si="6"/>
        <v>0</v>
      </c>
      <c r="BJ55">
        <f t="shared" si="7"/>
        <v>0</v>
      </c>
      <c r="BP55">
        <f t="shared" si="8"/>
        <v>0</v>
      </c>
      <c r="BQ55">
        <f t="shared" si="9"/>
        <v>0</v>
      </c>
      <c r="BR55">
        <f t="shared" si="10"/>
        <v>0</v>
      </c>
      <c r="CC55">
        <f t="shared" si="11"/>
        <v>0</v>
      </c>
      <c r="CG55">
        <f t="shared" si="12"/>
        <v>0</v>
      </c>
      <c r="CK55">
        <f t="shared" si="13"/>
        <v>0</v>
      </c>
      <c r="CO55">
        <f t="shared" si="14"/>
        <v>0</v>
      </c>
      <c r="CT55" s="1" t="s">
        <v>162</v>
      </c>
    </row>
    <row r="56">
      <c r="A56" s="1">
        <v>70.0</v>
      </c>
      <c r="C56" s="1" t="s">
        <v>61</v>
      </c>
      <c r="D56" s="1">
        <v>28.0</v>
      </c>
      <c r="E56" s="1">
        <v>10.0</v>
      </c>
      <c r="F56" s="1" t="s">
        <v>3</v>
      </c>
      <c r="G56" s="5">
        <v>43204.0</v>
      </c>
      <c r="H56" s="5">
        <v>43187.0</v>
      </c>
      <c r="I56" s="5">
        <v>43191.0</v>
      </c>
      <c r="J56" s="6">
        <v>0.5701388888888889</v>
      </c>
      <c r="K56" s="1">
        <v>2.0</v>
      </c>
      <c r="L56" s="5">
        <v>43191.0</v>
      </c>
      <c r="M56" s="1">
        <v>75.19</v>
      </c>
      <c r="N56" s="5">
        <v>43195.0</v>
      </c>
      <c r="O56" s="1">
        <v>300.95</v>
      </c>
      <c r="P56" s="5">
        <v>43201.0</v>
      </c>
      <c r="Q56" s="1">
        <v>1245.02</v>
      </c>
      <c r="R56" s="5">
        <v>43196.0</v>
      </c>
      <c r="S56" s="6">
        <v>0.31319444444444444</v>
      </c>
      <c r="T56" s="6">
        <v>0.35833333333333334</v>
      </c>
      <c r="Y56" s="8">
        <f t="shared" si="1"/>
        <v>0</v>
      </c>
      <c r="AB56">
        <f t="shared" si="2"/>
        <v>0</v>
      </c>
      <c r="AE56">
        <f t="shared" si="3"/>
        <v>0</v>
      </c>
      <c r="AI56" s="8">
        <f t="shared" si="4"/>
        <v>0</v>
      </c>
      <c r="BG56">
        <f t="shared" si="5"/>
        <v>0</v>
      </c>
      <c r="BI56">
        <f t="shared" si="6"/>
        <v>0</v>
      </c>
      <c r="BJ56">
        <f t="shared" si="7"/>
        <v>0</v>
      </c>
      <c r="BP56">
        <f t="shared" si="8"/>
        <v>0</v>
      </c>
      <c r="BQ56">
        <f t="shared" si="9"/>
        <v>0</v>
      </c>
      <c r="BR56">
        <f t="shared" si="10"/>
        <v>0</v>
      </c>
      <c r="CC56">
        <f t="shared" si="11"/>
        <v>0</v>
      </c>
      <c r="CG56">
        <f t="shared" si="12"/>
        <v>0</v>
      </c>
      <c r="CK56">
        <f t="shared" si="13"/>
        <v>0</v>
      </c>
      <c r="CO56">
        <f t="shared" si="14"/>
        <v>0</v>
      </c>
      <c r="CT56" s="1" t="s">
        <v>163</v>
      </c>
    </row>
    <row r="57">
      <c r="A57" s="1">
        <v>71.0</v>
      </c>
      <c r="C57" s="1" t="s">
        <v>61</v>
      </c>
      <c r="D57" s="1">
        <v>28.0</v>
      </c>
      <c r="E57" s="1">
        <v>0.0</v>
      </c>
      <c r="F57" s="1" t="s">
        <v>3</v>
      </c>
      <c r="H57" s="5">
        <v>43188.0</v>
      </c>
      <c r="I57" s="5">
        <v>43191.0</v>
      </c>
      <c r="J57" s="6">
        <v>0.5930555555555556</v>
      </c>
      <c r="K57" s="1">
        <v>2.0</v>
      </c>
      <c r="L57" s="5">
        <v>43191.0</v>
      </c>
      <c r="M57" s="1">
        <v>76.55</v>
      </c>
      <c r="N57" s="5">
        <v>43195.0</v>
      </c>
      <c r="O57" s="1">
        <v>277.16</v>
      </c>
      <c r="R57" s="5">
        <v>43196.0</v>
      </c>
      <c r="S57" s="6">
        <v>0.31319444444444444</v>
      </c>
      <c r="T57" s="6">
        <v>0.35833333333333334</v>
      </c>
      <c r="U57" s="5">
        <v>43200.0</v>
      </c>
      <c r="V57" s="1">
        <v>4.0</v>
      </c>
      <c r="W57" s="1">
        <v>0.0</v>
      </c>
      <c r="X57" s="1">
        <v>1248.72</v>
      </c>
      <c r="Y57" s="8">
        <f t="shared" si="1"/>
        <v>104</v>
      </c>
      <c r="Z57" s="1">
        <v>98.0</v>
      </c>
      <c r="AA57" s="1"/>
      <c r="AB57">
        <f t="shared" si="2"/>
        <v>98</v>
      </c>
      <c r="AC57" s="1">
        <v>6.0</v>
      </c>
      <c r="AE57">
        <f t="shared" si="3"/>
        <v>6</v>
      </c>
      <c r="AI57" s="8">
        <f t="shared" si="4"/>
        <v>104</v>
      </c>
      <c r="AJ57" s="5">
        <v>43201.0</v>
      </c>
      <c r="AK57" s="1">
        <v>0.0</v>
      </c>
      <c r="AL57" s="1">
        <v>0.0</v>
      </c>
      <c r="AM57" s="5">
        <v>43202.0</v>
      </c>
      <c r="AN57" s="1">
        <v>0.0</v>
      </c>
      <c r="AO57" s="1">
        <v>0.0</v>
      </c>
      <c r="AP57" s="5">
        <v>43203.0</v>
      </c>
      <c r="AQ57" s="1">
        <v>0.0</v>
      </c>
      <c r="AR57" s="1">
        <v>0.0</v>
      </c>
      <c r="AY57" s="5">
        <v>43206.0</v>
      </c>
      <c r="AZ57" s="1">
        <v>1.0</v>
      </c>
      <c r="BA57" s="1">
        <v>7.0</v>
      </c>
      <c r="BB57" s="5">
        <v>43207.0</v>
      </c>
      <c r="BC57" s="1">
        <v>1.0</v>
      </c>
      <c r="BD57" s="1">
        <v>1.0</v>
      </c>
      <c r="BE57" s="1">
        <v>783.33</v>
      </c>
      <c r="BF57" s="5">
        <v>43205.0</v>
      </c>
      <c r="BG57">
        <f t="shared" si="5"/>
        <v>79</v>
      </c>
      <c r="BI57">
        <f t="shared" si="6"/>
        <v>0</v>
      </c>
      <c r="BJ57">
        <f t="shared" si="7"/>
        <v>79</v>
      </c>
      <c r="BK57" s="1">
        <v>6.0</v>
      </c>
      <c r="BM57" s="1">
        <v>73.0</v>
      </c>
      <c r="BN57" s="1"/>
      <c r="BP57">
        <f t="shared" si="8"/>
        <v>19</v>
      </c>
      <c r="BQ57">
        <f t="shared" si="9"/>
        <v>19</v>
      </c>
      <c r="BR57">
        <f t="shared" si="10"/>
        <v>0</v>
      </c>
      <c r="BU57" s="1">
        <v>3.0</v>
      </c>
      <c r="BY57" s="1">
        <v>3.0</v>
      </c>
      <c r="CA57" s="1">
        <v>5.0</v>
      </c>
      <c r="CC57">
        <f t="shared" si="11"/>
        <v>1</v>
      </c>
      <c r="CF57" s="1">
        <v>1.0</v>
      </c>
      <c r="CG57">
        <f t="shared" si="12"/>
        <v>0</v>
      </c>
      <c r="CK57">
        <f t="shared" si="13"/>
        <v>7</v>
      </c>
      <c r="CN57" s="1">
        <v>7.0</v>
      </c>
      <c r="CO57">
        <f t="shared" si="14"/>
        <v>0</v>
      </c>
      <c r="CT57" s="1" t="s">
        <v>164</v>
      </c>
    </row>
    <row r="58">
      <c r="A58" s="1">
        <v>75.0</v>
      </c>
      <c r="C58" s="1" t="s">
        <v>61</v>
      </c>
      <c r="D58" s="1">
        <v>28.0</v>
      </c>
      <c r="E58" s="1">
        <v>0.0</v>
      </c>
      <c r="F58" s="1" t="s">
        <v>4</v>
      </c>
      <c r="H58" s="5">
        <v>43188.0</v>
      </c>
      <c r="I58" s="5">
        <v>43191.0</v>
      </c>
      <c r="J58" s="6">
        <v>0.5958333333333333</v>
      </c>
      <c r="K58" s="1">
        <v>1.0</v>
      </c>
      <c r="L58" s="5">
        <v>43191.0</v>
      </c>
      <c r="M58" s="1">
        <v>48.06</v>
      </c>
      <c r="N58" s="5">
        <v>43195.0</v>
      </c>
      <c r="O58" s="1">
        <v>253.56</v>
      </c>
      <c r="P58" s="5">
        <v>43199.0</v>
      </c>
      <c r="Q58" s="1">
        <v>1014.16</v>
      </c>
      <c r="R58" s="5">
        <v>43200.0</v>
      </c>
      <c r="S58" s="6">
        <v>0.3104166666666667</v>
      </c>
      <c r="T58" s="6">
        <v>0.36041666666666666</v>
      </c>
      <c r="U58" s="5">
        <v>43203.0</v>
      </c>
      <c r="V58" s="1">
        <v>5.0</v>
      </c>
      <c r="W58" s="1">
        <v>0.0</v>
      </c>
      <c r="X58" s="1">
        <v>3033.65</v>
      </c>
      <c r="Y58" s="8">
        <f t="shared" si="1"/>
        <v>102</v>
      </c>
      <c r="Z58" s="1">
        <v>101.0</v>
      </c>
      <c r="AA58" s="1"/>
      <c r="AB58">
        <f t="shared" si="2"/>
        <v>101</v>
      </c>
      <c r="AC58" s="1">
        <v>1.0</v>
      </c>
      <c r="AE58">
        <f t="shared" si="3"/>
        <v>1</v>
      </c>
      <c r="AI58" s="8">
        <f t="shared" si="4"/>
        <v>102</v>
      </c>
      <c r="AJ58" s="5">
        <v>43204.0</v>
      </c>
      <c r="AK58" s="1">
        <v>0.0</v>
      </c>
      <c r="AL58" s="1">
        <v>0.0</v>
      </c>
      <c r="AM58" s="5">
        <v>43205.0</v>
      </c>
      <c r="AN58" s="1">
        <v>1.0</v>
      </c>
      <c r="AO58" s="1">
        <v>1.0</v>
      </c>
      <c r="AP58" s="5">
        <v>43206.0</v>
      </c>
      <c r="AQ58" s="1">
        <v>1.0</v>
      </c>
      <c r="AR58" s="1">
        <v>3.0</v>
      </c>
      <c r="AS58" s="5">
        <v>43207.0</v>
      </c>
      <c r="AT58" s="1">
        <v>1.0</v>
      </c>
      <c r="AU58" s="1">
        <v>6.0</v>
      </c>
      <c r="AV58" s="5">
        <v>43208.0</v>
      </c>
      <c r="AW58" s="1">
        <v>1.0</v>
      </c>
      <c r="AX58" s="1">
        <v>5.0</v>
      </c>
      <c r="AY58" s="5">
        <v>43209.0</v>
      </c>
      <c r="AZ58" s="1">
        <v>0.0</v>
      </c>
      <c r="BA58" s="1">
        <v>2.0</v>
      </c>
      <c r="BB58" s="5">
        <v>43210.0</v>
      </c>
      <c r="BC58" s="1">
        <v>1.0</v>
      </c>
      <c r="BD58" s="1">
        <v>4.0</v>
      </c>
      <c r="BE58" s="1">
        <v>3071.95</v>
      </c>
      <c r="BF58" s="5">
        <v>43208.0</v>
      </c>
      <c r="BG58">
        <f t="shared" si="5"/>
        <v>99</v>
      </c>
      <c r="BI58">
        <f t="shared" si="6"/>
        <v>0</v>
      </c>
      <c r="BJ58">
        <f t="shared" si="7"/>
        <v>99</v>
      </c>
      <c r="BK58" s="1">
        <v>13.0</v>
      </c>
      <c r="BM58" s="1">
        <v>86.0</v>
      </c>
      <c r="BN58" s="1"/>
      <c r="BP58">
        <f t="shared" si="8"/>
        <v>2</v>
      </c>
      <c r="BQ58">
        <f t="shared" si="9"/>
        <v>2</v>
      </c>
      <c r="BR58">
        <f t="shared" si="10"/>
        <v>0</v>
      </c>
      <c r="CA58" s="1">
        <v>1.0</v>
      </c>
      <c r="CC58">
        <f t="shared" si="11"/>
        <v>0</v>
      </c>
      <c r="CG58">
        <f t="shared" si="12"/>
        <v>0</v>
      </c>
      <c r="CK58">
        <f t="shared" si="13"/>
        <v>1</v>
      </c>
      <c r="CL58" s="1">
        <v>1.0</v>
      </c>
      <c r="CO58">
        <f t="shared" si="14"/>
        <v>0</v>
      </c>
    </row>
    <row r="59">
      <c r="A59" s="1">
        <v>76.0</v>
      </c>
      <c r="C59" s="1" t="s">
        <v>61</v>
      </c>
      <c r="D59" s="1">
        <v>28.0</v>
      </c>
      <c r="E59" s="1">
        <v>0.0</v>
      </c>
      <c r="F59" s="1">
        <v>0.0</v>
      </c>
      <c r="H59" s="5">
        <v>43188.0</v>
      </c>
      <c r="I59" s="5">
        <v>43191.0</v>
      </c>
      <c r="J59" s="6">
        <v>0.5979166666666667</v>
      </c>
      <c r="K59" s="1">
        <v>2.0</v>
      </c>
      <c r="L59" s="5">
        <v>43191.0</v>
      </c>
      <c r="M59" s="1">
        <v>57.04</v>
      </c>
      <c r="N59" s="5">
        <v>43195.0</v>
      </c>
      <c r="O59" s="1">
        <v>256.23</v>
      </c>
      <c r="P59" s="5">
        <v>43199.0</v>
      </c>
      <c r="Q59" s="1">
        <v>2549.99</v>
      </c>
      <c r="U59" s="5">
        <v>43202.0</v>
      </c>
      <c r="V59" s="1">
        <v>5.0</v>
      </c>
      <c r="W59" s="1">
        <v>0.0</v>
      </c>
      <c r="X59" s="1">
        <v>4169.46</v>
      </c>
      <c r="Y59" s="8">
        <f t="shared" si="1"/>
        <v>163</v>
      </c>
      <c r="Z59" s="1">
        <v>126.0</v>
      </c>
      <c r="AA59" s="1"/>
      <c r="AB59">
        <f t="shared" si="2"/>
        <v>126</v>
      </c>
      <c r="AC59" s="1">
        <v>37.0</v>
      </c>
      <c r="AE59">
        <f t="shared" si="3"/>
        <v>37</v>
      </c>
      <c r="AI59" s="8">
        <f t="shared" si="4"/>
        <v>163</v>
      </c>
      <c r="AJ59" s="5">
        <v>43203.0</v>
      </c>
      <c r="AK59" s="1">
        <v>0.0</v>
      </c>
      <c r="AL59" s="1">
        <v>0.0</v>
      </c>
      <c r="AM59" s="5">
        <v>43204.0</v>
      </c>
      <c r="AN59" s="1">
        <v>0.0</v>
      </c>
      <c r="AO59" s="1">
        <v>0.0</v>
      </c>
      <c r="AS59" s="5">
        <v>42841.0</v>
      </c>
      <c r="AT59" s="1">
        <v>0.0</v>
      </c>
      <c r="AU59" s="1">
        <v>0.0</v>
      </c>
      <c r="AV59" s="5">
        <v>43207.0</v>
      </c>
      <c r="AW59" s="1">
        <v>1.0</v>
      </c>
      <c r="AX59" s="1">
        <v>2.0</v>
      </c>
      <c r="AY59" s="5">
        <v>43208.0</v>
      </c>
      <c r="AZ59" s="1">
        <v>1.0</v>
      </c>
      <c r="BA59" s="1">
        <v>3.0</v>
      </c>
      <c r="BB59" s="5">
        <v>43209.0</v>
      </c>
      <c r="BC59" s="1">
        <v>1.0</v>
      </c>
      <c r="BD59" s="1">
        <v>3.0</v>
      </c>
      <c r="BE59" s="1">
        <v>4115.42</v>
      </c>
      <c r="BF59" s="5">
        <v>43207.0</v>
      </c>
      <c r="BG59">
        <f t="shared" si="5"/>
        <v>119</v>
      </c>
      <c r="BI59">
        <f t="shared" si="6"/>
        <v>0</v>
      </c>
      <c r="BJ59">
        <f t="shared" si="7"/>
        <v>119</v>
      </c>
      <c r="BK59" s="1">
        <v>54.0</v>
      </c>
      <c r="BM59" s="1">
        <v>65.0</v>
      </c>
      <c r="BN59" s="1"/>
      <c r="BP59">
        <f t="shared" si="8"/>
        <v>0</v>
      </c>
      <c r="BQ59">
        <f t="shared" si="9"/>
        <v>0</v>
      </c>
      <c r="BR59">
        <f t="shared" si="10"/>
        <v>0</v>
      </c>
      <c r="CC59">
        <f t="shared" si="11"/>
        <v>0</v>
      </c>
      <c r="CG59">
        <f t="shared" si="12"/>
        <v>0</v>
      </c>
      <c r="CK59">
        <f t="shared" si="13"/>
        <v>0</v>
      </c>
      <c r="CO59">
        <f t="shared" si="14"/>
        <v>0</v>
      </c>
      <c r="CT59" s="1" t="s">
        <v>165</v>
      </c>
    </row>
    <row r="60">
      <c r="A60" s="1">
        <v>77.0</v>
      </c>
      <c r="C60" s="1" t="s">
        <v>61</v>
      </c>
      <c r="D60" s="1">
        <v>28.0</v>
      </c>
      <c r="E60" s="1">
        <v>0.0</v>
      </c>
      <c r="F60" s="1" t="s">
        <v>3</v>
      </c>
      <c r="H60" s="5">
        <v>43187.0</v>
      </c>
      <c r="I60" s="5">
        <v>43191.0</v>
      </c>
      <c r="J60" s="6">
        <v>0.5902777777777778</v>
      </c>
      <c r="K60" s="1">
        <v>1.0</v>
      </c>
      <c r="L60" s="5">
        <v>43191.0</v>
      </c>
      <c r="M60" s="1">
        <v>52.97</v>
      </c>
      <c r="N60" s="5">
        <v>43194.0</v>
      </c>
      <c r="O60" s="1">
        <v>226.9</v>
      </c>
      <c r="P60" s="5">
        <v>43198.0</v>
      </c>
      <c r="Q60" s="1">
        <v>1495.34</v>
      </c>
      <c r="R60" s="5">
        <v>43195.0</v>
      </c>
      <c r="S60" s="6">
        <v>0.325</v>
      </c>
      <c r="T60" s="6">
        <v>0.3590277777777778</v>
      </c>
      <c r="U60" s="5">
        <v>43201.0</v>
      </c>
      <c r="V60" s="1">
        <v>5.0</v>
      </c>
      <c r="W60" s="1">
        <v>0.0</v>
      </c>
      <c r="X60" s="1">
        <v>2972.03</v>
      </c>
      <c r="Y60" s="8">
        <f t="shared" si="1"/>
        <v>117</v>
      </c>
      <c r="Z60" s="1">
        <v>114.0</v>
      </c>
      <c r="AA60" s="1"/>
      <c r="AB60">
        <f t="shared" si="2"/>
        <v>114</v>
      </c>
      <c r="AC60" s="1">
        <v>3.0</v>
      </c>
      <c r="AE60">
        <f t="shared" si="3"/>
        <v>3</v>
      </c>
      <c r="AI60" s="8">
        <f t="shared" si="4"/>
        <v>117</v>
      </c>
      <c r="AJ60" s="5">
        <v>43202.0</v>
      </c>
      <c r="AK60" s="1">
        <v>0.0</v>
      </c>
      <c r="AL60" s="1">
        <v>0.0</v>
      </c>
      <c r="AM60" s="5">
        <v>43203.0</v>
      </c>
      <c r="AN60" s="1">
        <v>0.0</v>
      </c>
      <c r="AO60" s="1">
        <v>0.0</v>
      </c>
      <c r="AP60" s="5">
        <v>43204.0</v>
      </c>
      <c r="AQ60" s="1">
        <v>1.0</v>
      </c>
      <c r="AR60" s="1">
        <v>2.0</v>
      </c>
      <c r="AV60" s="5">
        <v>43206.0</v>
      </c>
      <c r="AW60" s="1">
        <v>1.0</v>
      </c>
      <c r="AX60" s="1">
        <v>5.0</v>
      </c>
      <c r="AY60" s="5">
        <v>43207.0</v>
      </c>
      <c r="AZ60" s="1">
        <v>1.0</v>
      </c>
      <c r="BA60" s="1">
        <v>1.0</v>
      </c>
      <c r="BB60" s="5">
        <v>43208.0</v>
      </c>
      <c r="BC60" s="1">
        <v>0.0</v>
      </c>
      <c r="BD60" s="1">
        <v>3.0</v>
      </c>
      <c r="BE60" s="1">
        <v>2686.53</v>
      </c>
      <c r="BF60" s="5">
        <v>43206.0</v>
      </c>
      <c r="BG60">
        <f t="shared" si="5"/>
        <v>106</v>
      </c>
      <c r="BI60">
        <f t="shared" si="6"/>
        <v>0</v>
      </c>
      <c r="BJ60">
        <f t="shared" si="7"/>
        <v>106</v>
      </c>
      <c r="BK60" s="1">
        <v>27.0</v>
      </c>
      <c r="BM60" s="1">
        <v>79.0</v>
      </c>
      <c r="BN60" s="1"/>
      <c r="BP60">
        <f t="shared" si="8"/>
        <v>0</v>
      </c>
      <c r="BQ60">
        <f t="shared" si="9"/>
        <v>0</v>
      </c>
      <c r="BR60">
        <f t="shared" si="10"/>
        <v>0</v>
      </c>
      <c r="CC60">
        <f t="shared" si="11"/>
        <v>0</v>
      </c>
      <c r="CG60">
        <f t="shared" si="12"/>
        <v>0</v>
      </c>
      <c r="CK60">
        <f t="shared" si="13"/>
        <v>0</v>
      </c>
      <c r="CO60">
        <f t="shared" si="14"/>
        <v>0</v>
      </c>
      <c r="CT60" s="16" t="s">
        <v>166</v>
      </c>
    </row>
    <row r="61">
      <c r="A61" s="1">
        <v>78.0</v>
      </c>
      <c r="C61" s="1" t="s">
        <v>61</v>
      </c>
      <c r="D61" s="1">
        <v>28.0</v>
      </c>
      <c r="E61" s="1">
        <v>0.0</v>
      </c>
      <c r="F61" s="1" t="s">
        <v>4</v>
      </c>
      <c r="G61" s="5">
        <v>43193.0</v>
      </c>
      <c r="H61" s="5">
        <v>43187.0</v>
      </c>
      <c r="I61" s="5">
        <v>43191.0</v>
      </c>
      <c r="J61" s="6">
        <v>0.5951388888888889</v>
      </c>
      <c r="K61" s="1">
        <v>1.0</v>
      </c>
      <c r="L61" s="5">
        <v>43191.0</v>
      </c>
      <c r="M61" s="1">
        <v>42.05</v>
      </c>
      <c r="Y61" s="8">
        <f t="shared" si="1"/>
        <v>0</v>
      </c>
      <c r="AB61">
        <f t="shared" si="2"/>
        <v>0</v>
      </c>
      <c r="AE61">
        <f t="shared" si="3"/>
        <v>0</v>
      </c>
      <c r="AI61" s="8">
        <f t="shared" si="4"/>
        <v>0</v>
      </c>
      <c r="BG61">
        <f t="shared" si="5"/>
        <v>0</v>
      </c>
      <c r="BI61">
        <f t="shared" si="6"/>
        <v>0</v>
      </c>
      <c r="BJ61">
        <f t="shared" si="7"/>
        <v>0</v>
      </c>
      <c r="BP61">
        <f t="shared" si="8"/>
        <v>0</v>
      </c>
      <c r="BQ61">
        <f t="shared" si="9"/>
        <v>0</v>
      </c>
      <c r="BR61">
        <f t="shared" si="10"/>
        <v>0</v>
      </c>
      <c r="CC61">
        <f t="shared" si="11"/>
        <v>0</v>
      </c>
      <c r="CG61">
        <f t="shared" si="12"/>
        <v>0</v>
      </c>
      <c r="CK61">
        <f t="shared" si="13"/>
        <v>0</v>
      </c>
      <c r="CO61">
        <f t="shared" si="14"/>
        <v>0</v>
      </c>
    </row>
    <row r="62">
      <c r="A62" s="1">
        <v>79.0</v>
      </c>
      <c r="C62" s="1" t="s">
        <v>61</v>
      </c>
      <c r="D62" s="1">
        <v>28.0</v>
      </c>
      <c r="E62" s="1">
        <v>10.0</v>
      </c>
      <c r="F62" s="1" t="s">
        <v>3</v>
      </c>
      <c r="H62" s="5">
        <v>43188.0</v>
      </c>
      <c r="I62" s="5">
        <v>43192.0</v>
      </c>
      <c r="J62" s="6">
        <v>0.32013888888888886</v>
      </c>
      <c r="K62" s="1">
        <v>2.0</v>
      </c>
      <c r="L62" s="5">
        <v>43192.0</v>
      </c>
      <c r="M62" s="1">
        <v>55.67</v>
      </c>
      <c r="N62" s="5">
        <v>43195.0</v>
      </c>
      <c r="O62" s="1">
        <v>251.48</v>
      </c>
      <c r="P62" s="5">
        <v>43200.0</v>
      </c>
      <c r="Q62" s="1">
        <v>1322.78</v>
      </c>
      <c r="R62" s="5">
        <v>43196.0</v>
      </c>
      <c r="S62" s="6">
        <v>0.31319444444444444</v>
      </c>
      <c r="T62" s="6">
        <v>0.35833333333333334</v>
      </c>
      <c r="U62" s="5">
        <v>43206.0</v>
      </c>
      <c r="V62" s="1">
        <v>5.0</v>
      </c>
      <c r="W62" s="1">
        <v>0.0</v>
      </c>
      <c r="X62" s="1">
        <v>3694.78</v>
      </c>
      <c r="Y62" s="8">
        <f t="shared" si="1"/>
        <v>35</v>
      </c>
      <c r="Z62" s="1">
        <v>28.0</v>
      </c>
      <c r="AA62" s="1"/>
      <c r="AB62">
        <f t="shared" si="2"/>
        <v>28</v>
      </c>
      <c r="AC62" s="1">
        <v>7.0</v>
      </c>
      <c r="AE62">
        <f t="shared" si="3"/>
        <v>7</v>
      </c>
      <c r="AH62" s="1">
        <v>54.0</v>
      </c>
      <c r="AI62" s="8">
        <f t="shared" si="4"/>
        <v>89</v>
      </c>
      <c r="AM62" s="5">
        <v>43208.0</v>
      </c>
      <c r="AN62" s="1">
        <v>0.0</v>
      </c>
      <c r="AO62" s="1">
        <v>0.0</v>
      </c>
      <c r="AP62" s="5">
        <v>43209.0</v>
      </c>
      <c r="AQ62" s="1">
        <v>1.0</v>
      </c>
      <c r="AR62" s="1">
        <v>0.0</v>
      </c>
      <c r="AS62" s="5">
        <v>43210.0</v>
      </c>
      <c r="AT62" s="1">
        <v>0.0</v>
      </c>
      <c r="AU62" s="1">
        <v>1.0</v>
      </c>
      <c r="AV62" s="5">
        <v>43211.0</v>
      </c>
      <c r="AW62" s="1">
        <v>1.0</v>
      </c>
      <c r="AX62" s="1">
        <v>2.0</v>
      </c>
      <c r="AY62" s="5">
        <v>43212.0</v>
      </c>
      <c r="AZ62" s="1">
        <v>1.0</v>
      </c>
      <c r="BA62" s="1">
        <v>1.0</v>
      </c>
      <c r="BB62" s="5">
        <v>43213.0</v>
      </c>
      <c r="BC62" s="1">
        <v>0.0</v>
      </c>
      <c r="BD62" s="1">
        <v>1.0</v>
      </c>
      <c r="BE62" s="1">
        <v>3548.13</v>
      </c>
      <c r="BF62" s="5">
        <v>43212.0</v>
      </c>
      <c r="BG62">
        <f t="shared" si="5"/>
        <v>6</v>
      </c>
      <c r="BI62">
        <f t="shared" si="6"/>
        <v>0</v>
      </c>
      <c r="BJ62">
        <f t="shared" si="7"/>
        <v>6</v>
      </c>
      <c r="BK62" s="1">
        <v>2.0</v>
      </c>
      <c r="BM62" s="1">
        <v>4.0</v>
      </c>
      <c r="BN62" s="1"/>
      <c r="BP62">
        <f t="shared" si="8"/>
        <v>22</v>
      </c>
      <c r="BQ62">
        <f t="shared" si="9"/>
        <v>22</v>
      </c>
      <c r="BR62">
        <f t="shared" si="10"/>
        <v>0</v>
      </c>
      <c r="BU62" s="1">
        <v>6.0</v>
      </c>
      <c r="BY62" s="1">
        <v>6.0</v>
      </c>
      <c r="CA62" s="1">
        <v>5.0</v>
      </c>
      <c r="CC62">
        <f t="shared" si="11"/>
        <v>2</v>
      </c>
      <c r="CF62" s="1">
        <v>2.0</v>
      </c>
      <c r="CG62">
        <f t="shared" si="12"/>
        <v>0</v>
      </c>
      <c r="CK62">
        <f t="shared" si="13"/>
        <v>3</v>
      </c>
      <c r="CN62" s="1">
        <v>3.0</v>
      </c>
      <c r="CO62">
        <f t="shared" si="14"/>
        <v>0</v>
      </c>
      <c r="CT62" s="1" t="s">
        <v>167</v>
      </c>
      <c r="CU62" s="1" t="s">
        <v>168</v>
      </c>
    </row>
    <row r="63">
      <c r="A63" s="1">
        <v>80.0</v>
      </c>
      <c r="C63" s="1" t="s">
        <v>61</v>
      </c>
      <c r="D63" s="1">
        <v>28.0</v>
      </c>
      <c r="E63" s="1">
        <v>10.0</v>
      </c>
      <c r="F63" s="1" t="s">
        <v>4</v>
      </c>
      <c r="G63" s="5">
        <v>43195.0</v>
      </c>
      <c r="H63" s="5">
        <v>43188.0</v>
      </c>
      <c r="I63" s="5">
        <v>43192.0</v>
      </c>
      <c r="J63" s="6">
        <v>0.32222222222222224</v>
      </c>
      <c r="K63" s="1">
        <v>3.0</v>
      </c>
      <c r="L63" s="5">
        <v>43192.0</v>
      </c>
      <c r="M63" s="1">
        <v>59.54</v>
      </c>
      <c r="Y63" s="8">
        <f t="shared" si="1"/>
        <v>0</v>
      </c>
      <c r="AB63">
        <f t="shared" si="2"/>
        <v>0</v>
      </c>
      <c r="AE63">
        <f t="shared" si="3"/>
        <v>0</v>
      </c>
      <c r="AI63" s="8">
        <f t="shared" si="4"/>
        <v>0</v>
      </c>
      <c r="BG63">
        <f t="shared" si="5"/>
        <v>0</v>
      </c>
      <c r="BI63">
        <f t="shared" si="6"/>
        <v>0</v>
      </c>
      <c r="BJ63">
        <f t="shared" si="7"/>
        <v>0</v>
      </c>
      <c r="BP63">
        <f t="shared" si="8"/>
        <v>0</v>
      </c>
      <c r="BQ63">
        <f t="shared" si="9"/>
        <v>0</v>
      </c>
      <c r="BR63">
        <f t="shared" si="10"/>
        <v>0</v>
      </c>
      <c r="CC63">
        <f t="shared" si="11"/>
        <v>0</v>
      </c>
      <c r="CG63">
        <f t="shared" si="12"/>
        <v>0</v>
      </c>
      <c r="CK63">
        <f t="shared" si="13"/>
        <v>0</v>
      </c>
      <c r="CO63">
        <f t="shared" si="14"/>
        <v>0</v>
      </c>
    </row>
    <row r="64">
      <c r="A64" s="1">
        <v>81.0</v>
      </c>
      <c r="C64" s="1" t="s">
        <v>61</v>
      </c>
      <c r="D64" s="1">
        <v>28.0</v>
      </c>
      <c r="E64" s="1">
        <v>10.0</v>
      </c>
      <c r="F64" s="1">
        <v>0.0</v>
      </c>
      <c r="G64" s="5">
        <v>43194.0</v>
      </c>
      <c r="H64" s="5">
        <v>43188.0</v>
      </c>
      <c r="I64" s="5">
        <v>43192.0</v>
      </c>
      <c r="J64" s="6">
        <v>0.3229166666666667</v>
      </c>
      <c r="K64" s="1">
        <v>3.0</v>
      </c>
      <c r="L64" s="5">
        <v>43192.0</v>
      </c>
      <c r="M64" s="1">
        <v>51.27</v>
      </c>
      <c r="Y64" s="8">
        <f t="shared" si="1"/>
        <v>0</v>
      </c>
      <c r="AB64">
        <f t="shared" si="2"/>
        <v>0</v>
      </c>
      <c r="AE64">
        <f t="shared" si="3"/>
        <v>0</v>
      </c>
      <c r="AI64" s="8">
        <f t="shared" si="4"/>
        <v>0</v>
      </c>
      <c r="BG64">
        <f t="shared" si="5"/>
        <v>0</v>
      </c>
      <c r="BI64">
        <f t="shared" si="6"/>
        <v>0</v>
      </c>
      <c r="BJ64">
        <f t="shared" si="7"/>
        <v>0</v>
      </c>
      <c r="BP64">
        <f t="shared" si="8"/>
        <v>0</v>
      </c>
      <c r="BQ64">
        <f t="shared" si="9"/>
        <v>0</v>
      </c>
      <c r="BR64">
        <f t="shared" si="10"/>
        <v>0</v>
      </c>
      <c r="CC64">
        <f t="shared" si="11"/>
        <v>0</v>
      </c>
      <c r="CG64">
        <f t="shared" si="12"/>
        <v>0</v>
      </c>
      <c r="CK64">
        <f t="shared" si="13"/>
        <v>0</v>
      </c>
      <c r="CO64">
        <f t="shared" si="14"/>
        <v>0</v>
      </c>
    </row>
    <row r="65">
      <c r="A65" s="1">
        <v>82.0</v>
      </c>
      <c r="C65" s="1" t="s">
        <v>61</v>
      </c>
      <c r="D65" s="1">
        <v>28.0</v>
      </c>
      <c r="E65" s="1">
        <v>10.0</v>
      </c>
      <c r="F65" s="1" t="s">
        <v>3</v>
      </c>
      <c r="H65" s="5">
        <v>43188.0</v>
      </c>
      <c r="I65" s="5">
        <v>43192.0</v>
      </c>
      <c r="J65" s="6">
        <v>0.3194444444444444</v>
      </c>
      <c r="K65" s="1">
        <v>1.0</v>
      </c>
      <c r="L65" s="5">
        <v>43192.0</v>
      </c>
      <c r="M65" s="1">
        <v>51.79</v>
      </c>
      <c r="N65" s="5">
        <v>43196.0</v>
      </c>
      <c r="O65" s="1">
        <v>280.72</v>
      </c>
      <c r="P65" s="5">
        <v>43201.0</v>
      </c>
      <c r="Q65" s="1">
        <v>1274.97</v>
      </c>
      <c r="R65" s="5">
        <v>43197.0</v>
      </c>
      <c r="S65" s="6">
        <v>0.31319444444444444</v>
      </c>
      <c r="T65" s="6">
        <v>0.36041666666666666</v>
      </c>
      <c r="U65" s="5">
        <v>43206.0</v>
      </c>
      <c r="V65" s="1">
        <v>5.0</v>
      </c>
      <c r="W65" s="1">
        <v>0.0</v>
      </c>
      <c r="X65" s="1">
        <v>3481.39</v>
      </c>
      <c r="Y65" s="8">
        <f t="shared" si="1"/>
        <v>90</v>
      </c>
      <c r="Z65" s="1">
        <v>84.0</v>
      </c>
      <c r="AA65" s="1">
        <v>0.0</v>
      </c>
      <c r="AB65">
        <f t="shared" si="2"/>
        <v>84</v>
      </c>
      <c r="AC65" s="1">
        <v>5.0</v>
      </c>
      <c r="AD65" s="1">
        <v>1.0</v>
      </c>
      <c r="AE65">
        <f t="shared" si="3"/>
        <v>6</v>
      </c>
      <c r="AF65" s="5">
        <v>43212.0</v>
      </c>
      <c r="AG65" s="1">
        <v>1.0</v>
      </c>
      <c r="AH65" s="1">
        <v>35.0</v>
      </c>
      <c r="AI65" s="8">
        <f t="shared" si="4"/>
        <v>126</v>
      </c>
      <c r="AM65" s="5">
        <v>43208.0</v>
      </c>
      <c r="AN65" s="1">
        <v>1.0</v>
      </c>
      <c r="AO65" s="1">
        <v>1.0</v>
      </c>
      <c r="AP65" s="5">
        <v>43209.0</v>
      </c>
      <c r="AQ65" s="1">
        <v>1.0</v>
      </c>
      <c r="AR65" s="1">
        <v>2.0</v>
      </c>
      <c r="AS65" s="5">
        <v>43210.0</v>
      </c>
      <c r="AT65" s="1">
        <v>1.0</v>
      </c>
      <c r="AU65" s="1">
        <v>2.0</v>
      </c>
      <c r="AV65" s="5">
        <v>43211.0</v>
      </c>
      <c r="AW65" s="1">
        <v>1.0</v>
      </c>
      <c r="AX65" s="1">
        <v>5.0</v>
      </c>
      <c r="AY65" s="5">
        <v>43212.0</v>
      </c>
      <c r="AZ65" s="1">
        <v>0.0</v>
      </c>
      <c r="BA65" s="1">
        <v>2.0</v>
      </c>
      <c r="BB65" s="5">
        <v>43213.0</v>
      </c>
      <c r="BC65" s="1">
        <v>0.0</v>
      </c>
      <c r="BD65" s="1">
        <v>1.0</v>
      </c>
      <c r="BE65" s="1">
        <v>2811.63</v>
      </c>
      <c r="BF65" s="5">
        <v>43212.0</v>
      </c>
      <c r="BG65">
        <f t="shared" si="5"/>
        <v>60</v>
      </c>
      <c r="BI65">
        <f t="shared" si="6"/>
        <v>0</v>
      </c>
      <c r="BJ65">
        <f t="shared" si="7"/>
        <v>60</v>
      </c>
      <c r="BK65" s="1">
        <v>5.0</v>
      </c>
      <c r="BM65" s="1">
        <v>55.0</v>
      </c>
      <c r="BN65" s="1"/>
      <c r="BP65">
        <f t="shared" si="8"/>
        <v>24</v>
      </c>
      <c r="BQ65">
        <f t="shared" si="9"/>
        <v>24</v>
      </c>
      <c r="BR65">
        <f t="shared" si="10"/>
        <v>0</v>
      </c>
      <c r="BS65" s="1">
        <v>8.0</v>
      </c>
      <c r="BU65" s="1">
        <v>8.0</v>
      </c>
      <c r="BY65" s="1">
        <v>6.0</v>
      </c>
      <c r="CC65">
        <f t="shared" si="11"/>
        <v>0</v>
      </c>
      <c r="CG65">
        <f t="shared" si="12"/>
        <v>0</v>
      </c>
      <c r="CK65">
        <f t="shared" si="13"/>
        <v>2</v>
      </c>
      <c r="CN65" s="1">
        <v>2.0</v>
      </c>
      <c r="CO65">
        <f t="shared" si="14"/>
        <v>0</v>
      </c>
      <c r="CT65" s="1" t="s">
        <v>169</v>
      </c>
      <c r="CU65" s="1" t="s">
        <v>170</v>
      </c>
    </row>
    <row r="66">
      <c r="A66" s="1">
        <v>83.0</v>
      </c>
      <c r="C66" s="1" t="s">
        <v>61</v>
      </c>
      <c r="D66" s="1">
        <v>28.0</v>
      </c>
      <c r="E66" s="1">
        <v>0.0</v>
      </c>
      <c r="F66" s="1" t="s">
        <v>3</v>
      </c>
      <c r="G66" s="5">
        <v>43194.0</v>
      </c>
      <c r="H66" s="5">
        <v>43186.0</v>
      </c>
      <c r="I66" s="5">
        <v>43192.0</v>
      </c>
      <c r="J66" s="6">
        <v>0.32569444444444445</v>
      </c>
      <c r="K66" s="1">
        <v>2.0</v>
      </c>
      <c r="L66" s="5">
        <v>43192.0</v>
      </c>
      <c r="M66" s="1">
        <v>34.84</v>
      </c>
      <c r="Y66" s="8">
        <f t="shared" si="1"/>
        <v>0</v>
      </c>
      <c r="AB66">
        <f t="shared" si="2"/>
        <v>0</v>
      </c>
      <c r="AE66">
        <f t="shared" si="3"/>
        <v>0</v>
      </c>
      <c r="AI66" s="8">
        <f t="shared" si="4"/>
        <v>0</v>
      </c>
      <c r="BG66">
        <f t="shared" si="5"/>
        <v>0</v>
      </c>
      <c r="BI66">
        <f t="shared" si="6"/>
        <v>0</v>
      </c>
      <c r="BJ66">
        <f t="shared" si="7"/>
        <v>0</v>
      </c>
      <c r="BP66">
        <f t="shared" si="8"/>
        <v>0</v>
      </c>
      <c r="BQ66">
        <f t="shared" si="9"/>
        <v>0</v>
      </c>
      <c r="BR66">
        <f t="shared" si="10"/>
        <v>0</v>
      </c>
      <c r="CC66">
        <f t="shared" si="11"/>
        <v>0</v>
      </c>
      <c r="CG66">
        <f t="shared" si="12"/>
        <v>0</v>
      </c>
      <c r="CK66">
        <f t="shared" si="13"/>
        <v>0</v>
      </c>
      <c r="CO66">
        <f t="shared" si="14"/>
        <v>0</v>
      </c>
    </row>
    <row r="67">
      <c r="A67" s="1">
        <v>84.0</v>
      </c>
      <c r="C67" s="1" t="s">
        <v>61</v>
      </c>
      <c r="D67" s="1">
        <v>28.0</v>
      </c>
      <c r="E67" s="1">
        <v>0.0</v>
      </c>
      <c r="F67" s="1" t="s">
        <v>4</v>
      </c>
      <c r="H67" s="5">
        <v>43188.0</v>
      </c>
      <c r="I67" s="5">
        <v>43192.0</v>
      </c>
      <c r="J67" s="6">
        <v>0.3277777777777778</v>
      </c>
      <c r="K67" s="1">
        <v>1.0</v>
      </c>
      <c r="L67" s="5">
        <v>43192.0</v>
      </c>
      <c r="M67" s="1">
        <v>73.58</v>
      </c>
      <c r="N67" s="5">
        <v>43196.0</v>
      </c>
      <c r="O67" s="1">
        <v>331.72</v>
      </c>
      <c r="P67" s="5">
        <v>43200.0</v>
      </c>
      <c r="Q67" s="1">
        <v>1677.02</v>
      </c>
      <c r="R67" s="5">
        <v>43201.0</v>
      </c>
      <c r="S67" s="6">
        <v>0.31180555555555556</v>
      </c>
      <c r="T67" s="6">
        <v>0.3597222222222222</v>
      </c>
      <c r="U67" s="5">
        <v>43203.0</v>
      </c>
      <c r="V67" s="1">
        <v>5.0</v>
      </c>
      <c r="W67" s="1">
        <v>0.0</v>
      </c>
      <c r="X67" s="1">
        <v>2388.68</v>
      </c>
      <c r="Y67" s="8">
        <f t="shared" si="1"/>
        <v>46</v>
      </c>
      <c r="Z67" s="1">
        <v>46.0</v>
      </c>
      <c r="AA67" s="1"/>
      <c r="AB67">
        <f t="shared" si="2"/>
        <v>46</v>
      </c>
      <c r="AC67" s="1">
        <v>0.0</v>
      </c>
      <c r="AE67">
        <f t="shared" si="3"/>
        <v>0</v>
      </c>
      <c r="AI67" s="8">
        <f t="shared" si="4"/>
        <v>46</v>
      </c>
      <c r="AJ67" s="5">
        <v>43204.0</v>
      </c>
      <c r="AK67" s="1">
        <v>0.0</v>
      </c>
      <c r="AL67" s="1">
        <v>0.0</v>
      </c>
      <c r="AM67" s="5">
        <v>43205.0</v>
      </c>
      <c r="AN67" s="1">
        <v>1.0</v>
      </c>
      <c r="AO67" s="1">
        <v>0.0</v>
      </c>
      <c r="AP67" s="5">
        <v>43206.0</v>
      </c>
      <c r="AQ67" s="1">
        <v>1.0</v>
      </c>
      <c r="AR67" s="1">
        <v>5.0</v>
      </c>
      <c r="AS67" s="5">
        <v>43207.0</v>
      </c>
      <c r="AT67" s="1">
        <v>1.0</v>
      </c>
      <c r="AU67" s="1">
        <v>6.0</v>
      </c>
      <c r="AV67" s="5">
        <v>43208.0</v>
      </c>
      <c r="AW67" s="1">
        <v>1.0</v>
      </c>
      <c r="AX67" s="1">
        <v>6.0</v>
      </c>
      <c r="AY67" s="5">
        <v>43209.0</v>
      </c>
      <c r="AZ67" s="1">
        <v>1.0</v>
      </c>
      <c r="BA67" s="1">
        <v>2.0</v>
      </c>
      <c r="BB67" s="5">
        <v>43210.0</v>
      </c>
      <c r="BC67" s="1">
        <v>1.0</v>
      </c>
      <c r="BD67" s="1">
        <v>7.0</v>
      </c>
      <c r="BE67" s="1">
        <v>2561.05</v>
      </c>
      <c r="BF67" s="5">
        <v>43208.0</v>
      </c>
      <c r="BG67">
        <f t="shared" si="5"/>
        <v>45</v>
      </c>
      <c r="BI67">
        <f t="shared" si="6"/>
        <v>0</v>
      </c>
      <c r="BJ67">
        <f t="shared" si="7"/>
        <v>45</v>
      </c>
      <c r="BK67" s="1">
        <v>44.0</v>
      </c>
      <c r="BM67" s="1">
        <v>1.0</v>
      </c>
      <c r="BN67" s="1"/>
      <c r="BP67">
        <f t="shared" si="8"/>
        <v>1</v>
      </c>
      <c r="BQ67">
        <f t="shared" si="9"/>
        <v>0</v>
      </c>
      <c r="BR67">
        <f t="shared" si="10"/>
        <v>1</v>
      </c>
      <c r="BV67" s="1">
        <v>1.0</v>
      </c>
      <c r="CC67">
        <f t="shared" si="11"/>
        <v>0</v>
      </c>
      <c r="CG67">
        <f t="shared" si="12"/>
        <v>0</v>
      </c>
      <c r="CK67">
        <f t="shared" si="13"/>
        <v>0</v>
      </c>
      <c r="CO67">
        <f t="shared" si="14"/>
        <v>0</v>
      </c>
    </row>
    <row r="68">
      <c r="A68" s="1">
        <v>85.0</v>
      </c>
      <c r="C68" s="1" t="s">
        <v>61</v>
      </c>
      <c r="D68" s="1">
        <v>28.0</v>
      </c>
      <c r="E68" s="1">
        <v>0.0</v>
      </c>
      <c r="F68" s="1">
        <v>0.0</v>
      </c>
      <c r="G68" s="5">
        <v>43194.0</v>
      </c>
      <c r="H68" s="5">
        <v>43188.0</v>
      </c>
      <c r="I68" s="5">
        <v>43192.0</v>
      </c>
      <c r="J68" s="6">
        <v>0.33055555555555555</v>
      </c>
      <c r="K68" s="1">
        <v>1.0</v>
      </c>
      <c r="L68" s="5">
        <v>43192.0</v>
      </c>
      <c r="M68" s="1">
        <v>62.04</v>
      </c>
      <c r="R68" s="5">
        <v>43197.0</v>
      </c>
      <c r="S68" s="6">
        <v>0.31319444444444444</v>
      </c>
      <c r="T68" s="6">
        <v>0.36041666666666666</v>
      </c>
      <c r="Y68" s="8">
        <f t="shared" si="1"/>
        <v>0</v>
      </c>
      <c r="AB68">
        <f t="shared" si="2"/>
        <v>0</v>
      </c>
      <c r="AE68">
        <f t="shared" si="3"/>
        <v>0</v>
      </c>
      <c r="AI68" s="8">
        <f t="shared" si="4"/>
        <v>0</v>
      </c>
      <c r="BG68">
        <f t="shared" si="5"/>
        <v>0</v>
      </c>
      <c r="BI68">
        <f t="shared" si="6"/>
        <v>0</v>
      </c>
      <c r="BJ68">
        <f t="shared" si="7"/>
        <v>0</v>
      </c>
      <c r="BP68">
        <f t="shared" si="8"/>
        <v>0</v>
      </c>
      <c r="BQ68">
        <f t="shared" si="9"/>
        <v>0</v>
      </c>
      <c r="BR68">
        <f t="shared" si="10"/>
        <v>0</v>
      </c>
      <c r="CC68">
        <f t="shared" si="11"/>
        <v>0</v>
      </c>
      <c r="CG68">
        <f t="shared" si="12"/>
        <v>0</v>
      </c>
      <c r="CK68">
        <f t="shared" si="13"/>
        <v>0</v>
      </c>
      <c r="CO68">
        <f t="shared" si="14"/>
        <v>0</v>
      </c>
    </row>
    <row r="69">
      <c r="A69" s="1">
        <v>86.0</v>
      </c>
      <c r="C69" s="1" t="s">
        <v>61</v>
      </c>
      <c r="D69" s="1">
        <v>28.0</v>
      </c>
      <c r="E69" s="1">
        <v>0.0</v>
      </c>
      <c r="F69" s="1" t="s">
        <v>3</v>
      </c>
      <c r="H69" s="5">
        <v>43188.0</v>
      </c>
      <c r="I69" s="5">
        <v>43192.0</v>
      </c>
      <c r="J69" s="6">
        <v>0.325</v>
      </c>
      <c r="K69" s="1">
        <v>2.0</v>
      </c>
      <c r="L69" s="5">
        <v>43192.0</v>
      </c>
      <c r="M69" s="1">
        <v>66.61</v>
      </c>
      <c r="N69" s="5">
        <v>43195.0</v>
      </c>
      <c r="O69" s="1">
        <v>310.76</v>
      </c>
      <c r="P69" s="5">
        <v>43199.0</v>
      </c>
      <c r="Q69" s="1">
        <v>1668.81</v>
      </c>
      <c r="R69" s="5">
        <v>43196.0</v>
      </c>
      <c r="S69" s="6">
        <v>0.31319444444444444</v>
      </c>
      <c r="T69" s="6">
        <v>0.35833333333333334</v>
      </c>
      <c r="U69" s="5">
        <v>43203.0</v>
      </c>
      <c r="V69" s="1">
        <v>5.0</v>
      </c>
      <c r="W69" s="1">
        <v>0.0</v>
      </c>
      <c r="X69" s="1">
        <v>3694.97</v>
      </c>
      <c r="Y69" s="8">
        <f t="shared" si="1"/>
        <v>184</v>
      </c>
      <c r="Z69" s="1">
        <v>110.0</v>
      </c>
      <c r="AA69" s="1"/>
      <c r="AB69">
        <f t="shared" si="2"/>
        <v>110</v>
      </c>
      <c r="AC69" s="1">
        <v>74.0</v>
      </c>
      <c r="AE69">
        <f t="shared" si="3"/>
        <v>74</v>
      </c>
      <c r="AI69" s="8">
        <f t="shared" si="4"/>
        <v>184</v>
      </c>
      <c r="AJ69" s="5">
        <v>43204.0</v>
      </c>
      <c r="AK69" s="1">
        <v>0.0</v>
      </c>
      <c r="AL69" s="1">
        <v>0.0</v>
      </c>
      <c r="AM69" s="5">
        <v>43205.0</v>
      </c>
      <c r="AN69" s="1">
        <v>0.0</v>
      </c>
      <c r="AO69" s="1">
        <v>0.0</v>
      </c>
      <c r="AP69" s="5">
        <v>43206.0</v>
      </c>
      <c r="AQ69" s="1">
        <v>0.0</v>
      </c>
      <c r="AR69" s="1">
        <v>0.0</v>
      </c>
      <c r="AS69" s="5">
        <v>43207.0</v>
      </c>
      <c r="AT69" s="1">
        <v>1.0</v>
      </c>
      <c r="AU69" s="1">
        <v>1.0</v>
      </c>
      <c r="AV69" s="5">
        <v>43208.0</v>
      </c>
      <c r="AW69" s="1">
        <v>0.0</v>
      </c>
      <c r="AX69" s="1">
        <v>2.0</v>
      </c>
      <c r="AY69" s="5">
        <v>43209.0</v>
      </c>
      <c r="AZ69" s="1">
        <v>1.0</v>
      </c>
      <c r="BA69" s="1">
        <v>1.0</v>
      </c>
      <c r="BB69" s="5">
        <v>43210.0</v>
      </c>
      <c r="BC69" s="1">
        <v>1.0</v>
      </c>
      <c r="BD69" s="1">
        <v>6.0</v>
      </c>
      <c r="BE69" s="1">
        <v>3253.29</v>
      </c>
      <c r="BF69" s="5">
        <v>43207.0</v>
      </c>
      <c r="BG69">
        <f t="shared" si="5"/>
        <v>97</v>
      </c>
      <c r="BI69">
        <f t="shared" si="6"/>
        <v>0</v>
      </c>
      <c r="BJ69">
        <f t="shared" si="7"/>
        <v>97</v>
      </c>
      <c r="BK69" s="1">
        <v>5.0</v>
      </c>
      <c r="BM69" s="1">
        <v>92.0</v>
      </c>
      <c r="BN69" s="1"/>
      <c r="BP69">
        <f t="shared" si="8"/>
        <v>0</v>
      </c>
      <c r="BQ69">
        <f t="shared" si="9"/>
        <v>0</v>
      </c>
      <c r="BR69">
        <f t="shared" si="10"/>
        <v>0</v>
      </c>
      <c r="CC69">
        <f t="shared" si="11"/>
        <v>0</v>
      </c>
      <c r="CG69">
        <f t="shared" si="12"/>
        <v>0</v>
      </c>
      <c r="CK69">
        <f t="shared" si="13"/>
        <v>0</v>
      </c>
      <c r="CO69">
        <f t="shared" si="14"/>
        <v>0</v>
      </c>
      <c r="CT69" s="1" t="s">
        <v>171</v>
      </c>
    </row>
    <row r="70">
      <c r="A70" s="1">
        <v>87.0</v>
      </c>
      <c r="C70" s="1" t="s">
        <v>61</v>
      </c>
      <c r="D70" s="1">
        <v>28.0</v>
      </c>
      <c r="E70" s="1">
        <v>0.0</v>
      </c>
      <c r="F70" s="1" t="s">
        <v>4</v>
      </c>
      <c r="G70" s="5">
        <v>43194.0</v>
      </c>
      <c r="H70" s="5">
        <v>43188.0</v>
      </c>
      <c r="I70" s="5">
        <v>43192.0</v>
      </c>
      <c r="J70" s="6">
        <v>0.32708333333333334</v>
      </c>
      <c r="K70" s="1">
        <v>2.0</v>
      </c>
      <c r="L70" s="5">
        <v>43192.0</v>
      </c>
      <c r="M70" s="1">
        <v>70.37</v>
      </c>
      <c r="Y70" s="8">
        <f t="shared" si="1"/>
        <v>0</v>
      </c>
      <c r="AB70">
        <f t="shared" si="2"/>
        <v>0</v>
      </c>
      <c r="AE70">
        <f t="shared" si="3"/>
        <v>0</v>
      </c>
      <c r="AI70" s="8">
        <f t="shared" si="4"/>
        <v>0</v>
      </c>
      <c r="BG70">
        <f t="shared" si="5"/>
        <v>0</v>
      </c>
      <c r="BI70">
        <f t="shared" si="6"/>
        <v>0</v>
      </c>
      <c r="BJ70">
        <f t="shared" si="7"/>
        <v>0</v>
      </c>
      <c r="BP70">
        <f t="shared" si="8"/>
        <v>0</v>
      </c>
      <c r="BQ70">
        <f t="shared" si="9"/>
        <v>0</v>
      </c>
      <c r="BR70">
        <f t="shared" si="10"/>
        <v>0</v>
      </c>
      <c r="CC70">
        <f t="shared" si="11"/>
        <v>0</v>
      </c>
      <c r="CG70">
        <f t="shared" si="12"/>
        <v>0</v>
      </c>
      <c r="CK70">
        <f t="shared" si="13"/>
        <v>0</v>
      </c>
      <c r="CO70">
        <f t="shared" si="14"/>
        <v>0</v>
      </c>
    </row>
    <row r="71">
      <c r="A71" s="1">
        <v>88.0</v>
      </c>
      <c r="C71" s="1" t="s">
        <v>61</v>
      </c>
      <c r="D71" s="1">
        <v>28.0</v>
      </c>
      <c r="E71" s="1">
        <v>0.0</v>
      </c>
      <c r="F71" s="1">
        <v>0.0</v>
      </c>
      <c r="H71" s="5">
        <v>43188.0</v>
      </c>
      <c r="I71" s="5">
        <v>43192.0</v>
      </c>
      <c r="J71" s="6">
        <v>0.32916666666666666</v>
      </c>
      <c r="K71" s="1">
        <v>2.0</v>
      </c>
      <c r="L71" s="5">
        <v>43192.0</v>
      </c>
      <c r="M71" s="1">
        <v>42.32</v>
      </c>
      <c r="N71" s="5">
        <v>43197.0</v>
      </c>
      <c r="O71" s="1">
        <v>279.89</v>
      </c>
      <c r="P71" s="5">
        <v>43201.0</v>
      </c>
      <c r="Q71" s="1">
        <v>1324.04</v>
      </c>
      <c r="U71" s="5">
        <v>43205.0</v>
      </c>
      <c r="V71" s="1">
        <v>5.0</v>
      </c>
      <c r="W71" s="1">
        <v>0.0</v>
      </c>
      <c r="X71" s="1">
        <v>3363.94</v>
      </c>
      <c r="Y71" s="8">
        <f t="shared" si="1"/>
        <v>104</v>
      </c>
      <c r="Z71" s="1">
        <v>77.0</v>
      </c>
      <c r="AA71" s="1"/>
      <c r="AB71">
        <f t="shared" si="2"/>
        <v>77</v>
      </c>
      <c r="AC71" s="1">
        <v>27.0</v>
      </c>
      <c r="AE71">
        <f t="shared" si="3"/>
        <v>27</v>
      </c>
      <c r="AI71" s="8">
        <f t="shared" si="4"/>
        <v>104</v>
      </c>
      <c r="AJ71" s="5">
        <v>43206.0</v>
      </c>
      <c r="AK71" s="1">
        <v>0.0</v>
      </c>
      <c r="AL71" s="1">
        <v>0.0</v>
      </c>
      <c r="AM71" s="5">
        <v>43207.0</v>
      </c>
      <c r="AN71" s="1">
        <v>0.0</v>
      </c>
      <c r="AO71" s="1">
        <v>0.0</v>
      </c>
      <c r="AP71" s="5">
        <v>43208.0</v>
      </c>
      <c r="AQ71" s="1">
        <v>1.0</v>
      </c>
      <c r="AR71" s="1">
        <v>1.0</v>
      </c>
      <c r="AS71" s="5">
        <v>43209.0</v>
      </c>
      <c r="AT71" s="1">
        <v>1.0</v>
      </c>
      <c r="AU71" s="1">
        <v>0.0</v>
      </c>
      <c r="AV71" s="5">
        <v>43210.0</v>
      </c>
      <c r="AW71" s="1">
        <v>1.0</v>
      </c>
      <c r="AX71" s="1">
        <v>3.0</v>
      </c>
      <c r="AY71" s="5">
        <v>43211.0</v>
      </c>
      <c r="AZ71" s="1">
        <v>1.0</v>
      </c>
      <c r="BA71" s="1">
        <v>2.0</v>
      </c>
      <c r="BB71" s="5">
        <v>43212.0</v>
      </c>
      <c r="BC71" s="1">
        <v>1.0</v>
      </c>
      <c r="BD71" s="1">
        <v>3.0</v>
      </c>
      <c r="BE71" s="1">
        <v>3078.21</v>
      </c>
      <c r="BF71" s="5">
        <v>43209.0</v>
      </c>
      <c r="BG71">
        <f t="shared" si="5"/>
        <v>58</v>
      </c>
      <c r="BI71">
        <f t="shared" si="6"/>
        <v>0</v>
      </c>
      <c r="BJ71">
        <f t="shared" si="7"/>
        <v>58</v>
      </c>
      <c r="BK71" s="1">
        <v>28.0</v>
      </c>
      <c r="BM71" s="1">
        <v>30.0</v>
      </c>
      <c r="BN71" s="1"/>
      <c r="BP71">
        <f t="shared" si="8"/>
        <v>19</v>
      </c>
      <c r="BQ71">
        <f t="shared" si="9"/>
        <v>19</v>
      </c>
      <c r="BR71">
        <f t="shared" si="10"/>
        <v>0</v>
      </c>
      <c r="BS71" s="1">
        <v>2.0</v>
      </c>
      <c r="BU71" s="1">
        <v>5.0</v>
      </c>
      <c r="BY71" s="1">
        <v>1.0</v>
      </c>
      <c r="CA71" s="1">
        <v>3.0</v>
      </c>
      <c r="CC71">
        <f t="shared" si="11"/>
        <v>2</v>
      </c>
      <c r="CE71" s="1">
        <v>2.0</v>
      </c>
      <c r="CG71">
        <f t="shared" si="12"/>
        <v>0</v>
      </c>
      <c r="CK71">
        <f t="shared" si="13"/>
        <v>6</v>
      </c>
      <c r="CM71" s="1">
        <v>3.0</v>
      </c>
      <c r="CN71" s="1">
        <v>3.0</v>
      </c>
      <c r="CO71">
        <f t="shared" si="14"/>
        <v>0</v>
      </c>
    </row>
    <row r="72">
      <c r="A72" s="1">
        <v>89.0</v>
      </c>
      <c r="C72" s="1" t="s">
        <v>61</v>
      </c>
      <c r="D72" s="1">
        <v>28.0</v>
      </c>
      <c r="E72" s="1">
        <v>10.0</v>
      </c>
      <c r="F72" s="1" t="s">
        <v>4</v>
      </c>
      <c r="H72" s="5">
        <v>43188.0</v>
      </c>
      <c r="I72" s="5">
        <v>43192.0</v>
      </c>
      <c r="J72" s="6">
        <v>0.3368055555555556</v>
      </c>
      <c r="K72" s="1">
        <v>1.0</v>
      </c>
      <c r="L72" s="5">
        <v>43192.0</v>
      </c>
      <c r="M72" s="1">
        <v>57.79</v>
      </c>
      <c r="N72" s="5">
        <v>43195.0</v>
      </c>
      <c r="O72" s="1">
        <v>335.86</v>
      </c>
      <c r="P72" s="5">
        <v>43199.0</v>
      </c>
      <c r="Q72" s="1">
        <v>1535.92</v>
      </c>
      <c r="R72" s="5">
        <v>43200.0</v>
      </c>
      <c r="S72" s="6">
        <v>0.3104166666666667</v>
      </c>
      <c r="T72" s="6">
        <v>0.36041666666666666</v>
      </c>
      <c r="U72" s="5">
        <v>43206.0</v>
      </c>
      <c r="V72" s="1">
        <v>5.0</v>
      </c>
      <c r="W72" s="1">
        <v>0.0</v>
      </c>
      <c r="X72" s="1">
        <v>4492.29</v>
      </c>
      <c r="Y72" s="8">
        <f t="shared" si="1"/>
        <v>79</v>
      </c>
      <c r="Z72" s="1">
        <v>71.0</v>
      </c>
      <c r="AA72" s="1"/>
      <c r="AB72">
        <f t="shared" si="2"/>
        <v>71</v>
      </c>
      <c r="AC72" s="1">
        <v>8.0</v>
      </c>
      <c r="AE72">
        <f t="shared" si="3"/>
        <v>8</v>
      </c>
      <c r="AH72" s="1">
        <v>58.0</v>
      </c>
      <c r="AI72" s="8">
        <f t="shared" si="4"/>
        <v>137</v>
      </c>
      <c r="AM72" s="5">
        <v>43208.0</v>
      </c>
      <c r="AN72" s="1">
        <v>1.0</v>
      </c>
      <c r="AO72" s="1">
        <v>0.0</v>
      </c>
      <c r="AP72" s="5">
        <v>43209.0</v>
      </c>
      <c r="AQ72" s="1">
        <v>1.0</v>
      </c>
      <c r="AR72" s="1">
        <v>1.0</v>
      </c>
      <c r="AS72" s="5">
        <v>43210.0</v>
      </c>
      <c r="AT72" s="1">
        <v>1.0</v>
      </c>
      <c r="AU72" s="1">
        <v>2.0</v>
      </c>
      <c r="AV72" s="5">
        <v>43211.0</v>
      </c>
      <c r="AW72" s="1">
        <v>1.0</v>
      </c>
      <c r="AX72" s="1">
        <v>5.0</v>
      </c>
      <c r="AY72" s="5">
        <v>43212.0</v>
      </c>
      <c r="AZ72" s="1">
        <v>1.0</v>
      </c>
      <c r="BA72" s="1">
        <v>3.0</v>
      </c>
      <c r="BB72" s="5">
        <v>43213.0</v>
      </c>
      <c r="BC72" s="1">
        <v>1.0</v>
      </c>
      <c r="BD72" s="1">
        <v>3.0</v>
      </c>
      <c r="BE72" s="1">
        <v>4611.55</v>
      </c>
      <c r="BF72" s="5">
        <v>43212.0</v>
      </c>
      <c r="BG72">
        <f t="shared" si="5"/>
        <v>45</v>
      </c>
      <c r="BI72">
        <f t="shared" si="6"/>
        <v>0</v>
      </c>
      <c r="BJ72">
        <f t="shared" si="7"/>
        <v>45</v>
      </c>
      <c r="BK72" s="1">
        <v>4.0</v>
      </c>
      <c r="BM72" s="1">
        <v>41.0</v>
      </c>
      <c r="BN72" s="1"/>
      <c r="BP72">
        <f t="shared" si="8"/>
        <v>26</v>
      </c>
      <c r="BQ72">
        <f t="shared" si="9"/>
        <v>26</v>
      </c>
      <c r="BR72">
        <f t="shared" si="10"/>
        <v>0</v>
      </c>
      <c r="BS72" s="1">
        <v>2.0</v>
      </c>
      <c r="BU72" s="1">
        <v>10.0</v>
      </c>
      <c r="BY72" s="1">
        <v>3.0</v>
      </c>
      <c r="CA72" s="1">
        <v>6.0</v>
      </c>
      <c r="CC72">
        <f t="shared" si="11"/>
        <v>2</v>
      </c>
      <c r="CD72" s="1">
        <v>1.0</v>
      </c>
      <c r="CF72" s="1">
        <v>1.0</v>
      </c>
      <c r="CG72">
        <f t="shared" si="12"/>
        <v>0</v>
      </c>
      <c r="CK72">
        <f t="shared" si="13"/>
        <v>3</v>
      </c>
      <c r="CM72" s="1">
        <v>1.0</v>
      </c>
      <c r="CN72" s="1">
        <v>2.0</v>
      </c>
      <c r="CO72">
        <f t="shared" si="14"/>
        <v>0</v>
      </c>
      <c r="CT72" s="1" t="s">
        <v>150</v>
      </c>
      <c r="CU72" s="1" t="s">
        <v>160</v>
      </c>
    </row>
    <row r="73">
      <c r="A73" s="1">
        <v>90.0</v>
      </c>
      <c r="C73" s="1" t="s">
        <v>61</v>
      </c>
      <c r="D73" s="1">
        <v>28.0</v>
      </c>
      <c r="E73" s="1">
        <v>10.0</v>
      </c>
      <c r="F73" s="1" t="s">
        <v>3</v>
      </c>
      <c r="H73" s="5">
        <v>43189.0</v>
      </c>
      <c r="I73" s="5">
        <v>43192.0</v>
      </c>
      <c r="J73" s="6">
        <v>0.5131944444444444</v>
      </c>
      <c r="K73" s="1">
        <v>2.0</v>
      </c>
      <c r="L73" s="5">
        <v>43192.0</v>
      </c>
      <c r="M73" s="1">
        <v>31.52</v>
      </c>
      <c r="N73" s="5">
        <v>43195.0</v>
      </c>
      <c r="O73" s="1">
        <v>137.28</v>
      </c>
      <c r="P73" s="5">
        <v>43199.0</v>
      </c>
      <c r="Q73" s="1">
        <v>824.04</v>
      </c>
      <c r="R73" s="5">
        <v>43196.0</v>
      </c>
      <c r="S73" s="6">
        <v>0.31319444444444444</v>
      </c>
      <c r="T73" s="6">
        <v>0.35833333333333334</v>
      </c>
      <c r="U73" s="5">
        <v>43205.0</v>
      </c>
      <c r="V73" s="1">
        <v>5.0</v>
      </c>
      <c r="W73" s="1">
        <v>0.0</v>
      </c>
      <c r="X73" s="1">
        <v>3077.03</v>
      </c>
      <c r="Y73" s="8">
        <f t="shared" si="1"/>
        <v>60</v>
      </c>
      <c r="Z73" s="1">
        <v>51.0</v>
      </c>
      <c r="AA73" s="1">
        <v>3.0</v>
      </c>
      <c r="AB73">
        <f t="shared" si="2"/>
        <v>54</v>
      </c>
      <c r="AC73" s="1">
        <v>4.0</v>
      </c>
      <c r="AD73" s="1">
        <v>2.0</v>
      </c>
      <c r="AE73">
        <f t="shared" si="3"/>
        <v>6</v>
      </c>
      <c r="AF73" s="5">
        <v>43208.0</v>
      </c>
      <c r="AG73" s="1">
        <v>1.0</v>
      </c>
      <c r="AI73" s="8">
        <f t="shared" si="4"/>
        <v>61</v>
      </c>
      <c r="AJ73" s="5">
        <v>43206.0</v>
      </c>
      <c r="AK73" s="1">
        <v>0.0</v>
      </c>
      <c r="AL73" s="1">
        <v>1.0</v>
      </c>
      <c r="AM73" s="5">
        <v>43207.0</v>
      </c>
      <c r="AN73" s="1">
        <v>0.0</v>
      </c>
      <c r="AO73" s="1">
        <v>0.0</v>
      </c>
      <c r="AP73" s="5">
        <v>43208.0</v>
      </c>
      <c r="AQ73" s="1">
        <v>0.0</v>
      </c>
      <c r="AR73" s="1">
        <v>0.0</v>
      </c>
      <c r="AS73" s="5">
        <v>43209.0</v>
      </c>
      <c r="AT73" s="1">
        <v>1.0</v>
      </c>
      <c r="AU73" s="1">
        <v>1.0</v>
      </c>
      <c r="AV73" s="5">
        <v>43210.0</v>
      </c>
      <c r="AW73" s="1">
        <v>0.0</v>
      </c>
      <c r="AX73" s="1">
        <v>2.0</v>
      </c>
      <c r="AY73" s="5">
        <v>43211.0</v>
      </c>
      <c r="AZ73" s="1">
        <v>0.0</v>
      </c>
      <c r="BA73" s="1">
        <v>0.0</v>
      </c>
      <c r="BB73" s="5">
        <v>43212.0</v>
      </c>
      <c r="BC73" s="1">
        <v>1.0</v>
      </c>
      <c r="BD73" s="1">
        <v>2.0</v>
      </c>
      <c r="BE73" s="1">
        <v>2835.08</v>
      </c>
      <c r="BF73" s="5">
        <v>43212.0</v>
      </c>
      <c r="BG73">
        <f t="shared" si="5"/>
        <v>39</v>
      </c>
      <c r="BH73" s="5">
        <v>43213.0</v>
      </c>
      <c r="BI73">
        <f t="shared" si="6"/>
        <v>2</v>
      </c>
      <c r="BJ73">
        <f t="shared" si="7"/>
        <v>41</v>
      </c>
      <c r="BK73" s="1">
        <v>2.0</v>
      </c>
      <c r="BL73" s="1">
        <v>0.0</v>
      </c>
      <c r="BM73" s="1">
        <v>37.0</v>
      </c>
      <c r="BN73" s="1"/>
      <c r="BO73" s="1">
        <v>2.0</v>
      </c>
      <c r="BP73">
        <f t="shared" si="8"/>
        <v>13</v>
      </c>
      <c r="BQ73">
        <f t="shared" si="9"/>
        <v>12</v>
      </c>
      <c r="BR73">
        <f t="shared" si="10"/>
        <v>1</v>
      </c>
      <c r="BU73" s="1">
        <v>2.0</v>
      </c>
      <c r="BY73" s="1">
        <v>3.0</v>
      </c>
      <c r="CC73">
        <f t="shared" si="11"/>
        <v>0</v>
      </c>
      <c r="CG73">
        <f t="shared" si="12"/>
        <v>0</v>
      </c>
      <c r="CK73">
        <f t="shared" si="13"/>
        <v>7</v>
      </c>
      <c r="CN73" s="1">
        <v>7.0</v>
      </c>
      <c r="CO73">
        <f t="shared" si="14"/>
        <v>1</v>
      </c>
      <c r="CR73" s="1">
        <v>1.0</v>
      </c>
      <c r="CT73" s="1" t="s">
        <v>172</v>
      </c>
    </row>
    <row r="74">
      <c r="A74" s="1">
        <v>91.0</v>
      </c>
      <c r="C74" s="1" t="s">
        <v>61</v>
      </c>
      <c r="D74" s="1">
        <v>28.0</v>
      </c>
      <c r="E74" s="1">
        <v>10.0</v>
      </c>
      <c r="F74" s="1" t="s">
        <v>4</v>
      </c>
      <c r="H74" s="5">
        <v>43189.0</v>
      </c>
      <c r="I74" s="5">
        <v>43192.0</v>
      </c>
      <c r="J74" s="6">
        <v>0.5166666666666667</v>
      </c>
      <c r="K74" s="1">
        <v>2.0</v>
      </c>
      <c r="L74" s="5">
        <v>43192.0</v>
      </c>
      <c r="M74" s="1">
        <v>31.97</v>
      </c>
      <c r="N74" s="5">
        <v>43196.0</v>
      </c>
      <c r="O74" s="1">
        <v>198.02</v>
      </c>
      <c r="P74" s="5">
        <v>43200.0</v>
      </c>
      <c r="Q74" s="1">
        <v>865.63</v>
      </c>
      <c r="R74" s="5">
        <v>43201.0</v>
      </c>
      <c r="S74" s="6">
        <v>0.31180555555555556</v>
      </c>
      <c r="T74" s="6">
        <v>0.3597222222222222</v>
      </c>
      <c r="U74" s="5">
        <v>43206.0</v>
      </c>
      <c r="V74" s="1">
        <v>5.0</v>
      </c>
      <c r="W74" s="1">
        <v>1.0</v>
      </c>
      <c r="X74" s="1">
        <v>1901.01</v>
      </c>
      <c r="Y74" s="8">
        <f t="shared" si="1"/>
        <v>28</v>
      </c>
      <c r="Z74" s="1">
        <v>10.0</v>
      </c>
      <c r="AA74" s="1"/>
      <c r="AB74">
        <f t="shared" si="2"/>
        <v>10</v>
      </c>
      <c r="AC74" s="1">
        <v>18.0</v>
      </c>
      <c r="AE74">
        <f t="shared" si="3"/>
        <v>18</v>
      </c>
      <c r="AH74" s="1">
        <v>43.0</v>
      </c>
      <c r="AI74" s="8">
        <f t="shared" si="4"/>
        <v>71</v>
      </c>
      <c r="AM74" s="5">
        <v>43208.0</v>
      </c>
      <c r="AN74" s="1">
        <v>0.0</v>
      </c>
      <c r="AO74" s="1">
        <v>0.0</v>
      </c>
      <c r="AP74" s="5">
        <v>43209.0</v>
      </c>
      <c r="AQ74" s="1">
        <v>0.0</v>
      </c>
      <c r="AR74" s="1">
        <v>1.0</v>
      </c>
      <c r="AS74" s="5">
        <v>43210.0</v>
      </c>
      <c r="AT74" s="1">
        <v>0.0</v>
      </c>
      <c r="AU74" s="1">
        <v>1.0</v>
      </c>
      <c r="AV74" s="5">
        <v>43211.0</v>
      </c>
      <c r="AW74" s="1">
        <v>0.0</v>
      </c>
      <c r="AX74" s="1">
        <v>1.0</v>
      </c>
      <c r="AY74" s="5">
        <v>43212.0</v>
      </c>
      <c r="AZ74" s="1">
        <v>0.0</v>
      </c>
      <c r="BA74" s="1">
        <v>1.0</v>
      </c>
      <c r="BB74" s="5">
        <v>43213.0</v>
      </c>
      <c r="BC74" s="1">
        <v>0.0</v>
      </c>
      <c r="BD74" s="1">
        <v>1.0</v>
      </c>
      <c r="BE74" s="1">
        <v>1743.49</v>
      </c>
      <c r="BF74" s="5">
        <v>43213.0</v>
      </c>
      <c r="BG74">
        <f t="shared" si="5"/>
        <v>1</v>
      </c>
      <c r="BI74">
        <f t="shared" si="6"/>
        <v>0</v>
      </c>
      <c r="BJ74">
        <f t="shared" si="7"/>
        <v>1</v>
      </c>
      <c r="BK74" s="1">
        <v>0.0</v>
      </c>
      <c r="BM74" s="1">
        <v>1.0</v>
      </c>
      <c r="BN74" s="1"/>
      <c r="BP74">
        <f t="shared" si="8"/>
        <v>9</v>
      </c>
      <c r="BQ74">
        <f t="shared" si="9"/>
        <v>9</v>
      </c>
      <c r="BR74">
        <f t="shared" si="10"/>
        <v>0</v>
      </c>
      <c r="BY74" s="1">
        <v>6.0</v>
      </c>
      <c r="CA74" s="1">
        <v>1.0</v>
      </c>
      <c r="CC74">
        <f t="shared" si="11"/>
        <v>0</v>
      </c>
      <c r="CG74">
        <f t="shared" si="12"/>
        <v>0</v>
      </c>
      <c r="CK74">
        <f t="shared" si="13"/>
        <v>2</v>
      </c>
      <c r="CN74" s="1">
        <v>2.0</v>
      </c>
      <c r="CO74">
        <f t="shared" si="14"/>
        <v>0</v>
      </c>
      <c r="CT74" s="1" t="s">
        <v>173</v>
      </c>
      <c r="CU74" s="1" t="s">
        <v>174</v>
      </c>
    </row>
    <row r="75">
      <c r="A75" s="1">
        <v>92.0</v>
      </c>
      <c r="C75" s="1" t="s">
        <v>61</v>
      </c>
      <c r="D75" s="1">
        <v>28.0</v>
      </c>
      <c r="E75" s="1">
        <v>10.0</v>
      </c>
      <c r="F75" s="1">
        <v>0.0</v>
      </c>
      <c r="H75" s="5">
        <v>43189.0</v>
      </c>
      <c r="I75" s="5">
        <v>43192.0</v>
      </c>
      <c r="J75" s="6">
        <v>0.5208333333333334</v>
      </c>
      <c r="K75" s="1">
        <v>2.0</v>
      </c>
      <c r="L75" s="5">
        <v>43192.0</v>
      </c>
      <c r="M75" s="1">
        <v>38.65</v>
      </c>
      <c r="N75" s="5">
        <v>43197.0</v>
      </c>
      <c r="O75" s="1">
        <v>94.25</v>
      </c>
      <c r="P75" s="5">
        <v>43201.0</v>
      </c>
      <c r="Q75" s="1">
        <v>533.24</v>
      </c>
      <c r="U75" s="5">
        <v>43206.0</v>
      </c>
      <c r="V75" s="1">
        <v>5.0</v>
      </c>
      <c r="W75" s="1">
        <v>0.0</v>
      </c>
      <c r="X75" s="1">
        <v>2397.19</v>
      </c>
      <c r="Y75" s="8">
        <f t="shared" si="1"/>
        <v>86</v>
      </c>
      <c r="Z75" s="1">
        <v>78.0</v>
      </c>
      <c r="AA75" s="1">
        <v>5.0</v>
      </c>
      <c r="AB75">
        <f t="shared" si="2"/>
        <v>83</v>
      </c>
      <c r="AC75" s="1">
        <v>3.0</v>
      </c>
      <c r="AD75" s="1">
        <v>0.0</v>
      </c>
      <c r="AE75">
        <f t="shared" si="3"/>
        <v>3</v>
      </c>
      <c r="AF75" s="5">
        <v>43209.0</v>
      </c>
      <c r="AG75" s="1">
        <v>1.0</v>
      </c>
      <c r="AH75" s="1">
        <v>33.0</v>
      </c>
      <c r="AI75" s="8">
        <f t="shared" si="4"/>
        <v>120</v>
      </c>
      <c r="AM75" s="5">
        <v>43208.0</v>
      </c>
      <c r="AN75" s="1">
        <v>0.0</v>
      </c>
      <c r="AO75" s="1">
        <v>1.0</v>
      </c>
      <c r="AP75" s="5">
        <v>43209.0</v>
      </c>
      <c r="AQ75" s="1">
        <v>0.0</v>
      </c>
      <c r="AR75" s="1">
        <v>2.0</v>
      </c>
      <c r="AS75" s="5">
        <v>43210.0</v>
      </c>
      <c r="AT75" s="1">
        <v>0.0</v>
      </c>
      <c r="AU75" s="1">
        <v>0.0</v>
      </c>
      <c r="AV75" s="5">
        <v>43211.0</v>
      </c>
      <c r="AW75" s="1">
        <v>1.0</v>
      </c>
      <c r="AX75" s="1">
        <v>3.0</v>
      </c>
      <c r="AY75" s="5">
        <v>43212.0</v>
      </c>
      <c r="AZ75" s="1">
        <v>1.0</v>
      </c>
      <c r="BA75" s="1">
        <v>5.0</v>
      </c>
      <c r="BB75" s="5">
        <v>43213.0</v>
      </c>
      <c r="BC75" s="1">
        <v>1.0</v>
      </c>
      <c r="BD75" s="1">
        <v>8.0</v>
      </c>
      <c r="BE75" s="1">
        <v>2274.27</v>
      </c>
      <c r="BF75" s="5">
        <v>43212.0</v>
      </c>
      <c r="BG75">
        <f t="shared" si="5"/>
        <v>12</v>
      </c>
      <c r="BH75" s="5">
        <v>43215.0</v>
      </c>
      <c r="BI75">
        <f t="shared" si="6"/>
        <v>1</v>
      </c>
      <c r="BJ75">
        <f t="shared" si="7"/>
        <v>13</v>
      </c>
      <c r="BK75" s="1">
        <v>5.0</v>
      </c>
      <c r="BL75" s="1">
        <v>1.0</v>
      </c>
      <c r="BM75" s="1">
        <v>7.0</v>
      </c>
      <c r="BN75" s="1"/>
      <c r="BO75" s="1">
        <v>0.0</v>
      </c>
      <c r="BP75">
        <f t="shared" si="8"/>
        <v>0</v>
      </c>
      <c r="BQ75">
        <f t="shared" si="9"/>
        <v>0</v>
      </c>
      <c r="BR75">
        <f t="shared" si="10"/>
        <v>0</v>
      </c>
      <c r="CC75">
        <f t="shared" si="11"/>
        <v>0</v>
      </c>
      <c r="CG75">
        <f t="shared" si="12"/>
        <v>0</v>
      </c>
      <c r="CK75">
        <f t="shared" si="13"/>
        <v>0</v>
      </c>
      <c r="CO75">
        <f t="shared" si="14"/>
        <v>0</v>
      </c>
      <c r="CT75" s="1" t="s">
        <v>175</v>
      </c>
      <c r="CU75" s="1" t="s">
        <v>154</v>
      </c>
    </row>
    <row r="76">
      <c r="A76" s="1">
        <v>93.0</v>
      </c>
      <c r="C76" s="1" t="s">
        <v>61</v>
      </c>
      <c r="D76" s="1">
        <v>28.0</v>
      </c>
      <c r="E76" s="1">
        <v>10.0</v>
      </c>
      <c r="F76" s="1" t="s">
        <v>3</v>
      </c>
      <c r="H76" s="5">
        <v>43188.0</v>
      </c>
      <c r="I76" s="5">
        <v>43192.0</v>
      </c>
      <c r="J76" s="6">
        <v>0.5118055555555555</v>
      </c>
      <c r="K76" s="1">
        <v>2.0</v>
      </c>
      <c r="L76" s="5">
        <v>43192.0</v>
      </c>
      <c r="M76" s="1">
        <v>67.7</v>
      </c>
      <c r="N76" s="5">
        <v>43195.0</v>
      </c>
      <c r="O76" s="1">
        <v>223.13</v>
      </c>
      <c r="P76" s="5">
        <v>43199.0</v>
      </c>
      <c r="Q76" s="1">
        <v>1039.49</v>
      </c>
      <c r="R76" s="5">
        <v>43196.0</v>
      </c>
      <c r="S76" s="6">
        <v>0.31319444444444444</v>
      </c>
      <c r="T76" s="6">
        <v>0.35833333333333334</v>
      </c>
      <c r="U76" s="5">
        <v>43206.0</v>
      </c>
      <c r="V76" s="1">
        <v>5.0</v>
      </c>
      <c r="W76" s="1">
        <v>0.0</v>
      </c>
      <c r="X76" s="1">
        <v>2755.38</v>
      </c>
      <c r="Y76" s="8">
        <f t="shared" si="1"/>
        <v>19</v>
      </c>
      <c r="Z76" s="1">
        <v>15.0</v>
      </c>
      <c r="AA76" s="1"/>
      <c r="AB76">
        <f t="shared" si="2"/>
        <v>15</v>
      </c>
      <c r="AC76" s="1">
        <v>4.0</v>
      </c>
      <c r="AE76">
        <f t="shared" si="3"/>
        <v>4</v>
      </c>
      <c r="AH76" s="1">
        <v>22.0</v>
      </c>
      <c r="AI76" s="8">
        <f t="shared" si="4"/>
        <v>41</v>
      </c>
      <c r="AM76" s="5">
        <v>43208.0</v>
      </c>
      <c r="AN76" s="1">
        <v>1.0</v>
      </c>
      <c r="AO76" s="1">
        <v>4.0</v>
      </c>
      <c r="AP76" s="5">
        <v>43209.0</v>
      </c>
      <c r="AQ76" s="1">
        <v>0.0</v>
      </c>
      <c r="AR76" s="1">
        <v>3.0</v>
      </c>
      <c r="AS76" s="5">
        <v>43210.0</v>
      </c>
      <c r="AT76" s="1">
        <v>1.0</v>
      </c>
      <c r="AU76" s="1">
        <v>4.0</v>
      </c>
      <c r="AV76" s="5">
        <v>43211.0</v>
      </c>
      <c r="AW76" s="1">
        <v>1.0</v>
      </c>
      <c r="AX76" s="1">
        <v>7.0</v>
      </c>
      <c r="AY76" s="5">
        <v>43212.0</v>
      </c>
      <c r="AZ76" s="1">
        <v>1.0</v>
      </c>
      <c r="BA76" s="1">
        <v>6.0</v>
      </c>
      <c r="BB76" s="5">
        <v>43213.0</v>
      </c>
      <c r="BC76" s="1">
        <v>1.0</v>
      </c>
      <c r="BD76" s="1">
        <v>5.0</v>
      </c>
      <c r="BE76" s="1">
        <v>2618.18</v>
      </c>
      <c r="BF76" s="5">
        <v>43212.0</v>
      </c>
      <c r="BG76">
        <f t="shared" si="5"/>
        <v>3</v>
      </c>
      <c r="BI76">
        <f t="shared" si="6"/>
        <v>0</v>
      </c>
      <c r="BJ76">
        <f t="shared" si="7"/>
        <v>3</v>
      </c>
      <c r="BK76" s="1">
        <v>2.0</v>
      </c>
      <c r="BM76" s="1">
        <v>1.0</v>
      </c>
      <c r="BN76" s="1"/>
      <c r="BP76">
        <f t="shared" si="8"/>
        <v>12</v>
      </c>
      <c r="BQ76">
        <f t="shared" si="9"/>
        <v>12</v>
      </c>
      <c r="BR76">
        <f t="shared" si="10"/>
        <v>0</v>
      </c>
      <c r="BS76" s="1">
        <v>1.0</v>
      </c>
      <c r="BU76" s="1">
        <v>2.0</v>
      </c>
      <c r="BY76" s="1">
        <v>5.0</v>
      </c>
      <c r="CA76" s="1">
        <v>3.0</v>
      </c>
      <c r="CC76">
        <f t="shared" si="11"/>
        <v>1</v>
      </c>
      <c r="CF76" s="1">
        <v>1.0</v>
      </c>
      <c r="CG76">
        <f t="shared" si="12"/>
        <v>0</v>
      </c>
      <c r="CK76">
        <f t="shared" si="13"/>
        <v>0</v>
      </c>
      <c r="CO76">
        <f t="shared" si="14"/>
        <v>0</v>
      </c>
      <c r="CT76" s="1" t="s">
        <v>150</v>
      </c>
      <c r="CU76" s="1" t="s">
        <v>176</v>
      </c>
    </row>
    <row r="77">
      <c r="A77" s="1">
        <v>94.0</v>
      </c>
      <c r="C77" s="1" t="s">
        <v>61</v>
      </c>
      <c r="D77" s="1">
        <v>28.0</v>
      </c>
      <c r="E77" s="1">
        <v>10.0</v>
      </c>
      <c r="F77" s="1" t="s">
        <v>4</v>
      </c>
      <c r="H77" s="5">
        <v>43188.0</v>
      </c>
      <c r="I77" s="5">
        <v>43192.0</v>
      </c>
      <c r="J77" s="6">
        <v>0.5159722222222223</v>
      </c>
      <c r="K77" s="1">
        <v>1.0</v>
      </c>
      <c r="L77" s="5">
        <v>43192.0</v>
      </c>
      <c r="M77" s="1">
        <v>62.48</v>
      </c>
      <c r="N77" s="5">
        <v>43197.0</v>
      </c>
      <c r="O77" s="1">
        <v>298.5</v>
      </c>
      <c r="P77" s="5">
        <v>43201.0</v>
      </c>
      <c r="Q77" s="1">
        <v>1494.57</v>
      </c>
      <c r="R77" s="5">
        <v>43202.0</v>
      </c>
      <c r="S77" s="6">
        <v>0.3125</v>
      </c>
      <c r="T77" s="6">
        <v>0.36041666666666666</v>
      </c>
      <c r="U77" s="5">
        <v>43206.0</v>
      </c>
      <c r="V77" s="1">
        <v>5.0</v>
      </c>
      <c r="W77" s="1">
        <v>0.0</v>
      </c>
      <c r="X77" s="1">
        <v>4767.75</v>
      </c>
      <c r="Y77" s="8">
        <f t="shared" si="1"/>
        <v>66</v>
      </c>
      <c r="Z77" s="1">
        <v>50.0</v>
      </c>
      <c r="AA77" s="1">
        <v>1.0</v>
      </c>
      <c r="AB77">
        <f t="shared" si="2"/>
        <v>51</v>
      </c>
      <c r="AC77" s="1">
        <v>15.0</v>
      </c>
      <c r="AD77" s="1">
        <v>0.0</v>
      </c>
      <c r="AE77">
        <f t="shared" si="3"/>
        <v>15</v>
      </c>
      <c r="AF77" s="5">
        <v>43209.0</v>
      </c>
      <c r="AG77" s="1">
        <v>1.0</v>
      </c>
      <c r="AH77" s="1">
        <v>88.0</v>
      </c>
      <c r="AI77" s="8">
        <f t="shared" si="4"/>
        <v>155</v>
      </c>
      <c r="AM77" s="5">
        <v>43208.0</v>
      </c>
      <c r="AN77" s="1">
        <v>0.0</v>
      </c>
      <c r="AO77" s="1">
        <v>0.0</v>
      </c>
      <c r="AP77" s="5">
        <v>43209.0</v>
      </c>
      <c r="AQ77" s="1">
        <v>0.0</v>
      </c>
      <c r="AR77" s="1">
        <v>0.0</v>
      </c>
      <c r="AS77" s="5">
        <v>43210.0</v>
      </c>
      <c r="AT77" s="1">
        <v>1.0</v>
      </c>
      <c r="AU77" s="1">
        <v>1.0</v>
      </c>
      <c r="AV77" s="5">
        <v>43211.0</v>
      </c>
      <c r="AW77" s="1">
        <v>0.0</v>
      </c>
      <c r="AX77" s="1">
        <v>1.0</v>
      </c>
      <c r="AY77" s="5">
        <v>43212.0</v>
      </c>
      <c r="AZ77" s="1">
        <v>1.0</v>
      </c>
      <c r="BA77" s="1">
        <v>1.0</v>
      </c>
      <c r="BB77" s="5">
        <v>43213.0</v>
      </c>
      <c r="BC77" s="1">
        <v>1.0</v>
      </c>
      <c r="BD77" s="1">
        <v>1.0</v>
      </c>
      <c r="BE77" s="1">
        <v>4586.58</v>
      </c>
      <c r="BF77" s="5">
        <v>43212.0</v>
      </c>
      <c r="BG77">
        <f t="shared" si="5"/>
        <v>18</v>
      </c>
      <c r="BI77">
        <f t="shared" si="6"/>
        <v>0</v>
      </c>
      <c r="BJ77">
        <f t="shared" si="7"/>
        <v>18</v>
      </c>
      <c r="BK77" s="1">
        <v>9.0</v>
      </c>
      <c r="BL77" s="1">
        <v>0.0</v>
      </c>
      <c r="BM77" s="1">
        <v>9.0</v>
      </c>
      <c r="BN77" s="1"/>
      <c r="BO77" s="1">
        <v>0.0</v>
      </c>
      <c r="BP77">
        <f t="shared" si="8"/>
        <v>33</v>
      </c>
      <c r="BQ77">
        <f t="shared" si="9"/>
        <v>32</v>
      </c>
      <c r="BR77">
        <f t="shared" si="10"/>
        <v>1</v>
      </c>
      <c r="BS77" s="1">
        <v>8.0</v>
      </c>
      <c r="BU77" s="1">
        <v>4.0</v>
      </c>
      <c r="BY77" s="1">
        <v>9.0</v>
      </c>
      <c r="BZ77" s="1">
        <v>1.0</v>
      </c>
      <c r="CA77" s="1">
        <v>5.0</v>
      </c>
      <c r="CC77">
        <f t="shared" si="11"/>
        <v>2</v>
      </c>
      <c r="CF77" s="1">
        <v>2.0</v>
      </c>
      <c r="CG77">
        <f t="shared" si="12"/>
        <v>0</v>
      </c>
      <c r="CK77">
        <f t="shared" si="13"/>
        <v>4</v>
      </c>
      <c r="CM77" s="1">
        <v>2.0</v>
      </c>
      <c r="CN77" s="1">
        <v>2.0</v>
      </c>
      <c r="CO77">
        <f t="shared" si="14"/>
        <v>0</v>
      </c>
      <c r="CT77" s="1" t="s">
        <v>177</v>
      </c>
      <c r="CU77" s="1" t="s">
        <v>178</v>
      </c>
    </row>
    <row r="78">
      <c r="A78" s="1">
        <v>95.0</v>
      </c>
      <c r="C78" s="1" t="s">
        <v>61</v>
      </c>
      <c r="D78" s="1">
        <v>28.0</v>
      </c>
      <c r="E78" s="1">
        <v>10.0</v>
      </c>
      <c r="F78" s="1">
        <v>0.0</v>
      </c>
      <c r="G78" s="5">
        <v>43208.0</v>
      </c>
      <c r="H78" s="5">
        <v>43188.0</v>
      </c>
      <c r="I78" s="5">
        <v>43192.0</v>
      </c>
      <c r="J78" s="6">
        <v>0.51875</v>
      </c>
      <c r="K78" s="1">
        <v>1.0</v>
      </c>
      <c r="L78" s="5">
        <v>43192.0</v>
      </c>
      <c r="M78" s="1">
        <v>34.01</v>
      </c>
      <c r="N78" s="5">
        <v>43195.0</v>
      </c>
      <c r="O78" s="1">
        <v>127.71</v>
      </c>
      <c r="P78" s="5">
        <v>43200.0</v>
      </c>
      <c r="Q78" s="1">
        <v>1147.47</v>
      </c>
      <c r="Y78" s="8">
        <f t="shared" si="1"/>
        <v>0</v>
      </c>
      <c r="AB78">
        <f t="shared" si="2"/>
        <v>0</v>
      </c>
      <c r="AE78">
        <f t="shared" si="3"/>
        <v>0</v>
      </c>
      <c r="AI78" s="8">
        <f t="shared" si="4"/>
        <v>0</v>
      </c>
      <c r="BG78">
        <f t="shared" si="5"/>
        <v>0</v>
      </c>
      <c r="BI78">
        <f t="shared" si="6"/>
        <v>0</v>
      </c>
      <c r="BJ78">
        <f t="shared" si="7"/>
        <v>0</v>
      </c>
      <c r="BP78">
        <f t="shared" si="8"/>
        <v>0</v>
      </c>
      <c r="BQ78">
        <f t="shared" si="9"/>
        <v>0</v>
      </c>
      <c r="BR78">
        <f t="shared" si="10"/>
        <v>0</v>
      </c>
      <c r="CC78">
        <f t="shared" si="11"/>
        <v>0</v>
      </c>
      <c r="CG78">
        <f t="shared" si="12"/>
        <v>0</v>
      </c>
      <c r="CK78">
        <f t="shared" si="13"/>
        <v>0</v>
      </c>
      <c r="CO78">
        <f t="shared" si="14"/>
        <v>0</v>
      </c>
      <c r="CT78" s="1" t="s">
        <v>179</v>
      </c>
    </row>
    <row r="79">
      <c r="A79" s="1">
        <v>96.0</v>
      </c>
      <c r="C79" s="1" t="s">
        <v>61</v>
      </c>
      <c r="D79" s="1">
        <v>28.0</v>
      </c>
      <c r="E79" s="1">
        <v>10.0</v>
      </c>
      <c r="F79" s="1" t="s">
        <v>3</v>
      </c>
      <c r="H79" s="5">
        <v>43188.0</v>
      </c>
      <c r="I79" s="5">
        <v>43192.0</v>
      </c>
      <c r="J79" s="6">
        <v>0.5104166666666666</v>
      </c>
      <c r="K79" s="1">
        <v>2.0</v>
      </c>
      <c r="L79" s="5">
        <v>43192.0</v>
      </c>
      <c r="M79" s="1">
        <v>60.93</v>
      </c>
      <c r="N79" s="5">
        <v>43195.0</v>
      </c>
      <c r="O79" s="1">
        <v>293.63</v>
      </c>
      <c r="P79" s="5">
        <v>43200.0</v>
      </c>
      <c r="Q79" s="1">
        <v>1995.73</v>
      </c>
      <c r="R79" s="5">
        <v>43196.0</v>
      </c>
      <c r="S79" s="6">
        <v>0.31319444444444444</v>
      </c>
      <c r="T79" s="6">
        <v>0.35833333333333334</v>
      </c>
      <c r="U79" s="5">
        <v>43206.0</v>
      </c>
      <c r="V79" s="1">
        <v>5.0</v>
      </c>
      <c r="W79" s="1">
        <v>0.0</v>
      </c>
      <c r="X79" s="1">
        <v>5334.32</v>
      </c>
      <c r="Y79" s="8">
        <f t="shared" si="1"/>
        <v>93</v>
      </c>
      <c r="Z79" s="1">
        <v>76.0</v>
      </c>
      <c r="AA79" s="1"/>
      <c r="AB79">
        <f t="shared" si="2"/>
        <v>76</v>
      </c>
      <c r="AC79" s="1">
        <v>17.0</v>
      </c>
      <c r="AE79">
        <f t="shared" si="3"/>
        <v>17</v>
      </c>
      <c r="AH79" s="1">
        <v>145.0</v>
      </c>
      <c r="AI79" s="8">
        <f t="shared" si="4"/>
        <v>238</v>
      </c>
      <c r="AP79" s="5">
        <v>43209.0</v>
      </c>
      <c r="AQ79" s="1">
        <v>1.0</v>
      </c>
      <c r="AR79" s="1">
        <v>4.0</v>
      </c>
      <c r="AS79" s="5">
        <v>43210.0</v>
      </c>
      <c r="AT79" s="1">
        <v>1.0</v>
      </c>
      <c r="AU79" s="1">
        <v>1.0</v>
      </c>
      <c r="AV79" s="5">
        <v>43211.0</v>
      </c>
      <c r="AW79" s="1">
        <v>1.0</v>
      </c>
      <c r="AX79" s="1">
        <v>1.0</v>
      </c>
      <c r="AY79" s="5">
        <v>43212.0</v>
      </c>
      <c r="AZ79" s="1">
        <v>1.0</v>
      </c>
      <c r="BA79" s="1">
        <v>3.0</v>
      </c>
      <c r="BB79" s="5">
        <v>43213.0</v>
      </c>
      <c r="BC79" s="1">
        <v>1.0</v>
      </c>
      <c r="BD79" s="1">
        <v>2.0</v>
      </c>
      <c r="BE79" s="1">
        <v>5130.37</v>
      </c>
      <c r="BF79" s="5">
        <v>43212.0</v>
      </c>
      <c r="BG79">
        <f t="shared" si="5"/>
        <v>29</v>
      </c>
      <c r="BI79">
        <f t="shared" si="6"/>
        <v>0</v>
      </c>
      <c r="BJ79">
        <f t="shared" si="7"/>
        <v>29</v>
      </c>
      <c r="BK79" s="1">
        <v>7.0</v>
      </c>
      <c r="BM79" s="1">
        <v>22.0</v>
      </c>
      <c r="BN79" s="1"/>
      <c r="BP79">
        <f t="shared" si="8"/>
        <v>47</v>
      </c>
      <c r="BQ79">
        <f t="shared" si="9"/>
        <v>47</v>
      </c>
      <c r="BR79">
        <f t="shared" si="10"/>
        <v>0</v>
      </c>
      <c r="BS79" s="1">
        <v>5.0</v>
      </c>
      <c r="BU79" s="1">
        <v>13.0</v>
      </c>
      <c r="BY79" s="1">
        <v>8.0</v>
      </c>
      <c r="CA79" s="1">
        <v>8.0</v>
      </c>
      <c r="CC79">
        <f t="shared" si="11"/>
        <v>2</v>
      </c>
      <c r="CE79" s="1">
        <v>1.0</v>
      </c>
      <c r="CF79" s="1">
        <v>1.0</v>
      </c>
      <c r="CG79">
        <f t="shared" si="12"/>
        <v>0</v>
      </c>
      <c r="CK79">
        <f t="shared" si="13"/>
        <v>11</v>
      </c>
      <c r="CM79" s="1">
        <v>5.0</v>
      </c>
      <c r="CN79" s="1">
        <v>6.0</v>
      </c>
      <c r="CO79">
        <f t="shared" si="14"/>
        <v>0</v>
      </c>
      <c r="CU79" s="1" t="s">
        <v>154</v>
      </c>
    </row>
    <row r="80">
      <c r="A80" s="1">
        <v>97.0</v>
      </c>
      <c r="C80" s="1" t="s">
        <v>61</v>
      </c>
      <c r="D80" s="1">
        <v>28.0</v>
      </c>
      <c r="E80" s="1">
        <v>10.0</v>
      </c>
      <c r="F80" s="1" t="s">
        <v>4</v>
      </c>
      <c r="H80" s="5">
        <v>43188.0</v>
      </c>
      <c r="I80" s="5">
        <v>43192.0</v>
      </c>
      <c r="J80" s="6">
        <v>0.5138888888888888</v>
      </c>
      <c r="K80" s="1">
        <v>1.0</v>
      </c>
      <c r="L80" s="5">
        <v>43192.0</v>
      </c>
      <c r="M80" s="1">
        <v>36.79</v>
      </c>
      <c r="Y80" s="8">
        <f t="shared" si="1"/>
        <v>0</v>
      </c>
      <c r="AB80">
        <f t="shared" si="2"/>
        <v>0</v>
      </c>
      <c r="AE80">
        <f t="shared" si="3"/>
        <v>0</v>
      </c>
      <c r="AI80" s="8">
        <f t="shared" si="4"/>
        <v>0</v>
      </c>
      <c r="BG80">
        <f t="shared" si="5"/>
        <v>0</v>
      </c>
      <c r="BI80">
        <f t="shared" si="6"/>
        <v>0</v>
      </c>
      <c r="BJ80">
        <f t="shared" si="7"/>
        <v>0</v>
      </c>
      <c r="BP80">
        <f t="shared" si="8"/>
        <v>0</v>
      </c>
      <c r="BQ80">
        <f t="shared" si="9"/>
        <v>0</v>
      </c>
      <c r="BR80">
        <f t="shared" si="10"/>
        <v>0</v>
      </c>
      <c r="CC80">
        <f t="shared" si="11"/>
        <v>0</v>
      </c>
      <c r="CG80">
        <f t="shared" si="12"/>
        <v>0</v>
      </c>
      <c r="CK80">
        <f t="shared" si="13"/>
        <v>0</v>
      </c>
      <c r="CO80">
        <f t="shared" si="14"/>
        <v>0</v>
      </c>
    </row>
    <row r="81">
      <c r="A81" s="1">
        <v>98.0</v>
      </c>
      <c r="C81" s="1" t="s">
        <v>61</v>
      </c>
      <c r="D81" s="1">
        <v>28.0</v>
      </c>
      <c r="E81" s="1">
        <v>10.0</v>
      </c>
      <c r="F81" s="1">
        <v>0.0</v>
      </c>
      <c r="H81" s="5">
        <v>43188.0</v>
      </c>
      <c r="I81" s="5">
        <v>43192.0</v>
      </c>
      <c r="J81" s="6">
        <v>0.5173611111111112</v>
      </c>
      <c r="K81" s="1">
        <v>2.0</v>
      </c>
      <c r="L81" s="5">
        <v>43192.0</v>
      </c>
      <c r="M81" s="1">
        <v>50.72</v>
      </c>
      <c r="Y81" s="8">
        <f t="shared" si="1"/>
        <v>0</v>
      </c>
      <c r="AB81">
        <f t="shared" si="2"/>
        <v>0</v>
      </c>
      <c r="AE81">
        <f t="shared" si="3"/>
        <v>0</v>
      </c>
      <c r="AI81" s="8">
        <f t="shared" si="4"/>
        <v>0</v>
      </c>
      <c r="BG81">
        <f t="shared" si="5"/>
        <v>0</v>
      </c>
      <c r="BI81">
        <f t="shared" si="6"/>
        <v>0</v>
      </c>
      <c r="BJ81">
        <f t="shared" si="7"/>
        <v>0</v>
      </c>
      <c r="BP81">
        <f t="shared" si="8"/>
        <v>0</v>
      </c>
      <c r="BQ81">
        <f t="shared" si="9"/>
        <v>0</v>
      </c>
      <c r="BR81">
        <f t="shared" si="10"/>
        <v>0</v>
      </c>
      <c r="CC81">
        <f t="shared" si="11"/>
        <v>0</v>
      </c>
      <c r="CG81">
        <f t="shared" si="12"/>
        <v>0</v>
      </c>
      <c r="CK81">
        <f t="shared" si="13"/>
        <v>0</v>
      </c>
      <c r="CO81">
        <f t="shared" si="14"/>
        <v>0</v>
      </c>
    </row>
    <row r="82">
      <c r="A82" s="1">
        <v>99.0</v>
      </c>
      <c r="C82" s="1" t="s">
        <v>61</v>
      </c>
      <c r="D82" s="1">
        <v>28.0</v>
      </c>
      <c r="E82" s="1">
        <v>10.0</v>
      </c>
      <c r="F82" s="1" t="s">
        <v>3</v>
      </c>
      <c r="H82" s="5">
        <v>43188.0</v>
      </c>
      <c r="I82" s="5">
        <v>43192.0</v>
      </c>
      <c r="J82" s="6">
        <v>0.5097222222222222</v>
      </c>
      <c r="K82" s="1">
        <v>1.0</v>
      </c>
      <c r="L82" s="5">
        <v>43192.0</v>
      </c>
      <c r="M82" s="1">
        <v>52.28</v>
      </c>
      <c r="Y82" s="8">
        <f t="shared" si="1"/>
        <v>0</v>
      </c>
      <c r="AB82">
        <f t="shared" si="2"/>
        <v>0</v>
      </c>
      <c r="AE82">
        <f t="shared" si="3"/>
        <v>0</v>
      </c>
      <c r="AI82" s="8">
        <f t="shared" si="4"/>
        <v>0</v>
      </c>
      <c r="BG82">
        <f t="shared" si="5"/>
        <v>0</v>
      </c>
      <c r="BI82">
        <f t="shared" si="6"/>
        <v>0</v>
      </c>
      <c r="BJ82">
        <f t="shared" si="7"/>
        <v>0</v>
      </c>
      <c r="BP82">
        <f t="shared" si="8"/>
        <v>0</v>
      </c>
      <c r="BQ82">
        <f t="shared" si="9"/>
        <v>0</v>
      </c>
      <c r="BR82">
        <f t="shared" si="10"/>
        <v>0</v>
      </c>
      <c r="CC82">
        <f t="shared" si="11"/>
        <v>0</v>
      </c>
      <c r="CG82">
        <f t="shared" si="12"/>
        <v>0</v>
      </c>
      <c r="CK82">
        <f t="shared" si="13"/>
        <v>0</v>
      </c>
      <c r="CO82">
        <f t="shared" si="14"/>
        <v>0</v>
      </c>
    </row>
    <row r="83">
      <c r="A83" s="1">
        <v>100.0</v>
      </c>
      <c r="C83" s="1" t="s">
        <v>61</v>
      </c>
      <c r="D83" s="1">
        <v>28.0</v>
      </c>
      <c r="E83" s="1">
        <v>0.0</v>
      </c>
      <c r="F83" s="1" t="s">
        <v>3</v>
      </c>
      <c r="G83" s="5">
        <v>43195.0</v>
      </c>
      <c r="H83" s="5">
        <v>43188.0</v>
      </c>
      <c r="I83" s="5">
        <v>43192.0</v>
      </c>
      <c r="J83" s="6">
        <v>0.5298611111111111</v>
      </c>
      <c r="K83" s="1">
        <v>1.0</v>
      </c>
      <c r="L83" s="5">
        <v>43192.0</v>
      </c>
      <c r="M83" s="1">
        <v>35.02</v>
      </c>
      <c r="Y83" s="8">
        <f t="shared" si="1"/>
        <v>0</v>
      </c>
      <c r="AB83">
        <f t="shared" si="2"/>
        <v>0</v>
      </c>
      <c r="AE83">
        <f t="shared" si="3"/>
        <v>0</v>
      </c>
      <c r="AI83" s="8">
        <f t="shared" si="4"/>
        <v>0</v>
      </c>
      <c r="BG83">
        <f t="shared" si="5"/>
        <v>0</v>
      </c>
      <c r="BI83">
        <f t="shared" si="6"/>
        <v>0</v>
      </c>
      <c r="BJ83">
        <f t="shared" si="7"/>
        <v>0</v>
      </c>
      <c r="BP83">
        <f t="shared" si="8"/>
        <v>0</v>
      </c>
      <c r="BQ83">
        <f t="shared" si="9"/>
        <v>0</v>
      </c>
      <c r="BR83">
        <f t="shared" si="10"/>
        <v>0</v>
      </c>
      <c r="CC83">
        <f t="shared" si="11"/>
        <v>0</v>
      </c>
      <c r="CG83">
        <f t="shared" si="12"/>
        <v>0</v>
      </c>
      <c r="CK83">
        <f t="shared" si="13"/>
        <v>0</v>
      </c>
      <c r="CO83">
        <f t="shared" si="14"/>
        <v>0</v>
      </c>
      <c r="CT83" s="1" t="s">
        <v>180</v>
      </c>
    </row>
    <row r="84">
      <c r="A84" s="1">
        <v>101.0</v>
      </c>
      <c r="C84" s="1" t="s">
        <v>61</v>
      </c>
      <c r="D84" s="1">
        <v>28.0</v>
      </c>
      <c r="E84" s="1">
        <v>0.0</v>
      </c>
      <c r="F84" s="1" t="s">
        <v>4</v>
      </c>
      <c r="H84" s="5">
        <v>43189.0</v>
      </c>
      <c r="I84" s="5">
        <v>43192.0</v>
      </c>
      <c r="J84" s="6">
        <v>0.5340277777777778</v>
      </c>
      <c r="K84" s="1">
        <v>1.0</v>
      </c>
      <c r="L84" s="5">
        <v>43192.0</v>
      </c>
      <c r="M84" s="1">
        <v>51.48</v>
      </c>
      <c r="N84" s="5">
        <v>43196.0</v>
      </c>
      <c r="O84" s="1">
        <v>237.83</v>
      </c>
      <c r="P84" s="5">
        <v>43200.0</v>
      </c>
      <c r="Q84" s="1">
        <v>2082.84</v>
      </c>
      <c r="R84" s="5">
        <v>43201.0</v>
      </c>
      <c r="S84" s="6">
        <v>0.31180555555555556</v>
      </c>
      <c r="T84" s="6">
        <v>0.3597222222222222</v>
      </c>
      <c r="U84" s="5">
        <v>43203.0</v>
      </c>
      <c r="V84" s="1">
        <v>5.0</v>
      </c>
      <c r="W84" s="1">
        <v>0.0</v>
      </c>
      <c r="X84" s="1">
        <v>4231.16</v>
      </c>
      <c r="Y84" s="8">
        <f t="shared" si="1"/>
        <v>166</v>
      </c>
      <c r="Z84" s="1">
        <v>152.0</v>
      </c>
      <c r="AA84" s="1"/>
      <c r="AB84">
        <f t="shared" si="2"/>
        <v>152</v>
      </c>
      <c r="AC84" s="1">
        <v>14.0</v>
      </c>
      <c r="AE84">
        <f t="shared" si="3"/>
        <v>14</v>
      </c>
      <c r="AI84" s="8">
        <f t="shared" si="4"/>
        <v>166</v>
      </c>
      <c r="AJ84" s="5">
        <v>43204.0</v>
      </c>
      <c r="AK84" s="1">
        <v>0.0</v>
      </c>
      <c r="AL84" s="1">
        <v>0.0</v>
      </c>
      <c r="AM84" s="5">
        <v>43205.0</v>
      </c>
      <c r="AN84" s="1">
        <v>0.0</v>
      </c>
      <c r="AO84" s="1">
        <v>0.0</v>
      </c>
      <c r="AP84" s="5">
        <v>43206.0</v>
      </c>
      <c r="AQ84" s="1">
        <v>0.0</v>
      </c>
      <c r="AR84" s="1">
        <v>0.0</v>
      </c>
      <c r="AS84" s="5">
        <v>43207.0</v>
      </c>
      <c r="AT84" s="1">
        <v>1.0</v>
      </c>
      <c r="AU84" s="1">
        <v>1.0</v>
      </c>
      <c r="AV84" s="5">
        <v>43208.0</v>
      </c>
      <c r="AW84" s="1">
        <v>0.0</v>
      </c>
      <c r="AX84" s="1">
        <v>0.0</v>
      </c>
      <c r="AY84" s="5">
        <v>43209.0</v>
      </c>
      <c r="AZ84" s="1">
        <v>0.0</v>
      </c>
      <c r="BA84" s="1">
        <v>2.0</v>
      </c>
      <c r="BB84" s="5">
        <v>43210.0</v>
      </c>
      <c r="BC84" s="1">
        <v>0.0</v>
      </c>
      <c r="BD84" s="1">
        <v>0.0</v>
      </c>
      <c r="BE84" s="1">
        <v>3761.98</v>
      </c>
      <c r="BF84" s="5">
        <v>43208.0</v>
      </c>
      <c r="BG84">
        <f t="shared" si="5"/>
        <v>24</v>
      </c>
      <c r="BI84">
        <f t="shared" si="6"/>
        <v>0</v>
      </c>
      <c r="BJ84">
        <f t="shared" si="7"/>
        <v>24</v>
      </c>
      <c r="BK84" s="1">
        <v>2.0</v>
      </c>
      <c r="BM84" s="1">
        <v>22.0</v>
      </c>
      <c r="BN84" s="1"/>
      <c r="BP84">
        <f t="shared" si="8"/>
        <v>0</v>
      </c>
      <c r="BQ84">
        <f t="shared" si="9"/>
        <v>0</v>
      </c>
      <c r="BR84">
        <f t="shared" si="10"/>
        <v>0</v>
      </c>
      <c r="CC84">
        <f t="shared" si="11"/>
        <v>0</v>
      </c>
      <c r="CG84">
        <f t="shared" si="12"/>
        <v>0</v>
      </c>
      <c r="CK84">
        <f t="shared" si="13"/>
        <v>0</v>
      </c>
      <c r="CO84">
        <f t="shared" si="14"/>
        <v>0</v>
      </c>
    </row>
    <row r="85">
      <c r="A85" s="1">
        <v>102.0</v>
      </c>
      <c r="C85" s="1" t="s">
        <v>61</v>
      </c>
      <c r="D85" s="1">
        <v>28.0</v>
      </c>
      <c r="E85" s="1">
        <v>0.0</v>
      </c>
      <c r="F85" s="1">
        <v>0.0</v>
      </c>
      <c r="G85" s="5">
        <v>43194.0</v>
      </c>
      <c r="H85" s="5">
        <v>43189.0</v>
      </c>
      <c r="I85" s="5">
        <v>43192.0</v>
      </c>
      <c r="J85" s="6">
        <v>0.525</v>
      </c>
      <c r="K85" s="1">
        <v>2.0</v>
      </c>
      <c r="L85" s="5">
        <v>43192.0</v>
      </c>
      <c r="M85" s="1">
        <v>46.3</v>
      </c>
      <c r="Y85" s="8">
        <f t="shared" si="1"/>
        <v>0</v>
      </c>
      <c r="AB85">
        <f t="shared" si="2"/>
        <v>0</v>
      </c>
      <c r="AE85">
        <f t="shared" si="3"/>
        <v>0</v>
      </c>
      <c r="AI85" s="8">
        <f t="shared" si="4"/>
        <v>0</v>
      </c>
      <c r="BG85">
        <f t="shared" si="5"/>
        <v>0</v>
      </c>
      <c r="BI85">
        <f t="shared" si="6"/>
        <v>0</v>
      </c>
      <c r="BJ85">
        <f t="shared" si="7"/>
        <v>0</v>
      </c>
      <c r="BP85">
        <f t="shared" si="8"/>
        <v>0</v>
      </c>
      <c r="BQ85">
        <f t="shared" si="9"/>
        <v>0</v>
      </c>
      <c r="BR85">
        <f t="shared" si="10"/>
        <v>0</v>
      </c>
      <c r="CC85">
        <f t="shared" si="11"/>
        <v>0</v>
      </c>
      <c r="CG85">
        <f t="shared" si="12"/>
        <v>0</v>
      </c>
      <c r="CK85">
        <f t="shared" si="13"/>
        <v>0</v>
      </c>
      <c r="CO85">
        <f t="shared" si="14"/>
        <v>0</v>
      </c>
    </row>
    <row r="86">
      <c r="A86" s="1">
        <v>103.0</v>
      </c>
      <c r="C86" s="1" t="s">
        <v>61</v>
      </c>
      <c r="D86" s="1">
        <v>28.0</v>
      </c>
      <c r="E86" s="1">
        <v>0.0</v>
      </c>
      <c r="F86" s="1" t="s">
        <v>3</v>
      </c>
      <c r="G86" s="5">
        <v>43202.0</v>
      </c>
      <c r="H86" s="5">
        <v>43189.0</v>
      </c>
      <c r="I86" s="5">
        <v>43192.0</v>
      </c>
      <c r="J86" s="6">
        <v>0.5277777777777778</v>
      </c>
      <c r="K86" s="1">
        <v>3.0</v>
      </c>
      <c r="L86" s="5">
        <v>43192.0</v>
      </c>
      <c r="M86" s="1">
        <v>47.14</v>
      </c>
      <c r="N86" s="5">
        <v>43196.0</v>
      </c>
      <c r="O86" s="1">
        <v>247.87</v>
      </c>
      <c r="P86" s="5">
        <v>43200.0</v>
      </c>
      <c r="Q86" s="1">
        <v>1671.11</v>
      </c>
      <c r="R86" s="5">
        <v>43197.0</v>
      </c>
      <c r="S86" s="6">
        <v>0.31319444444444444</v>
      </c>
      <c r="T86" s="6">
        <v>0.36041666666666666</v>
      </c>
      <c r="Y86" s="8">
        <f t="shared" si="1"/>
        <v>0</v>
      </c>
      <c r="AB86">
        <f t="shared" si="2"/>
        <v>0</v>
      </c>
      <c r="AE86">
        <f t="shared" si="3"/>
        <v>0</v>
      </c>
      <c r="AI86" s="8">
        <f t="shared" si="4"/>
        <v>0</v>
      </c>
      <c r="BG86">
        <f t="shared" si="5"/>
        <v>0</v>
      </c>
      <c r="BI86">
        <f t="shared" si="6"/>
        <v>0</v>
      </c>
      <c r="BJ86">
        <f t="shared" si="7"/>
        <v>0</v>
      </c>
      <c r="BP86">
        <f t="shared" si="8"/>
        <v>0</v>
      </c>
      <c r="BQ86">
        <f t="shared" si="9"/>
        <v>0</v>
      </c>
      <c r="BR86">
        <f t="shared" si="10"/>
        <v>0</v>
      </c>
      <c r="CC86">
        <f t="shared" si="11"/>
        <v>0</v>
      </c>
      <c r="CG86">
        <f t="shared" si="12"/>
        <v>0</v>
      </c>
      <c r="CK86">
        <f t="shared" si="13"/>
        <v>0</v>
      </c>
      <c r="CO86">
        <f t="shared" si="14"/>
        <v>0</v>
      </c>
    </row>
    <row r="87">
      <c r="A87" s="1">
        <v>104.0</v>
      </c>
      <c r="C87" s="1" t="s">
        <v>61</v>
      </c>
      <c r="D87" s="1">
        <v>28.0</v>
      </c>
      <c r="E87" s="1">
        <v>0.0</v>
      </c>
      <c r="F87" s="1">
        <v>0.0</v>
      </c>
      <c r="H87" s="5">
        <v>43189.0</v>
      </c>
      <c r="I87" s="5">
        <v>43192.0</v>
      </c>
      <c r="J87" s="6">
        <v>0.5333333333333333</v>
      </c>
      <c r="K87" s="1">
        <v>2.0</v>
      </c>
      <c r="L87" s="5">
        <v>43192.0</v>
      </c>
      <c r="M87" s="1">
        <v>51.88</v>
      </c>
      <c r="N87" s="5">
        <v>43197.0</v>
      </c>
      <c r="O87" s="1">
        <v>218.2</v>
      </c>
      <c r="U87" s="5">
        <v>43202.0</v>
      </c>
      <c r="V87" s="1">
        <v>4.0</v>
      </c>
      <c r="W87" s="1">
        <v>0.0</v>
      </c>
      <c r="Y87" s="8">
        <f t="shared" si="1"/>
        <v>39</v>
      </c>
      <c r="Z87" s="1">
        <v>39.0</v>
      </c>
      <c r="AA87" s="1"/>
      <c r="AB87">
        <f t="shared" si="2"/>
        <v>39</v>
      </c>
      <c r="AC87" s="1">
        <v>0.0</v>
      </c>
      <c r="AE87">
        <f t="shared" si="3"/>
        <v>0</v>
      </c>
      <c r="AI87" s="8">
        <f t="shared" si="4"/>
        <v>39</v>
      </c>
      <c r="AJ87" s="5">
        <v>43203.0</v>
      </c>
      <c r="AK87" s="1">
        <v>0.0</v>
      </c>
      <c r="AL87" s="1">
        <v>1.0</v>
      </c>
      <c r="BF87" s="5">
        <v>43206.0</v>
      </c>
      <c r="BG87">
        <f t="shared" si="5"/>
        <v>28</v>
      </c>
      <c r="BI87">
        <f t="shared" si="6"/>
        <v>0</v>
      </c>
      <c r="BJ87">
        <f t="shared" si="7"/>
        <v>28</v>
      </c>
      <c r="BK87" s="1">
        <v>16.0</v>
      </c>
      <c r="BM87" s="1">
        <v>12.0</v>
      </c>
      <c r="BN87" s="1"/>
      <c r="BP87">
        <f t="shared" si="8"/>
        <v>11</v>
      </c>
      <c r="BQ87">
        <f t="shared" si="9"/>
        <v>11</v>
      </c>
      <c r="BR87">
        <f t="shared" si="10"/>
        <v>0</v>
      </c>
      <c r="BU87" s="1">
        <v>1.0</v>
      </c>
      <c r="BY87" s="1">
        <v>3.0</v>
      </c>
      <c r="CA87" s="1">
        <v>2.0</v>
      </c>
      <c r="CC87">
        <f t="shared" si="11"/>
        <v>2</v>
      </c>
      <c r="CD87" s="1">
        <v>1.0</v>
      </c>
      <c r="CE87" s="1">
        <v>1.0</v>
      </c>
      <c r="CG87">
        <f t="shared" si="12"/>
        <v>0</v>
      </c>
      <c r="CK87">
        <f t="shared" si="13"/>
        <v>3</v>
      </c>
      <c r="CM87" s="1">
        <v>2.0</v>
      </c>
      <c r="CN87" s="1">
        <v>1.0</v>
      </c>
      <c r="CO87">
        <f t="shared" si="14"/>
        <v>0</v>
      </c>
      <c r="CT87" s="1" t="s">
        <v>181</v>
      </c>
    </row>
    <row r="88">
      <c r="A88" s="1">
        <v>105.0</v>
      </c>
      <c r="C88" s="1" t="s">
        <v>61</v>
      </c>
      <c r="D88" s="1">
        <v>28.0</v>
      </c>
      <c r="E88" s="1">
        <v>0.0</v>
      </c>
      <c r="F88" s="1">
        <v>0.0</v>
      </c>
      <c r="H88" s="5">
        <v>43189.0</v>
      </c>
      <c r="I88" s="5">
        <v>43192.0</v>
      </c>
      <c r="J88" s="6">
        <v>0.5236111111111111</v>
      </c>
      <c r="K88" s="1">
        <v>1.0</v>
      </c>
      <c r="L88" s="5">
        <v>43192.0</v>
      </c>
      <c r="M88" s="1">
        <v>45.08</v>
      </c>
      <c r="N88" s="5">
        <v>43196.0</v>
      </c>
      <c r="O88" s="1">
        <v>274.08</v>
      </c>
      <c r="P88" s="5">
        <v>43199.0</v>
      </c>
      <c r="Q88" s="1">
        <v>1324.47</v>
      </c>
      <c r="U88" s="5">
        <v>43202.0</v>
      </c>
      <c r="V88" s="1">
        <v>5.0</v>
      </c>
      <c r="W88" s="1">
        <v>0.0</v>
      </c>
      <c r="X88" s="1">
        <v>2874.42</v>
      </c>
      <c r="Y88" s="8">
        <f t="shared" si="1"/>
        <v>122</v>
      </c>
      <c r="Z88" s="1">
        <v>119.0</v>
      </c>
      <c r="AA88" s="1"/>
      <c r="AB88">
        <f t="shared" si="2"/>
        <v>119</v>
      </c>
      <c r="AC88" s="1">
        <v>3.0</v>
      </c>
      <c r="AE88">
        <f t="shared" si="3"/>
        <v>3</v>
      </c>
      <c r="AI88" s="8">
        <f t="shared" si="4"/>
        <v>122</v>
      </c>
      <c r="AJ88" s="5">
        <v>43203.0</v>
      </c>
      <c r="AK88" s="1">
        <v>0.0</v>
      </c>
      <c r="AL88" s="1">
        <v>0.0</v>
      </c>
      <c r="AM88" s="5">
        <v>43204.0</v>
      </c>
      <c r="AN88" s="1">
        <v>0.0</v>
      </c>
      <c r="AO88" s="1">
        <v>0.0</v>
      </c>
      <c r="AS88" s="5">
        <v>43206.0</v>
      </c>
      <c r="AT88" s="1">
        <v>1.0</v>
      </c>
      <c r="AU88" s="1">
        <v>4.0</v>
      </c>
      <c r="AV88" s="5">
        <v>43207.0</v>
      </c>
      <c r="AW88" s="1">
        <v>1.0</v>
      </c>
      <c r="AX88" s="1">
        <v>2.0</v>
      </c>
      <c r="AY88" s="5">
        <v>43208.0</v>
      </c>
      <c r="AZ88" s="1">
        <v>1.0</v>
      </c>
      <c r="BA88" s="1">
        <v>1.0</v>
      </c>
      <c r="BB88" s="5">
        <v>43209.0</v>
      </c>
      <c r="BC88" s="1">
        <v>0.0</v>
      </c>
      <c r="BD88" s="1">
        <v>1.0</v>
      </c>
      <c r="BE88" s="1">
        <v>2750.77</v>
      </c>
      <c r="BF88" s="5">
        <v>43207.0</v>
      </c>
      <c r="BG88">
        <f t="shared" si="5"/>
        <v>112</v>
      </c>
      <c r="BI88">
        <f t="shared" si="6"/>
        <v>0</v>
      </c>
      <c r="BJ88">
        <f t="shared" si="7"/>
        <v>112</v>
      </c>
      <c r="BK88" s="1">
        <v>38.0</v>
      </c>
      <c r="BL88" s="1"/>
      <c r="BM88" s="1">
        <v>74.0</v>
      </c>
      <c r="BN88" s="1"/>
      <c r="BP88">
        <f t="shared" si="8"/>
        <v>0</v>
      </c>
      <c r="BQ88">
        <f t="shared" si="9"/>
        <v>0</v>
      </c>
      <c r="BR88">
        <f t="shared" si="10"/>
        <v>0</v>
      </c>
      <c r="CC88">
        <f t="shared" si="11"/>
        <v>0</v>
      </c>
      <c r="CG88">
        <f t="shared" si="12"/>
        <v>0</v>
      </c>
      <c r="CK88">
        <f t="shared" si="13"/>
        <v>0</v>
      </c>
      <c r="CO88">
        <f t="shared" si="14"/>
        <v>0</v>
      </c>
    </row>
    <row r="89">
      <c r="A89" s="1">
        <v>107.0</v>
      </c>
      <c r="C89" s="1" t="s">
        <v>61</v>
      </c>
      <c r="D89" s="1">
        <v>28.0</v>
      </c>
      <c r="E89" s="1">
        <v>0.0</v>
      </c>
      <c r="F89" s="1" t="s">
        <v>4</v>
      </c>
      <c r="H89" s="5">
        <v>43189.0</v>
      </c>
      <c r="I89" s="5">
        <v>43192.0</v>
      </c>
      <c r="J89" s="6">
        <v>0.53125</v>
      </c>
      <c r="K89" s="1">
        <v>1.0</v>
      </c>
      <c r="L89" s="5">
        <v>43192.0</v>
      </c>
      <c r="M89" s="1">
        <v>39.77</v>
      </c>
      <c r="N89" s="5">
        <v>43196.0</v>
      </c>
      <c r="O89" s="1">
        <v>166.76</v>
      </c>
      <c r="P89" s="5">
        <v>43204.0</v>
      </c>
      <c r="Q89" s="1">
        <v>1333.48</v>
      </c>
      <c r="R89" s="5">
        <v>43205.0</v>
      </c>
      <c r="S89" s="6">
        <v>0.3194444444444444</v>
      </c>
      <c r="T89" s="6">
        <v>0.3659722222222222</v>
      </c>
      <c r="U89" s="5">
        <v>43208.0</v>
      </c>
      <c r="V89" s="1">
        <v>5.0</v>
      </c>
      <c r="W89" s="1">
        <v>0.0</v>
      </c>
      <c r="X89" s="1">
        <v>3382.35</v>
      </c>
      <c r="Y89" s="8">
        <f t="shared" si="1"/>
        <v>84</v>
      </c>
      <c r="Z89" s="1">
        <v>58.0</v>
      </c>
      <c r="AA89" s="1"/>
      <c r="AB89">
        <f t="shared" si="2"/>
        <v>58</v>
      </c>
      <c r="AC89" s="1">
        <v>26.0</v>
      </c>
      <c r="AE89">
        <f t="shared" si="3"/>
        <v>26</v>
      </c>
      <c r="AH89" s="1">
        <v>44.0</v>
      </c>
      <c r="AI89" s="8">
        <f t="shared" si="4"/>
        <v>128</v>
      </c>
      <c r="AJ89" s="5">
        <v>43209.0</v>
      </c>
      <c r="AK89" s="1">
        <v>0.0</v>
      </c>
      <c r="AL89" s="1">
        <v>0.0</v>
      </c>
      <c r="AM89" s="5">
        <v>43210.0</v>
      </c>
      <c r="AN89" s="1">
        <v>0.0</v>
      </c>
      <c r="AO89" s="1">
        <v>0.0</v>
      </c>
      <c r="AP89" s="5">
        <v>43211.0</v>
      </c>
      <c r="AQ89" s="1">
        <v>1.0</v>
      </c>
      <c r="AR89" s="1">
        <v>3.0</v>
      </c>
      <c r="AS89" s="5">
        <v>43212.0</v>
      </c>
      <c r="AT89" s="1">
        <v>0.0</v>
      </c>
      <c r="AU89" s="1">
        <v>0.0</v>
      </c>
      <c r="AV89" s="5">
        <v>43213.0</v>
      </c>
      <c r="AW89" s="1">
        <v>1.0</v>
      </c>
      <c r="AX89" s="1">
        <v>0.0</v>
      </c>
      <c r="AY89" s="5">
        <v>43214.0</v>
      </c>
      <c r="AZ89" s="1">
        <v>0.0</v>
      </c>
      <c r="BA89" s="1">
        <v>0.0</v>
      </c>
      <c r="BB89" s="5">
        <v>43215.0</v>
      </c>
      <c r="BC89" s="1">
        <v>0.0</v>
      </c>
      <c r="BD89" s="1">
        <v>0.0</v>
      </c>
      <c r="BE89" s="1">
        <v>3113.21</v>
      </c>
      <c r="BF89" s="5">
        <v>43212.0</v>
      </c>
      <c r="BG89">
        <f t="shared" si="5"/>
        <v>52</v>
      </c>
      <c r="BI89">
        <f t="shared" si="6"/>
        <v>0</v>
      </c>
      <c r="BJ89">
        <f t="shared" si="7"/>
        <v>52</v>
      </c>
      <c r="BK89" s="1">
        <v>20.0</v>
      </c>
      <c r="BM89" s="1">
        <v>32.0</v>
      </c>
      <c r="BN89" s="1"/>
      <c r="BP89">
        <f t="shared" si="8"/>
        <v>6</v>
      </c>
      <c r="BQ89">
        <f t="shared" si="9"/>
        <v>6</v>
      </c>
      <c r="BR89">
        <f t="shared" si="10"/>
        <v>0</v>
      </c>
      <c r="BS89" s="1">
        <v>1.0</v>
      </c>
      <c r="BU89" s="1">
        <v>1.0</v>
      </c>
      <c r="CA89" s="1">
        <v>3.0</v>
      </c>
      <c r="CC89">
        <f t="shared" si="11"/>
        <v>0</v>
      </c>
      <c r="CG89">
        <f t="shared" si="12"/>
        <v>0</v>
      </c>
      <c r="CK89">
        <f t="shared" si="13"/>
        <v>1</v>
      </c>
      <c r="CM89" s="1">
        <v>1.0</v>
      </c>
      <c r="CO89">
        <f t="shared" si="14"/>
        <v>0</v>
      </c>
      <c r="CT89" s="1" t="s">
        <v>182</v>
      </c>
      <c r="CU89" s="1" t="s">
        <v>154</v>
      </c>
    </row>
    <row r="90">
      <c r="A90" s="1">
        <v>108.0</v>
      </c>
      <c r="C90" s="1" t="s">
        <v>61</v>
      </c>
      <c r="D90" s="1">
        <v>28.0</v>
      </c>
      <c r="E90" s="1">
        <v>0.0</v>
      </c>
      <c r="F90" s="1">
        <v>0.0</v>
      </c>
      <c r="H90" s="5">
        <v>43189.0</v>
      </c>
      <c r="I90" s="5">
        <v>43192.0</v>
      </c>
      <c r="J90" s="6">
        <v>0.5222222222222223</v>
      </c>
      <c r="K90" s="1">
        <v>1.0</v>
      </c>
      <c r="L90" s="5">
        <v>43192.0</v>
      </c>
      <c r="M90" s="1">
        <v>48.58</v>
      </c>
      <c r="N90" s="5">
        <v>43197.0</v>
      </c>
      <c r="O90" s="1">
        <v>249.8</v>
      </c>
      <c r="U90" s="5">
        <v>43201.0</v>
      </c>
      <c r="V90" s="1">
        <v>4.0</v>
      </c>
      <c r="W90" s="1">
        <v>1.0</v>
      </c>
      <c r="X90" s="1">
        <v>771.27</v>
      </c>
      <c r="Y90" s="8">
        <f t="shared" si="1"/>
        <v>26</v>
      </c>
      <c r="Z90" s="1">
        <v>20.0</v>
      </c>
      <c r="AA90" s="1"/>
      <c r="AB90">
        <f t="shared" si="2"/>
        <v>20</v>
      </c>
      <c r="AC90" s="1">
        <v>6.0</v>
      </c>
      <c r="AE90">
        <f t="shared" si="3"/>
        <v>6</v>
      </c>
      <c r="AI90" s="8">
        <f t="shared" si="4"/>
        <v>26</v>
      </c>
      <c r="AJ90" s="5">
        <v>43202.0</v>
      </c>
      <c r="AK90" s="1">
        <v>0.0</v>
      </c>
      <c r="AL90" s="1">
        <v>0.0</v>
      </c>
      <c r="AP90" s="5">
        <v>43204.0</v>
      </c>
      <c r="AQ90" s="1">
        <v>0.0</v>
      </c>
      <c r="AR90" s="1">
        <v>0.0</v>
      </c>
      <c r="AV90" s="5">
        <v>43206.0</v>
      </c>
      <c r="AW90" s="1">
        <v>1.0</v>
      </c>
      <c r="AX90" s="1">
        <v>3.0</v>
      </c>
      <c r="AY90" s="5">
        <v>43207.0</v>
      </c>
      <c r="AZ90" s="1">
        <v>1.0</v>
      </c>
      <c r="BA90" s="1">
        <v>4.0</v>
      </c>
      <c r="BB90" s="5">
        <v>43208.0</v>
      </c>
      <c r="BC90" s="1">
        <v>0.0</v>
      </c>
      <c r="BD90" s="1">
        <v>4.0</v>
      </c>
      <c r="BE90" s="1">
        <v>809.31</v>
      </c>
      <c r="BF90" s="5">
        <v>43207.0</v>
      </c>
      <c r="BG90">
        <f t="shared" si="5"/>
        <v>19</v>
      </c>
      <c r="BI90">
        <f t="shared" si="6"/>
        <v>0</v>
      </c>
      <c r="BJ90">
        <f t="shared" si="7"/>
        <v>19</v>
      </c>
      <c r="BK90" s="1">
        <v>4.0</v>
      </c>
      <c r="BL90" s="1"/>
      <c r="BM90" s="1">
        <v>15.0</v>
      </c>
      <c r="BN90" s="1"/>
      <c r="BP90">
        <f t="shared" si="8"/>
        <v>1</v>
      </c>
      <c r="BQ90">
        <f t="shared" si="9"/>
        <v>1</v>
      </c>
      <c r="BR90">
        <f t="shared" si="10"/>
        <v>0</v>
      </c>
      <c r="BX90" s="1"/>
      <c r="BY90" s="1">
        <v>1.0</v>
      </c>
      <c r="CC90">
        <f t="shared" si="11"/>
        <v>0</v>
      </c>
      <c r="CG90">
        <f t="shared" si="12"/>
        <v>0</v>
      </c>
      <c r="CK90">
        <f t="shared" si="13"/>
        <v>0</v>
      </c>
      <c r="CO90">
        <f t="shared" si="14"/>
        <v>0</v>
      </c>
      <c r="CT90" s="1" t="s">
        <v>183</v>
      </c>
      <c r="CU90" s="1" t="s">
        <v>184</v>
      </c>
    </row>
    <row r="91">
      <c r="A91" s="1">
        <v>109.0</v>
      </c>
      <c r="C91" s="1" t="s">
        <v>61</v>
      </c>
      <c r="D91" s="1">
        <v>28.0</v>
      </c>
      <c r="E91" s="1">
        <v>0.0</v>
      </c>
      <c r="F91" s="1" t="s">
        <v>3</v>
      </c>
      <c r="H91" s="5">
        <v>43189.0</v>
      </c>
      <c r="I91" s="5">
        <v>43192.0</v>
      </c>
      <c r="J91" s="6">
        <v>0.5263888888888889</v>
      </c>
      <c r="K91" s="1">
        <v>2.0</v>
      </c>
      <c r="L91" s="5">
        <v>43192.0</v>
      </c>
      <c r="M91" s="1">
        <v>56.18</v>
      </c>
      <c r="N91" s="5">
        <v>43196.0</v>
      </c>
      <c r="O91" s="1">
        <v>273.23</v>
      </c>
      <c r="P91" s="5">
        <v>43200.0</v>
      </c>
      <c r="Q91" s="1">
        <v>1650.6</v>
      </c>
      <c r="R91" s="5">
        <v>43197.0</v>
      </c>
      <c r="S91" s="6">
        <v>0.31319444444444444</v>
      </c>
      <c r="T91" s="6">
        <v>0.36041666666666666</v>
      </c>
      <c r="U91" s="5">
        <v>43203.0</v>
      </c>
      <c r="V91" s="1">
        <v>5.0</v>
      </c>
      <c r="W91" s="1">
        <v>0.0</v>
      </c>
      <c r="X91" s="1">
        <v>3519.63</v>
      </c>
      <c r="Y91" s="8">
        <f t="shared" si="1"/>
        <v>78</v>
      </c>
      <c r="Z91" s="1">
        <v>78.0</v>
      </c>
      <c r="AA91" s="1"/>
      <c r="AB91">
        <f t="shared" si="2"/>
        <v>78</v>
      </c>
      <c r="AC91" s="1">
        <v>0.0</v>
      </c>
      <c r="AE91">
        <f t="shared" si="3"/>
        <v>0</v>
      </c>
      <c r="AI91" s="8">
        <f t="shared" si="4"/>
        <v>78</v>
      </c>
      <c r="AJ91" s="5">
        <v>43204.0</v>
      </c>
      <c r="AK91" s="1">
        <v>0.0</v>
      </c>
      <c r="AL91" s="1">
        <v>0.0</v>
      </c>
      <c r="AM91" s="5">
        <v>43205.0</v>
      </c>
      <c r="AN91" s="1">
        <v>1.0</v>
      </c>
      <c r="AO91" s="1">
        <v>0.0</v>
      </c>
      <c r="AP91" s="5">
        <v>43206.0</v>
      </c>
      <c r="AQ91" s="1">
        <v>1.0</v>
      </c>
      <c r="AR91" s="1">
        <v>3.0</v>
      </c>
      <c r="AS91" s="5">
        <v>43207.0</v>
      </c>
      <c r="AT91" s="1">
        <v>0.0</v>
      </c>
      <c r="AU91" s="1">
        <v>1.0</v>
      </c>
      <c r="AV91" s="5">
        <v>43208.0</v>
      </c>
      <c r="AW91" s="1">
        <v>0.0</v>
      </c>
      <c r="AX91" s="1">
        <v>1.0</v>
      </c>
      <c r="AY91" s="5">
        <v>43209.0</v>
      </c>
      <c r="AZ91" s="1">
        <v>1.0</v>
      </c>
      <c r="BA91" s="1">
        <v>3.0</v>
      </c>
      <c r="BB91" s="5">
        <v>43210.0</v>
      </c>
      <c r="BC91" s="1">
        <v>0.0</v>
      </c>
      <c r="BD91" s="1">
        <v>2.0</v>
      </c>
      <c r="BE91" s="1">
        <v>3324.94</v>
      </c>
      <c r="BF91" s="5">
        <v>43208.0</v>
      </c>
      <c r="BG91">
        <f t="shared" si="5"/>
        <v>71</v>
      </c>
      <c r="BI91">
        <f t="shared" si="6"/>
        <v>0</v>
      </c>
      <c r="BJ91">
        <f t="shared" si="7"/>
        <v>71</v>
      </c>
      <c r="BK91" s="1">
        <v>1.0</v>
      </c>
      <c r="BM91" s="1">
        <v>70.0</v>
      </c>
      <c r="BN91" s="1"/>
      <c r="BP91">
        <f t="shared" si="8"/>
        <v>0</v>
      </c>
      <c r="BQ91">
        <f t="shared" si="9"/>
        <v>0</v>
      </c>
      <c r="BR91">
        <f t="shared" si="10"/>
        <v>0</v>
      </c>
      <c r="CC91">
        <f t="shared" si="11"/>
        <v>0</v>
      </c>
      <c r="CG91">
        <f t="shared" si="12"/>
        <v>0</v>
      </c>
      <c r="CK91">
        <f t="shared" si="13"/>
        <v>0</v>
      </c>
      <c r="CO91">
        <f t="shared" si="14"/>
        <v>0</v>
      </c>
    </row>
    <row r="92">
      <c r="A92" s="1">
        <v>110.0</v>
      </c>
      <c r="C92" s="1" t="s">
        <v>61</v>
      </c>
      <c r="D92" s="1">
        <v>28.0</v>
      </c>
      <c r="E92" s="1">
        <v>0.0</v>
      </c>
      <c r="F92" s="1" t="s">
        <v>4</v>
      </c>
      <c r="H92" s="5">
        <v>43189.0</v>
      </c>
      <c r="I92" s="5">
        <v>43192.0</v>
      </c>
      <c r="J92" s="6">
        <v>0.5486111111111112</v>
      </c>
      <c r="K92" s="1">
        <v>3.0</v>
      </c>
      <c r="L92" s="5">
        <v>43192.0</v>
      </c>
      <c r="M92" s="1">
        <v>49.87</v>
      </c>
      <c r="N92" s="5">
        <v>43197.0</v>
      </c>
      <c r="O92" s="1">
        <v>179.93</v>
      </c>
      <c r="P92" s="5">
        <v>43201.0</v>
      </c>
      <c r="Q92" s="1">
        <v>940.44</v>
      </c>
      <c r="R92" s="5">
        <v>43202.0</v>
      </c>
      <c r="S92" s="6">
        <v>0.3125</v>
      </c>
      <c r="T92" s="6">
        <v>0.36041666666666666</v>
      </c>
      <c r="U92" s="5">
        <v>43205.0</v>
      </c>
      <c r="V92" s="1">
        <v>5.0</v>
      </c>
      <c r="W92" s="1">
        <v>0.0</v>
      </c>
      <c r="X92" s="1">
        <v>2169.87</v>
      </c>
      <c r="Y92" s="8">
        <f t="shared" si="1"/>
        <v>128</v>
      </c>
      <c r="Z92" s="1">
        <v>127.0</v>
      </c>
      <c r="AA92" s="1"/>
      <c r="AB92">
        <f t="shared" si="2"/>
        <v>127</v>
      </c>
      <c r="AC92" s="1">
        <v>1.0</v>
      </c>
      <c r="AE92">
        <f t="shared" si="3"/>
        <v>1</v>
      </c>
      <c r="AI92" s="8">
        <f t="shared" si="4"/>
        <v>128</v>
      </c>
      <c r="AJ92" s="5">
        <v>43206.0</v>
      </c>
      <c r="AK92" s="1">
        <v>0.0</v>
      </c>
      <c r="AL92" s="1">
        <v>0.0</v>
      </c>
      <c r="AM92" s="5">
        <v>43207.0</v>
      </c>
      <c r="AN92" s="1">
        <v>1.0</v>
      </c>
      <c r="AO92" s="1">
        <v>2.0</v>
      </c>
      <c r="AP92" s="5">
        <v>43208.0</v>
      </c>
      <c r="AQ92" s="1">
        <v>1.0</v>
      </c>
      <c r="AR92" s="1">
        <v>3.0</v>
      </c>
      <c r="AS92" s="5">
        <v>43209.0</v>
      </c>
      <c r="AT92" s="1">
        <v>1.0</v>
      </c>
      <c r="AU92" s="1">
        <v>4.0</v>
      </c>
      <c r="AV92" s="5">
        <v>43210.0</v>
      </c>
      <c r="AW92" s="1">
        <v>1.0</v>
      </c>
      <c r="AX92" s="1">
        <v>3.0</v>
      </c>
      <c r="AY92" s="5">
        <v>43211.0</v>
      </c>
      <c r="AZ92" s="1">
        <v>1.0</v>
      </c>
      <c r="BA92" s="1">
        <v>5.0</v>
      </c>
      <c r="BB92" s="5">
        <v>43212.0</v>
      </c>
      <c r="BC92" s="1">
        <v>1.0</v>
      </c>
      <c r="BD92" s="1">
        <v>4.0</v>
      </c>
      <c r="BE92" s="1">
        <v>2109.24</v>
      </c>
      <c r="BF92" s="5">
        <v>43210.0</v>
      </c>
      <c r="BG92">
        <f t="shared" si="5"/>
        <v>31</v>
      </c>
      <c r="BI92">
        <f t="shared" si="6"/>
        <v>0</v>
      </c>
      <c r="BJ92">
        <f t="shared" si="7"/>
        <v>31</v>
      </c>
      <c r="BK92" s="1">
        <v>9.0</v>
      </c>
      <c r="BM92" s="1">
        <v>22.0</v>
      </c>
      <c r="BN92" s="1"/>
      <c r="BP92">
        <f t="shared" si="8"/>
        <v>0</v>
      </c>
      <c r="BQ92">
        <f t="shared" si="9"/>
        <v>0</v>
      </c>
      <c r="BR92">
        <f t="shared" si="10"/>
        <v>0</v>
      </c>
      <c r="CC92">
        <f t="shared" si="11"/>
        <v>0</v>
      </c>
      <c r="CG92">
        <f t="shared" si="12"/>
        <v>0</v>
      </c>
      <c r="CK92">
        <f t="shared" si="13"/>
        <v>0</v>
      </c>
      <c r="CO92">
        <f t="shared" si="14"/>
        <v>0</v>
      </c>
    </row>
    <row r="93">
      <c r="A93" s="1">
        <v>111.0</v>
      </c>
      <c r="C93" s="1" t="s">
        <v>61</v>
      </c>
      <c r="D93" s="1">
        <v>28.0</v>
      </c>
      <c r="E93" s="1">
        <v>10.0</v>
      </c>
      <c r="F93" s="1" t="s">
        <v>4</v>
      </c>
      <c r="G93" s="5">
        <v>43197.0</v>
      </c>
      <c r="H93" s="5">
        <v>43188.0</v>
      </c>
      <c r="I93" s="5">
        <v>43192.0</v>
      </c>
      <c r="J93" s="6">
        <v>0.5458333333333333</v>
      </c>
      <c r="K93" s="1">
        <v>4.0</v>
      </c>
      <c r="L93" s="5">
        <v>43192.0</v>
      </c>
      <c r="M93" s="1">
        <v>34.59</v>
      </c>
      <c r="Y93" s="8">
        <f t="shared" si="1"/>
        <v>0</v>
      </c>
      <c r="AB93">
        <f t="shared" si="2"/>
        <v>0</v>
      </c>
      <c r="AE93">
        <f t="shared" si="3"/>
        <v>0</v>
      </c>
      <c r="AI93" s="8">
        <f t="shared" si="4"/>
        <v>0</v>
      </c>
      <c r="BG93">
        <f t="shared" si="5"/>
        <v>0</v>
      </c>
      <c r="BI93">
        <f t="shared" si="6"/>
        <v>0</v>
      </c>
      <c r="BJ93">
        <f t="shared" si="7"/>
        <v>0</v>
      </c>
      <c r="BP93">
        <f t="shared" si="8"/>
        <v>0</v>
      </c>
      <c r="BQ93">
        <f t="shared" si="9"/>
        <v>0</v>
      </c>
      <c r="BR93">
        <f t="shared" si="10"/>
        <v>0</v>
      </c>
      <c r="CC93">
        <f t="shared" si="11"/>
        <v>0</v>
      </c>
      <c r="CG93">
        <f t="shared" si="12"/>
        <v>0</v>
      </c>
      <c r="CK93">
        <f t="shared" si="13"/>
        <v>0</v>
      </c>
      <c r="CO93">
        <f t="shared" si="14"/>
        <v>0</v>
      </c>
    </row>
    <row r="94">
      <c r="A94" s="1">
        <v>112.0</v>
      </c>
      <c r="C94" s="1" t="s">
        <v>61</v>
      </c>
      <c r="D94" s="1">
        <v>28.0</v>
      </c>
      <c r="E94" s="1">
        <v>10.0</v>
      </c>
      <c r="F94" s="1">
        <v>0.0</v>
      </c>
      <c r="H94" s="5">
        <v>43189.0</v>
      </c>
      <c r="I94" s="5">
        <v>43192.0</v>
      </c>
      <c r="J94" s="6">
        <v>0.5444444444444444</v>
      </c>
      <c r="K94" s="1">
        <v>3.0</v>
      </c>
      <c r="L94" s="5">
        <v>43192.0</v>
      </c>
      <c r="M94" s="1">
        <v>26.43</v>
      </c>
      <c r="N94" s="5">
        <v>43196.0</v>
      </c>
      <c r="O94" s="1">
        <v>145.26</v>
      </c>
      <c r="P94" s="5">
        <v>43200.0</v>
      </c>
      <c r="Q94" s="1">
        <v>862.43</v>
      </c>
      <c r="U94" s="5">
        <v>43206.0</v>
      </c>
      <c r="V94" s="1">
        <v>5.0</v>
      </c>
      <c r="W94" s="1">
        <v>1.0</v>
      </c>
      <c r="X94" s="1">
        <v>3100.68</v>
      </c>
      <c r="Y94" s="8">
        <f t="shared" si="1"/>
        <v>77</v>
      </c>
      <c r="Z94" s="1">
        <v>69.0</v>
      </c>
      <c r="AA94" s="1"/>
      <c r="AB94">
        <f t="shared" si="2"/>
        <v>69</v>
      </c>
      <c r="AC94" s="1">
        <v>8.0</v>
      </c>
      <c r="AE94">
        <f t="shared" si="3"/>
        <v>8</v>
      </c>
      <c r="AH94" s="1">
        <v>74.0</v>
      </c>
      <c r="AI94" s="8">
        <f t="shared" si="4"/>
        <v>151</v>
      </c>
      <c r="AM94" s="5">
        <v>43208.0</v>
      </c>
      <c r="AN94" s="1">
        <v>0.0</v>
      </c>
      <c r="AO94" s="1">
        <v>0.0</v>
      </c>
      <c r="AP94" s="5">
        <v>43209.0</v>
      </c>
      <c r="AQ94" s="1">
        <v>0.0</v>
      </c>
      <c r="AR94" s="1">
        <v>0.0</v>
      </c>
      <c r="AS94" s="5">
        <v>43210.0</v>
      </c>
      <c r="AT94" s="1">
        <v>0.0</v>
      </c>
      <c r="AU94" s="1">
        <v>1.0</v>
      </c>
      <c r="AV94" s="5">
        <v>43211.0</v>
      </c>
      <c r="AW94" s="1">
        <v>1.0</v>
      </c>
      <c r="AX94" s="1">
        <v>2.0</v>
      </c>
      <c r="AY94" s="5">
        <v>43212.0</v>
      </c>
      <c r="AZ94" s="1">
        <v>1.0</v>
      </c>
      <c r="BA94" s="1">
        <v>1.0</v>
      </c>
      <c r="BB94" s="5">
        <v>43213.0</v>
      </c>
      <c r="BC94" s="1">
        <v>1.0</v>
      </c>
      <c r="BD94" s="1">
        <v>3.0</v>
      </c>
      <c r="BE94" s="1">
        <v>2755.23</v>
      </c>
      <c r="BF94" s="5">
        <v>43212.0</v>
      </c>
      <c r="BG94">
        <f t="shared" si="5"/>
        <v>42</v>
      </c>
      <c r="BI94">
        <f t="shared" si="6"/>
        <v>0</v>
      </c>
      <c r="BJ94">
        <f t="shared" si="7"/>
        <v>42</v>
      </c>
      <c r="BK94" s="1">
        <v>21.0</v>
      </c>
      <c r="BM94" s="1">
        <v>21.0</v>
      </c>
      <c r="BN94" s="1"/>
      <c r="BP94">
        <f t="shared" si="8"/>
        <v>27</v>
      </c>
      <c r="BQ94">
        <f t="shared" si="9"/>
        <v>27</v>
      </c>
      <c r="BR94">
        <f t="shared" si="10"/>
        <v>0</v>
      </c>
      <c r="BS94" s="1">
        <v>4.0</v>
      </c>
      <c r="BU94" s="1">
        <v>6.0</v>
      </c>
      <c r="BY94" s="1">
        <v>10.0</v>
      </c>
      <c r="CA94" s="1">
        <v>3.0</v>
      </c>
      <c r="CC94">
        <f t="shared" si="11"/>
        <v>1</v>
      </c>
      <c r="CF94" s="1">
        <v>1.0</v>
      </c>
      <c r="CG94">
        <f t="shared" si="12"/>
        <v>0</v>
      </c>
      <c r="CK94">
        <f t="shared" si="13"/>
        <v>3</v>
      </c>
      <c r="CM94" s="1">
        <v>3.0</v>
      </c>
      <c r="CO94">
        <f t="shared" si="14"/>
        <v>0</v>
      </c>
      <c r="CU94" s="1" t="s">
        <v>154</v>
      </c>
    </row>
    <row r="95">
      <c r="A95" s="1">
        <v>114.0</v>
      </c>
      <c r="C95" s="1" t="s">
        <v>61</v>
      </c>
      <c r="D95" s="1">
        <v>28.0</v>
      </c>
      <c r="E95" s="1">
        <v>0.0</v>
      </c>
      <c r="F95" s="1" t="s">
        <v>3</v>
      </c>
      <c r="H95" s="5">
        <v>43189.0</v>
      </c>
      <c r="I95" s="5">
        <v>43193.0</v>
      </c>
      <c r="J95" s="6">
        <v>0.3645833333333333</v>
      </c>
      <c r="K95" s="1">
        <v>1.0</v>
      </c>
      <c r="L95" s="5">
        <v>43193.0</v>
      </c>
      <c r="M95" s="1">
        <v>75.08</v>
      </c>
      <c r="N95" s="5">
        <v>43197.0</v>
      </c>
      <c r="O95" s="1">
        <v>329.42</v>
      </c>
      <c r="Q95" s="1" t="s">
        <v>185</v>
      </c>
      <c r="R95" s="5">
        <v>43198.0</v>
      </c>
      <c r="S95" s="6">
        <v>0.31319444444444444</v>
      </c>
      <c r="T95" s="6">
        <v>0.3597222222222222</v>
      </c>
      <c r="U95" s="5">
        <v>43203.0</v>
      </c>
      <c r="V95" s="1">
        <v>4.0</v>
      </c>
      <c r="W95" s="1">
        <v>1.0</v>
      </c>
      <c r="X95" s="1">
        <v>1128.91</v>
      </c>
      <c r="Y95" s="8">
        <f t="shared" si="1"/>
        <v>24</v>
      </c>
      <c r="Z95" s="1">
        <v>23.0</v>
      </c>
      <c r="AA95" s="1"/>
      <c r="AB95">
        <f t="shared" si="2"/>
        <v>23</v>
      </c>
      <c r="AC95" s="1">
        <v>1.0</v>
      </c>
      <c r="AE95">
        <f t="shared" si="3"/>
        <v>1</v>
      </c>
      <c r="AI95" s="8">
        <f t="shared" si="4"/>
        <v>24</v>
      </c>
      <c r="AJ95" s="5">
        <v>43204.0</v>
      </c>
      <c r="AK95" s="1">
        <v>0.0</v>
      </c>
      <c r="AL95" s="1">
        <v>0.0</v>
      </c>
      <c r="AM95" s="5">
        <v>43205.0</v>
      </c>
      <c r="AN95" s="1">
        <v>0.0</v>
      </c>
      <c r="AO95" s="1">
        <v>0.0</v>
      </c>
      <c r="AP95" s="5">
        <v>43206.0</v>
      </c>
      <c r="AQ95" s="1">
        <v>1.0</v>
      </c>
      <c r="AR95" s="1">
        <v>1.0</v>
      </c>
      <c r="AS95" s="5">
        <v>43207.0</v>
      </c>
      <c r="AT95" s="1">
        <v>0.0</v>
      </c>
      <c r="AU95" s="1">
        <v>0.0</v>
      </c>
      <c r="AV95" s="5">
        <v>43208.0</v>
      </c>
      <c r="AW95" s="1">
        <v>0.0</v>
      </c>
      <c r="AX95" s="1">
        <v>2.0</v>
      </c>
      <c r="AY95" s="5">
        <v>43209.0</v>
      </c>
      <c r="AZ95" s="1">
        <v>0.0</v>
      </c>
      <c r="BA95" s="1">
        <v>0.0</v>
      </c>
      <c r="BB95" s="5">
        <v>43210.0</v>
      </c>
      <c r="BC95" s="1">
        <v>0.0</v>
      </c>
      <c r="BD95" s="1">
        <v>1.0</v>
      </c>
      <c r="BE95" s="1">
        <v>779.58</v>
      </c>
      <c r="BF95" s="5">
        <v>43207.0</v>
      </c>
      <c r="BG95">
        <f t="shared" si="5"/>
        <v>21</v>
      </c>
      <c r="BI95">
        <f t="shared" si="6"/>
        <v>0</v>
      </c>
      <c r="BJ95">
        <f t="shared" si="7"/>
        <v>21</v>
      </c>
      <c r="BK95" s="1">
        <v>4.0</v>
      </c>
      <c r="BM95" s="1">
        <v>17.0</v>
      </c>
      <c r="BN95" s="1"/>
      <c r="BP95">
        <f t="shared" si="8"/>
        <v>0</v>
      </c>
      <c r="BQ95">
        <f t="shared" si="9"/>
        <v>0</v>
      </c>
      <c r="BR95">
        <f t="shared" si="10"/>
        <v>0</v>
      </c>
      <c r="CC95">
        <f t="shared" si="11"/>
        <v>0</v>
      </c>
      <c r="CG95">
        <f t="shared" si="12"/>
        <v>0</v>
      </c>
      <c r="CK95">
        <f t="shared" si="13"/>
        <v>0</v>
      </c>
      <c r="CO95">
        <f t="shared" si="14"/>
        <v>0</v>
      </c>
    </row>
    <row r="96">
      <c r="A96" s="1">
        <v>115.0</v>
      </c>
      <c r="C96" s="1" t="s">
        <v>61</v>
      </c>
      <c r="D96" s="1">
        <v>28.0</v>
      </c>
      <c r="E96" s="1">
        <v>0.0</v>
      </c>
      <c r="F96" s="1">
        <v>0.0</v>
      </c>
      <c r="H96" s="5">
        <v>43189.0</v>
      </c>
      <c r="I96" s="5">
        <v>43193.0</v>
      </c>
      <c r="J96" s="6">
        <v>0.37083333333333335</v>
      </c>
      <c r="K96" s="1">
        <v>2.0</v>
      </c>
      <c r="L96" s="5">
        <v>43193.0</v>
      </c>
      <c r="M96" s="1">
        <v>55.83</v>
      </c>
      <c r="N96" s="5">
        <v>43197.0</v>
      </c>
      <c r="O96" s="1">
        <v>205.7</v>
      </c>
      <c r="U96" s="5">
        <v>43203.0</v>
      </c>
      <c r="V96" s="1">
        <v>4.0</v>
      </c>
      <c r="W96" s="1">
        <v>0.0</v>
      </c>
      <c r="X96" s="1">
        <v>977.35</v>
      </c>
      <c r="Y96" s="8">
        <f t="shared" si="1"/>
        <v>89</v>
      </c>
      <c r="Z96" s="1">
        <v>87.0</v>
      </c>
      <c r="AA96" s="1"/>
      <c r="AB96">
        <f t="shared" si="2"/>
        <v>87</v>
      </c>
      <c r="AC96" s="1">
        <v>2.0</v>
      </c>
      <c r="AE96">
        <f t="shared" si="3"/>
        <v>2</v>
      </c>
      <c r="AI96" s="8">
        <f t="shared" si="4"/>
        <v>89</v>
      </c>
      <c r="AJ96" s="5">
        <v>43204.0</v>
      </c>
      <c r="AK96" s="1">
        <v>0.0</v>
      </c>
      <c r="AL96" s="1">
        <v>1.0</v>
      </c>
      <c r="AM96" s="5">
        <v>43205.0</v>
      </c>
      <c r="AN96" s="1">
        <v>0.0</v>
      </c>
      <c r="AO96" s="1">
        <v>0.0</v>
      </c>
      <c r="AP96" s="5">
        <v>43206.0</v>
      </c>
      <c r="AQ96" s="1">
        <v>0.0</v>
      </c>
      <c r="AR96" s="1">
        <v>1.0</v>
      </c>
      <c r="AS96" s="5">
        <v>43207.0</v>
      </c>
      <c r="AT96" s="1">
        <v>1.0</v>
      </c>
      <c r="AU96" s="1">
        <v>1.0</v>
      </c>
      <c r="AV96" s="5">
        <v>43208.0</v>
      </c>
      <c r="AW96" s="1">
        <v>0.0</v>
      </c>
      <c r="AX96" s="1">
        <v>1.0</v>
      </c>
      <c r="AY96" s="5">
        <v>43209.0</v>
      </c>
      <c r="AZ96" s="1">
        <v>1.0</v>
      </c>
      <c r="BA96" s="1">
        <v>2.0</v>
      </c>
      <c r="BB96" s="5">
        <v>43210.0</v>
      </c>
      <c r="BC96" s="1">
        <v>0.0</v>
      </c>
      <c r="BD96" s="1">
        <v>2.0</v>
      </c>
      <c r="BE96" s="1">
        <v>869.37</v>
      </c>
      <c r="BF96" s="5">
        <v>43208.0</v>
      </c>
      <c r="BG96">
        <f t="shared" si="5"/>
        <v>81</v>
      </c>
      <c r="BI96">
        <f t="shared" si="6"/>
        <v>0</v>
      </c>
      <c r="BJ96">
        <f t="shared" si="7"/>
        <v>81</v>
      </c>
      <c r="BK96" s="1">
        <v>9.0</v>
      </c>
      <c r="BM96" s="1">
        <v>72.0</v>
      </c>
      <c r="BN96" s="1"/>
      <c r="BP96">
        <f t="shared" si="8"/>
        <v>6</v>
      </c>
      <c r="BQ96">
        <f t="shared" si="9"/>
        <v>6</v>
      </c>
      <c r="BR96">
        <f t="shared" si="10"/>
        <v>0</v>
      </c>
      <c r="BU96" s="1">
        <v>1.0</v>
      </c>
      <c r="CA96" s="1">
        <v>2.0</v>
      </c>
      <c r="CC96">
        <f t="shared" si="11"/>
        <v>1</v>
      </c>
      <c r="CF96" s="1">
        <v>1.0</v>
      </c>
      <c r="CG96">
        <f t="shared" si="12"/>
        <v>0</v>
      </c>
      <c r="CK96">
        <f t="shared" si="13"/>
        <v>2</v>
      </c>
      <c r="CN96" s="1">
        <v>2.0</v>
      </c>
      <c r="CO96">
        <f t="shared" si="14"/>
        <v>0</v>
      </c>
      <c r="CT96" s="1" t="s">
        <v>186</v>
      </c>
    </row>
    <row r="97">
      <c r="A97" s="1">
        <v>117.0</v>
      </c>
      <c r="C97" s="1" t="s">
        <v>61</v>
      </c>
      <c r="D97" s="1">
        <v>28.0</v>
      </c>
      <c r="E97" s="1">
        <v>0.0</v>
      </c>
      <c r="F97" s="1" t="s">
        <v>3</v>
      </c>
      <c r="H97" s="5">
        <v>43189.0</v>
      </c>
      <c r="I97" s="5">
        <v>43193.0</v>
      </c>
      <c r="J97" s="6">
        <v>0.3659722222222222</v>
      </c>
      <c r="K97" s="1">
        <v>1.0</v>
      </c>
      <c r="L97" s="5">
        <v>43193.0</v>
      </c>
      <c r="M97" s="1">
        <v>58.53</v>
      </c>
      <c r="N97" s="5">
        <v>43197.0</v>
      </c>
      <c r="O97" s="1">
        <v>257.67</v>
      </c>
      <c r="P97" s="5">
        <v>43201.0</v>
      </c>
      <c r="Q97" s="1">
        <v>1836.92</v>
      </c>
      <c r="R97" s="5">
        <v>43198.0</v>
      </c>
      <c r="S97" s="6">
        <v>0.31319444444444444</v>
      </c>
      <c r="T97" s="6">
        <v>0.3597222222222222</v>
      </c>
      <c r="U97" s="5">
        <v>43205.0</v>
      </c>
      <c r="V97" s="1">
        <v>5.0</v>
      </c>
      <c r="W97" s="1">
        <v>0.0</v>
      </c>
      <c r="X97" s="1">
        <v>3343.48</v>
      </c>
      <c r="Y97" s="8">
        <f t="shared" si="1"/>
        <v>106</v>
      </c>
      <c r="Z97" s="1">
        <v>97.0</v>
      </c>
      <c r="AA97" s="1"/>
      <c r="AB97">
        <f t="shared" si="2"/>
        <v>97</v>
      </c>
      <c r="AC97" s="1">
        <v>9.0</v>
      </c>
      <c r="AE97">
        <f t="shared" si="3"/>
        <v>9</v>
      </c>
      <c r="AI97" s="8">
        <f t="shared" si="4"/>
        <v>106</v>
      </c>
      <c r="AJ97" s="5">
        <v>43206.0</v>
      </c>
      <c r="AK97" s="1">
        <v>0.0</v>
      </c>
      <c r="AL97" s="1">
        <v>0.0</v>
      </c>
      <c r="AM97" s="5">
        <v>43207.0</v>
      </c>
      <c r="AN97" s="1">
        <v>0.0</v>
      </c>
      <c r="AO97" s="1">
        <v>0.0</v>
      </c>
      <c r="AP97" s="5">
        <v>43208.0</v>
      </c>
      <c r="AQ97" s="1">
        <v>0.0</v>
      </c>
      <c r="AR97" s="1">
        <v>0.0</v>
      </c>
      <c r="AS97" s="5">
        <v>43209.0</v>
      </c>
      <c r="AT97" s="1">
        <v>0.0</v>
      </c>
      <c r="AU97" s="1">
        <v>0.0</v>
      </c>
      <c r="AV97" s="5">
        <v>43210.0</v>
      </c>
      <c r="AW97" s="1">
        <v>0.0</v>
      </c>
      <c r="AX97" s="1">
        <v>0.0</v>
      </c>
      <c r="AY97" s="5">
        <v>43211.0</v>
      </c>
      <c r="AZ97" s="1">
        <v>1.0</v>
      </c>
      <c r="BA97" s="1">
        <v>0.0</v>
      </c>
      <c r="BB97" s="5">
        <v>43212.0</v>
      </c>
      <c r="BC97" s="1">
        <v>0.0</v>
      </c>
      <c r="BD97" s="1">
        <v>0.0</v>
      </c>
      <c r="BE97" s="1">
        <v>2997.85</v>
      </c>
      <c r="BF97" s="5">
        <v>43209.0</v>
      </c>
      <c r="BG97">
        <f t="shared" si="5"/>
        <v>88</v>
      </c>
      <c r="BI97">
        <f t="shared" si="6"/>
        <v>0</v>
      </c>
      <c r="BJ97">
        <f t="shared" si="7"/>
        <v>88</v>
      </c>
      <c r="BK97" s="1">
        <v>0.0</v>
      </c>
      <c r="BM97" s="1">
        <v>88.0</v>
      </c>
      <c r="BN97" s="1"/>
      <c r="BP97">
        <f t="shared" si="8"/>
        <v>9</v>
      </c>
      <c r="BQ97">
        <f t="shared" si="9"/>
        <v>9</v>
      </c>
      <c r="BR97">
        <f t="shared" si="10"/>
        <v>0</v>
      </c>
      <c r="BY97" s="1">
        <v>1.0</v>
      </c>
      <c r="CA97" s="1">
        <v>4.0</v>
      </c>
      <c r="CC97">
        <f t="shared" si="11"/>
        <v>1</v>
      </c>
      <c r="CF97" s="1">
        <v>1.0</v>
      </c>
      <c r="CG97">
        <f t="shared" si="12"/>
        <v>0</v>
      </c>
      <c r="CK97">
        <f t="shared" si="13"/>
        <v>3</v>
      </c>
      <c r="CN97" s="1">
        <v>3.0</v>
      </c>
      <c r="CO97">
        <f t="shared" si="14"/>
        <v>0</v>
      </c>
    </row>
    <row r="98">
      <c r="A98" s="1">
        <v>118.0</v>
      </c>
      <c r="C98" s="1" t="s">
        <v>61</v>
      </c>
      <c r="D98" s="1">
        <v>28.0</v>
      </c>
      <c r="E98" s="1">
        <v>0.0</v>
      </c>
      <c r="F98" s="1" t="s">
        <v>4</v>
      </c>
      <c r="H98" s="5">
        <v>43189.0</v>
      </c>
      <c r="I98" s="5">
        <v>43193.0</v>
      </c>
      <c r="J98" s="6">
        <v>0.37222222222222223</v>
      </c>
      <c r="K98" s="1">
        <v>1.0</v>
      </c>
      <c r="L98" s="5">
        <v>43193.0</v>
      </c>
      <c r="M98" s="1">
        <v>57.8</v>
      </c>
      <c r="N98" s="5">
        <v>43197.0</v>
      </c>
      <c r="O98" s="1">
        <v>298.88</v>
      </c>
      <c r="P98" s="5">
        <v>43200.0</v>
      </c>
      <c r="Q98" s="1">
        <v>1610.88</v>
      </c>
      <c r="R98" s="5">
        <v>43201.0</v>
      </c>
      <c r="S98" s="6">
        <v>0.31180555555555556</v>
      </c>
      <c r="T98" s="6">
        <v>0.3597222222222222</v>
      </c>
      <c r="U98" s="5">
        <v>43203.0</v>
      </c>
      <c r="V98" s="1">
        <v>5.0</v>
      </c>
      <c r="W98" s="1">
        <v>0.0</v>
      </c>
      <c r="X98" s="1">
        <v>33391.51</v>
      </c>
      <c r="Y98" s="8">
        <f t="shared" si="1"/>
        <v>118</v>
      </c>
      <c r="Z98" s="1">
        <v>111.0</v>
      </c>
      <c r="AA98" s="1"/>
      <c r="AB98">
        <f t="shared" si="2"/>
        <v>111</v>
      </c>
      <c r="AC98" s="1">
        <v>7.0</v>
      </c>
      <c r="AE98">
        <f t="shared" si="3"/>
        <v>7</v>
      </c>
      <c r="AI98" s="8">
        <f t="shared" si="4"/>
        <v>118</v>
      </c>
      <c r="AJ98" s="5">
        <v>43204.0</v>
      </c>
      <c r="AK98" s="1">
        <v>0.0</v>
      </c>
      <c r="AL98" s="1">
        <v>1.0</v>
      </c>
      <c r="AM98" s="5">
        <v>43205.0</v>
      </c>
      <c r="AN98" s="1">
        <v>0.0</v>
      </c>
      <c r="AO98" s="1">
        <v>0.0</v>
      </c>
      <c r="AP98" s="5">
        <v>43206.0</v>
      </c>
      <c r="AQ98" s="1">
        <v>1.0</v>
      </c>
      <c r="AR98" s="1">
        <v>1.0</v>
      </c>
      <c r="AS98" s="5">
        <v>43207.0</v>
      </c>
      <c r="AT98" s="1">
        <v>1.0</v>
      </c>
      <c r="AU98" s="1">
        <v>2.0</v>
      </c>
      <c r="AV98" s="5">
        <v>43208.0</v>
      </c>
      <c r="AW98" s="1">
        <v>1.0</v>
      </c>
      <c r="AX98" s="1">
        <v>2.0</v>
      </c>
      <c r="AY98" s="5">
        <v>43209.0</v>
      </c>
      <c r="AZ98" s="1">
        <v>1.0</v>
      </c>
      <c r="BA98" s="1">
        <v>1.0</v>
      </c>
      <c r="BB98" s="5">
        <v>43210.0</v>
      </c>
      <c r="BC98" s="1">
        <v>1.0</v>
      </c>
      <c r="BD98" s="1">
        <v>4.0</v>
      </c>
      <c r="BE98" s="1">
        <v>3173.13</v>
      </c>
      <c r="BF98" s="5">
        <v>43208.0</v>
      </c>
      <c r="BG98">
        <f t="shared" si="5"/>
        <v>99</v>
      </c>
      <c r="BI98">
        <f t="shared" si="6"/>
        <v>0</v>
      </c>
      <c r="BJ98">
        <f t="shared" si="7"/>
        <v>99</v>
      </c>
      <c r="BK98" s="1">
        <v>0.0</v>
      </c>
      <c r="BM98" s="1">
        <v>99.0</v>
      </c>
      <c r="BN98" s="1"/>
      <c r="BP98">
        <f t="shared" si="8"/>
        <v>10</v>
      </c>
      <c r="BQ98">
        <f t="shared" si="9"/>
        <v>10</v>
      </c>
      <c r="BR98">
        <f t="shared" si="10"/>
        <v>0</v>
      </c>
      <c r="BU98" s="1">
        <v>1.0</v>
      </c>
      <c r="CA98" s="1">
        <v>5.0</v>
      </c>
      <c r="CC98">
        <f t="shared" si="11"/>
        <v>0</v>
      </c>
      <c r="CG98">
        <f t="shared" si="12"/>
        <v>0</v>
      </c>
      <c r="CK98">
        <f t="shared" si="13"/>
        <v>4</v>
      </c>
      <c r="CN98" s="1">
        <v>4.0</v>
      </c>
      <c r="CO98">
        <f t="shared" si="14"/>
        <v>0</v>
      </c>
      <c r="CT98" s="1" t="s">
        <v>187</v>
      </c>
    </row>
    <row r="99">
      <c r="A99" s="1">
        <v>119.0</v>
      </c>
      <c r="C99" s="1" t="s">
        <v>61</v>
      </c>
      <c r="D99" s="1">
        <v>28.0</v>
      </c>
      <c r="E99" s="1">
        <v>0.0</v>
      </c>
      <c r="F99" s="1">
        <v>0.0</v>
      </c>
      <c r="H99" s="5">
        <v>43189.0</v>
      </c>
      <c r="I99" s="5">
        <v>43193.0</v>
      </c>
      <c r="J99" s="6">
        <v>0.34791666666666665</v>
      </c>
      <c r="L99" s="5">
        <v>43193.0</v>
      </c>
      <c r="M99" s="1">
        <v>54.57</v>
      </c>
      <c r="N99" s="5">
        <v>43198.0</v>
      </c>
      <c r="O99" s="1">
        <v>216.48</v>
      </c>
      <c r="U99" s="5">
        <v>43203.0</v>
      </c>
      <c r="V99" s="1">
        <v>4.0</v>
      </c>
      <c r="W99" s="1">
        <v>0.0</v>
      </c>
      <c r="X99" s="1">
        <v>828.08</v>
      </c>
      <c r="Y99" s="8">
        <f t="shared" si="1"/>
        <v>22</v>
      </c>
      <c r="Z99" s="1">
        <v>21.0</v>
      </c>
      <c r="AA99" s="1"/>
      <c r="AB99">
        <f t="shared" si="2"/>
        <v>21</v>
      </c>
      <c r="AC99" s="1">
        <v>1.0</v>
      </c>
      <c r="AE99">
        <f t="shared" si="3"/>
        <v>1</v>
      </c>
      <c r="AI99" s="8">
        <f t="shared" si="4"/>
        <v>22</v>
      </c>
      <c r="AJ99" s="5">
        <v>43204.0</v>
      </c>
      <c r="AK99" s="1">
        <v>1.0</v>
      </c>
      <c r="AL99" s="1">
        <v>1.0</v>
      </c>
      <c r="AM99" s="5">
        <v>43205.0</v>
      </c>
      <c r="AN99" s="1">
        <v>1.0</v>
      </c>
      <c r="AO99" s="1">
        <v>1.0</v>
      </c>
      <c r="AP99" s="5">
        <v>43206.0</v>
      </c>
      <c r="AQ99" s="1">
        <v>0.0</v>
      </c>
      <c r="AR99" s="1">
        <v>1.0</v>
      </c>
      <c r="AS99" s="5">
        <v>43207.0</v>
      </c>
      <c r="AT99" s="1">
        <v>1.0</v>
      </c>
      <c r="AU99" s="1">
        <v>3.0</v>
      </c>
      <c r="AV99" s="5">
        <v>43208.0</v>
      </c>
      <c r="AW99" s="1">
        <v>0.0</v>
      </c>
      <c r="AX99" s="1">
        <v>1.0</v>
      </c>
      <c r="AY99" s="5">
        <v>43209.0</v>
      </c>
      <c r="AZ99" s="1">
        <v>0.0</v>
      </c>
      <c r="BA99" s="1">
        <v>2.0</v>
      </c>
      <c r="BB99" s="5">
        <v>43210.0</v>
      </c>
      <c r="BC99" s="1">
        <v>0.0</v>
      </c>
      <c r="BD99" s="1">
        <v>1.0</v>
      </c>
      <c r="BE99" s="1">
        <v>773.31</v>
      </c>
      <c r="BF99" s="5">
        <v>43207.0</v>
      </c>
      <c r="BG99">
        <f t="shared" si="5"/>
        <v>18</v>
      </c>
      <c r="BI99">
        <f t="shared" si="6"/>
        <v>0</v>
      </c>
      <c r="BJ99">
        <f t="shared" si="7"/>
        <v>18</v>
      </c>
      <c r="BK99" s="1">
        <v>8.0</v>
      </c>
      <c r="BM99" s="1">
        <v>10.0</v>
      </c>
      <c r="BN99" s="1"/>
      <c r="BP99">
        <f t="shared" si="8"/>
        <v>3</v>
      </c>
      <c r="BQ99">
        <f t="shared" si="9"/>
        <v>3</v>
      </c>
      <c r="BR99">
        <f t="shared" si="10"/>
        <v>0</v>
      </c>
      <c r="BU99" s="1">
        <v>2.0</v>
      </c>
      <c r="CC99">
        <f t="shared" si="11"/>
        <v>0</v>
      </c>
      <c r="CG99">
        <f t="shared" si="12"/>
        <v>0</v>
      </c>
      <c r="CK99">
        <f t="shared" si="13"/>
        <v>1</v>
      </c>
      <c r="CM99" s="1">
        <v>1.0</v>
      </c>
      <c r="CO99">
        <f t="shared" si="14"/>
        <v>0</v>
      </c>
    </row>
    <row r="100">
      <c r="A100" s="1">
        <v>120.0</v>
      </c>
      <c r="C100" s="1" t="s">
        <v>61</v>
      </c>
      <c r="D100" s="1">
        <v>28.0</v>
      </c>
      <c r="E100" s="1">
        <v>0.0</v>
      </c>
      <c r="F100" s="1" t="s">
        <v>3</v>
      </c>
      <c r="H100" s="5">
        <v>43189.0</v>
      </c>
      <c r="I100" s="5">
        <v>43193.0</v>
      </c>
      <c r="J100" s="6">
        <v>0.36666666666666664</v>
      </c>
      <c r="K100" s="1">
        <v>1.0</v>
      </c>
      <c r="L100" s="5">
        <v>43193.0</v>
      </c>
      <c r="M100" s="1">
        <v>60.71</v>
      </c>
      <c r="N100" s="5">
        <v>43197.0</v>
      </c>
      <c r="O100" s="1">
        <v>297.9</v>
      </c>
      <c r="R100" s="5">
        <v>43198.0</v>
      </c>
      <c r="S100" s="6">
        <v>0.31319444444444444</v>
      </c>
      <c r="T100" s="6">
        <v>0.3597222222222222</v>
      </c>
      <c r="U100" s="5">
        <v>43204.0</v>
      </c>
      <c r="V100" s="1">
        <v>4.0</v>
      </c>
      <c r="W100" s="1">
        <v>1.0</v>
      </c>
      <c r="X100" s="1">
        <v>721.81</v>
      </c>
      <c r="Y100" s="8">
        <f t="shared" si="1"/>
        <v>1</v>
      </c>
      <c r="Z100" s="1">
        <v>0.0</v>
      </c>
      <c r="AA100" s="1"/>
      <c r="AB100">
        <f t="shared" si="2"/>
        <v>0</v>
      </c>
      <c r="AC100" s="1">
        <v>1.0</v>
      </c>
      <c r="AE100">
        <f t="shared" si="3"/>
        <v>1</v>
      </c>
      <c r="AI100" s="8">
        <f t="shared" si="4"/>
        <v>1</v>
      </c>
      <c r="AJ100" s="5"/>
      <c r="AK100" s="1"/>
      <c r="AL100" s="1"/>
      <c r="AM100" s="5">
        <v>43206.0</v>
      </c>
      <c r="AN100" s="1">
        <v>1.0</v>
      </c>
      <c r="AO100" s="1">
        <v>1.0</v>
      </c>
      <c r="AP100" s="5">
        <v>43207.0</v>
      </c>
      <c r="AQ100" s="1">
        <v>0.0</v>
      </c>
      <c r="AR100" s="1">
        <v>0.0</v>
      </c>
      <c r="AS100" s="5">
        <v>43208.0</v>
      </c>
      <c r="AT100" s="1">
        <v>0.0</v>
      </c>
      <c r="AU100" s="1">
        <v>2.0</v>
      </c>
      <c r="AV100" s="5">
        <v>43209.0</v>
      </c>
      <c r="AW100" s="1">
        <v>0.0</v>
      </c>
      <c r="AX100" s="1">
        <v>1.0</v>
      </c>
      <c r="AY100" s="5">
        <v>43210.0</v>
      </c>
      <c r="AZ100" s="1">
        <v>0.0</v>
      </c>
      <c r="BA100" s="1">
        <v>1.0</v>
      </c>
      <c r="BB100" s="5">
        <v>43211.0</v>
      </c>
      <c r="BC100" s="1">
        <v>0.0</v>
      </c>
      <c r="BD100" s="1">
        <v>1.0</v>
      </c>
      <c r="BE100" s="1">
        <v>666.09</v>
      </c>
      <c r="BG100">
        <f t="shared" si="5"/>
        <v>0</v>
      </c>
      <c r="BI100">
        <f t="shared" si="6"/>
        <v>0</v>
      </c>
      <c r="BJ100">
        <f t="shared" si="7"/>
        <v>0</v>
      </c>
      <c r="BP100">
        <f t="shared" si="8"/>
        <v>0</v>
      </c>
      <c r="BQ100">
        <f t="shared" si="9"/>
        <v>0</v>
      </c>
      <c r="BR100">
        <f t="shared" si="10"/>
        <v>0</v>
      </c>
      <c r="CC100">
        <f t="shared" si="11"/>
        <v>0</v>
      </c>
      <c r="CG100">
        <f t="shared" si="12"/>
        <v>0</v>
      </c>
      <c r="CK100">
        <f t="shared" si="13"/>
        <v>0</v>
      </c>
      <c r="CO100">
        <f t="shared" si="14"/>
        <v>0</v>
      </c>
      <c r="CT100" s="1"/>
    </row>
    <row r="101">
      <c r="A101" s="1">
        <v>122.0</v>
      </c>
      <c r="C101" s="1" t="s">
        <v>61</v>
      </c>
      <c r="D101" s="1">
        <v>28.0</v>
      </c>
      <c r="E101" s="1">
        <v>0.0</v>
      </c>
      <c r="F101" s="1" t="s">
        <v>4</v>
      </c>
      <c r="H101" s="5">
        <v>43189.0</v>
      </c>
      <c r="I101" s="5">
        <v>43193.0</v>
      </c>
      <c r="J101" s="6">
        <v>0.3729166666666667</v>
      </c>
      <c r="K101" s="1">
        <v>1.0</v>
      </c>
      <c r="L101" s="5">
        <v>43193.0</v>
      </c>
      <c r="M101" s="1">
        <v>54.36</v>
      </c>
      <c r="N101" s="5">
        <v>43196.0</v>
      </c>
      <c r="O101" s="1">
        <v>206.03</v>
      </c>
      <c r="P101" s="5">
        <v>43202.0</v>
      </c>
      <c r="Q101" s="1">
        <v>632.09</v>
      </c>
      <c r="R101" s="5">
        <v>43203.0</v>
      </c>
      <c r="S101" s="6">
        <v>0.3145833333333333</v>
      </c>
      <c r="T101" s="6">
        <v>0.35833333333333334</v>
      </c>
      <c r="U101" s="5">
        <v>43205.0</v>
      </c>
      <c r="V101" s="1">
        <v>5.0</v>
      </c>
      <c r="W101" s="1">
        <v>0.0</v>
      </c>
      <c r="X101" s="1">
        <v>506.31</v>
      </c>
      <c r="Y101" s="8">
        <f t="shared" si="1"/>
        <v>8</v>
      </c>
      <c r="Z101" s="1">
        <v>8.0</v>
      </c>
      <c r="AA101" s="1"/>
      <c r="AB101">
        <f t="shared" si="2"/>
        <v>8</v>
      </c>
      <c r="AC101" s="1">
        <v>0.0</v>
      </c>
      <c r="AE101">
        <f t="shared" si="3"/>
        <v>0</v>
      </c>
      <c r="AI101" s="8">
        <f t="shared" si="4"/>
        <v>8</v>
      </c>
      <c r="AJ101" s="5">
        <v>43206.0</v>
      </c>
      <c r="AK101" s="1">
        <v>1.0</v>
      </c>
      <c r="AL101" s="1">
        <v>0.0</v>
      </c>
      <c r="AM101" s="5">
        <v>43207.0</v>
      </c>
      <c r="AN101" s="1">
        <v>0.0</v>
      </c>
      <c r="AO101" s="1">
        <v>0.0</v>
      </c>
      <c r="AP101" s="5">
        <v>43208.0</v>
      </c>
      <c r="AQ101" s="1">
        <v>1.0</v>
      </c>
      <c r="AR101" s="1">
        <v>0.0</v>
      </c>
      <c r="BE101" s="1">
        <v>426.46</v>
      </c>
      <c r="BF101" s="5">
        <v>43210.0</v>
      </c>
      <c r="BG101">
        <f t="shared" si="5"/>
        <v>7</v>
      </c>
      <c r="BI101">
        <f t="shared" si="6"/>
        <v>0</v>
      </c>
      <c r="BJ101">
        <f t="shared" si="7"/>
        <v>7</v>
      </c>
      <c r="BK101" s="1">
        <v>0.0</v>
      </c>
      <c r="BM101" s="1">
        <v>7.0</v>
      </c>
      <c r="BN101" s="1"/>
      <c r="BP101">
        <f t="shared" si="8"/>
        <v>1</v>
      </c>
      <c r="BQ101">
        <f t="shared" si="9"/>
        <v>1</v>
      </c>
      <c r="BR101">
        <f t="shared" si="10"/>
        <v>0</v>
      </c>
      <c r="CA101" s="1">
        <v>1.0</v>
      </c>
      <c r="CC101">
        <f t="shared" si="11"/>
        <v>0</v>
      </c>
      <c r="CG101">
        <f t="shared" si="12"/>
        <v>0</v>
      </c>
      <c r="CK101">
        <f t="shared" si="13"/>
        <v>0</v>
      </c>
      <c r="CO101">
        <f t="shared" si="14"/>
        <v>0</v>
      </c>
      <c r="CT101" s="1" t="s">
        <v>188</v>
      </c>
    </row>
    <row r="102">
      <c r="A102" s="1">
        <v>123.0</v>
      </c>
      <c r="C102" s="1" t="s">
        <v>61</v>
      </c>
      <c r="D102" s="1">
        <v>28.0</v>
      </c>
      <c r="E102" s="1">
        <v>0.0</v>
      </c>
      <c r="G102" s="5">
        <v>43194.0</v>
      </c>
      <c r="H102" s="5">
        <v>43189.0</v>
      </c>
      <c r="I102" s="5">
        <v>43193.0</v>
      </c>
      <c r="J102" s="6">
        <v>0.3506944444444444</v>
      </c>
      <c r="K102" s="1">
        <v>2.0</v>
      </c>
      <c r="L102" s="5">
        <v>43193.0</v>
      </c>
      <c r="M102" s="1">
        <v>69.92</v>
      </c>
      <c r="Y102" s="8">
        <f t="shared" si="1"/>
        <v>0</v>
      </c>
      <c r="AB102">
        <f t="shared" si="2"/>
        <v>0</v>
      </c>
      <c r="AE102">
        <f t="shared" si="3"/>
        <v>0</v>
      </c>
      <c r="AI102" s="8">
        <f t="shared" si="4"/>
        <v>0</v>
      </c>
      <c r="BG102">
        <f t="shared" si="5"/>
        <v>0</v>
      </c>
      <c r="BI102">
        <f t="shared" si="6"/>
        <v>0</v>
      </c>
      <c r="BJ102">
        <f t="shared" si="7"/>
        <v>0</v>
      </c>
      <c r="BP102">
        <f t="shared" si="8"/>
        <v>0</v>
      </c>
      <c r="BQ102">
        <f t="shared" si="9"/>
        <v>0</v>
      </c>
      <c r="BR102">
        <f t="shared" si="10"/>
        <v>0</v>
      </c>
      <c r="CC102">
        <f t="shared" si="11"/>
        <v>0</v>
      </c>
      <c r="CG102">
        <f t="shared" si="12"/>
        <v>0</v>
      </c>
      <c r="CK102">
        <f t="shared" si="13"/>
        <v>0</v>
      </c>
      <c r="CO102">
        <f t="shared" si="14"/>
        <v>0</v>
      </c>
      <c r="CT102" s="1" t="s">
        <v>189</v>
      </c>
    </row>
    <row r="103">
      <c r="A103" s="1">
        <v>124.0</v>
      </c>
      <c r="C103" s="1" t="s">
        <v>61</v>
      </c>
      <c r="D103" s="1">
        <v>28.0</v>
      </c>
      <c r="E103" s="1">
        <v>10.0</v>
      </c>
      <c r="F103" s="1" t="s">
        <v>3</v>
      </c>
      <c r="H103" s="5">
        <v>43189.0</v>
      </c>
      <c r="I103" s="5">
        <v>43193.0</v>
      </c>
      <c r="J103" s="6">
        <v>0.30277777777777776</v>
      </c>
      <c r="K103" s="1">
        <v>1.0</v>
      </c>
      <c r="L103" s="5">
        <v>43193.0</v>
      </c>
      <c r="M103" s="1">
        <v>34.55</v>
      </c>
      <c r="Y103" s="8">
        <f t="shared" si="1"/>
        <v>0</v>
      </c>
      <c r="AB103">
        <f t="shared" si="2"/>
        <v>0</v>
      </c>
      <c r="AE103">
        <f t="shared" si="3"/>
        <v>0</v>
      </c>
      <c r="AI103" s="8">
        <f t="shared" si="4"/>
        <v>0</v>
      </c>
      <c r="BG103">
        <f t="shared" si="5"/>
        <v>0</v>
      </c>
      <c r="BI103">
        <f t="shared" si="6"/>
        <v>0</v>
      </c>
      <c r="BJ103">
        <f t="shared" si="7"/>
        <v>0</v>
      </c>
      <c r="BP103">
        <f t="shared" si="8"/>
        <v>0</v>
      </c>
      <c r="BQ103">
        <f t="shared" si="9"/>
        <v>0</v>
      </c>
      <c r="BR103">
        <f t="shared" si="10"/>
        <v>0</v>
      </c>
      <c r="CC103">
        <f t="shared" si="11"/>
        <v>0</v>
      </c>
      <c r="CG103">
        <f t="shared" si="12"/>
        <v>0</v>
      </c>
      <c r="CK103">
        <f t="shared" si="13"/>
        <v>0</v>
      </c>
      <c r="CO103">
        <f t="shared" si="14"/>
        <v>0</v>
      </c>
    </row>
    <row r="104">
      <c r="A104" s="1">
        <v>125.0</v>
      </c>
      <c r="C104" s="1" t="s">
        <v>61</v>
      </c>
      <c r="D104" s="1">
        <v>28.0</v>
      </c>
      <c r="E104" s="1">
        <v>10.0</v>
      </c>
      <c r="F104" s="1" t="s">
        <v>4</v>
      </c>
      <c r="G104" s="5">
        <v>43199.0</v>
      </c>
      <c r="H104" s="5">
        <v>43189.0</v>
      </c>
      <c r="I104" s="5">
        <v>43193.0</v>
      </c>
      <c r="J104" s="6">
        <v>0.30069444444444443</v>
      </c>
      <c r="K104" s="1">
        <v>1.0</v>
      </c>
      <c r="L104" s="5">
        <v>43193.0</v>
      </c>
      <c r="M104" s="1">
        <v>39.74</v>
      </c>
      <c r="N104" s="5">
        <v>43197.0</v>
      </c>
      <c r="O104" s="1">
        <v>95.51</v>
      </c>
      <c r="Y104" s="8">
        <f t="shared" si="1"/>
        <v>0</v>
      </c>
      <c r="AB104">
        <f t="shared" si="2"/>
        <v>0</v>
      </c>
      <c r="AE104">
        <f t="shared" si="3"/>
        <v>0</v>
      </c>
      <c r="AI104" s="8">
        <f t="shared" si="4"/>
        <v>0</v>
      </c>
      <c r="BG104">
        <f t="shared" si="5"/>
        <v>0</v>
      </c>
      <c r="BI104">
        <f t="shared" si="6"/>
        <v>0</v>
      </c>
      <c r="BJ104">
        <f t="shared" si="7"/>
        <v>0</v>
      </c>
      <c r="BP104">
        <f t="shared" si="8"/>
        <v>0</v>
      </c>
      <c r="BQ104">
        <f t="shared" si="9"/>
        <v>0</v>
      </c>
      <c r="BR104">
        <f t="shared" si="10"/>
        <v>0</v>
      </c>
      <c r="CC104">
        <f t="shared" si="11"/>
        <v>0</v>
      </c>
      <c r="CG104">
        <f t="shared" si="12"/>
        <v>0</v>
      </c>
      <c r="CK104">
        <f t="shared" si="13"/>
        <v>0</v>
      </c>
      <c r="CO104">
        <f t="shared" si="14"/>
        <v>0</v>
      </c>
    </row>
    <row r="105">
      <c r="A105" s="1">
        <v>126.0</v>
      </c>
      <c r="C105" s="1" t="s">
        <v>61</v>
      </c>
      <c r="D105" s="1">
        <v>28.0</v>
      </c>
      <c r="E105" s="1">
        <v>0.0</v>
      </c>
      <c r="F105" s="1" t="s">
        <v>3</v>
      </c>
      <c r="H105" s="5">
        <v>43189.0</v>
      </c>
      <c r="I105" s="5">
        <v>43193.0</v>
      </c>
      <c r="J105" s="6">
        <v>0.3680555555555556</v>
      </c>
      <c r="K105" s="1">
        <v>1.0</v>
      </c>
      <c r="L105" s="5">
        <v>43193.0</v>
      </c>
      <c r="M105" s="1">
        <v>61.11</v>
      </c>
      <c r="N105" s="5">
        <v>43196.0</v>
      </c>
      <c r="O105" s="1">
        <v>209.31</v>
      </c>
      <c r="P105" s="5">
        <v>43200.0</v>
      </c>
      <c r="Q105" s="1">
        <v>1163.86</v>
      </c>
      <c r="R105" s="5">
        <v>43197.0</v>
      </c>
      <c r="S105" s="6">
        <v>0.31319444444444444</v>
      </c>
      <c r="T105" s="6">
        <v>0.36041666666666666</v>
      </c>
      <c r="U105" s="5">
        <v>43203.0</v>
      </c>
      <c r="V105" s="1">
        <v>5.0</v>
      </c>
      <c r="W105" s="1">
        <v>0.0</v>
      </c>
      <c r="X105" s="1">
        <v>2208.16</v>
      </c>
      <c r="Y105" s="8">
        <f t="shared" si="1"/>
        <v>48</v>
      </c>
      <c r="Z105" s="1">
        <v>44.0</v>
      </c>
      <c r="AA105" s="1"/>
      <c r="AB105">
        <f t="shared" si="2"/>
        <v>44</v>
      </c>
      <c r="AC105" s="1">
        <v>4.0</v>
      </c>
      <c r="AE105">
        <f t="shared" si="3"/>
        <v>4</v>
      </c>
      <c r="AI105" s="8">
        <f t="shared" si="4"/>
        <v>48</v>
      </c>
      <c r="AJ105" s="5">
        <v>43204.0</v>
      </c>
      <c r="AK105" s="1">
        <v>0.0</v>
      </c>
      <c r="AL105" s="1">
        <v>0.0</v>
      </c>
      <c r="AM105" s="5">
        <v>43205.0</v>
      </c>
      <c r="AN105" s="1">
        <v>0.0</v>
      </c>
      <c r="AO105" s="1">
        <v>1.0</v>
      </c>
      <c r="AP105" s="5">
        <v>43206.0</v>
      </c>
      <c r="AQ105" s="1">
        <v>0.0</v>
      </c>
      <c r="AR105" s="1">
        <v>0.0</v>
      </c>
      <c r="AS105" s="5">
        <v>43207.0</v>
      </c>
      <c r="AT105" s="1">
        <v>1.0</v>
      </c>
      <c r="AU105" s="1">
        <v>6.0</v>
      </c>
      <c r="AV105" s="5">
        <v>43208.0</v>
      </c>
      <c r="AW105" s="1">
        <v>1.0</v>
      </c>
      <c r="AX105" s="1">
        <v>4.0</v>
      </c>
      <c r="AY105" s="5">
        <v>43209.0</v>
      </c>
      <c r="AZ105" s="1">
        <v>1.0</v>
      </c>
      <c r="BA105" s="1">
        <v>4.0</v>
      </c>
      <c r="BB105" s="5">
        <v>43210.0</v>
      </c>
      <c r="BC105" s="1">
        <v>1.0</v>
      </c>
      <c r="BD105" s="1">
        <v>5.0</v>
      </c>
      <c r="BE105" s="1">
        <v>2072.51</v>
      </c>
      <c r="BF105" s="5">
        <v>43208.0</v>
      </c>
      <c r="BG105">
        <f t="shared" si="5"/>
        <v>42</v>
      </c>
      <c r="BI105">
        <f t="shared" si="6"/>
        <v>0</v>
      </c>
      <c r="BJ105">
        <f t="shared" si="7"/>
        <v>42</v>
      </c>
      <c r="BK105" s="1">
        <v>9.0</v>
      </c>
      <c r="BM105" s="1">
        <v>33.0</v>
      </c>
      <c r="BN105" s="1"/>
      <c r="BP105">
        <f t="shared" si="8"/>
        <v>2</v>
      </c>
      <c r="BQ105">
        <f t="shared" si="9"/>
        <v>2</v>
      </c>
      <c r="BR105">
        <f t="shared" si="10"/>
        <v>0</v>
      </c>
      <c r="BU105" s="1">
        <v>1.0</v>
      </c>
      <c r="CC105">
        <f t="shared" si="11"/>
        <v>1</v>
      </c>
      <c r="CD105" s="1">
        <v>1.0</v>
      </c>
      <c r="CG105">
        <f t="shared" si="12"/>
        <v>0</v>
      </c>
      <c r="CK105">
        <f t="shared" si="13"/>
        <v>0</v>
      </c>
      <c r="CO105">
        <f t="shared" si="14"/>
        <v>0</v>
      </c>
    </row>
    <row r="106">
      <c r="A106" s="1">
        <v>127.0</v>
      </c>
      <c r="C106" s="1" t="s">
        <v>61</v>
      </c>
      <c r="D106" s="1">
        <v>28.0</v>
      </c>
      <c r="E106" s="1">
        <v>0.0</v>
      </c>
      <c r="F106" s="1" t="s">
        <v>4</v>
      </c>
      <c r="H106" s="5">
        <v>43189.0</v>
      </c>
      <c r="I106" s="5">
        <v>43193.0</v>
      </c>
      <c r="J106" s="6">
        <v>0.37569444444444444</v>
      </c>
      <c r="K106" s="1">
        <v>1.0</v>
      </c>
      <c r="L106" s="5">
        <v>43193.0</v>
      </c>
      <c r="M106" s="1">
        <v>71.96</v>
      </c>
      <c r="N106" s="5">
        <v>43197.0</v>
      </c>
      <c r="O106" s="1">
        <v>306.52</v>
      </c>
      <c r="P106" s="5">
        <v>43201.0</v>
      </c>
      <c r="Q106" s="1">
        <v>1729.21</v>
      </c>
      <c r="R106" s="5">
        <v>43202.0</v>
      </c>
      <c r="S106" s="6">
        <v>0.3125</v>
      </c>
      <c r="T106" s="6">
        <v>0.36041666666666666</v>
      </c>
      <c r="U106" s="5">
        <v>43205.0</v>
      </c>
      <c r="V106" s="1">
        <v>5.0</v>
      </c>
      <c r="W106" s="1">
        <v>0.0</v>
      </c>
      <c r="X106" s="1">
        <v>3201.18</v>
      </c>
      <c r="Y106" s="8">
        <f t="shared" si="1"/>
        <v>47</v>
      </c>
      <c r="Z106" s="1">
        <v>43.0</v>
      </c>
      <c r="AA106" s="1"/>
      <c r="AB106">
        <f t="shared" si="2"/>
        <v>43</v>
      </c>
      <c r="AC106" s="1">
        <v>4.0</v>
      </c>
      <c r="AE106">
        <f t="shared" si="3"/>
        <v>4</v>
      </c>
      <c r="AI106" s="8">
        <f t="shared" si="4"/>
        <v>47</v>
      </c>
      <c r="AJ106" s="5">
        <v>43206.0</v>
      </c>
      <c r="AK106" s="1">
        <v>1.0</v>
      </c>
      <c r="AL106" s="1">
        <v>0.0</v>
      </c>
      <c r="AM106" s="5">
        <v>43207.0</v>
      </c>
      <c r="AN106" s="1">
        <v>1.0</v>
      </c>
      <c r="AO106" s="1">
        <v>4.0</v>
      </c>
      <c r="AP106" s="5">
        <v>43208.0</v>
      </c>
      <c r="AQ106" s="1">
        <v>1.0</v>
      </c>
      <c r="AR106" s="1">
        <v>2.0</v>
      </c>
      <c r="AS106" s="5">
        <v>43209.0</v>
      </c>
      <c r="AT106" s="1">
        <v>1.0</v>
      </c>
      <c r="AU106" s="1">
        <v>4.0</v>
      </c>
      <c r="AV106" s="5">
        <v>43210.0</v>
      </c>
      <c r="AW106" s="1">
        <v>0.0</v>
      </c>
      <c r="AX106" s="1">
        <v>2.0</v>
      </c>
      <c r="AY106" s="5">
        <v>43211.0</v>
      </c>
      <c r="AZ106" s="1">
        <v>1.0</v>
      </c>
      <c r="BA106" s="1">
        <v>4.0</v>
      </c>
      <c r="BB106" s="5">
        <v>43212.0</v>
      </c>
      <c r="BC106" s="1">
        <v>1.0</v>
      </c>
      <c r="BD106" s="1">
        <v>6.0</v>
      </c>
      <c r="BE106" s="1">
        <v>3220.04</v>
      </c>
      <c r="BF106" s="5">
        <v>43209.0</v>
      </c>
      <c r="BG106">
        <f t="shared" si="5"/>
        <v>43</v>
      </c>
      <c r="BI106">
        <f t="shared" si="6"/>
        <v>0</v>
      </c>
      <c r="BJ106">
        <f t="shared" si="7"/>
        <v>43</v>
      </c>
      <c r="BK106" s="1">
        <v>18.0</v>
      </c>
      <c r="BM106" s="1">
        <v>25.0</v>
      </c>
      <c r="BN106" s="1"/>
      <c r="BP106">
        <f t="shared" si="8"/>
        <v>0</v>
      </c>
      <c r="BQ106">
        <f t="shared" si="9"/>
        <v>0</v>
      </c>
      <c r="BR106">
        <f t="shared" si="10"/>
        <v>0</v>
      </c>
      <c r="CC106">
        <f t="shared" si="11"/>
        <v>0</v>
      </c>
      <c r="CG106">
        <f t="shared" si="12"/>
        <v>0</v>
      </c>
      <c r="CK106">
        <f t="shared" si="13"/>
        <v>0</v>
      </c>
      <c r="CO106">
        <f t="shared" si="14"/>
        <v>0</v>
      </c>
    </row>
    <row r="107">
      <c r="A107" s="1">
        <v>128.0</v>
      </c>
      <c r="C107" s="1" t="s">
        <v>61</v>
      </c>
      <c r="D107" s="1">
        <v>28.0</v>
      </c>
      <c r="E107" s="1">
        <v>0.0</v>
      </c>
      <c r="F107" s="1">
        <v>0.0</v>
      </c>
      <c r="H107" s="5">
        <v>43189.0</v>
      </c>
      <c r="I107" s="5">
        <v>43193.0</v>
      </c>
      <c r="J107" s="6">
        <v>0.35138888888888886</v>
      </c>
      <c r="K107" s="1">
        <v>2.0</v>
      </c>
      <c r="L107" s="5">
        <v>43193.0</v>
      </c>
      <c r="M107" s="1">
        <v>73.46</v>
      </c>
      <c r="N107" s="5">
        <v>43196.0</v>
      </c>
      <c r="O107" s="1">
        <v>277.96</v>
      </c>
      <c r="P107" s="5">
        <v>43200.0</v>
      </c>
      <c r="Q107" s="1">
        <v>2057.69</v>
      </c>
      <c r="U107" s="5">
        <v>43203.0</v>
      </c>
      <c r="V107" s="1">
        <v>5.0</v>
      </c>
      <c r="W107" s="1">
        <v>0.0</v>
      </c>
      <c r="X107" s="1">
        <v>3551.62</v>
      </c>
      <c r="Y107" s="8">
        <f t="shared" si="1"/>
        <v>99</v>
      </c>
      <c r="Z107" s="1">
        <v>96.0</v>
      </c>
      <c r="AA107" s="1"/>
      <c r="AB107">
        <f t="shared" si="2"/>
        <v>96</v>
      </c>
      <c r="AC107" s="1">
        <v>3.0</v>
      </c>
      <c r="AE107">
        <f t="shared" si="3"/>
        <v>3</v>
      </c>
      <c r="AI107" s="8">
        <f t="shared" si="4"/>
        <v>99</v>
      </c>
      <c r="AJ107" s="5">
        <v>43204.0</v>
      </c>
      <c r="AK107" s="1">
        <v>1.0</v>
      </c>
      <c r="AL107" s="1">
        <v>0.0</v>
      </c>
      <c r="AM107" s="5">
        <v>43205.0</v>
      </c>
      <c r="AN107" s="1">
        <v>0.0</v>
      </c>
      <c r="AO107" s="1">
        <v>0.0</v>
      </c>
      <c r="AP107" s="5">
        <v>43206.0</v>
      </c>
      <c r="AQ107" s="1">
        <v>1.0</v>
      </c>
      <c r="AR107" s="1">
        <v>0.0</v>
      </c>
      <c r="AS107" s="5">
        <v>43207.0</v>
      </c>
      <c r="AT107" s="1">
        <v>1.0</v>
      </c>
      <c r="AU107" s="1">
        <v>1.0</v>
      </c>
      <c r="AV107" s="5">
        <v>43208.0</v>
      </c>
      <c r="AW107" s="1">
        <v>1.0</v>
      </c>
      <c r="AX107" s="1">
        <v>3.0</v>
      </c>
      <c r="AY107" s="5">
        <v>43209.0</v>
      </c>
      <c r="AZ107" s="1">
        <v>0.0</v>
      </c>
      <c r="BA107" s="1">
        <v>0.0</v>
      </c>
      <c r="BB107" s="5">
        <v>43210.0</v>
      </c>
      <c r="BC107" s="1">
        <v>0.0</v>
      </c>
      <c r="BD107" s="1">
        <v>3.0</v>
      </c>
      <c r="BE107" s="1">
        <v>3115.14</v>
      </c>
      <c r="BF107" s="5">
        <v>43208.0</v>
      </c>
      <c r="BG107">
        <f t="shared" si="5"/>
        <v>91</v>
      </c>
      <c r="BI107">
        <f t="shared" si="6"/>
        <v>0</v>
      </c>
      <c r="BJ107">
        <f t="shared" si="7"/>
        <v>91</v>
      </c>
      <c r="BK107" s="1">
        <v>47.0</v>
      </c>
      <c r="BM107" s="1">
        <v>44.0</v>
      </c>
      <c r="BN107" s="1"/>
      <c r="BP107">
        <f t="shared" si="8"/>
        <v>5</v>
      </c>
      <c r="BQ107">
        <f t="shared" si="9"/>
        <v>5</v>
      </c>
      <c r="BR107">
        <f t="shared" si="10"/>
        <v>0</v>
      </c>
      <c r="BU107" s="1">
        <v>2.0</v>
      </c>
      <c r="CA107" s="1">
        <v>1.0</v>
      </c>
      <c r="CC107">
        <f t="shared" si="11"/>
        <v>0</v>
      </c>
      <c r="CG107">
        <f t="shared" si="12"/>
        <v>0</v>
      </c>
      <c r="CK107">
        <f t="shared" si="13"/>
        <v>2</v>
      </c>
      <c r="CM107" s="1">
        <v>1.0</v>
      </c>
      <c r="CN107" s="1">
        <v>1.0</v>
      </c>
      <c r="CO107">
        <f t="shared" si="14"/>
        <v>0</v>
      </c>
    </row>
    <row r="108">
      <c r="A108" s="1">
        <v>129.0</v>
      </c>
      <c r="C108" s="1" t="s">
        <v>61</v>
      </c>
      <c r="D108" s="1">
        <v>28.0</v>
      </c>
      <c r="E108" s="1">
        <v>0.0</v>
      </c>
      <c r="F108" s="1" t="s">
        <v>3</v>
      </c>
      <c r="H108" s="5">
        <v>43189.0</v>
      </c>
      <c r="I108" s="5">
        <v>43193.0</v>
      </c>
      <c r="J108" s="6">
        <v>0.36875</v>
      </c>
      <c r="K108" s="1">
        <v>1.0</v>
      </c>
      <c r="L108" s="5">
        <v>43193.0</v>
      </c>
      <c r="M108" s="1">
        <v>52.25</v>
      </c>
      <c r="N108" s="5">
        <v>43197.0</v>
      </c>
      <c r="O108" s="1">
        <v>286.3</v>
      </c>
      <c r="P108" s="5">
        <v>43201.0</v>
      </c>
      <c r="Q108" s="1">
        <v>1627.99</v>
      </c>
      <c r="R108" s="5">
        <v>43198.0</v>
      </c>
      <c r="S108" s="6">
        <v>0.31319444444444444</v>
      </c>
      <c r="T108" s="6">
        <v>0.3597222222222222</v>
      </c>
      <c r="U108" s="5">
        <v>43205.0</v>
      </c>
      <c r="V108" s="1">
        <v>5.0</v>
      </c>
      <c r="W108" s="1">
        <v>0.0</v>
      </c>
      <c r="X108" s="1">
        <v>3161.81</v>
      </c>
      <c r="Y108" s="8">
        <f t="shared" si="1"/>
        <v>78</v>
      </c>
      <c r="Z108" s="1">
        <v>70.0</v>
      </c>
      <c r="AA108" s="1"/>
      <c r="AB108">
        <f t="shared" si="2"/>
        <v>70</v>
      </c>
      <c r="AC108" s="1">
        <v>8.0</v>
      </c>
      <c r="AE108">
        <f t="shared" si="3"/>
        <v>8</v>
      </c>
      <c r="AI108" s="8">
        <f t="shared" si="4"/>
        <v>78</v>
      </c>
      <c r="AJ108" s="5">
        <v>43206.0</v>
      </c>
      <c r="AK108" s="1">
        <v>1.0</v>
      </c>
      <c r="AL108" s="1">
        <v>0.0</v>
      </c>
      <c r="AM108" s="5">
        <v>43207.0</v>
      </c>
      <c r="AN108" s="1">
        <v>1.0</v>
      </c>
      <c r="AO108" s="1">
        <v>2.0</v>
      </c>
      <c r="AP108" s="5">
        <v>43208.0</v>
      </c>
      <c r="AQ108" s="1">
        <v>1.0</v>
      </c>
      <c r="AR108" s="1">
        <v>2.0</v>
      </c>
      <c r="AS108" s="5">
        <v>43209.0</v>
      </c>
      <c r="AT108" s="1">
        <v>1.0</v>
      </c>
      <c r="AU108" s="1">
        <v>2.0</v>
      </c>
      <c r="AV108" s="5">
        <v>43210.0</v>
      </c>
      <c r="AW108" s="1">
        <v>0.0</v>
      </c>
      <c r="AX108" s="1">
        <v>5.0</v>
      </c>
      <c r="AY108" s="5">
        <v>43211.0</v>
      </c>
      <c r="AZ108" s="1">
        <v>1.0</v>
      </c>
      <c r="BA108" s="1">
        <v>1.0</v>
      </c>
      <c r="BB108" s="5">
        <v>43212.0</v>
      </c>
      <c r="BC108" s="1">
        <v>1.0</v>
      </c>
      <c r="BD108" s="1">
        <v>3.0</v>
      </c>
      <c r="BE108" s="1">
        <v>3098.27</v>
      </c>
      <c r="BF108" s="5">
        <v>43209.0</v>
      </c>
      <c r="BG108">
        <f t="shared" si="5"/>
        <v>62</v>
      </c>
      <c r="BI108">
        <f t="shared" si="6"/>
        <v>0</v>
      </c>
      <c r="BJ108">
        <f t="shared" si="7"/>
        <v>62</v>
      </c>
      <c r="BK108" s="1">
        <v>2.0</v>
      </c>
      <c r="BM108" s="1">
        <v>60.0</v>
      </c>
      <c r="BN108" s="1"/>
      <c r="BP108">
        <f t="shared" si="8"/>
        <v>7</v>
      </c>
      <c r="BQ108">
        <f t="shared" si="9"/>
        <v>7</v>
      </c>
      <c r="BR108">
        <f t="shared" si="10"/>
        <v>0</v>
      </c>
      <c r="BU108" s="1">
        <v>1.0</v>
      </c>
      <c r="CA108" s="1">
        <v>3.0</v>
      </c>
      <c r="CC108">
        <f t="shared" si="11"/>
        <v>0</v>
      </c>
      <c r="CG108">
        <f t="shared" si="12"/>
        <v>0</v>
      </c>
      <c r="CK108">
        <f t="shared" si="13"/>
        <v>3</v>
      </c>
      <c r="CL108" s="1">
        <v>3.0</v>
      </c>
      <c r="CO108">
        <f t="shared" si="14"/>
        <v>0</v>
      </c>
    </row>
    <row r="109">
      <c r="A109" s="1">
        <v>130.0</v>
      </c>
      <c r="C109" s="1" t="s">
        <v>61</v>
      </c>
      <c r="D109" s="1">
        <v>28.0</v>
      </c>
      <c r="E109" s="1">
        <v>0.0</v>
      </c>
      <c r="F109" s="1">
        <v>0.0</v>
      </c>
      <c r="H109" s="5">
        <v>43189.0</v>
      </c>
      <c r="I109" s="5">
        <v>43193.0</v>
      </c>
      <c r="J109" s="6">
        <v>0.3763888888888889</v>
      </c>
      <c r="K109" s="1">
        <v>1.0</v>
      </c>
      <c r="L109" s="5">
        <v>43193.0</v>
      </c>
      <c r="M109" s="1">
        <v>72.6</v>
      </c>
      <c r="N109" s="5">
        <v>43197.0</v>
      </c>
      <c r="O109" s="1">
        <v>213.6</v>
      </c>
      <c r="U109" s="5">
        <v>43203.0</v>
      </c>
      <c r="V109" s="1">
        <v>4.0</v>
      </c>
      <c r="W109" s="1">
        <v>0.0</v>
      </c>
      <c r="X109" s="1">
        <v>749.56</v>
      </c>
      <c r="Y109" s="8">
        <f t="shared" si="1"/>
        <v>8</v>
      </c>
      <c r="Z109" s="1">
        <v>8.0</v>
      </c>
      <c r="AA109" s="1"/>
      <c r="AB109">
        <f t="shared" si="2"/>
        <v>8</v>
      </c>
      <c r="AC109" s="1">
        <v>0.0</v>
      </c>
      <c r="AE109">
        <f t="shared" si="3"/>
        <v>0</v>
      </c>
      <c r="AI109" s="8">
        <f t="shared" si="4"/>
        <v>8</v>
      </c>
      <c r="AJ109" s="5">
        <v>43204.0</v>
      </c>
      <c r="AK109" s="1">
        <v>0.0</v>
      </c>
      <c r="AL109" s="1">
        <v>0.0</v>
      </c>
      <c r="AM109" s="5">
        <v>43205.0</v>
      </c>
      <c r="AN109" s="1">
        <v>0.0</v>
      </c>
      <c r="AO109" s="1">
        <v>0.0</v>
      </c>
      <c r="AP109" s="5">
        <v>43206.0</v>
      </c>
      <c r="AQ109" s="1">
        <v>0.0</v>
      </c>
      <c r="AR109" s="1">
        <v>1.0</v>
      </c>
      <c r="AS109" s="5">
        <v>43207.0</v>
      </c>
      <c r="AT109" s="1">
        <v>0.0</v>
      </c>
      <c r="AU109" s="1">
        <v>0.0</v>
      </c>
      <c r="AV109" s="5">
        <v>43208.0</v>
      </c>
      <c r="AW109" s="1">
        <v>0.0</v>
      </c>
      <c r="AX109" s="1">
        <v>0.0</v>
      </c>
      <c r="AY109" s="5">
        <v>43209.0</v>
      </c>
      <c r="AZ109" s="1">
        <v>0.0</v>
      </c>
      <c r="BA109" s="1">
        <v>0.0</v>
      </c>
      <c r="BB109" s="5">
        <v>43210.0</v>
      </c>
      <c r="BC109" s="1">
        <v>0.0</v>
      </c>
      <c r="BD109" s="1">
        <v>0.0</v>
      </c>
      <c r="BE109" s="1">
        <v>675.82</v>
      </c>
      <c r="BF109" s="5">
        <v>43207.0</v>
      </c>
      <c r="BG109">
        <f t="shared" si="5"/>
        <v>6</v>
      </c>
      <c r="BI109">
        <f t="shared" si="6"/>
        <v>0</v>
      </c>
      <c r="BJ109">
        <f t="shared" si="7"/>
        <v>6</v>
      </c>
      <c r="BK109" s="1">
        <v>0.0</v>
      </c>
      <c r="BL109" s="1"/>
      <c r="BM109" s="1">
        <v>6.0</v>
      </c>
      <c r="BN109" s="1"/>
      <c r="BO109" s="1"/>
      <c r="BP109">
        <f t="shared" si="8"/>
        <v>2</v>
      </c>
      <c r="BQ109">
        <f t="shared" si="9"/>
        <v>2</v>
      </c>
      <c r="BR109">
        <f t="shared" si="10"/>
        <v>0</v>
      </c>
      <c r="BS109" s="1">
        <v>1.0</v>
      </c>
      <c r="BT109" s="1"/>
      <c r="BU109" s="1">
        <v>1.0</v>
      </c>
      <c r="CC109">
        <f t="shared" si="11"/>
        <v>0</v>
      </c>
      <c r="CG109">
        <f t="shared" si="12"/>
        <v>0</v>
      </c>
      <c r="CK109">
        <f t="shared" si="13"/>
        <v>0</v>
      </c>
      <c r="CO109">
        <f t="shared" si="14"/>
        <v>0</v>
      </c>
      <c r="CT109" s="1" t="s">
        <v>190</v>
      </c>
    </row>
    <row r="110">
      <c r="A110" s="1">
        <v>131.0</v>
      </c>
      <c r="C110" s="1" t="s">
        <v>61</v>
      </c>
      <c r="D110" s="1">
        <v>28.0</v>
      </c>
      <c r="E110" s="1">
        <v>0.0</v>
      </c>
      <c r="F110" s="1">
        <v>0.0</v>
      </c>
      <c r="H110" s="5">
        <v>43189.0</v>
      </c>
      <c r="I110" s="5">
        <v>43193.0</v>
      </c>
      <c r="J110" s="6">
        <v>0.3527777777777778</v>
      </c>
      <c r="K110" s="1">
        <v>2.0</v>
      </c>
      <c r="L110" s="5">
        <v>43193.0</v>
      </c>
      <c r="M110" s="1">
        <v>37.64</v>
      </c>
      <c r="N110" s="5">
        <v>43196.0</v>
      </c>
      <c r="O110" s="1">
        <v>132.16</v>
      </c>
      <c r="P110" s="5">
        <v>43200.0</v>
      </c>
      <c r="Q110" s="1">
        <v>1235.85</v>
      </c>
      <c r="U110" s="5">
        <v>43203.0</v>
      </c>
      <c r="V110" s="1">
        <v>5.0</v>
      </c>
      <c r="W110" s="1">
        <v>0.0</v>
      </c>
      <c r="X110" s="1">
        <v>2687.4</v>
      </c>
      <c r="Y110" s="8">
        <f t="shared" si="1"/>
        <v>149</v>
      </c>
      <c r="Z110" s="1">
        <v>145.0</v>
      </c>
      <c r="AA110" s="1"/>
      <c r="AB110">
        <f t="shared" si="2"/>
        <v>145</v>
      </c>
      <c r="AC110" s="1">
        <v>4.0</v>
      </c>
      <c r="AE110">
        <f t="shared" si="3"/>
        <v>4</v>
      </c>
      <c r="AI110" s="8">
        <f t="shared" si="4"/>
        <v>149</v>
      </c>
      <c r="AJ110" s="5">
        <v>43204.0</v>
      </c>
      <c r="AK110" s="1">
        <v>0.0</v>
      </c>
      <c r="AL110" s="1">
        <v>0.0</v>
      </c>
      <c r="AM110" s="5">
        <v>43205.0</v>
      </c>
      <c r="AN110" s="1">
        <v>0.0</v>
      </c>
      <c r="AO110" s="1">
        <v>0.0</v>
      </c>
      <c r="AP110" s="5">
        <v>43206.0</v>
      </c>
      <c r="AQ110" s="1">
        <v>1.0</v>
      </c>
      <c r="AR110" s="1">
        <v>2.0</v>
      </c>
      <c r="AS110" s="5">
        <v>43207.0</v>
      </c>
      <c r="AT110" s="1">
        <v>1.0</v>
      </c>
      <c r="AU110" s="1">
        <v>2.0</v>
      </c>
      <c r="AV110" s="5">
        <v>43208.0</v>
      </c>
      <c r="AW110" s="1">
        <v>0.0</v>
      </c>
      <c r="AX110" s="1">
        <v>1.0</v>
      </c>
      <c r="AY110" s="5">
        <v>43209.0</v>
      </c>
      <c r="AZ110" s="1">
        <v>1.0</v>
      </c>
      <c r="BA110" s="1">
        <v>4.0</v>
      </c>
      <c r="BB110" s="5">
        <v>43210.0</v>
      </c>
      <c r="BC110" s="1">
        <v>0.0</v>
      </c>
      <c r="BD110" s="1">
        <v>1.0</v>
      </c>
      <c r="BE110" s="1">
        <v>2555.14</v>
      </c>
      <c r="BF110" s="5">
        <v>43209.0</v>
      </c>
      <c r="BG110">
        <f t="shared" si="5"/>
        <v>9</v>
      </c>
      <c r="BI110">
        <f t="shared" si="6"/>
        <v>0</v>
      </c>
      <c r="BJ110">
        <f t="shared" si="7"/>
        <v>9</v>
      </c>
      <c r="BK110" s="1">
        <v>1.0</v>
      </c>
      <c r="BM110" s="1">
        <v>8.0</v>
      </c>
      <c r="BN110" s="1"/>
      <c r="BP110">
        <f t="shared" si="8"/>
        <v>136</v>
      </c>
      <c r="BQ110">
        <f t="shared" si="9"/>
        <v>136</v>
      </c>
      <c r="BR110">
        <f t="shared" si="10"/>
        <v>0</v>
      </c>
      <c r="BS110" s="1">
        <v>18.0</v>
      </c>
      <c r="BU110" s="1">
        <v>112.0</v>
      </c>
      <c r="CC110">
        <f t="shared" si="11"/>
        <v>1</v>
      </c>
      <c r="CF110" s="1">
        <v>1.0</v>
      </c>
      <c r="CG110">
        <f t="shared" si="12"/>
        <v>0</v>
      </c>
      <c r="CK110">
        <f t="shared" si="13"/>
        <v>5</v>
      </c>
      <c r="CN110" s="1">
        <v>5.0</v>
      </c>
      <c r="CO110">
        <f t="shared" si="14"/>
        <v>0</v>
      </c>
      <c r="CT110" s="1" t="s">
        <v>189</v>
      </c>
    </row>
    <row r="111">
      <c r="A111" s="1">
        <v>132.0</v>
      </c>
      <c r="C111" s="1" t="s">
        <v>61</v>
      </c>
      <c r="D111" s="1">
        <v>28.0</v>
      </c>
      <c r="E111" s="1">
        <v>10.0</v>
      </c>
      <c r="F111" s="1">
        <v>0.0</v>
      </c>
      <c r="H111" s="5">
        <v>43190.0</v>
      </c>
      <c r="I111" s="5">
        <v>43193.0</v>
      </c>
      <c r="J111" s="6">
        <v>0.5138888888888888</v>
      </c>
      <c r="K111" s="1">
        <v>1.0</v>
      </c>
      <c r="L111" s="5">
        <v>43193.0</v>
      </c>
      <c r="M111" s="1">
        <v>37.8</v>
      </c>
      <c r="N111" s="5">
        <v>43198.0</v>
      </c>
      <c r="O111" s="1">
        <v>193.82</v>
      </c>
      <c r="P111" s="5">
        <v>43202.0</v>
      </c>
      <c r="Q111" s="1">
        <v>823.76</v>
      </c>
      <c r="U111" s="5">
        <v>43206.0</v>
      </c>
      <c r="V111" s="1">
        <v>5.0</v>
      </c>
      <c r="W111" s="1">
        <v>0.0</v>
      </c>
      <c r="X111" s="1">
        <v>778.63</v>
      </c>
      <c r="Y111" s="8">
        <f t="shared" si="1"/>
        <v>19</v>
      </c>
      <c r="Z111" s="1">
        <v>16.0</v>
      </c>
      <c r="AA111" s="1">
        <v>1.0</v>
      </c>
      <c r="AB111">
        <f t="shared" si="2"/>
        <v>17</v>
      </c>
      <c r="AC111" s="1">
        <v>2.0</v>
      </c>
      <c r="AD111" s="1">
        <v>0.0</v>
      </c>
      <c r="AE111">
        <f t="shared" si="3"/>
        <v>2</v>
      </c>
      <c r="AF111" s="5">
        <v>43209.0</v>
      </c>
      <c r="AG111" s="1">
        <v>1.0</v>
      </c>
      <c r="AI111" s="8">
        <f t="shared" si="4"/>
        <v>20</v>
      </c>
      <c r="AM111" s="5">
        <v>43208.0</v>
      </c>
      <c r="AN111" s="1">
        <v>0.0</v>
      </c>
      <c r="AO111" s="1">
        <v>1.0</v>
      </c>
      <c r="BE111" s="1">
        <v>692.12</v>
      </c>
      <c r="BF111" s="5">
        <v>43213.0</v>
      </c>
      <c r="BG111">
        <f t="shared" si="5"/>
        <v>12</v>
      </c>
      <c r="BI111">
        <f t="shared" si="6"/>
        <v>0</v>
      </c>
      <c r="BJ111">
        <f t="shared" si="7"/>
        <v>12</v>
      </c>
      <c r="BK111" s="1">
        <v>5.0</v>
      </c>
      <c r="BL111" s="1">
        <v>0.0</v>
      </c>
      <c r="BM111" s="1">
        <v>7.0</v>
      </c>
      <c r="BN111" s="1"/>
      <c r="BO111" s="1">
        <v>0.0</v>
      </c>
      <c r="BP111">
        <f t="shared" si="8"/>
        <v>5</v>
      </c>
      <c r="BQ111">
        <f t="shared" si="9"/>
        <v>4</v>
      </c>
      <c r="BR111">
        <f t="shared" si="10"/>
        <v>1</v>
      </c>
      <c r="BT111" s="1"/>
      <c r="BU111" s="1">
        <v>1.0</v>
      </c>
      <c r="BX111" s="1"/>
      <c r="BY111" s="1">
        <v>3.0</v>
      </c>
      <c r="CB111" s="1">
        <v>1.0</v>
      </c>
      <c r="CC111">
        <f t="shared" si="11"/>
        <v>0</v>
      </c>
      <c r="CG111">
        <f t="shared" si="12"/>
        <v>0</v>
      </c>
      <c r="CK111">
        <f t="shared" si="13"/>
        <v>0</v>
      </c>
      <c r="CO111">
        <f t="shared" si="14"/>
        <v>0</v>
      </c>
      <c r="CT111" s="1" t="s">
        <v>191</v>
      </c>
      <c r="CU111" s="1" t="s">
        <v>192</v>
      </c>
    </row>
    <row r="112">
      <c r="A112" s="1">
        <v>133.0</v>
      </c>
      <c r="C112" s="1" t="s">
        <v>61</v>
      </c>
      <c r="D112" s="1">
        <v>28.0</v>
      </c>
      <c r="E112" s="1">
        <v>10.0</v>
      </c>
      <c r="F112" s="1" t="s">
        <v>3</v>
      </c>
      <c r="G112" s="5">
        <v>43201.0</v>
      </c>
      <c r="H112" s="5">
        <v>43190.0</v>
      </c>
      <c r="I112" s="5">
        <v>43193.0</v>
      </c>
      <c r="J112" s="6">
        <v>0.5201388888888889</v>
      </c>
      <c r="K112" s="1">
        <v>2.0</v>
      </c>
      <c r="L112" s="5">
        <v>43193.0</v>
      </c>
      <c r="M112" s="1">
        <v>32.43</v>
      </c>
      <c r="N112" s="5">
        <v>43199.0</v>
      </c>
      <c r="O112" s="1">
        <v>74.64</v>
      </c>
      <c r="P112" s="5"/>
      <c r="Q112" s="6"/>
      <c r="R112" s="5">
        <v>43200.0</v>
      </c>
      <c r="S112" s="6">
        <v>0.3104166666666667</v>
      </c>
      <c r="T112" s="6">
        <v>0.36041666666666666</v>
      </c>
      <c r="Y112" s="8">
        <f t="shared" si="1"/>
        <v>0</v>
      </c>
      <c r="AB112">
        <f t="shared" si="2"/>
        <v>0</v>
      </c>
      <c r="AE112">
        <f t="shared" si="3"/>
        <v>0</v>
      </c>
      <c r="AI112" s="8">
        <f t="shared" si="4"/>
        <v>0</v>
      </c>
      <c r="BG112">
        <f t="shared" si="5"/>
        <v>0</v>
      </c>
      <c r="BI112">
        <f t="shared" si="6"/>
        <v>0</v>
      </c>
      <c r="BJ112">
        <f t="shared" si="7"/>
        <v>0</v>
      </c>
      <c r="BP112">
        <f t="shared" si="8"/>
        <v>0</v>
      </c>
      <c r="BQ112">
        <f t="shared" si="9"/>
        <v>0</v>
      </c>
      <c r="BR112">
        <f t="shared" si="10"/>
        <v>0</v>
      </c>
      <c r="CC112">
        <f t="shared" si="11"/>
        <v>0</v>
      </c>
      <c r="CG112">
        <f t="shared" si="12"/>
        <v>0</v>
      </c>
      <c r="CK112">
        <f t="shared" si="13"/>
        <v>0</v>
      </c>
      <c r="CO112">
        <f t="shared" si="14"/>
        <v>0</v>
      </c>
      <c r="CT112" s="1" t="s">
        <v>193</v>
      </c>
    </row>
    <row r="113">
      <c r="A113" s="1">
        <v>134.0</v>
      </c>
      <c r="C113" s="1" t="s">
        <v>61</v>
      </c>
      <c r="D113" s="1">
        <v>28.0</v>
      </c>
      <c r="E113" s="1">
        <v>10.0</v>
      </c>
      <c r="F113" s="1" t="s">
        <v>4</v>
      </c>
      <c r="H113" s="5">
        <v>43190.0</v>
      </c>
      <c r="I113" s="5">
        <v>43193.0</v>
      </c>
      <c r="J113" s="6">
        <v>0.5270833333333333</v>
      </c>
      <c r="K113" s="1">
        <v>1.0</v>
      </c>
      <c r="L113" s="5">
        <v>43193.0</v>
      </c>
      <c r="M113" s="1">
        <v>41.73</v>
      </c>
      <c r="N113" s="5">
        <v>43197.0</v>
      </c>
      <c r="O113" s="1">
        <v>242.24</v>
      </c>
      <c r="P113" s="5">
        <v>43200.0</v>
      </c>
      <c r="Q113" s="1">
        <v>568.81</v>
      </c>
      <c r="R113" s="5">
        <v>43201.0</v>
      </c>
      <c r="S113" s="6">
        <v>0.31180555555555556</v>
      </c>
      <c r="T113" s="6">
        <v>0.3597222222222222</v>
      </c>
      <c r="U113" s="5">
        <v>43207.0</v>
      </c>
      <c r="V113" s="1">
        <v>5.0</v>
      </c>
      <c r="W113" s="1">
        <v>0.0</v>
      </c>
      <c r="X113" s="1">
        <v>2002.32</v>
      </c>
      <c r="Y113" s="8">
        <f t="shared" si="1"/>
        <v>63</v>
      </c>
      <c r="Z113" s="1">
        <v>54.0</v>
      </c>
      <c r="AA113" s="1">
        <v>2.0</v>
      </c>
      <c r="AB113">
        <f t="shared" si="2"/>
        <v>56</v>
      </c>
      <c r="AC113" s="1">
        <v>4.0</v>
      </c>
      <c r="AD113" s="1">
        <v>3.0</v>
      </c>
      <c r="AE113">
        <f t="shared" si="3"/>
        <v>7</v>
      </c>
      <c r="AF113" s="5">
        <v>43211.0</v>
      </c>
      <c r="AG113" s="1">
        <v>1.0</v>
      </c>
      <c r="AH113" s="1">
        <v>27.0</v>
      </c>
      <c r="AI113" s="8">
        <f t="shared" si="4"/>
        <v>91</v>
      </c>
      <c r="AJ113" s="5">
        <v>43208.0</v>
      </c>
      <c r="AK113" s="1">
        <v>0.0</v>
      </c>
      <c r="AL113" s="1">
        <v>2.0</v>
      </c>
      <c r="AM113" s="5">
        <v>43209.0</v>
      </c>
      <c r="AN113" s="1">
        <v>1.0</v>
      </c>
      <c r="AO113" s="1">
        <v>0.0</v>
      </c>
      <c r="AP113" s="5">
        <v>43210.0</v>
      </c>
      <c r="AQ113" s="1">
        <v>0.0</v>
      </c>
      <c r="AR113" s="1">
        <v>1.0</v>
      </c>
      <c r="AS113" s="5">
        <v>43211.0</v>
      </c>
      <c r="AT113" s="1">
        <v>1.0</v>
      </c>
      <c r="AU113" s="1">
        <v>2.0</v>
      </c>
      <c r="AV113" s="5">
        <v>43212.0</v>
      </c>
      <c r="AW113" s="1">
        <v>1.0</v>
      </c>
      <c r="AX113" s="1">
        <v>0.0</v>
      </c>
      <c r="AY113" s="5">
        <v>43213.0</v>
      </c>
      <c r="AZ113" s="1">
        <v>0.0</v>
      </c>
      <c r="BA113" s="1">
        <v>2.0</v>
      </c>
      <c r="BB113" s="5">
        <v>43214.0</v>
      </c>
      <c r="BC113" s="1">
        <v>0.0</v>
      </c>
      <c r="BD113" s="1">
        <v>0.0</v>
      </c>
      <c r="BE113" s="1">
        <v>1776.1</v>
      </c>
      <c r="BF113" s="5">
        <v>43213.0</v>
      </c>
      <c r="BG113">
        <f t="shared" si="5"/>
        <v>20</v>
      </c>
      <c r="BH113" s="5">
        <v>43217.0</v>
      </c>
      <c r="BI113">
        <f t="shared" si="6"/>
        <v>1</v>
      </c>
      <c r="BJ113">
        <f t="shared" si="7"/>
        <v>21</v>
      </c>
      <c r="BK113" s="1">
        <v>6.0</v>
      </c>
      <c r="BL113" s="1">
        <v>1.0</v>
      </c>
      <c r="BM113" s="1">
        <v>14.0</v>
      </c>
      <c r="BN113" s="1"/>
      <c r="BO113" s="1">
        <v>0.0</v>
      </c>
      <c r="BP113">
        <f t="shared" si="8"/>
        <v>35</v>
      </c>
      <c r="BQ113">
        <f t="shared" si="9"/>
        <v>34</v>
      </c>
      <c r="BR113">
        <f t="shared" si="10"/>
        <v>1</v>
      </c>
      <c r="BS113" s="1">
        <v>5.0</v>
      </c>
      <c r="BU113" s="1">
        <v>16.0</v>
      </c>
      <c r="BV113" s="1">
        <v>1.0</v>
      </c>
      <c r="BY113" s="1">
        <v>7.0</v>
      </c>
      <c r="CA113" s="1">
        <v>3.0</v>
      </c>
      <c r="CC113">
        <f t="shared" si="11"/>
        <v>1</v>
      </c>
      <c r="CE113" s="1">
        <v>1.0</v>
      </c>
      <c r="CG113">
        <f t="shared" si="12"/>
        <v>0</v>
      </c>
      <c r="CK113">
        <f t="shared" si="13"/>
        <v>2</v>
      </c>
      <c r="CN113" s="1">
        <v>2.0</v>
      </c>
      <c r="CO113">
        <f t="shared" si="14"/>
        <v>0</v>
      </c>
      <c r="CT113" s="1" t="s">
        <v>194</v>
      </c>
      <c r="CU113" s="1" t="s">
        <v>147</v>
      </c>
    </row>
    <row r="114">
      <c r="A114" s="1">
        <v>136.0</v>
      </c>
      <c r="C114" s="1" t="s">
        <v>61</v>
      </c>
      <c r="D114" s="1">
        <v>28.0</v>
      </c>
      <c r="E114" s="1">
        <v>10.0</v>
      </c>
      <c r="F114" s="1" t="s">
        <v>3</v>
      </c>
      <c r="H114" s="5">
        <v>43189.0</v>
      </c>
      <c r="I114" s="5">
        <v>43193.0</v>
      </c>
      <c r="J114" s="6">
        <v>0.5215277777777778</v>
      </c>
      <c r="K114" s="1">
        <v>1.0</v>
      </c>
      <c r="L114" s="5">
        <v>43193.0</v>
      </c>
      <c r="M114" s="1">
        <v>60.48</v>
      </c>
      <c r="N114" s="5">
        <v>43197.0</v>
      </c>
      <c r="O114" s="1">
        <v>242.44</v>
      </c>
      <c r="R114" s="5">
        <v>43198.0</v>
      </c>
      <c r="S114" s="6">
        <v>0.31319444444444444</v>
      </c>
      <c r="T114" s="6">
        <v>0.3597222222222222</v>
      </c>
      <c r="U114" s="5">
        <v>43209.0</v>
      </c>
      <c r="V114" s="1">
        <v>4.0</v>
      </c>
      <c r="W114" s="1">
        <v>0.0</v>
      </c>
      <c r="X114" s="1">
        <v>682.18</v>
      </c>
      <c r="Y114" s="8">
        <f t="shared" si="1"/>
        <v>5</v>
      </c>
      <c r="Z114" s="1">
        <v>3.0</v>
      </c>
      <c r="AA114" s="1"/>
      <c r="AB114">
        <f t="shared" si="2"/>
        <v>3</v>
      </c>
      <c r="AC114" s="1">
        <v>2.0</v>
      </c>
      <c r="AE114">
        <f t="shared" si="3"/>
        <v>2</v>
      </c>
      <c r="AI114" s="8">
        <f t="shared" si="4"/>
        <v>5</v>
      </c>
      <c r="AJ114" s="5">
        <v>43210.0</v>
      </c>
      <c r="AK114" s="1">
        <v>0.0</v>
      </c>
      <c r="AL114" s="1">
        <v>0.0</v>
      </c>
      <c r="AM114" s="5">
        <v>43211.0</v>
      </c>
      <c r="AN114" s="1">
        <v>0.0</v>
      </c>
      <c r="AO114" s="1">
        <v>0.0</v>
      </c>
      <c r="BE114" s="1">
        <v>682.18</v>
      </c>
      <c r="BF114" s="5">
        <v>43216.0</v>
      </c>
      <c r="BG114">
        <f t="shared" si="5"/>
        <v>1</v>
      </c>
      <c r="BI114">
        <f t="shared" si="6"/>
        <v>0</v>
      </c>
      <c r="BJ114">
        <f t="shared" si="7"/>
        <v>1</v>
      </c>
      <c r="BK114" s="1">
        <v>1.0</v>
      </c>
      <c r="BM114" s="1">
        <v>0.0</v>
      </c>
      <c r="BP114">
        <f t="shared" si="8"/>
        <v>2</v>
      </c>
      <c r="BQ114">
        <f t="shared" si="9"/>
        <v>2</v>
      </c>
      <c r="BR114">
        <f t="shared" si="10"/>
        <v>0</v>
      </c>
      <c r="BY114" s="1">
        <v>1.0</v>
      </c>
      <c r="CC114">
        <f t="shared" si="11"/>
        <v>0</v>
      </c>
      <c r="CG114">
        <f t="shared" si="12"/>
        <v>0</v>
      </c>
      <c r="CK114">
        <f t="shared" si="13"/>
        <v>1</v>
      </c>
      <c r="CM114" s="1">
        <v>1.0</v>
      </c>
      <c r="CO114">
        <f t="shared" si="14"/>
        <v>0</v>
      </c>
      <c r="CT114" s="1" t="s">
        <v>195</v>
      </c>
    </row>
    <row r="115">
      <c r="A115" s="1">
        <v>137.0</v>
      </c>
      <c r="C115" s="1" t="s">
        <v>61</v>
      </c>
      <c r="D115" s="1">
        <v>28.0</v>
      </c>
      <c r="E115" s="1">
        <v>10.0</v>
      </c>
      <c r="F115" s="1" t="s">
        <v>4</v>
      </c>
      <c r="H115" s="5">
        <v>43189.0</v>
      </c>
      <c r="I115" s="5">
        <v>43193.0</v>
      </c>
      <c r="J115" s="6">
        <v>0.5277777777777778</v>
      </c>
      <c r="K115" s="1">
        <v>1.0</v>
      </c>
      <c r="L115" s="5">
        <v>43193.0</v>
      </c>
      <c r="M115" s="1">
        <v>64.46</v>
      </c>
      <c r="N115" s="5">
        <v>43197.0</v>
      </c>
      <c r="O115" s="1">
        <v>290.55</v>
      </c>
      <c r="P115" s="5">
        <v>43201.0</v>
      </c>
      <c r="Q115" s="1">
        <v>1022.09</v>
      </c>
      <c r="R115" s="5">
        <v>43202.0</v>
      </c>
      <c r="S115" s="6">
        <v>0.3125</v>
      </c>
      <c r="T115" s="6">
        <v>0.36041666666666666</v>
      </c>
      <c r="U115" s="5">
        <v>43207.0</v>
      </c>
      <c r="V115" s="1">
        <v>5.0</v>
      </c>
      <c r="W115" s="1">
        <v>0.0</v>
      </c>
      <c r="X115" s="1">
        <v>2780.54</v>
      </c>
      <c r="Y115" s="8">
        <f t="shared" si="1"/>
        <v>79</v>
      </c>
      <c r="Z115" s="1">
        <v>70.0</v>
      </c>
      <c r="AA115" s="1"/>
      <c r="AB115">
        <f t="shared" si="2"/>
        <v>70</v>
      </c>
      <c r="AC115" s="1">
        <v>9.0</v>
      </c>
      <c r="AE115">
        <f t="shared" si="3"/>
        <v>9</v>
      </c>
      <c r="AH115" s="1">
        <v>15.0</v>
      </c>
      <c r="AI115" s="8">
        <f t="shared" si="4"/>
        <v>94</v>
      </c>
      <c r="AJ115" s="5">
        <v>43208.0</v>
      </c>
      <c r="AK115" s="1">
        <v>0.0</v>
      </c>
      <c r="AL115" s="1">
        <v>0.0</v>
      </c>
      <c r="AM115" s="5">
        <v>43209.0</v>
      </c>
      <c r="AN115" s="1">
        <v>1.0</v>
      </c>
      <c r="AO115" s="1">
        <v>2.0</v>
      </c>
      <c r="AP115" s="5">
        <v>43210.0</v>
      </c>
      <c r="AQ115" s="1">
        <v>1.0</v>
      </c>
      <c r="AR115" s="1">
        <v>2.0</v>
      </c>
      <c r="AS115" s="5">
        <v>43211.0</v>
      </c>
      <c r="AT115" s="1">
        <v>1.0</v>
      </c>
      <c r="AU115" s="1">
        <v>6.0</v>
      </c>
      <c r="AV115" s="5">
        <v>43212.0</v>
      </c>
      <c r="AW115" s="1">
        <v>1.0</v>
      </c>
      <c r="AX115" s="1">
        <v>7.0</v>
      </c>
      <c r="AY115" s="5">
        <v>43213.0</v>
      </c>
      <c r="AZ115" s="1">
        <v>1.0</v>
      </c>
      <c r="BA115" s="1">
        <v>6.0</v>
      </c>
      <c r="BB115" s="5">
        <v>43214.0</v>
      </c>
      <c r="BC115" s="1">
        <v>1.0</v>
      </c>
      <c r="BD115" s="1">
        <v>4.0</v>
      </c>
      <c r="BE115" s="1">
        <v>3097.75</v>
      </c>
      <c r="BF115" s="5">
        <v>43213.0</v>
      </c>
      <c r="BG115">
        <f t="shared" si="5"/>
        <v>20</v>
      </c>
      <c r="BI115">
        <f t="shared" si="6"/>
        <v>0</v>
      </c>
      <c r="BJ115">
        <f t="shared" si="7"/>
        <v>20</v>
      </c>
      <c r="BK115" s="1">
        <v>4.0</v>
      </c>
      <c r="BM115" s="1">
        <v>16.0</v>
      </c>
      <c r="BN115" s="1"/>
      <c r="BP115">
        <f t="shared" si="8"/>
        <v>50</v>
      </c>
      <c r="BQ115">
        <f t="shared" si="9"/>
        <v>50</v>
      </c>
      <c r="BR115">
        <f t="shared" si="10"/>
        <v>0</v>
      </c>
      <c r="BU115" s="1">
        <v>1.0</v>
      </c>
      <c r="BY115" s="1">
        <v>23.0</v>
      </c>
      <c r="CA115" s="1">
        <v>8.0</v>
      </c>
      <c r="CC115">
        <f t="shared" si="11"/>
        <v>10</v>
      </c>
      <c r="CE115" s="1">
        <v>3.0</v>
      </c>
      <c r="CF115" s="1">
        <v>7.0</v>
      </c>
      <c r="CG115">
        <f t="shared" si="12"/>
        <v>0</v>
      </c>
      <c r="CK115">
        <f t="shared" si="13"/>
        <v>8</v>
      </c>
      <c r="CM115" s="1">
        <v>2.0</v>
      </c>
      <c r="CN115" s="1">
        <v>6.0</v>
      </c>
      <c r="CO115">
        <f t="shared" si="14"/>
        <v>0</v>
      </c>
      <c r="CU115" s="1" t="s">
        <v>154</v>
      </c>
    </row>
    <row r="116">
      <c r="A116" s="1">
        <v>138.0</v>
      </c>
      <c r="C116" s="1" t="s">
        <v>61</v>
      </c>
      <c r="D116" s="1">
        <v>28.0</v>
      </c>
      <c r="E116" s="1">
        <v>10.0</v>
      </c>
      <c r="F116" s="1">
        <v>0.0</v>
      </c>
      <c r="H116" s="5">
        <v>43189.0</v>
      </c>
      <c r="I116" s="5">
        <v>43193.0</v>
      </c>
      <c r="J116" s="6">
        <v>0.5159722222222223</v>
      </c>
      <c r="K116" s="1">
        <v>2.0</v>
      </c>
      <c r="L116" s="5">
        <v>43193.0</v>
      </c>
      <c r="M116" s="1">
        <v>40.34</v>
      </c>
      <c r="N116" s="5">
        <v>43198.0</v>
      </c>
      <c r="O116" s="1">
        <v>120.89</v>
      </c>
      <c r="P116" s="5">
        <v>43203.0</v>
      </c>
      <c r="Q116" s="1">
        <v>773.19</v>
      </c>
      <c r="U116" s="5">
        <v>43208.0</v>
      </c>
      <c r="V116" s="1">
        <v>5.0</v>
      </c>
      <c r="W116" s="1">
        <v>0.0</v>
      </c>
      <c r="X116" s="1">
        <v>2242.19</v>
      </c>
      <c r="Y116" s="8">
        <f t="shared" si="1"/>
        <v>100</v>
      </c>
      <c r="Z116" s="1">
        <v>86.0</v>
      </c>
      <c r="AA116" s="1">
        <v>2.0</v>
      </c>
      <c r="AB116">
        <f t="shared" si="2"/>
        <v>88</v>
      </c>
      <c r="AC116" s="1">
        <v>12.0</v>
      </c>
      <c r="AD116" s="1">
        <v>0.0</v>
      </c>
      <c r="AE116">
        <f t="shared" si="3"/>
        <v>12</v>
      </c>
      <c r="AF116" s="5">
        <v>43211.0</v>
      </c>
      <c r="AG116" s="1">
        <v>1.0</v>
      </c>
      <c r="AH116" s="1">
        <v>11.0</v>
      </c>
      <c r="AI116" s="8">
        <f t="shared" si="4"/>
        <v>112</v>
      </c>
      <c r="AJ116" s="5">
        <v>43209.0</v>
      </c>
      <c r="AK116" s="1">
        <v>0.0</v>
      </c>
      <c r="AL116" s="1">
        <v>0.0</v>
      </c>
      <c r="AM116" s="5">
        <v>43210.0</v>
      </c>
      <c r="AN116" s="1">
        <v>1.0</v>
      </c>
      <c r="AO116" s="1">
        <v>0.0</v>
      </c>
      <c r="AP116" s="5">
        <v>43211.0</v>
      </c>
      <c r="AQ116" s="1">
        <v>1.0</v>
      </c>
      <c r="AR116" s="1">
        <v>0.0</v>
      </c>
      <c r="AS116" s="5">
        <v>43212.0</v>
      </c>
      <c r="AT116" s="1">
        <v>1.0</v>
      </c>
      <c r="AU116" s="1">
        <v>1.0</v>
      </c>
      <c r="AV116" s="5">
        <v>43213.0</v>
      </c>
      <c r="AW116" s="1">
        <v>1.0</v>
      </c>
      <c r="AX116" s="1">
        <v>2.0</v>
      </c>
      <c r="AY116" s="5">
        <v>43214.0</v>
      </c>
      <c r="AZ116" s="1">
        <v>1.0</v>
      </c>
      <c r="BA116" s="1">
        <v>2.0</v>
      </c>
      <c r="BB116" s="5">
        <v>43215.0</v>
      </c>
      <c r="BC116" s="1">
        <v>1.0</v>
      </c>
      <c r="BD116" s="1">
        <v>3.0</v>
      </c>
      <c r="BE116" s="1">
        <v>1750.7</v>
      </c>
      <c r="BF116" s="5">
        <v>43214.0</v>
      </c>
      <c r="BG116">
        <f t="shared" si="5"/>
        <v>63</v>
      </c>
      <c r="BI116">
        <f t="shared" si="6"/>
        <v>0</v>
      </c>
      <c r="BJ116">
        <f t="shared" si="7"/>
        <v>63</v>
      </c>
      <c r="BK116" s="1">
        <v>7.0</v>
      </c>
      <c r="BM116" s="1">
        <v>56.0</v>
      </c>
      <c r="BN116" s="1"/>
      <c r="BP116">
        <f t="shared" si="8"/>
        <v>2</v>
      </c>
      <c r="BQ116">
        <f t="shared" si="9"/>
        <v>0</v>
      </c>
      <c r="BR116">
        <f t="shared" si="10"/>
        <v>2</v>
      </c>
      <c r="BZ116" s="1">
        <v>2.0</v>
      </c>
      <c r="CC116">
        <f t="shared" si="11"/>
        <v>0</v>
      </c>
      <c r="CG116">
        <f t="shared" si="12"/>
        <v>0</v>
      </c>
      <c r="CK116">
        <f t="shared" si="13"/>
        <v>0</v>
      </c>
      <c r="CO116">
        <f t="shared" si="14"/>
        <v>0</v>
      </c>
      <c r="CT116" s="1" t="s">
        <v>196</v>
      </c>
      <c r="CU116" s="1" t="s">
        <v>154</v>
      </c>
    </row>
    <row r="117">
      <c r="A117" s="1">
        <v>140.0</v>
      </c>
      <c r="C117" s="1" t="s">
        <v>61</v>
      </c>
      <c r="D117" s="1">
        <v>28.0</v>
      </c>
      <c r="E117" s="1">
        <v>10.0</v>
      </c>
      <c r="F117" s="1" t="s">
        <v>4</v>
      </c>
      <c r="H117" s="5">
        <v>43189.0</v>
      </c>
      <c r="I117" s="5">
        <v>43193.0</v>
      </c>
      <c r="J117" s="6">
        <v>0.53125</v>
      </c>
      <c r="K117" s="1">
        <v>2.0</v>
      </c>
      <c r="L117" s="5">
        <v>43193.0</v>
      </c>
      <c r="M117" s="1">
        <v>38.54</v>
      </c>
      <c r="N117" s="5">
        <v>43196.0</v>
      </c>
      <c r="O117" s="1">
        <v>140.35</v>
      </c>
      <c r="P117" s="5">
        <v>43200.0</v>
      </c>
      <c r="Q117" s="1">
        <v>771.24</v>
      </c>
      <c r="R117" s="5">
        <v>43201.0</v>
      </c>
      <c r="S117" s="6">
        <v>0.31180555555555556</v>
      </c>
      <c r="T117" s="6">
        <v>0.3597222222222222</v>
      </c>
      <c r="U117" s="5">
        <v>43206.0</v>
      </c>
      <c r="V117" s="1">
        <v>5.0</v>
      </c>
      <c r="W117" s="1">
        <v>0.0</v>
      </c>
      <c r="X117" s="1">
        <v>25149.96</v>
      </c>
      <c r="Y117" s="8">
        <f t="shared" si="1"/>
        <v>49</v>
      </c>
      <c r="Z117" s="1">
        <v>41.0</v>
      </c>
      <c r="AA117" s="1">
        <v>2.0</v>
      </c>
      <c r="AB117">
        <f t="shared" si="2"/>
        <v>43</v>
      </c>
      <c r="AC117" s="1">
        <v>6.0</v>
      </c>
      <c r="AD117" s="1">
        <v>0.0</v>
      </c>
      <c r="AE117">
        <f t="shared" si="3"/>
        <v>6</v>
      </c>
      <c r="AF117" s="5">
        <v>43209.0</v>
      </c>
      <c r="AG117" s="1">
        <v>1.0</v>
      </c>
      <c r="AH117" s="1">
        <v>55.0</v>
      </c>
      <c r="AI117" s="8">
        <f t="shared" si="4"/>
        <v>105</v>
      </c>
      <c r="AM117" s="5">
        <v>43208.0</v>
      </c>
      <c r="AN117" s="1">
        <v>0.0</v>
      </c>
      <c r="AO117" s="1">
        <v>0.0</v>
      </c>
      <c r="AP117" s="5">
        <v>43209.0</v>
      </c>
      <c r="AQ117" s="1">
        <v>0.0</v>
      </c>
      <c r="AR117" s="1">
        <v>0.0</v>
      </c>
      <c r="AS117" s="5">
        <v>43210.0</v>
      </c>
      <c r="AT117" s="1">
        <v>1.0</v>
      </c>
      <c r="AU117" s="1">
        <v>1.0</v>
      </c>
      <c r="AV117" s="5">
        <v>43211.0</v>
      </c>
      <c r="AW117" s="1">
        <v>0.0</v>
      </c>
      <c r="AX117" s="1">
        <v>0.0</v>
      </c>
      <c r="AY117" s="5">
        <v>43212.0</v>
      </c>
      <c r="AZ117" s="1">
        <v>0.0</v>
      </c>
      <c r="BA117" s="1">
        <v>0.0</v>
      </c>
      <c r="BB117" s="5">
        <v>43213.0</v>
      </c>
      <c r="BC117" s="1">
        <v>1.0</v>
      </c>
      <c r="BD117" s="1">
        <v>2.0</v>
      </c>
      <c r="BE117" s="1">
        <v>2247.47</v>
      </c>
      <c r="BF117" s="5">
        <v>43212.0</v>
      </c>
      <c r="BG117">
        <f t="shared" si="5"/>
        <v>25</v>
      </c>
      <c r="BI117">
        <f t="shared" si="6"/>
        <v>0</v>
      </c>
      <c r="BJ117">
        <f t="shared" si="7"/>
        <v>25</v>
      </c>
      <c r="BK117" s="1">
        <v>10.0</v>
      </c>
      <c r="BL117" s="1">
        <v>0.0</v>
      </c>
      <c r="BM117" s="1">
        <v>15.0</v>
      </c>
      <c r="BN117" s="1"/>
      <c r="BO117" s="1">
        <v>0.0</v>
      </c>
      <c r="BP117">
        <f t="shared" si="8"/>
        <v>18</v>
      </c>
      <c r="BQ117">
        <f t="shared" si="9"/>
        <v>18</v>
      </c>
      <c r="BR117">
        <f t="shared" si="10"/>
        <v>0</v>
      </c>
      <c r="BS117" s="1">
        <v>7.0</v>
      </c>
      <c r="BU117" s="1">
        <v>7.0</v>
      </c>
      <c r="BY117" s="1">
        <v>2.0</v>
      </c>
      <c r="CC117">
        <f t="shared" si="11"/>
        <v>0</v>
      </c>
      <c r="CG117">
        <f t="shared" si="12"/>
        <v>0</v>
      </c>
      <c r="CK117">
        <f t="shared" si="13"/>
        <v>2</v>
      </c>
      <c r="CM117" s="1">
        <v>2.0</v>
      </c>
      <c r="CO117">
        <f t="shared" si="14"/>
        <v>0</v>
      </c>
      <c r="CT117" s="1" t="s">
        <v>197</v>
      </c>
      <c r="CU117" s="1" t="s">
        <v>198</v>
      </c>
    </row>
    <row r="118">
      <c r="A118" s="1">
        <v>142.0</v>
      </c>
      <c r="C118" s="1" t="s">
        <v>61</v>
      </c>
      <c r="D118" s="1">
        <v>28.0</v>
      </c>
      <c r="E118" s="1">
        <v>10.0</v>
      </c>
      <c r="F118" s="1" t="s">
        <v>3</v>
      </c>
      <c r="H118" s="5">
        <v>43189.0</v>
      </c>
      <c r="I118" s="5">
        <v>43193.0</v>
      </c>
      <c r="J118" s="6">
        <v>0.5236111111111111</v>
      </c>
      <c r="K118" s="1">
        <v>1.0</v>
      </c>
      <c r="L118" s="5">
        <v>43193.0</v>
      </c>
      <c r="M118" s="1">
        <v>67.67</v>
      </c>
      <c r="N118" s="5">
        <v>43197.0</v>
      </c>
      <c r="O118" s="1">
        <v>278.43</v>
      </c>
      <c r="P118" s="5">
        <v>43201.0</v>
      </c>
      <c r="Q118" s="1">
        <v>952.25</v>
      </c>
      <c r="R118" s="5">
        <v>43198.0</v>
      </c>
      <c r="S118" s="6">
        <v>0.31319444444444444</v>
      </c>
      <c r="T118" s="6">
        <v>0.3597222222222222</v>
      </c>
      <c r="U118" s="5">
        <v>43206.0</v>
      </c>
      <c r="V118" s="1">
        <v>5.0</v>
      </c>
      <c r="W118" s="1">
        <v>0.0</v>
      </c>
      <c r="X118" s="1">
        <v>2516.0</v>
      </c>
      <c r="Y118" s="8">
        <f t="shared" si="1"/>
        <v>43</v>
      </c>
      <c r="Z118" s="1">
        <v>38.0</v>
      </c>
      <c r="AA118" s="1">
        <v>2.0</v>
      </c>
      <c r="AB118">
        <f t="shared" si="2"/>
        <v>40</v>
      </c>
      <c r="AC118" s="1">
        <v>3.0</v>
      </c>
      <c r="AD118" s="1">
        <v>0.0</v>
      </c>
      <c r="AE118">
        <f t="shared" si="3"/>
        <v>3</v>
      </c>
      <c r="AF118" s="5">
        <v>43209.0</v>
      </c>
      <c r="AG118" s="1">
        <v>1.0</v>
      </c>
      <c r="AH118" s="1">
        <v>14.0</v>
      </c>
      <c r="AI118" s="8">
        <f t="shared" si="4"/>
        <v>58</v>
      </c>
      <c r="AM118" s="5">
        <v>43208.0</v>
      </c>
      <c r="AN118" s="1">
        <v>0.0</v>
      </c>
      <c r="AO118" s="1">
        <v>0.0</v>
      </c>
      <c r="AP118" s="5">
        <v>43209.0</v>
      </c>
      <c r="AQ118" s="1">
        <v>1.0</v>
      </c>
      <c r="AR118" s="1">
        <v>0.0</v>
      </c>
      <c r="AS118" s="5">
        <v>43210.0</v>
      </c>
      <c r="AT118" s="1">
        <v>1.0</v>
      </c>
      <c r="AU118" s="1">
        <v>3.0</v>
      </c>
      <c r="AV118" s="5">
        <v>43211.0</v>
      </c>
      <c r="AW118" s="1">
        <v>1.0</v>
      </c>
      <c r="AX118" s="1">
        <v>6.0</v>
      </c>
      <c r="AY118" s="5">
        <v>43212.0</v>
      </c>
      <c r="AZ118" s="1">
        <v>1.0</v>
      </c>
      <c r="BA118" s="1">
        <v>7.0</v>
      </c>
      <c r="BB118" s="5">
        <v>43213.0</v>
      </c>
      <c r="BC118" s="1">
        <v>1.0</v>
      </c>
      <c r="BD118" s="1">
        <v>7.0</v>
      </c>
      <c r="BE118" s="1">
        <v>2895.98</v>
      </c>
      <c r="BF118" s="5">
        <v>43212.0</v>
      </c>
      <c r="BG118">
        <f t="shared" si="5"/>
        <v>6</v>
      </c>
      <c r="BH118" s="5">
        <v>43214.0</v>
      </c>
      <c r="BI118">
        <f t="shared" si="6"/>
        <v>2</v>
      </c>
      <c r="BJ118">
        <f t="shared" si="7"/>
        <v>8</v>
      </c>
      <c r="BK118" s="1">
        <v>0.0</v>
      </c>
      <c r="BL118" s="1">
        <v>0.0</v>
      </c>
      <c r="BM118" s="1">
        <v>6.0</v>
      </c>
      <c r="BN118" s="1"/>
      <c r="BO118" s="1">
        <v>2.0</v>
      </c>
      <c r="BP118">
        <f t="shared" si="8"/>
        <v>0</v>
      </c>
      <c r="BQ118">
        <f t="shared" si="9"/>
        <v>0</v>
      </c>
      <c r="BR118">
        <f t="shared" si="10"/>
        <v>0</v>
      </c>
      <c r="CC118">
        <f t="shared" si="11"/>
        <v>0</v>
      </c>
      <c r="CG118">
        <f t="shared" si="12"/>
        <v>0</v>
      </c>
      <c r="CK118">
        <f t="shared" si="13"/>
        <v>0</v>
      </c>
      <c r="CO118">
        <f t="shared" si="14"/>
        <v>0</v>
      </c>
      <c r="CT118" s="1" t="s">
        <v>199</v>
      </c>
      <c r="CU118" s="1" t="s">
        <v>119</v>
      </c>
    </row>
    <row r="119">
      <c r="A119" s="1">
        <v>143.0</v>
      </c>
      <c r="C119" s="1" t="s">
        <v>61</v>
      </c>
      <c r="D119" s="1">
        <v>28.0</v>
      </c>
      <c r="E119" s="1">
        <v>10.0</v>
      </c>
      <c r="F119" s="1" t="s">
        <v>4</v>
      </c>
      <c r="H119" s="5">
        <v>43189.0</v>
      </c>
      <c r="I119" s="5">
        <v>43193.0</v>
      </c>
      <c r="J119" s="6">
        <v>0.5326388888888889</v>
      </c>
      <c r="K119" s="1">
        <v>1.0</v>
      </c>
      <c r="L119" s="5">
        <v>43193.0</v>
      </c>
      <c r="M119" s="1">
        <v>63.21</v>
      </c>
      <c r="N119" s="5">
        <v>43198.0</v>
      </c>
      <c r="O119" s="1">
        <v>229.31</v>
      </c>
      <c r="P119" s="5">
        <v>43202.0</v>
      </c>
      <c r="Q119" s="1">
        <v>780.48</v>
      </c>
      <c r="R119" s="5">
        <v>43203.0</v>
      </c>
      <c r="S119" s="6">
        <v>0.3145833333333333</v>
      </c>
      <c r="T119" s="6">
        <v>0.35833333333333334</v>
      </c>
      <c r="U119" s="5">
        <v>43208.0</v>
      </c>
      <c r="V119" s="1">
        <v>5.0</v>
      </c>
      <c r="W119" s="1">
        <v>1.0</v>
      </c>
      <c r="X119" s="1">
        <v>2372.21</v>
      </c>
      <c r="Y119" s="8">
        <f t="shared" si="1"/>
        <v>27</v>
      </c>
      <c r="Z119" s="1">
        <v>20.0</v>
      </c>
      <c r="AA119" s="1">
        <v>1.0</v>
      </c>
      <c r="AB119">
        <f t="shared" si="2"/>
        <v>21</v>
      </c>
      <c r="AC119" s="1">
        <v>5.0</v>
      </c>
      <c r="AD119" s="1">
        <v>1.0</v>
      </c>
      <c r="AE119">
        <f t="shared" si="3"/>
        <v>6</v>
      </c>
      <c r="AF119" s="5">
        <v>43211.0</v>
      </c>
      <c r="AH119" s="1">
        <v>36.0</v>
      </c>
      <c r="AI119" s="8">
        <f t="shared" si="4"/>
        <v>63</v>
      </c>
      <c r="AJ119" s="5">
        <v>43209.0</v>
      </c>
      <c r="AK119" s="1">
        <v>1.0</v>
      </c>
      <c r="AL119" s="1">
        <v>0.0</v>
      </c>
      <c r="AM119" s="5">
        <v>43210.0</v>
      </c>
      <c r="AN119" s="1">
        <v>1.0</v>
      </c>
      <c r="AO119" s="1">
        <v>1.0</v>
      </c>
      <c r="AP119" s="5">
        <v>43211.0</v>
      </c>
      <c r="AQ119" s="1">
        <v>1.0</v>
      </c>
      <c r="AR119" s="1">
        <v>4.0</v>
      </c>
      <c r="AS119" s="5">
        <v>43212.0</v>
      </c>
      <c r="AT119" s="1">
        <v>1.0</v>
      </c>
      <c r="AU119" s="1">
        <v>2.0</v>
      </c>
      <c r="AV119" s="5">
        <v>43213.0</v>
      </c>
      <c r="AW119" s="1">
        <v>1.0</v>
      </c>
      <c r="AX119" s="1">
        <v>3.0</v>
      </c>
      <c r="AY119" s="5">
        <v>43214.0</v>
      </c>
      <c r="AZ119" s="1">
        <v>1.0</v>
      </c>
      <c r="BA119" s="1">
        <v>4.0</v>
      </c>
      <c r="BB119" s="5">
        <v>43215.0</v>
      </c>
      <c r="BC119" s="1">
        <v>1.0</v>
      </c>
      <c r="BD119" s="1">
        <v>7.0</v>
      </c>
      <c r="BE119" s="1">
        <v>2852.61</v>
      </c>
      <c r="BF119" s="5">
        <v>43214.0</v>
      </c>
      <c r="BG119">
        <f t="shared" si="5"/>
        <v>8</v>
      </c>
      <c r="BI119">
        <f t="shared" si="6"/>
        <v>0</v>
      </c>
      <c r="BJ119">
        <f t="shared" si="7"/>
        <v>8</v>
      </c>
      <c r="BK119" s="1">
        <v>3.0</v>
      </c>
      <c r="BL119" s="1"/>
      <c r="BM119" s="1">
        <v>5.0</v>
      </c>
      <c r="BN119" s="1"/>
      <c r="BP119">
        <f t="shared" si="8"/>
        <v>1</v>
      </c>
      <c r="BQ119">
        <f t="shared" si="9"/>
        <v>0</v>
      </c>
      <c r="BR119">
        <f t="shared" si="10"/>
        <v>1</v>
      </c>
      <c r="BZ119" s="1">
        <v>1.0</v>
      </c>
      <c r="CC119">
        <f t="shared" si="11"/>
        <v>0</v>
      </c>
      <c r="CG119">
        <f t="shared" si="12"/>
        <v>0</v>
      </c>
      <c r="CK119">
        <f t="shared" si="13"/>
        <v>0</v>
      </c>
      <c r="CO119">
        <f t="shared" si="14"/>
        <v>0</v>
      </c>
      <c r="CT119" s="1" t="s">
        <v>200</v>
      </c>
      <c r="CU119" s="1" t="s">
        <v>201</v>
      </c>
      <c r="CV119" s="1" t="s">
        <v>202</v>
      </c>
    </row>
    <row r="120">
      <c r="A120" s="1">
        <v>144.0</v>
      </c>
      <c r="C120" s="1" t="s">
        <v>61</v>
      </c>
      <c r="D120" s="1">
        <v>28.0</v>
      </c>
      <c r="E120" s="1">
        <v>10.0</v>
      </c>
      <c r="F120" s="1">
        <v>0.0</v>
      </c>
      <c r="H120" s="5">
        <v>43189.0</v>
      </c>
      <c r="I120" s="5">
        <v>43193.0</v>
      </c>
      <c r="J120" s="6">
        <v>0.5180555555555556</v>
      </c>
      <c r="K120" s="1">
        <v>1.0</v>
      </c>
      <c r="L120" s="5">
        <v>43193.0</v>
      </c>
      <c r="M120" s="1">
        <v>45.31</v>
      </c>
      <c r="N120" s="5">
        <v>43196.0</v>
      </c>
      <c r="O120" s="1">
        <v>198.11</v>
      </c>
      <c r="P120" s="5">
        <v>43200.0</v>
      </c>
      <c r="Q120" s="1">
        <v>1036.58</v>
      </c>
      <c r="U120" s="5">
        <v>43206.0</v>
      </c>
      <c r="V120" s="1">
        <v>5.0</v>
      </c>
      <c r="W120" s="1">
        <v>0.0</v>
      </c>
      <c r="X120" s="1">
        <v>2577.41</v>
      </c>
      <c r="Y120" s="8">
        <f t="shared" si="1"/>
        <v>40</v>
      </c>
      <c r="Z120" s="1">
        <v>32.0</v>
      </c>
      <c r="AA120" s="1"/>
      <c r="AB120">
        <f t="shared" si="2"/>
        <v>32</v>
      </c>
      <c r="AC120" s="1">
        <v>8.0</v>
      </c>
      <c r="AE120">
        <f t="shared" si="3"/>
        <v>8</v>
      </c>
      <c r="AH120" s="1">
        <v>16.0</v>
      </c>
      <c r="AI120" s="8">
        <f t="shared" si="4"/>
        <v>56</v>
      </c>
      <c r="AM120" s="5">
        <v>43208.0</v>
      </c>
      <c r="AN120" s="1">
        <v>0.0</v>
      </c>
      <c r="AO120" s="1">
        <v>2.0</v>
      </c>
      <c r="AP120" s="5">
        <v>43209.0</v>
      </c>
      <c r="AQ120" s="1">
        <v>0.0</v>
      </c>
      <c r="AR120" s="1">
        <v>0.0</v>
      </c>
      <c r="AS120" s="5">
        <v>43210.0</v>
      </c>
      <c r="AT120" s="1">
        <v>0.0</v>
      </c>
      <c r="AU120" s="1">
        <v>1.0</v>
      </c>
      <c r="AV120" s="5">
        <v>43211.0</v>
      </c>
      <c r="AW120" s="1">
        <v>0.0</v>
      </c>
      <c r="AX120" s="1">
        <v>0.0</v>
      </c>
      <c r="AY120" s="5">
        <v>43212.0</v>
      </c>
      <c r="AZ120" s="1">
        <v>0.0</v>
      </c>
      <c r="BA120" s="1">
        <v>1.0</v>
      </c>
      <c r="BB120" s="5">
        <v>43213.0</v>
      </c>
      <c r="BC120" s="1">
        <v>0.0</v>
      </c>
      <c r="BD120" s="1">
        <v>3.0</v>
      </c>
      <c r="BE120" s="1">
        <v>2390.21</v>
      </c>
      <c r="BF120" s="5">
        <v>43212.0</v>
      </c>
      <c r="BG120">
        <f t="shared" si="5"/>
        <v>19</v>
      </c>
      <c r="BI120">
        <f t="shared" si="6"/>
        <v>0</v>
      </c>
      <c r="BJ120">
        <f t="shared" si="7"/>
        <v>19</v>
      </c>
      <c r="BK120" s="1">
        <v>11.0</v>
      </c>
      <c r="BM120" s="1">
        <v>8.0</v>
      </c>
      <c r="BN120" s="1"/>
      <c r="BP120">
        <f t="shared" si="8"/>
        <v>13</v>
      </c>
      <c r="BQ120">
        <f t="shared" si="9"/>
        <v>13</v>
      </c>
      <c r="BR120">
        <f t="shared" si="10"/>
        <v>0</v>
      </c>
      <c r="BS120" s="1">
        <v>6.0</v>
      </c>
      <c r="BU120" s="1">
        <v>2.0</v>
      </c>
      <c r="BY120" s="1">
        <v>3.0</v>
      </c>
      <c r="CC120">
        <f t="shared" si="11"/>
        <v>0</v>
      </c>
      <c r="CG120">
        <f t="shared" si="12"/>
        <v>0</v>
      </c>
      <c r="CK120">
        <f t="shared" si="13"/>
        <v>2</v>
      </c>
      <c r="CM120" s="1">
        <v>1.0</v>
      </c>
      <c r="CN120" s="1">
        <v>1.0</v>
      </c>
      <c r="CO120">
        <f t="shared" si="14"/>
        <v>0</v>
      </c>
      <c r="CU120" s="1" t="s">
        <v>119</v>
      </c>
    </row>
    <row r="121">
      <c r="A121" s="1">
        <v>145.0</v>
      </c>
      <c r="C121" s="1" t="s">
        <v>61</v>
      </c>
      <c r="D121" s="1">
        <v>28.0</v>
      </c>
      <c r="E121" s="1">
        <v>10.0</v>
      </c>
      <c r="F121" s="1" t="s">
        <v>3</v>
      </c>
      <c r="H121" s="5">
        <v>43189.0</v>
      </c>
      <c r="I121" s="5">
        <v>43193.0</v>
      </c>
      <c r="J121" s="6">
        <v>0.525</v>
      </c>
      <c r="K121" s="1">
        <v>1.0</v>
      </c>
      <c r="L121" s="5">
        <v>43193.0</v>
      </c>
      <c r="M121" s="1">
        <v>41.33</v>
      </c>
      <c r="N121" s="5">
        <v>43198.0</v>
      </c>
      <c r="O121" s="1">
        <v>157.23</v>
      </c>
      <c r="P121" s="5">
        <v>43203.0</v>
      </c>
      <c r="Q121" s="1">
        <v>650.1</v>
      </c>
      <c r="R121" s="5">
        <v>43199.0</v>
      </c>
      <c r="S121" s="6">
        <v>0.31319444444444444</v>
      </c>
      <c r="T121" s="6">
        <v>0.35833333333333334</v>
      </c>
      <c r="U121" s="5">
        <v>43209.0</v>
      </c>
      <c r="V121" s="1">
        <v>5.0</v>
      </c>
      <c r="W121" s="1">
        <v>0.0</v>
      </c>
      <c r="X121" s="1">
        <v>1094.76</v>
      </c>
      <c r="Y121" s="8">
        <f t="shared" si="1"/>
        <v>24</v>
      </c>
      <c r="Z121" s="1">
        <v>14.0</v>
      </c>
      <c r="AA121" s="1">
        <v>1.0</v>
      </c>
      <c r="AB121">
        <f t="shared" si="2"/>
        <v>15</v>
      </c>
      <c r="AC121" s="1">
        <v>6.0</v>
      </c>
      <c r="AD121" s="1">
        <v>3.0</v>
      </c>
      <c r="AE121">
        <f t="shared" si="3"/>
        <v>9</v>
      </c>
      <c r="AF121" s="5">
        <v>43212.0</v>
      </c>
      <c r="AG121" s="1">
        <v>1.0</v>
      </c>
      <c r="AI121" s="8">
        <f t="shared" si="4"/>
        <v>25</v>
      </c>
      <c r="AJ121" s="5">
        <v>43210.0</v>
      </c>
      <c r="AK121" s="1">
        <v>1.0</v>
      </c>
      <c r="AL121" s="1">
        <v>0.0</v>
      </c>
      <c r="AM121" s="5">
        <v>43211.0</v>
      </c>
      <c r="AN121" s="1">
        <v>0.0</v>
      </c>
      <c r="AO121" s="1">
        <v>0.0</v>
      </c>
      <c r="AP121" s="5">
        <v>43212.0</v>
      </c>
      <c r="AQ121" s="1">
        <v>0.0</v>
      </c>
      <c r="AR121" s="1">
        <v>1.0</v>
      </c>
      <c r="AS121" s="5">
        <v>43213.0</v>
      </c>
      <c r="AT121" s="1">
        <v>0.0</v>
      </c>
      <c r="AU121" s="1">
        <v>0.0</v>
      </c>
      <c r="AV121" s="5">
        <v>43214.0</v>
      </c>
      <c r="AW121" s="1">
        <v>1.0</v>
      </c>
      <c r="AX121" s="1">
        <v>1.0</v>
      </c>
      <c r="AY121" s="5">
        <v>43215.0</v>
      </c>
      <c r="AZ121" s="1">
        <v>1.0</v>
      </c>
      <c r="BA121" s="1">
        <v>1.0</v>
      </c>
      <c r="BB121" s="5">
        <v>43216.0</v>
      </c>
      <c r="BC121" s="1">
        <v>1.0</v>
      </c>
      <c r="BD121" s="1">
        <v>0.0</v>
      </c>
      <c r="BE121" s="1">
        <v>753.65</v>
      </c>
      <c r="BF121" s="5">
        <v>43216.0</v>
      </c>
      <c r="BG121">
        <f t="shared" si="5"/>
        <v>4</v>
      </c>
      <c r="BI121">
        <f t="shared" si="6"/>
        <v>0</v>
      </c>
      <c r="BJ121">
        <f t="shared" si="7"/>
        <v>4</v>
      </c>
      <c r="BK121" s="1">
        <v>2.0</v>
      </c>
      <c r="BM121" s="1">
        <v>2.0</v>
      </c>
      <c r="BP121">
        <f t="shared" si="8"/>
        <v>11</v>
      </c>
      <c r="BQ121">
        <f t="shared" si="9"/>
        <v>10</v>
      </c>
      <c r="BR121">
        <f t="shared" si="10"/>
        <v>1</v>
      </c>
      <c r="BS121" s="1">
        <v>1.0</v>
      </c>
      <c r="BU121" s="1">
        <v>2.0</v>
      </c>
      <c r="BY121" s="1">
        <v>2.0</v>
      </c>
      <c r="BZ121" s="1">
        <v>1.0</v>
      </c>
      <c r="CA121" s="1">
        <v>1.0</v>
      </c>
      <c r="CC121">
        <f t="shared" si="11"/>
        <v>2</v>
      </c>
      <c r="CF121" s="1">
        <v>2.0</v>
      </c>
      <c r="CG121">
        <f t="shared" si="12"/>
        <v>0</v>
      </c>
      <c r="CK121">
        <f t="shared" si="13"/>
        <v>2</v>
      </c>
      <c r="CN121" s="1">
        <v>2.0</v>
      </c>
      <c r="CO121">
        <f t="shared" si="14"/>
        <v>0</v>
      </c>
      <c r="CT121" s="1" t="s">
        <v>203</v>
      </c>
    </row>
    <row r="122">
      <c r="A122" s="1">
        <v>146.0</v>
      </c>
      <c r="C122" s="1" t="s">
        <v>61</v>
      </c>
      <c r="D122" s="1">
        <v>28.0</v>
      </c>
      <c r="E122" s="1">
        <v>10.0</v>
      </c>
      <c r="F122" s="1" t="s">
        <v>4</v>
      </c>
      <c r="H122" s="5">
        <v>43189.0</v>
      </c>
      <c r="I122" s="5">
        <v>43193.0</v>
      </c>
      <c r="J122" s="6">
        <v>0.5340277777777778</v>
      </c>
      <c r="K122" s="1">
        <v>1.0</v>
      </c>
      <c r="L122" s="5">
        <v>43193.0</v>
      </c>
      <c r="M122" s="1">
        <v>57.99</v>
      </c>
      <c r="N122" s="5">
        <v>43197.0</v>
      </c>
      <c r="O122" s="1">
        <v>290.3</v>
      </c>
      <c r="P122" s="5">
        <v>43201.0</v>
      </c>
      <c r="Q122" s="1">
        <v>912.18</v>
      </c>
      <c r="R122" s="5">
        <v>43202.0</v>
      </c>
      <c r="S122" s="6">
        <v>0.3125</v>
      </c>
      <c r="T122" s="6">
        <v>0.36041666666666666</v>
      </c>
      <c r="U122" s="5">
        <v>43207.0</v>
      </c>
      <c r="V122" s="1">
        <v>5.0</v>
      </c>
      <c r="W122" s="1">
        <v>0.0</v>
      </c>
      <c r="X122" s="1">
        <v>1488.35</v>
      </c>
      <c r="Y122" s="8">
        <f t="shared" si="1"/>
        <v>2</v>
      </c>
      <c r="Z122" s="1">
        <v>2.0</v>
      </c>
      <c r="AA122" s="1"/>
      <c r="AB122">
        <f t="shared" si="2"/>
        <v>2</v>
      </c>
      <c r="AC122" s="1">
        <v>0.0</v>
      </c>
      <c r="AE122">
        <f t="shared" si="3"/>
        <v>0</v>
      </c>
      <c r="AH122" s="1">
        <v>4.0</v>
      </c>
      <c r="AI122" s="8">
        <f t="shared" si="4"/>
        <v>6</v>
      </c>
      <c r="AJ122" s="5">
        <v>43208.0</v>
      </c>
      <c r="AK122" s="1">
        <v>0.0</v>
      </c>
      <c r="AL122" s="1">
        <v>1.0</v>
      </c>
      <c r="AM122" s="5">
        <v>43209.0</v>
      </c>
      <c r="AN122" s="1">
        <v>1.0</v>
      </c>
      <c r="AO122" s="1">
        <v>0.0</v>
      </c>
      <c r="AP122" s="5">
        <v>43210.0</v>
      </c>
      <c r="AQ122" s="1">
        <v>0.0</v>
      </c>
      <c r="AR122" s="1">
        <v>1.0</v>
      </c>
      <c r="AS122" s="5">
        <v>43211.0</v>
      </c>
      <c r="AT122" s="1">
        <v>0.0</v>
      </c>
      <c r="AU122" s="1">
        <v>0.0</v>
      </c>
      <c r="AV122" s="5">
        <v>43212.0</v>
      </c>
      <c r="AW122" s="1">
        <v>1.0</v>
      </c>
      <c r="AX122" s="1">
        <v>2.0</v>
      </c>
      <c r="AY122" s="5">
        <v>43213.0</v>
      </c>
      <c r="AZ122" s="1">
        <v>0.0</v>
      </c>
      <c r="BA122" s="1">
        <v>0.0</v>
      </c>
      <c r="BB122" s="5">
        <v>43214.0</v>
      </c>
      <c r="BC122" s="1">
        <v>1.0</v>
      </c>
      <c r="BD122" s="1">
        <v>1.0</v>
      </c>
      <c r="BE122" s="1">
        <v>1380.56</v>
      </c>
      <c r="BF122" s="5">
        <v>43213.0</v>
      </c>
      <c r="BG122">
        <f t="shared" si="5"/>
        <v>2</v>
      </c>
      <c r="BI122">
        <f t="shared" si="6"/>
        <v>0</v>
      </c>
      <c r="BJ122">
        <f t="shared" si="7"/>
        <v>2</v>
      </c>
      <c r="BK122" s="1">
        <v>2.0</v>
      </c>
      <c r="BM122" s="1">
        <v>0.0</v>
      </c>
      <c r="BN122" s="1"/>
      <c r="BP122">
        <f t="shared" si="8"/>
        <v>0</v>
      </c>
      <c r="BQ122">
        <f t="shared" si="9"/>
        <v>0</v>
      </c>
      <c r="BR122">
        <f t="shared" si="10"/>
        <v>0</v>
      </c>
      <c r="CC122">
        <f t="shared" si="11"/>
        <v>0</v>
      </c>
      <c r="CG122">
        <f t="shared" si="12"/>
        <v>0</v>
      </c>
      <c r="CK122">
        <f t="shared" si="13"/>
        <v>0</v>
      </c>
      <c r="CO122">
        <f t="shared" si="14"/>
        <v>0</v>
      </c>
      <c r="CU122" s="1" t="s">
        <v>154</v>
      </c>
    </row>
    <row r="123">
      <c r="A123" s="1">
        <v>147.0</v>
      </c>
      <c r="C123" s="1" t="s">
        <v>61</v>
      </c>
      <c r="D123" s="1">
        <v>28.0</v>
      </c>
      <c r="E123" s="1">
        <v>10.0</v>
      </c>
      <c r="F123" s="1">
        <v>0.0</v>
      </c>
      <c r="G123" s="5">
        <v>43196.0</v>
      </c>
      <c r="H123" s="5">
        <v>43189.0</v>
      </c>
      <c r="I123" s="5">
        <v>43193.0</v>
      </c>
      <c r="J123" s="6">
        <v>0.51875</v>
      </c>
      <c r="K123" s="1">
        <v>2.0</v>
      </c>
      <c r="L123" s="5">
        <v>43193.0</v>
      </c>
      <c r="M123" s="1">
        <v>36.14</v>
      </c>
      <c r="Y123" s="8">
        <f t="shared" si="1"/>
        <v>0</v>
      </c>
      <c r="AB123">
        <f t="shared" si="2"/>
        <v>0</v>
      </c>
      <c r="AE123">
        <f t="shared" si="3"/>
        <v>0</v>
      </c>
      <c r="AI123" s="8">
        <f t="shared" si="4"/>
        <v>0</v>
      </c>
      <c r="BG123">
        <f t="shared" si="5"/>
        <v>0</v>
      </c>
      <c r="BI123">
        <f t="shared" si="6"/>
        <v>0</v>
      </c>
      <c r="BJ123">
        <f t="shared" si="7"/>
        <v>0</v>
      </c>
      <c r="BP123">
        <f t="shared" si="8"/>
        <v>0</v>
      </c>
      <c r="BQ123">
        <f t="shared" si="9"/>
        <v>0</v>
      </c>
      <c r="BR123">
        <f t="shared" si="10"/>
        <v>0</v>
      </c>
      <c r="CC123">
        <f t="shared" si="11"/>
        <v>0</v>
      </c>
      <c r="CG123">
        <f t="shared" si="12"/>
        <v>0</v>
      </c>
      <c r="CK123">
        <f t="shared" si="13"/>
        <v>0</v>
      </c>
      <c r="CO123">
        <f t="shared" si="14"/>
        <v>0</v>
      </c>
      <c r="CT123" s="1" t="s">
        <v>189</v>
      </c>
    </row>
    <row r="124">
      <c r="A124" s="1">
        <v>148.0</v>
      </c>
      <c r="C124" s="1" t="s">
        <v>61</v>
      </c>
      <c r="D124" s="1">
        <v>28.0</v>
      </c>
      <c r="E124" s="1">
        <v>10.0</v>
      </c>
      <c r="F124" s="1" t="s">
        <v>3</v>
      </c>
      <c r="H124" s="5">
        <v>43189.0</v>
      </c>
      <c r="I124" s="5">
        <v>43193.0</v>
      </c>
      <c r="J124" s="6">
        <v>0.5256944444444445</v>
      </c>
      <c r="K124" s="1">
        <v>1.0</v>
      </c>
      <c r="L124" s="5">
        <v>43193.0</v>
      </c>
      <c r="M124" s="1">
        <v>50.31</v>
      </c>
      <c r="N124" s="5">
        <v>43198.0</v>
      </c>
      <c r="O124" s="1">
        <v>256.9</v>
      </c>
      <c r="P124" s="5">
        <v>43204.0</v>
      </c>
      <c r="Q124" s="1">
        <v>1309.84</v>
      </c>
      <c r="R124" s="5">
        <v>43199.0</v>
      </c>
      <c r="S124" s="6">
        <v>0.31319444444444444</v>
      </c>
      <c r="T124" s="6">
        <v>0.35833333333333334</v>
      </c>
      <c r="U124" s="5">
        <v>43209.0</v>
      </c>
      <c r="V124" s="1">
        <v>5.0</v>
      </c>
      <c r="W124" s="1">
        <v>0.0</v>
      </c>
      <c r="X124" s="1">
        <v>2373.74</v>
      </c>
      <c r="Y124" s="8">
        <f t="shared" si="1"/>
        <v>17</v>
      </c>
      <c r="Z124" s="1">
        <v>16.0</v>
      </c>
      <c r="AA124" s="1"/>
      <c r="AB124">
        <f t="shared" si="2"/>
        <v>16</v>
      </c>
      <c r="AC124" s="1">
        <v>1.0</v>
      </c>
      <c r="AE124">
        <f t="shared" si="3"/>
        <v>1</v>
      </c>
      <c r="AH124" s="1">
        <v>8.0</v>
      </c>
      <c r="AI124" s="8">
        <f t="shared" si="4"/>
        <v>25</v>
      </c>
      <c r="AJ124" s="5">
        <v>43210.0</v>
      </c>
      <c r="AK124" s="1">
        <v>1.0</v>
      </c>
      <c r="AL124" s="1">
        <v>0.0</v>
      </c>
      <c r="AM124" s="5">
        <v>43211.0</v>
      </c>
      <c r="AN124" s="1">
        <v>1.0</v>
      </c>
      <c r="AO124" s="1">
        <v>2.0</v>
      </c>
      <c r="AP124" s="5">
        <v>43212.0</v>
      </c>
      <c r="AQ124" s="1">
        <v>1.0</v>
      </c>
      <c r="AR124" s="1">
        <v>10.0</v>
      </c>
      <c r="AS124" s="5">
        <v>43213.0</v>
      </c>
      <c r="AT124" s="1">
        <v>1.0</v>
      </c>
      <c r="AU124" s="1">
        <v>11.0</v>
      </c>
      <c r="AV124" s="5">
        <v>43214.0</v>
      </c>
      <c r="AW124" s="1">
        <v>1.0</v>
      </c>
      <c r="AX124" s="1">
        <v>13.0</v>
      </c>
      <c r="AY124" s="5">
        <v>43215.0</v>
      </c>
      <c r="AZ124" s="1">
        <v>1.0</v>
      </c>
      <c r="BA124" s="1">
        <v>3.0</v>
      </c>
      <c r="BB124" s="5">
        <v>43216.0</v>
      </c>
      <c r="BC124" s="1">
        <v>1.0</v>
      </c>
      <c r="BD124" s="1">
        <v>3.0</v>
      </c>
      <c r="BE124" s="1">
        <v>2701.45</v>
      </c>
      <c r="BF124" s="5">
        <v>43215.0</v>
      </c>
      <c r="BG124">
        <f t="shared" si="5"/>
        <v>14</v>
      </c>
      <c r="BI124">
        <f t="shared" si="6"/>
        <v>0</v>
      </c>
      <c r="BJ124">
        <f t="shared" si="7"/>
        <v>14</v>
      </c>
      <c r="BK124" s="1">
        <v>8.0</v>
      </c>
      <c r="BM124" s="1">
        <v>6.0</v>
      </c>
      <c r="BP124">
        <f t="shared" si="8"/>
        <v>0</v>
      </c>
      <c r="BQ124">
        <f t="shared" si="9"/>
        <v>0</v>
      </c>
      <c r="BR124">
        <f t="shared" si="10"/>
        <v>0</v>
      </c>
      <c r="CC124">
        <f t="shared" si="11"/>
        <v>0</v>
      </c>
      <c r="CG124">
        <f t="shared" si="12"/>
        <v>0</v>
      </c>
      <c r="CK124">
        <f t="shared" si="13"/>
        <v>0</v>
      </c>
      <c r="CO124">
        <f t="shared" si="14"/>
        <v>0</v>
      </c>
      <c r="CU124" s="1" t="s">
        <v>154</v>
      </c>
    </row>
    <row r="125">
      <c r="A125" s="1">
        <v>149.0</v>
      </c>
      <c r="C125" s="1" t="s">
        <v>61</v>
      </c>
      <c r="D125" s="1">
        <v>28.0</v>
      </c>
      <c r="E125" s="1">
        <v>10.0</v>
      </c>
      <c r="F125" s="1" t="s">
        <v>4</v>
      </c>
      <c r="H125" s="5">
        <v>43189.0</v>
      </c>
      <c r="I125" s="5">
        <v>43193.0</v>
      </c>
      <c r="J125" s="6">
        <v>0.5347222222222222</v>
      </c>
      <c r="K125" s="1">
        <v>1.0</v>
      </c>
      <c r="L125" s="5">
        <v>43193.0</v>
      </c>
      <c r="M125" s="1">
        <v>27.42</v>
      </c>
      <c r="N125" s="5">
        <v>43198.0</v>
      </c>
      <c r="O125" s="1">
        <v>198.63</v>
      </c>
      <c r="P125" s="5">
        <v>43200.0</v>
      </c>
      <c r="Q125" s="1">
        <v>518.21</v>
      </c>
      <c r="R125" s="5">
        <v>43201.0</v>
      </c>
      <c r="S125" s="6">
        <v>0.31180555555555556</v>
      </c>
      <c r="T125" s="6">
        <v>0.3597222222222222</v>
      </c>
      <c r="U125" s="5">
        <v>43206.0</v>
      </c>
      <c r="V125" s="1">
        <v>5.0</v>
      </c>
      <c r="W125" s="1">
        <v>0.0</v>
      </c>
      <c r="X125" s="1">
        <v>2062.47</v>
      </c>
      <c r="Y125" s="8">
        <f t="shared" si="1"/>
        <v>84</v>
      </c>
      <c r="Z125" s="1">
        <v>66.0</v>
      </c>
      <c r="AA125" s="1"/>
      <c r="AB125">
        <f t="shared" si="2"/>
        <v>66</v>
      </c>
      <c r="AC125" s="1">
        <v>18.0</v>
      </c>
      <c r="AE125">
        <f t="shared" si="3"/>
        <v>18</v>
      </c>
      <c r="AH125" s="1">
        <v>16.0</v>
      </c>
      <c r="AI125" s="8">
        <f t="shared" si="4"/>
        <v>100</v>
      </c>
      <c r="AM125" s="5">
        <v>43208.0</v>
      </c>
      <c r="AN125" s="1">
        <v>0.0</v>
      </c>
      <c r="AO125" s="1">
        <v>0.0</v>
      </c>
      <c r="AP125" s="5">
        <v>43209.0</v>
      </c>
      <c r="AQ125" s="1">
        <v>0.0</v>
      </c>
      <c r="AR125" s="1">
        <v>0.0</v>
      </c>
      <c r="AS125" s="5">
        <v>43210.0</v>
      </c>
      <c r="AT125" s="1">
        <v>1.0</v>
      </c>
      <c r="AU125" s="1">
        <v>1.0</v>
      </c>
      <c r="AV125" s="5">
        <v>43211.0</v>
      </c>
      <c r="AW125" s="1">
        <v>0.0</v>
      </c>
      <c r="AX125" s="1">
        <v>0.0</v>
      </c>
      <c r="AY125" s="5">
        <v>43212.0</v>
      </c>
      <c r="AZ125" s="1">
        <v>0.0</v>
      </c>
      <c r="BA125" s="1">
        <v>0.0</v>
      </c>
      <c r="BB125" s="5">
        <v>43213.0</v>
      </c>
      <c r="BC125" s="1">
        <v>1.0</v>
      </c>
      <c r="BD125" s="1">
        <v>2.0</v>
      </c>
      <c r="BE125" s="1">
        <v>1751.53</v>
      </c>
      <c r="BF125" s="5">
        <v>43212.0</v>
      </c>
      <c r="BG125">
        <f t="shared" si="5"/>
        <v>49</v>
      </c>
      <c r="BI125">
        <f t="shared" si="6"/>
        <v>0</v>
      </c>
      <c r="BJ125">
        <f t="shared" si="7"/>
        <v>49</v>
      </c>
      <c r="BK125" s="1">
        <v>14.0</v>
      </c>
      <c r="BM125" s="1">
        <v>35.0</v>
      </c>
      <c r="BN125" s="1"/>
      <c r="BP125">
        <f t="shared" si="8"/>
        <v>17</v>
      </c>
      <c r="BQ125">
        <f t="shared" si="9"/>
        <v>17</v>
      </c>
      <c r="BR125">
        <f t="shared" si="10"/>
        <v>0</v>
      </c>
      <c r="BU125" s="1">
        <v>3.0</v>
      </c>
      <c r="BY125" s="1">
        <v>4.0</v>
      </c>
      <c r="CA125" s="1">
        <v>4.0</v>
      </c>
      <c r="CC125">
        <f t="shared" si="11"/>
        <v>2</v>
      </c>
      <c r="CF125" s="1">
        <v>2.0</v>
      </c>
      <c r="CG125">
        <f t="shared" si="12"/>
        <v>0</v>
      </c>
      <c r="CK125">
        <f t="shared" si="13"/>
        <v>4</v>
      </c>
      <c r="CN125" s="1">
        <v>4.0</v>
      </c>
      <c r="CO125">
        <f t="shared" si="14"/>
        <v>0</v>
      </c>
      <c r="CU125" s="1" t="s">
        <v>154</v>
      </c>
    </row>
    <row r="126">
      <c r="A126" s="1">
        <v>150.0</v>
      </c>
      <c r="C126" s="1" t="s">
        <v>61</v>
      </c>
      <c r="D126" s="1">
        <v>28.0</v>
      </c>
      <c r="E126" s="1">
        <v>0.0</v>
      </c>
      <c r="F126" s="1">
        <v>0.0</v>
      </c>
      <c r="H126" s="5">
        <v>43189.0</v>
      </c>
      <c r="I126" s="5">
        <v>43194.0</v>
      </c>
      <c r="J126" s="6">
        <v>0.2833333333333333</v>
      </c>
      <c r="K126" s="1">
        <v>2.0</v>
      </c>
      <c r="L126" s="5">
        <v>43194.0</v>
      </c>
      <c r="M126" s="1">
        <v>31.03</v>
      </c>
      <c r="N126" s="9">
        <v>43197.0</v>
      </c>
      <c r="O126" s="1">
        <v>125.25</v>
      </c>
      <c r="P126" s="5">
        <v>43201.0</v>
      </c>
      <c r="Q126" s="1">
        <v>959.84</v>
      </c>
      <c r="U126" s="5">
        <v>43205.0</v>
      </c>
      <c r="V126" s="1">
        <v>5.0</v>
      </c>
      <c r="W126" s="1">
        <v>0.0</v>
      </c>
      <c r="X126" s="1">
        <v>2190.79</v>
      </c>
      <c r="Y126" s="8">
        <f t="shared" si="1"/>
        <v>93</v>
      </c>
      <c r="Z126" s="1">
        <v>53.0</v>
      </c>
      <c r="AA126" s="1"/>
      <c r="AB126">
        <f t="shared" si="2"/>
        <v>53</v>
      </c>
      <c r="AC126" s="1">
        <v>40.0</v>
      </c>
      <c r="AE126">
        <f t="shared" si="3"/>
        <v>40</v>
      </c>
      <c r="AI126" s="8">
        <f t="shared" si="4"/>
        <v>93</v>
      </c>
      <c r="AJ126" s="5">
        <v>43206.0</v>
      </c>
      <c r="AK126" s="1">
        <v>0.0</v>
      </c>
      <c r="AL126" s="1">
        <v>0.0</v>
      </c>
      <c r="AM126" s="5">
        <v>43207.0</v>
      </c>
      <c r="AN126" s="1">
        <v>1.0</v>
      </c>
      <c r="AO126" s="1">
        <v>1.0</v>
      </c>
      <c r="AP126" s="5">
        <v>43208.0</v>
      </c>
      <c r="AQ126" s="1">
        <v>1.0</v>
      </c>
      <c r="AR126" s="1">
        <v>1.0</v>
      </c>
      <c r="AS126" s="5">
        <v>43209.0</v>
      </c>
      <c r="AT126" s="1">
        <v>0.0</v>
      </c>
      <c r="AU126" s="1">
        <v>0.0</v>
      </c>
      <c r="AV126" s="5">
        <v>43210.0</v>
      </c>
      <c r="AW126" s="1">
        <v>1.0</v>
      </c>
      <c r="AX126" s="1">
        <v>4.0</v>
      </c>
      <c r="AY126" s="5">
        <v>43211.0</v>
      </c>
      <c r="AZ126" s="1">
        <v>1.0</v>
      </c>
      <c r="BA126" s="1">
        <v>2.0</v>
      </c>
      <c r="BB126" s="5">
        <v>43212.0</v>
      </c>
      <c r="BC126" s="1">
        <v>1.0</v>
      </c>
      <c r="BD126" s="1">
        <v>2.0</v>
      </c>
      <c r="BE126" s="1">
        <v>1910.81</v>
      </c>
      <c r="BF126" s="5">
        <v>43209.0</v>
      </c>
      <c r="BG126">
        <f t="shared" si="5"/>
        <v>47</v>
      </c>
      <c r="BI126">
        <f t="shared" si="6"/>
        <v>0</v>
      </c>
      <c r="BJ126">
        <f t="shared" si="7"/>
        <v>47</v>
      </c>
      <c r="BK126" s="1">
        <v>24.0</v>
      </c>
      <c r="BM126" s="1">
        <v>23.0</v>
      </c>
      <c r="BN126" s="1"/>
      <c r="BP126">
        <f t="shared" si="8"/>
        <v>6</v>
      </c>
      <c r="BQ126">
        <f t="shared" si="9"/>
        <v>6</v>
      </c>
      <c r="BR126">
        <f t="shared" si="10"/>
        <v>0</v>
      </c>
      <c r="BU126" s="1">
        <v>2.0</v>
      </c>
      <c r="BY126" s="1">
        <v>1.0</v>
      </c>
      <c r="CC126">
        <f t="shared" si="11"/>
        <v>1</v>
      </c>
      <c r="CF126" s="1">
        <v>1.0</v>
      </c>
      <c r="CG126">
        <f t="shared" si="12"/>
        <v>0</v>
      </c>
      <c r="CK126">
        <f t="shared" si="13"/>
        <v>2</v>
      </c>
      <c r="CM126" s="1">
        <v>1.0</v>
      </c>
      <c r="CN126" s="1">
        <v>1.0</v>
      </c>
      <c r="CO126">
        <f t="shared" si="14"/>
        <v>0</v>
      </c>
      <c r="CT126" s="1" t="s">
        <v>204</v>
      </c>
    </row>
    <row r="127">
      <c r="A127" s="1">
        <v>151.0</v>
      </c>
      <c r="C127" s="1" t="s">
        <v>61</v>
      </c>
      <c r="D127" s="1">
        <v>28.0</v>
      </c>
      <c r="E127" s="1">
        <v>0.0</v>
      </c>
      <c r="F127" s="1" t="s">
        <v>3</v>
      </c>
      <c r="H127" s="5">
        <v>43190.0</v>
      </c>
      <c r="I127" s="5">
        <v>43194.0</v>
      </c>
      <c r="J127" s="6">
        <v>0.2875</v>
      </c>
      <c r="K127" s="1">
        <v>2.0</v>
      </c>
      <c r="L127" s="5">
        <v>43194.0</v>
      </c>
      <c r="M127" s="1">
        <v>65.98</v>
      </c>
      <c r="N127" s="5">
        <v>43198.0</v>
      </c>
      <c r="O127" s="1">
        <v>331.44</v>
      </c>
      <c r="P127" s="5">
        <v>43201.0</v>
      </c>
      <c r="Q127" s="1">
        <v>1375.43</v>
      </c>
      <c r="R127" s="5">
        <v>43199.0</v>
      </c>
      <c r="S127" s="6">
        <v>0.31319444444444444</v>
      </c>
      <c r="T127" s="6">
        <v>0.35833333333333334</v>
      </c>
      <c r="U127" s="5">
        <v>43205.0</v>
      </c>
      <c r="V127" s="1">
        <v>5.0</v>
      </c>
      <c r="W127" s="1">
        <v>0.0</v>
      </c>
      <c r="X127" s="1">
        <v>3268.49</v>
      </c>
      <c r="Y127" s="8">
        <f t="shared" si="1"/>
        <v>74</v>
      </c>
      <c r="Z127" s="1">
        <v>58.0</v>
      </c>
      <c r="AA127" s="1"/>
      <c r="AB127">
        <f t="shared" si="2"/>
        <v>58</v>
      </c>
      <c r="AC127" s="1">
        <v>16.0</v>
      </c>
      <c r="AE127">
        <f t="shared" si="3"/>
        <v>16</v>
      </c>
      <c r="AI127" s="8">
        <f t="shared" si="4"/>
        <v>74</v>
      </c>
      <c r="AJ127" s="5">
        <v>43206.0</v>
      </c>
      <c r="AK127" s="1">
        <v>0.0</v>
      </c>
      <c r="AL127" s="1">
        <v>1.0</v>
      </c>
      <c r="AM127" s="5">
        <v>43207.0</v>
      </c>
      <c r="AN127" s="1">
        <v>1.0</v>
      </c>
      <c r="AO127" s="1">
        <v>0.0</v>
      </c>
      <c r="AP127" s="5">
        <v>43208.0</v>
      </c>
      <c r="AQ127" s="1">
        <v>1.0</v>
      </c>
      <c r="AR127" s="1">
        <v>3.0</v>
      </c>
      <c r="AS127" s="5">
        <v>43209.0</v>
      </c>
      <c r="AT127" s="1">
        <v>0.0</v>
      </c>
      <c r="AU127" s="1">
        <v>1.0</v>
      </c>
      <c r="AV127" s="5">
        <v>43210.0</v>
      </c>
      <c r="AW127" s="1">
        <v>1.0</v>
      </c>
      <c r="AX127" s="1">
        <v>6.0</v>
      </c>
      <c r="AY127" s="5">
        <v>43211.0</v>
      </c>
      <c r="AZ127" s="1">
        <v>1.0</v>
      </c>
      <c r="BA127" s="1">
        <v>2.0</v>
      </c>
      <c r="BB127" s="5">
        <v>43212.0</v>
      </c>
      <c r="BC127" s="1">
        <v>1.0</v>
      </c>
      <c r="BD127" s="1">
        <v>5.0</v>
      </c>
      <c r="BE127" s="1">
        <v>3099.98</v>
      </c>
      <c r="BF127" s="5">
        <v>43210.0</v>
      </c>
      <c r="BG127">
        <f t="shared" si="5"/>
        <v>48</v>
      </c>
      <c r="BI127">
        <f t="shared" si="6"/>
        <v>0</v>
      </c>
      <c r="BJ127">
        <f t="shared" si="7"/>
        <v>48</v>
      </c>
      <c r="BK127" s="1">
        <v>8.0</v>
      </c>
      <c r="BM127" s="1">
        <v>40.0</v>
      </c>
      <c r="BN127" s="1"/>
      <c r="BP127">
        <f t="shared" si="8"/>
        <v>10</v>
      </c>
      <c r="BQ127">
        <f t="shared" si="9"/>
        <v>10</v>
      </c>
      <c r="BR127">
        <f t="shared" si="10"/>
        <v>0</v>
      </c>
      <c r="BU127" s="1">
        <v>1.0</v>
      </c>
      <c r="BY127" s="1">
        <v>1.0</v>
      </c>
      <c r="CA127" s="1">
        <v>6.0</v>
      </c>
      <c r="CC127">
        <f t="shared" si="11"/>
        <v>0</v>
      </c>
      <c r="CG127">
        <f t="shared" si="12"/>
        <v>0</v>
      </c>
      <c r="CK127">
        <f t="shared" si="13"/>
        <v>2</v>
      </c>
      <c r="CN127" s="1">
        <v>2.0</v>
      </c>
      <c r="CO127">
        <f t="shared" si="14"/>
        <v>0</v>
      </c>
      <c r="CT127" s="1" t="s">
        <v>189</v>
      </c>
    </row>
    <row r="128">
      <c r="A128" s="1">
        <v>152.0</v>
      </c>
      <c r="C128" s="1" t="s">
        <v>61</v>
      </c>
      <c r="D128" s="1">
        <v>28.0</v>
      </c>
      <c r="E128" s="1">
        <v>0.0</v>
      </c>
      <c r="F128" s="1">
        <v>0.0</v>
      </c>
      <c r="H128" s="5">
        <v>43190.0</v>
      </c>
      <c r="I128" s="5">
        <v>43194.0</v>
      </c>
      <c r="J128" s="6">
        <v>0.29305555555555557</v>
      </c>
      <c r="K128" s="1">
        <v>1.0</v>
      </c>
      <c r="L128" s="5">
        <v>43194.0</v>
      </c>
      <c r="M128" s="1">
        <v>68.75</v>
      </c>
      <c r="N128" s="5">
        <v>43198.0</v>
      </c>
      <c r="O128" s="1">
        <v>327.42</v>
      </c>
      <c r="U128" s="5">
        <v>43203.0</v>
      </c>
      <c r="V128" s="1">
        <v>4.0</v>
      </c>
      <c r="W128" s="1">
        <v>0.0</v>
      </c>
      <c r="X128" s="1">
        <v>1153.54</v>
      </c>
      <c r="Y128" s="8">
        <f t="shared" si="1"/>
        <v>42</v>
      </c>
      <c r="Z128" s="1">
        <v>42.0</v>
      </c>
      <c r="AA128" s="1"/>
      <c r="AB128">
        <f t="shared" si="2"/>
        <v>42</v>
      </c>
      <c r="AC128" s="1">
        <v>0.0</v>
      </c>
      <c r="AE128">
        <f t="shared" si="3"/>
        <v>0</v>
      </c>
      <c r="AI128" s="8">
        <f t="shared" si="4"/>
        <v>42</v>
      </c>
      <c r="AJ128" s="5">
        <v>43204.0</v>
      </c>
      <c r="AK128" s="1">
        <v>0.0</v>
      </c>
      <c r="AL128" s="1">
        <v>0.0</v>
      </c>
      <c r="AM128" s="5">
        <v>43205.0</v>
      </c>
      <c r="AN128" s="1">
        <v>0.0</v>
      </c>
      <c r="AO128" s="1">
        <v>0.0</v>
      </c>
      <c r="AP128" s="5">
        <v>43206.0</v>
      </c>
      <c r="AQ128" s="1">
        <v>0.0</v>
      </c>
      <c r="AR128" s="1">
        <v>0.0</v>
      </c>
      <c r="AS128" s="5">
        <v>43207.0</v>
      </c>
      <c r="AT128" s="1">
        <v>0.0</v>
      </c>
      <c r="AU128" s="1">
        <v>2.0</v>
      </c>
      <c r="AV128" s="5">
        <v>43208.0</v>
      </c>
      <c r="AW128" s="1">
        <v>0.0</v>
      </c>
      <c r="AX128" s="1">
        <v>3.0</v>
      </c>
      <c r="AY128" s="5">
        <v>43209.0</v>
      </c>
      <c r="AZ128" s="1">
        <v>0.0</v>
      </c>
      <c r="BA128" s="1">
        <v>0.0</v>
      </c>
      <c r="BB128" s="5">
        <v>43210.0</v>
      </c>
      <c r="BC128" s="1">
        <v>0.0</v>
      </c>
      <c r="BD128" s="1">
        <v>3.0</v>
      </c>
      <c r="BE128" s="1">
        <v>1037.4</v>
      </c>
      <c r="BF128" s="5">
        <v>43208.0</v>
      </c>
      <c r="BG128">
        <f t="shared" si="5"/>
        <v>42</v>
      </c>
      <c r="BI128">
        <f t="shared" si="6"/>
        <v>0</v>
      </c>
      <c r="BJ128">
        <f t="shared" si="7"/>
        <v>42</v>
      </c>
      <c r="BK128" s="1">
        <v>1.0</v>
      </c>
      <c r="BM128" s="1">
        <v>41.0</v>
      </c>
      <c r="BN128" s="1"/>
      <c r="BP128">
        <f t="shared" si="8"/>
        <v>0</v>
      </c>
      <c r="BQ128">
        <f t="shared" si="9"/>
        <v>0</v>
      </c>
      <c r="BR128">
        <f t="shared" si="10"/>
        <v>0</v>
      </c>
      <c r="CC128">
        <f t="shared" si="11"/>
        <v>0</v>
      </c>
      <c r="CG128">
        <f t="shared" si="12"/>
        <v>0</v>
      </c>
      <c r="CK128">
        <f t="shared" si="13"/>
        <v>0</v>
      </c>
      <c r="CO128">
        <f t="shared" si="14"/>
        <v>0</v>
      </c>
    </row>
    <row r="129">
      <c r="A129" s="1">
        <v>153.0</v>
      </c>
      <c r="C129" s="1" t="s">
        <v>61</v>
      </c>
      <c r="D129" s="1">
        <v>28.0</v>
      </c>
      <c r="E129" s="1">
        <v>0.0</v>
      </c>
      <c r="F129" s="1">
        <v>0.0</v>
      </c>
      <c r="H129" s="5">
        <v>43190.0</v>
      </c>
      <c r="I129" s="5">
        <v>43194.0</v>
      </c>
      <c r="J129" s="6">
        <v>0.2847222222222222</v>
      </c>
      <c r="K129" s="1">
        <v>2.0</v>
      </c>
      <c r="L129" s="5">
        <v>43194.0</v>
      </c>
      <c r="M129" s="1">
        <v>65.53</v>
      </c>
      <c r="N129" s="5">
        <v>43198.0</v>
      </c>
      <c r="O129" s="1">
        <v>266.47</v>
      </c>
      <c r="U129" s="5">
        <v>43203.0</v>
      </c>
      <c r="V129" s="1">
        <v>4.0</v>
      </c>
      <c r="W129" s="1">
        <v>1.0</v>
      </c>
      <c r="X129" s="1">
        <v>1314.23</v>
      </c>
      <c r="Y129" s="8">
        <f t="shared" si="1"/>
        <v>76</v>
      </c>
      <c r="Z129" s="1">
        <v>58.0</v>
      </c>
      <c r="AA129" s="1"/>
      <c r="AB129">
        <f t="shared" si="2"/>
        <v>58</v>
      </c>
      <c r="AC129" s="1">
        <v>18.0</v>
      </c>
      <c r="AE129">
        <f t="shared" si="3"/>
        <v>18</v>
      </c>
      <c r="AI129" s="8">
        <f t="shared" si="4"/>
        <v>76</v>
      </c>
      <c r="AJ129" s="5">
        <v>43204.0</v>
      </c>
      <c r="AK129" s="1">
        <v>0.0</v>
      </c>
      <c r="AL129" s="1">
        <v>0.0</v>
      </c>
      <c r="AM129" s="5">
        <v>43205.0</v>
      </c>
      <c r="AN129" s="1">
        <v>0.0</v>
      </c>
      <c r="AO129" s="1">
        <v>0.0</v>
      </c>
      <c r="AP129" s="5">
        <v>43206.0</v>
      </c>
      <c r="AQ129" s="1">
        <v>0.0</v>
      </c>
      <c r="AR129" s="1">
        <v>0.0</v>
      </c>
      <c r="AS129" s="5">
        <v>43207.0</v>
      </c>
      <c r="AT129" s="1">
        <v>1.0</v>
      </c>
      <c r="AU129" s="1">
        <v>2.0</v>
      </c>
      <c r="AV129" s="5">
        <v>43208.0</v>
      </c>
      <c r="AW129" s="1">
        <v>0.0</v>
      </c>
      <c r="AX129" s="1">
        <v>1.0</v>
      </c>
      <c r="AY129" s="5">
        <v>43209.0</v>
      </c>
      <c r="AZ129" s="1">
        <v>0.0</v>
      </c>
      <c r="BA129" s="1">
        <v>2.0</v>
      </c>
      <c r="BB129" s="5">
        <v>43210.0</v>
      </c>
      <c r="BC129" s="1">
        <v>0.0</v>
      </c>
      <c r="BD129" s="1">
        <v>2.0</v>
      </c>
      <c r="BE129" s="1">
        <v>960.37</v>
      </c>
      <c r="BF129" s="5">
        <v>43208.0</v>
      </c>
      <c r="BG129">
        <f t="shared" si="5"/>
        <v>46</v>
      </c>
      <c r="BI129">
        <f t="shared" si="6"/>
        <v>0</v>
      </c>
      <c r="BJ129">
        <f t="shared" si="7"/>
        <v>46</v>
      </c>
      <c r="BK129" s="1">
        <v>11.0</v>
      </c>
      <c r="BM129" s="1">
        <v>35.0</v>
      </c>
      <c r="BN129" s="1"/>
      <c r="BP129">
        <f t="shared" si="8"/>
        <v>12</v>
      </c>
      <c r="BQ129">
        <f t="shared" si="9"/>
        <v>12</v>
      </c>
      <c r="BR129">
        <f t="shared" si="10"/>
        <v>0</v>
      </c>
      <c r="BS129" s="1">
        <v>1.0</v>
      </c>
      <c r="BU129" s="1">
        <v>3.0</v>
      </c>
      <c r="CA129" s="1">
        <v>6.0</v>
      </c>
      <c r="CC129">
        <f t="shared" si="11"/>
        <v>0</v>
      </c>
      <c r="CG129">
        <f t="shared" si="12"/>
        <v>0</v>
      </c>
      <c r="CK129">
        <f t="shared" si="13"/>
        <v>2</v>
      </c>
      <c r="CL129" s="1">
        <v>2.0</v>
      </c>
      <c r="CO129">
        <f t="shared" si="14"/>
        <v>0</v>
      </c>
      <c r="CT129" s="1" t="s">
        <v>189</v>
      </c>
    </row>
    <row r="130">
      <c r="A130" s="1">
        <v>154.0</v>
      </c>
      <c r="C130" s="1" t="s">
        <v>61</v>
      </c>
      <c r="D130" s="1">
        <v>28.0</v>
      </c>
      <c r="E130" s="1">
        <v>0.0</v>
      </c>
      <c r="F130" s="1" t="s">
        <v>3</v>
      </c>
      <c r="G130" s="5">
        <v>43199.0</v>
      </c>
      <c r="H130" s="5">
        <v>43190.0</v>
      </c>
      <c r="I130" s="5">
        <v>43194.0</v>
      </c>
      <c r="J130" s="6">
        <v>0.2881944444444444</v>
      </c>
      <c r="K130" s="1">
        <v>1.0</v>
      </c>
      <c r="L130" s="5">
        <v>43194.0</v>
      </c>
      <c r="M130" s="1">
        <v>61.74</v>
      </c>
      <c r="N130" s="5">
        <v>43198.0</v>
      </c>
      <c r="O130" s="1">
        <v>135.44</v>
      </c>
      <c r="Y130" s="8">
        <f t="shared" si="1"/>
        <v>0</v>
      </c>
      <c r="AB130">
        <f t="shared" si="2"/>
        <v>0</v>
      </c>
      <c r="AE130">
        <f t="shared" si="3"/>
        <v>0</v>
      </c>
      <c r="AI130" s="8">
        <f t="shared" si="4"/>
        <v>0</v>
      </c>
      <c r="BG130">
        <f t="shared" si="5"/>
        <v>0</v>
      </c>
      <c r="BI130">
        <f t="shared" si="6"/>
        <v>0</v>
      </c>
      <c r="BJ130">
        <f t="shared" si="7"/>
        <v>0</v>
      </c>
      <c r="BP130">
        <f t="shared" si="8"/>
        <v>0</v>
      </c>
      <c r="BQ130">
        <f t="shared" si="9"/>
        <v>0</v>
      </c>
      <c r="BR130">
        <f t="shared" si="10"/>
        <v>0</v>
      </c>
      <c r="CC130">
        <f t="shared" si="11"/>
        <v>0</v>
      </c>
      <c r="CG130">
        <f t="shared" si="12"/>
        <v>0</v>
      </c>
      <c r="CK130">
        <f t="shared" si="13"/>
        <v>0</v>
      </c>
      <c r="CO130">
        <f t="shared" si="14"/>
        <v>0</v>
      </c>
    </row>
    <row r="131">
      <c r="A131" s="1">
        <v>155.0</v>
      </c>
      <c r="C131" s="1" t="s">
        <v>61</v>
      </c>
      <c r="D131" s="1">
        <v>28.0</v>
      </c>
      <c r="E131" s="1">
        <v>0.0</v>
      </c>
      <c r="F131" s="1" t="s">
        <v>4</v>
      </c>
      <c r="H131" s="5">
        <v>43190.0</v>
      </c>
      <c r="I131" s="5">
        <v>43194.0</v>
      </c>
      <c r="J131" s="6">
        <v>0.29097222222222224</v>
      </c>
      <c r="K131" s="1">
        <v>1.0</v>
      </c>
      <c r="L131" s="5">
        <v>43194.0</v>
      </c>
      <c r="M131" s="1">
        <v>61.9</v>
      </c>
      <c r="N131" s="5">
        <v>43196.0</v>
      </c>
      <c r="O131" s="1">
        <v>231.65</v>
      </c>
      <c r="P131" s="5">
        <v>43199.0</v>
      </c>
      <c r="Q131" s="1">
        <v>1901.01</v>
      </c>
      <c r="R131" s="5">
        <v>43200.0</v>
      </c>
      <c r="S131" s="6">
        <v>0.3104166666666667</v>
      </c>
      <c r="T131" s="6">
        <v>0.36041666666666666</v>
      </c>
      <c r="Y131" s="8">
        <f t="shared" si="1"/>
        <v>0</v>
      </c>
      <c r="AB131">
        <f t="shared" si="2"/>
        <v>0</v>
      </c>
      <c r="AE131">
        <f t="shared" si="3"/>
        <v>0</v>
      </c>
      <c r="AI131" s="8">
        <f t="shared" si="4"/>
        <v>0</v>
      </c>
      <c r="BG131">
        <f t="shared" si="5"/>
        <v>0</v>
      </c>
      <c r="BI131">
        <f t="shared" si="6"/>
        <v>0</v>
      </c>
      <c r="BJ131">
        <f t="shared" si="7"/>
        <v>0</v>
      </c>
      <c r="BP131">
        <f t="shared" si="8"/>
        <v>0</v>
      </c>
      <c r="BQ131">
        <f t="shared" si="9"/>
        <v>0</v>
      </c>
      <c r="BR131">
        <f t="shared" si="10"/>
        <v>0</v>
      </c>
      <c r="BZ131" s="1"/>
      <c r="CA131" s="1"/>
      <c r="CB131" s="1"/>
      <c r="CC131">
        <f t="shared" si="11"/>
        <v>0</v>
      </c>
      <c r="CD131" s="1"/>
      <c r="CE131" s="1"/>
      <c r="CF131" s="1"/>
      <c r="CG131">
        <f t="shared" si="12"/>
        <v>0</v>
      </c>
      <c r="CH131" s="1"/>
      <c r="CI131" s="1"/>
      <c r="CJ131" s="1"/>
      <c r="CK131">
        <f t="shared" si="13"/>
        <v>0</v>
      </c>
      <c r="CL131" s="1"/>
      <c r="CM131" s="1"/>
      <c r="CN131" s="1"/>
      <c r="CO131">
        <f t="shared" si="14"/>
        <v>0</v>
      </c>
      <c r="CP131" s="1"/>
      <c r="CQ131" s="1"/>
      <c r="CR131" s="1"/>
      <c r="CS131" s="1">
        <v>1.0</v>
      </c>
      <c r="CT131" s="1" t="s">
        <v>205</v>
      </c>
    </row>
    <row r="132">
      <c r="A132" s="1">
        <v>156.0</v>
      </c>
      <c r="C132" s="1" t="s">
        <v>61</v>
      </c>
      <c r="D132" s="1">
        <v>28.0</v>
      </c>
      <c r="E132" s="1">
        <v>0.0</v>
      </c>
      <c r="F132" s="1">
        <v>0.0</v>
      </c>
      <c r="H132" s="5">
        <v>43190.0</v>
      </c>
      <c r="I132" s="5">
        <v>43194.0</v>
      </c>
      <c r="J132" s="6">
        <v>0.2861111111111111</v>
      </c>
      <c r="K132" s="1">
        <v>1.0</v>
      </c>
      <c r="L132" s="5">
        <v>43194.0</v>
      </c>
      <c r="M132" s="1">
        <v>76.56</v>
      </c>
      <c r="N132" s="9">
        <v>43197.0</v>
      </c>
      <c r="O132" s="11">
        <v>244.09</v>
      </c>
      <c r="P132" s="17">
        <v>43201.0</v>
      </c>
      <c r="Q132" s="12">
        <v>1494.97</v>
      </c>
      <c r="R132" s="15"/>
      <c r="S132" s="15"/>
      <c r="T132" s="13"/>
      <c r="U132" s="5">
        <v>43205.0</v>
      </c>
      <c r="V132" s="12">
        <v>5.0</v>
      </c>
      <c r="W132" s="12">
        <v>0.0</v>
      </c>
      <c r="X132" s="12">
        <v>2971.77</v>
      </c>
      <c r="Y132" s="8">
        <f t="shared" si="1"/>
        <v>85</v>
      </c>
      <c r="Z132" s="12">
        <v>74.0</v>
      </c>
      <c r="AA132" s="12"/>
      <c r="AB132">
        <f t="shared" si="2"/>
        <v>74</v>
      </c>
      <c r="AC132" s="12">
        <v>11.0</v>
      </c>
      <c r="AD132" s="15"/>
      <c r="AE132">
        <f t="shared" si="3"/>
        <v>11</v>
      </c>
      <c r="AF132" s="15"/>
      <c r="AG132" s="15"/>
      <c r="AH132" s="15"/>
      <c r="AI132" s="8">
        <f t="shared" si="4"/>
        <v>85</v>
      </c>
      <c r="AJ132" s="17">
        <v>43206.0</v>
      </c>
      <c r="AK132" s="11">
        <v>1.0</v>
      </c>
      <c r="AL132" s="11">
        <v>1.0</v>
      </c>
      <c r="AM132" s="17">
        <v>43207.0</v>
      </c>
      <c r="AN132" s="11">
        <v>1.0</v>
      </c>
      <c r="AO132" s="11">
        <v>2.0</v>
      </c>
      <c r="AP132" s="5">
        <v>43208.0</v>
      </c>
      <c r="AQ132" s="11">
        <v>1.0</v>
      </c>
      <c r="AR132" s="11">
        <v>2.0</v>
      </c>
      <c r="AS132" s="5">
        <v>43209.0</v>
      </c>
      <c r="AT132" s="11">
        <v>1.0</v>
      </c>
      <c r="AU132" s="11">
        <v>1.0</v>
      </c>
      <c r="AV132" s="5">
        <v>43210.0</v>
      </c>
      <c r="AW132" s="11">
        <v>1.0</v>
      </c>
      <c r="AX132" s="11">
        <v>2.0</v>
      </c>
      <c r="AY132" s="5">
        <v>43211.0</v>
      </c>
      <c r="AZ132" s="11">
        <v>1.0</v>
      </c>
      <c r="BA132" s="11">
        <v>3.0</v>
      </c>
      <c r="BB132" s="5">
        <v>43212.0</v>
      </c>
      <c r="BC132" s="11">
        <v>1.0</v>
      </c>
      <c r="BD132" s="11">
        <v>2.0</v>
      </c>
      <c r="BE132" s="11">
        <v>2776.74</v>
      </c>
      <c r="BF132" s="5">
        <v>43209.0</v>
      </c>
      <c r="BG132">
        <f t="shared" si="5"/>
        <v>65</v>
      </c>
      <c r="BH132" s="13"/>
      <c r="BI132">
        <f t="shared" si="6"/>
        <v>0</v>
      </c>
      <c r="BJ132">
        <f t="shared" si="7"/>
        <v>65</v>
      </c>
      <c r="BK132" s="11">
        <v>18.0</v>
      </c>
      <c r="BL132" s="13"/>
      <c r="BM132" s="11">
        <v>47.0</v>
      </c>
      <c r="BN132" s="11"/>
      <c r="BO132" s="13"/>
      <c r="BP132">
        <f t="shared" si="8"/>
        <v>9</v>
      </c>
      <c r="BQ132">
        <f t="shared" si="9"/>
        <v>9</v>
      </c>
      <c r="BR132">
        <f t="shared" si="10"/>
        <v>0</v>
      </c>
      <c r="BS132" s="13"/>
      <c r="BT132" s="13"/>
      <c r="BU132" s="11">
        <v>3.0</v>
      </c>
      <c r="BV132" s="13"/>
      <c r="BW132" s="13"/>
      <c r="BX132" s="13"/>
      <c r="BY132" s="13"/>
      <c r="BZ132" s="13"/>
      <c r="CA132" s="11">
        <v>4.0</v>
      </c>
      <c r="CB132" s="13"/>
      <c r="CC132">
        <f t="shared" si="11"/>
        <v>1</v>
      </c>
      <c r="CD132" s="13"/>
      <c r="CE132" s="13"/>
      <c r="CF132" s="11">
        <v>1.0</v>
      </c>
      <c r="CG132">
        <f t="shared" si="12"/>
        <v>0</v>
      </c>
      <c r="CH132" s="13"/>
      <c r="CI132" s="13"/>
      <c r="CJ132" s="13"/>
      <c r="CK132">
        <f t="shared" si="13"/>
        <v>1</v>
      </c>
      <c r="CL132" s="13"/>
      <c r="CM132" s="13"/>
      <c r="CN132" s="11">
        <v>1.0</v>
      </c>
      <c r="CO132">
        <f t="shared" si="14"/>
        <v>0</v>
      </c>
      <c r="CP132" s="13"/>
      <c r="CQ132" s="13"/>
      <c r="CR132" s="13"/>
      <c r="CS132" s="13"/>
      <c r="CT132" s="11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</row>
    <row r="133">
      <c r="A133" s="1">
        <v>157.0</v>
      </c>
      <c r="C133" s="1" t="s">
        <v>61</v>
      </c>
      <c r="D133" s="1">
        <v>28.0</v>
      </c>
      <c r="E133" s="1">
        <v>10.0</v>
      </c>
      <c r="F133" s="1">
        <v>0.0</v>
      </c>
      <c r="G133" s="5">
        <v>43196.0</v>
      </c>
      <c r="H133" s="5">
        <v>43188.0</v>
      </c>
      <c r="I133" s="5">
        <v>43194.0</v>
      </c>
      <c r="J133" s="6">
        <v>0.2777777777777778</v>
      </c>
      <c r="K133" s="1">
        <v>1.0</v>
      </c>
      <c r="L133" s="5">
        <v>43194.0</v>
      </c>
      <c r="M133" s="1">
        <v>21.51</v>
      </c>
      <c r="Y133" s="8">
        <f t="shared" si="1"/>
        <v>0</v>
      </c>
      <c r="AB133">
        <f t="shared" si="2"/>
        <v>0</v>
      </c>
      <c r="AE133">
        <f t="shared" si="3"/>
        <v>0</v>
      </c>
      <c r="AI133" s="8">
        <f t="shared" si="4"/>
        <v>0</v>
      </c>
      <c r="BG133">
        <f t="shared" si="5"/>
        <v>0</v>
      </c>
      <c r="BI133">
        <f t="shared" si="6"/>
        <v>0</v>
      </c>
      <c r="BJ133">
        <f t="shared" si="7"/>
        <v>0</v>
      </c>
      <c r="BP133">
        <f t="shared" si="8"/>
        <v>0</v>
      </c>
      <c r="BQ133">
        <f t="shared" si="9"/>
        <v>0</v>
      </c>
      <c r="BR133">
        <f t="shared" si="10"/>
        <v>0</v>
      </c>
      <c r="CC133">
        <f t="shared" si="11"/>
        <v>0</v>
      </c>
      <c r="CG133">
        <f t="shared" si="12"/>
        <v>0</v>
      </c>
      <c r="CK133">
        <f t="shared" si="13"/>
        <v>0</v>
      </c>
      <c r="CO133">
        <f t="shared" si="14"/>
        <v>0</v>
      </c>
    </row>
    <row r="134">
      <c r="A134" s="1">
        <v>158.0</v>
      </c>
      <c r="C134" s="1" t="s">
        <v>61</v>
      </c>
      <c r="D134" s="1">
        <v>28.0</v>
      </c>
      <c r="E134" s="1">
        <v>10.0</v>
      </c>
      <c r="F134" s="1">
        <v>0.0</v>
      </c>
      <c r="G134" s="5">
        <v>43196.0</v>
      </c>
      <c r="H134" s="5">
        <v>43190.0</v>
      </c>
      <c r="I134" s="5">
        <v>43194.0</v>
      </c>
      <c r="J134" s="6">
        <v>0.2791666666666667</v>
      </c>
      <c r="K134" s="1">
        <v>2.0</v>
      </c>
      <c r="L134" s="5">
        <v>43194.0</v>
      </c>
      <c r="M134" s="1">
        <v>20.18</v>
      </c>
      <c r="Y134" s="8">
        <f t="shared" si="1"/>
        <v>0</v>
      </c>
      <c r="AB134">
        <f t="shared" si="2"/>
        <v>0</v>
      </c>
      <c r="AE134">
        <f t="shared" si="3"/>
        <v>0</v>
      </c>
      <c r="AI134" s="8">
        <f t="shared" si="4"/>
        <v>0</v>
      </c>
      <c r="BG134">
        <f t="shared" si="5"/>
        <v>0</v>
      </c>
      <c r="BI134">
        <f t="shared" si="6"/>
        <v>0</v>
      </c>
      <c r="BJ134">
        <f t="shared" si="7"/>
        <v>0</v>
      </c>
      <c r="BP134">
        <f t="shared" si="8"/>
        <v>0</v>
      </c>
      <c r="BQ134">
        <f t="shared" si="9"/>
        <v>0</v>
      </c>
      <c r="BR134">
        <f t="shared" si="10"/>
        <v>0</v>
      </c>
      <c r="CC134">
        <f t="shared" si="11"/>
        <v>0</v>
      </c>
      <c r="CG134">
        <f t="shared" si="12"/>
        <v>0</v>
      </c>
      <c r="CK134">
        <f t="shared" si="13"/>
        <v>0</v>
      </c>
      <c r="CO134">
        <f t="shared" si="14"/>
        <v>0</v>
      </c>
      <c r="CT134" s="1" t="s">
        <v>189</v>
      </c>
    </row>
    <row r="135">
      <c r="A135" s="1">
        <v>159.0</v>
      </c>
      <c r="C135" s="1" t="s">
        <v>61</v>
      </c>
      <c r="D135" s="1">
        <v>28.0</v>
      </c>
      <c r="E135" s="1">
        <v>10.0</v>
      </c>
      <c r="F135" s="1" t="s">
        <v>3</v>
      </c>
      <c r="G135" s="5">
        <v>43212.0</v>
      </c>
      <c r="H135" s="5">
        <v>43190.0</v>
      </c>
      <c r="I135" s="5">
        <v>43194.0</v>
      </c>
      <c r="J135" s="6">
        <v>0.28125</v>
      </c>
      <c r="K135" s="1">
        <v>3.0</v>
      </c>
      <c r="L135" s="5">
        <v>43194.0</v>
      </c>
      <c r="M135" s="1">
        <v>32.16</v>
      </c>
      <c r="N135" s="5">
        <v>43199.0</v>
      </c>
      <c r="O135" s="1">
        <v>71.55</v>
      </c>
      <c r="P135" s="5">
        <v>43203.0</v>
      </c>
      <c r="Q135" s="1">
        <v>408.16</v>
      </c>
      <c r="R135" s="5">
        <v>43200.0</v>
      </c>
      <c r="S135" s="6">
        <v>0.3104166666666667</v>
      </c>
      <c r="T135" s="6">
        <v>0.36041666666666666</v>
      </c>
      <c r="Y135" s="8">
        <f t="shared" si="1"/>
        <v>0</v>
      </c>
      <c r="AB135">
        <f t="shared" si="2"/>
        <v>0</v>
      </c>
      <c r="AE135">
        <f t="shared" si="3"/>
        <v>0</v>
      </c>
      <c r="AI135" s="8">
        <f t="shared" si="4"/>
        <v>0</v>
      </c>
      <c r="BG135">
        <f t="shared" si="5"/>
        <v>0</v>
      </c>
      <c r="BI135">
        <f t="shared" si="6"/>
        <v>0</v>
      </c>
      <c r="BJ135">
        <f t="shared" si="7"/>
        <v>0</v>
      </c>
      <c r="BP135">
        <f t="shared" si="8"/>
        <v>0</v>
      </c>
      <c r="BQ135">
        <f t="shared" si="9"/>
        <v>0</v>
      </c>
      <c r="BR135">
        <f t="shared" si="10"/>
        <v>0</v>
      </c>
      <c r="CC135">
        <f t="shared" si="11"/>
        <v>0</v>
      </c>
      <c r="CG135">
        <f t="shared" si="12"/>
        <v>0</v>
      </c>
      <c r="CK135">
        <f t="shared" si="13"/>
        <v>0</v>
      </c>
      <c r="CO135">
        <f t="shared" si="14"/>
        <v>0</v>
      </c>
      <c r="CT135" s="1" t="s">
        <v>206</v>
      </c>
    </row>
    <row r="136">
      <c r="A136" s="1">
        <v>160.0</v>
      </c>
      <c r="C136" s="1" t="s">
        <v>61</v>
      </c>
      <c r="D136" s="1">
        <v>28.0</v>
      </c>
      <c r="E136" s="1">
        <v>10.0</v>
      </c>
      <c r="F136" s="1">
        <v>0.0</v>
      </c>
      <c r="H136" s="5">
        <v>43189.0</v>
      </c>
      <c r="I136" s="5">
        <v>43194.0</v>
      </c>
      <c r="J136" s="6">
        <v>0.2798611111111111</v>
      </c>
      <c r="K136" s="1">
        <v>1.0</v>
      </c>
      <c r="L136" s="5">
        <v>43194.0</v>
      </c>
      <c r="M136" s="1">
        <v>69.01</v>
      </c>
      <c r="N136" s="5">
        <v>43198.0</v>
      </c>
      <c r="O136" s="1">
        <v>99.89</v>
      </c>
      <c r="P136" s="5">
        <v>43203.0</v>
      </c>
      <c r="Q136" s="1">
        <v>477.14</v>
      </c>
      <c r="U136" s="5">
        <v>43212.0</v>
      </c>
      <c r="V136" s="1">
        <v>5.0</v>
      </c>
      <c r="W136" s="1">
        <v>0.0</v>
      </c>
      <c r="X136" s="1">
        <v>895.34</v>
      </c>
      <c r="Y136" s="8">
        <f t="shared" si="1"/>
        <v>30</v>
      </c>
      <c r="Z136" s="1">
        <v>9.0</v>
      </c>
      <c r="AB136">
        <f t="shared" si="2"/>
        <v>9</v>
      </c>
      <c r="AC136" s="1">
        <v>21.0</v>
      </c>
      <c r="AE136">
        <f t="shared" si="3"/>
        <v>21</v>
      </c>
      <c r="AH136" s="1">
        <v>56.0</v>
      </c>
      <c r="AI136" s="8">
        <f t="shared" si="4"/>
        <v>86</v>
      </c>
      <c r="AJ136" s="5">
        <v>43213.0</v>
      </c>
      <c r="AK136" s="1">
        <v>0.0</v>
      </c>
      <c r="AL136" s="1">
        <v>0.0</v>
      </c>
      <c r="AM136" s="5">
        <v>43214.0</v>
      </c>
      <c r="AN136" s="1">
        <v>0.0</v>
      </c>
      <c r="AO136" s="1">
        <v>0.0</v>
      </c>
      <c r="BE136" s="1">
        <v>895.34</v>
      </c>
      <c r="BF136" s="5">
        <v>43219.0</v>
      </c>
      <c r="BG136">
        <f t="shared" si="5"/>
        <v>4</v>
      </c>
      <c r="BH136" s="5"/>
      <c r="BI136">
        <f t="shared" si="6"/>
        <v>0</v>
      </c>
      <c r="BJ136">
        <f t="shared" si="7"/>
        <v>4</v>
      </c>
      <c r="BK136" s="1">
        <v>0.0</v>
      </c>
      <c r="BM136" s="1">
        <v>4.0</v>
      </c>
      <c r="BN136" s="1"/>
      <c r="BP136">
        <f t="shared" si="8"/>
        <v>5</v>
      </c>
      <c r="BQ136">
        <f t="shared" si="9"/>
        <v>5</v>
      </c>
      <c r="BR136">
        <f t="shared" si="10"/>
        <v>0</v>
      </c>
      <c r="BY136" s="1">
        <v>4.0</v>
      </c>
      <c r="CA136" s="1">
        <v>1.0</v>
      </c>
      <c r="CC136">
        <f t="shared" si="11"/>
        <v>0</v>
      </c>
      <c r="CG136">
        <f t="shared" si="12"/>
        <v>0</v>
      </c>
      <c r="CK136">
        <f t="shared" si="13"/>
        <v>0</v>
      </c>
      <c r="CO136">
        <f t="shared" si="14"/>
        <v>0</v>
      </c>
      <c r="CT136" s="1" t="s">
        <v>207</v>
      </c>
      <c r="CU136" s="1" t="s">
        <v>154</v>
      </c>
    </row>
    <row r="137">
      <c r="A137" s="1">
        <v>161.0</v>
      </c>
      <c r="C137" s="1" t="s">
        <v>61</v>
      </c>
      <c r="D137" s="1">
        <v>28.0</v>
      </c>
      <c r="E137" s="1">
        <v>10.0</v>
      </c>
      <c r="F137" s="1" t="s">
        <v>4</v>
      </c>
      <c r="G137" s="5">
        <v>43202.0</v>
      </c>
      <c r="H137" s="5">
        <v>43189.0</v>
      </c>
      <c r="I137" s="5">
        <v>43194.0</v>
      </c>
      <c r="J137" s="6">
        <v>0.28194444444444444</v>
      </c>
      <c r="K137" s="1">
        <v>1.0</v>
      </c>
      <c r="L137" s="5">
        <v>43194.0</v>
      </c>
      <c r="M137" s="1">
        <v>44.7</v>
      </c>
      <c r="Y137" s="8">
        <f t="shared" si="1"/>
        <v>0</v>
      </c>
      <c r="AB137">
        <f t="shared" si="2"/>
        <v>0</v>
      </c>
      <c r="AE137">
        <f t="shared" si="3"/>
        <v>0</v>
      </c>
      <c r="AI137" s="8">
        <f t="shared" si="4"/>
        <v>0</v>
      </c>
      <c r="BG137">
        <f t="shared" si="5"/>
        <v>0</v>
      </c>
      <c r="BI137">
        <f t="shared" si="6"/>
        <v>0</v>
      </c>
      <c r="BJ137">
        <f t="shared" si="7"/>
        <v>0</v>
      </c>
      <c r="BP137">
        <f t="shared" si="8"/>
        <v>0</v>
      </c>
      <c r="BQ137">
        <f t="shared" si="9"/>
        <v>0</v>
      </c>
      <c r="BR137">
        <f t="shared" si="10"/>
        <v>0</v>
      </c>
      <c r="CC137">
        <f t="shared" si="11"/>
        <v>0</v>
      </c>
      <c r="CG137">
        <f t="shared" si="12"/>
        <v>0</v>
      </c>
      <c r="CK137">
        <f t="shared" si="13"/>
        <v>0</v>
      </c>
      <c r="CO137">
        <f t="shared" si="14"/>
        <v>0</v>
      </c>
      <c r="CT137" s="1" t="s">
        <v>208</v>
      </c>
    </row>
    <row r="138">
      <c r="A138" s="1">
        <v>162.0</v>
      </c>
      <c r="C138" s="1" t="s">
        <v>61</v>
      </c>
      <c r="D138" s="1">
        <v>28.0</v>
      </c>
      <c r="E138" s="1">
        <v>10.0</v>
      </c>
      <c r="F138" s="1" t="s">
        <v>3</v>
      </c>
      <c r="H138" s="5">
        <v>43190.0</v>
      </c>
      <c r="I138" s="5">
        <v>43194.0</v>
      </c>
      <c r="J138" s="6">
        <v>0.48680555555555555</v>
      </c>
      <c r="K138" s="1">
        <v>1.0</v>
      </c>
      <c r="L138" s="5">
        <v>43194.0</v>
      </c>
      <c r="M138" s="1">
        <v>74.44</v>
      </c>
      <c r="N138" s="5">
        <v>43198.0</v>
      </c>
      <c r="O138" s="1">
        <v>310.43</v>
      </c>
      <c r="P138" s="5">
        <v>43203.0</v>
      </c>
      <c r="Q138" s="1">
        <v>1875.66</v>
      </c>
      <c r="R138" s="5">
        <v>43199.0</v>
      </c>
      <c r="S138" s="6">
        <v>0.31319444444444444</v>
      </c>
      <c r="T138" s="6">
        <v>0.35833333333333334</v>
      </c>
      <c r="U138" s="5">
        <v>43208.0</v>
      </c>
      <c r="V138" s="1">
        <v>5.0</v>
      </c>
      <c r="W138" s="1">
        <v>0.0</v>
      </c>
      <c r="X138" s="1">
        <v>3996.03</v>
      </c>
      <c r="Y138" s="8">
        <f t="shared" si="1"/>
        <v>72</v>
      </c>
      <c r="Z138" s="1">
        <v>54.0</v>
      </c>
      <c r="AA138" s="1"/>
      <c r="AB138">
        <f t="shared" si="2"/>
        <v>54</v>
      </c>
      <c r="AC138" s="1">
        <v>18.0</v>
      </c>
      <c r="AE138">
        <f t="shared" si="3"/>
        <v>18</v>
      </c>
      <c r="AH138" s="1">
        <v>24.0</v>
      </c>
      <c r="AI138" s="8">
        <f t="shared" si="4"/>
        <v>96</v>
      </c>
      <c r="AJ138" s="5">
        <v>43209.0</v>
      </c>
      <c r="AK138" s="1">
        <v>1.0</v>
      </c>
      <c r="AL138" s="1">
        <v>0.0</v>
      </c>
      <c r="AM138" s="5">
        <v>43210.0</v>
      </c>
      <c r="AN138" s="1">
        <v>0.0</v>
      </c>
      <c r="AO138" s="1">
        <v>0.0</v>
      </c>
      <c r="AP138" s="5">
        <v>43211.0</v>
      </c>
      <c r="AQ138" s="1">
        <v>1.0</v>
      </c>
      <c r="AR138" s="1">
        <v>0.0</v>
      </c>
      <c r="AS138" s="5">
        <v>43212.0</v>
      </c>
      <c r="AT138" s="1">
        <v>1.0</v>
      </c>
      <c r="AU138" s="1">
        <v>3.0</v>
      </c>
      <c r="AV138" s="5">
        <v>43213.0</v>
      </c>
      <c r="AW138" s="1">
        <v>0.0</v>
      </c>
      <c r="AX138" s="1">
        <v>1.0</v>
      </c>
      <c r="AY138" s="5">
        <v>43214.0</v>
      </c>
      <c r="AZ138" s="1">
        <v>0.0</v>
      </c>
      <c r="BA138" s="1">
        <v>0.0</v>
      </c>
      <c r="BB138" s="5">
        <v>43215.0</v>
      </c>
      <c r="BC138" s="1">
        <v>1.0</v>
      </c>
      <c r="BD138" s="1">
        <v>1.0</v>
      </c>
      <c r="BE138" s="1">
        <v>3724.31</v>
      </c>
      <c r="BF138" s="5">
        <v>43214.0</v>
      </c>
      <c r="BG138">
        <f t="shared" si="5"/>
        <v>40</v>
      </c>
      <c r="BI138">
        <f t="shared" si="6"/>
        <v>0</v>
      </c>
      <c r="BJ138">
        <f t="shared" si="7"/>
        <v>40</v>
      </c>
      <c r="BK138" s="1">
        <v>18.0</v>
      </c>
      <c r="BM138" s="1">
        <v>22.0</v>
      </c>
      <c r="BP138">
        <f t="shared" si="8"/>
        <v>14</v>
      </c>
      <c r="BQ138">
        <f t="shared" si="9"/>
        <v>14</v>
      </c>
      <c r="BR138">
        <f t="shared" si="10"/>
        <v>0</v>
      </c>
      <c r="BS138" s="1">
        <v>1.0</v>
      </c>
      <c r="BU138" s="1">
        <v>3.0</v>
      </c>
      <c r="BY138" s="1">
        <v>3.0</v>
      </c>
      <c r="CA138" s="1">
        <v>2.0</v>
      </c>
      <c r="CC138">
        <f t="shared" si="11"/>
        <v>0</v>
      </c>
      <c r="CG138">
        <f t="shared" si="12"/>
        <v>0</v>
      </c>
      <c r="CK138">
        <f t="shared" si="13"/>
        <v>5</v>
      </c>
      <c r="CM138" s="1">
        <v>1.0</v>
      </c>
      <c r="CN138" s="1">
        <v>4.0</v>
      </c>
      <c r="CO138">
        <f t="shared" si="14"/>
        <v>0</v>
      </c>
      <c r="CT138" s="1" t="s">
        <v>209</v>
      </c>
      <c r="CU138" s="1" t="s">
        <v>154</v>
      </c>
    </row>
    <row r="139">
      <c r="A139" s="1">
        <v>163.0</v>
      </c>
      <c r="C139" s="1" t="s">
        <v>61</v>
      </c>
      <c r="D139" s="1">
        <v>28.0</v>
      </c>
      <c r="E139" s="1">
        <v>10.0</v>
      </c>
      <c r="F139" s="1" t="s">
        <v>3</v>
      </c>
      <c r="H139" s="5">
        <v>43190.0</v>
      </c>
      <c r="I139" s="5">
        <v>43194.0</v>
      </c>
      <c r="J139" s="6">
        <v>0.48819444444444443</v>
      </c>
      <c r="K139" s="1">
        <v>1.0</v>
      </c>
      <c r="L139" s="5">
        <v>43194.0</v>
      </c>
      <c r="M139" s="1">
        <v>56.78</v>
      </c>
      <c r="N139" s="5">
        <v>43198.0</v>
      </c>
      <c r="O139" s="1">
        <v>234.29</v>
      </c>
      <c r="P139" s="5">
        <v>43202.0</v>
      </c>
      <c r="Q139" s="1">
        <v>1118.87</v>
      </c>
      <c r="R139" s="5">
        <v>43199.0</v>
      </c>
      <c r="S139" s="6">
        <v>0.31319444444444444</v>
      </c>
      <c r="T139" s="6">
        <v>0.35833333333333334</v>
      </c>
      <c r="U139" s="5">
        <v>43208.0</v>
      </c>
      <c r="V139" s="1">
        <v>5.0</v>
      </c>
      <c r="W139" s="1">
        <v>0.0</v>
      </c>
      <c r="X139" s="1">
        <v>3458.22</v>
      </c>
      <c r="Y139" s="8">
        <f t="shared" si="1"/>
        <v>125</v>
      </c>
      <c r="Z139" s="1">
        <v>71.0</v>
      </c>
      <c r="AA139" s="1">
        <v>2.0</v>
      </c>
      <c r="AB139">
        <f t="shared" si="2"/>
        <v>73</v>
      </c>
      <c r="AC139" s="1">
        <v>51.0</v>
      </c>
      <c r="AD139" s="1">
        <v>1.0</v>
      </c>
      <c r="AE139">
        <f t="shared" si="3"/>
        <v>52</v>
      </c>
      <c r="AF139" s="5">
        <v>43211.0</v>
      </c>
      <c r="AG139" s="1">
        <v>1.0</v>
      </c>
      <c r="AH139" s="1">
        <v>70.0</v>
      </c>
      <c r="AI139" s="8">
        <f t="shared" si="4"/>
        <v>196</v>
      </c>
      <c r="AJ139" s="5">
        <v>43209.0</v>
      </c>
      <c r="AK139" s="1">
        <v>0.0</v>
      </c>
      <c r="AL139" s="1">
        <v>0.0</v>
      </c>
      <c r="AM139" s="5">
        <v>43210.0</v>
      </c>
      <c r="AN139" s="1">
        <v>0.0</v>
      </c>
      <c r="AO139" s="1">
        <v>0.0</v>
      </c>
      <c r="AP139" s="5">
        <v>43211.0</v>
      </c>
      <c r="AQ139" s="1">
        <v>0.0</v>
      </c>
      <c r="AR139" s="1">
        <v>2.0</v>
      </c>
      <c r="AS139" s="5">
        <v>43212.0</v>
      </c>
      <c r="AT139" s="1">
        <v>1.0</v>
      </c>
      <c r="AU139" s="1">
        <v>1.0</v>
      </c>
      <c r="AV139" s="5">
        <v>43213.0</v>
      </c>
      <c r="AW139" s="1">
        <v>1.0</v>
      </c>
      <c r="AX139" s="1">
        <v>1.0</v>
      </c>
      <c r="AY139" s="5">
        <v>43214.0</v>
      </c>
      <c r="AZ139" s="1">
        <v>1.0</v>
      </c>
      <c r="BA139" s="1">
        <v>2.0</v>
      </c>
      <c r="BB139" s="5">
        <v>43215.0</v>
      </c>
      <c r="BC139" s="1">
        <v>1.0</v>
      </c>
      <c r="BD139" s="1">
        <v>3.0</v>
      </c>
      <c r="BE139" s="1">
        <v>3359.71</v>
      </c>
      <c r="BF139" s="5">
        <v>43214.0</v>
      </c>
      <c r="BG139">
        <f t="shared" si="5"/>
        <v>36</v>
      </c>
      <c r="BI139">
        <f t="shared" si="6"/>
        <v>1</v>
      </c>
      <c r="BJ139">
        <f t="shared" si="7"/>
        <v>37</v>
      </c>
      <c r="BK139" s="1">
        <v>20.0</v>
      </c>
      <c r="BL139" s="1">
        <v>1.0</v>
      </c>
      <c r="BM139" s="1">
        <v>16.0</v>
      </c>
      <c r="BN139" s="1"/>
      <c r="BO139" s="1">
        <v>0.0</v>
      </c>
      <c r="BP139">
        <f t="shared" si="8"/>
        <v>36</v>
      </c>
      <c r="BQ139">
        <f t="shared" si="9"/>
        <v>35</v>
      </c>
      <c r="BR139">
        <f t="shared" si="10"/>
        <v>1</v>
      </c>
      <c r="BS139" s="1">
        <v>4.0</v>
      </c>
      <c r="BU139" s="1">
        <v>4.0</v>
      </c>
      <c r="BY139" s="1">
        <v>9.0</v>
      </c>
      <c r="CA139" s="1">
        <v>10.0</v>
      </c>
      <c r="CB139" s="1">
        <v>1.0</v>
      </c>
      <c r="CC139">
        <f t="shared" si="11"/>
        <v>1</v>
      </c>
      <c r="CE139" s="1">
        <v>1.0</v>
      </c>
      <c r="CG139">
        <f t="shared" si="12"/>
        <v>0</v>
      </c>
      <c r="CK139">
        <f t="shared" si="13"/>
        <v>7</v>
      </c>
      <c r="CM139" s="1">
        <v>4.0</v>
      </c>
      <c r="CN139" s="1">
        <v>3.0</v>
      </c>
      <c r="CO139">
        <f t="shared" si="14"/>
        <v>0</v>
      </c>
      <c r="CT139" s="1" t="s">
        <v>210</v>
      </c>
      <c r="CU139" s="1" t="s">
        <v>211</v>
      </c>
    </row>
    <row r="140">
      <c r="A140" s="1">
        <v>164.0</v>
      </c>
      <c r="C140" s="1" t="s">
        <v>61</v>
      </c>
      <c r="D140" s="1">
        <v>28.0</v>
      </c>
      <c r="E140" s="1">
        <v>10.0</v>
      </c>
      <c r="F140" s="1" t="s">
        <v>3</v>
      </c>
      <c r="H140" s="5">
        <v>43190.0</v>
      </c>
      <c r="I140" s="5">
        <v>43194.0</v>
      </c>
      <c r="J140" s="6">
        <v>0.4888888888888889</v>
      </c>
      <c r="K140" s="1">
        <v>2.0</v>
      </c>
      <c r="L140" s="5">
        <v>43194.0</v>
      </c>
      <c r="M140" s="1">
        <v>47.2</v>
      </c>
      <c r="N140" s="5">
        <v>43198.0</v>
      </c>
      <c r="O140" s="1">
        <v>157.06</v>
      </c>
      <c r="P140" s="5">
        <v>43203.0</v>
      </c>
      <c r="Q140" s="1">
        <v>948.92</v>
      </c>
      <c r="R140" s="5">
        <v>43199.0</v>
      </c>
      <c r="S140" s="6">
        <v>0.31319444444444444</v>
      </c>
      <c r="T140" s="6">
        <v>0.35833333333333334</v>
      </c>
      <c r="U140" s="5">
        <v>43207.0</v>
      </c>
      <c r="V140" s="1">
        <v>5.0</v>
      </c>
      <c r="W140" s="1">
        <v>0.0</v>
      </c>
      <c r="X140" s="1">
        <v>2012.56</v>
      </c>
      <c r="Y140" s="8">
        <f t="shared" si="1"/>
        <v>50</v>
      </c>
      <c r="Z140" s="1">
        <v>47.0</v>
      </c>
      <c r="AA140" s="1">
        <v>0.0</v>
      </c>
      <c r="AB140">
        <f t="shared" si="2"/>
        <v>47</v>
      </c>
      <c r="AC140" s="1">
        <v>2.0</v>
      </c>
      <c r="AD140" s="1">
        <v>1.0</v>
      </c>
      <c r="AE140">
        <f t="shared" si="3"/>
        <v>3</v>
      </c>
      <c r="AF140" s="5">
        <v>43210.0</v>
      </c>
      <c r="AG140" s="1">
        <v>1.0</v>
      </c>
      <c r="AH140" s="1">
        <v>7.0</v>
      </c>
      <c r="AI140" s="8">
        <f t="shared" si="4"/>
        <v>58</v>
      </c>
      <c r="AJ140" s="5">
        <v>43208.0</v>
      </c>
      <c r="AK140" s="1">
        <v>0.0</v>
      </c>
      <c r="AL140" s="1">
        <v>0.0</v>
      </c>
      <c r="AM140" s="5">
        <v>43209.0</v>
      </c>
      <c r="AN140" s="1">
        <v>0.0</v>
      </c>
      <c r="AO140" s="1">
        <v>0.0</v>
      </c>
      <c r="AP140" s="5">
        <v>43210.0</v>
      </c>
      <c r="AQ140" s="1">
        <v>1.0</v>
      </c>
      <c r="AR140" s="1">
        <v>2.0</v>
      </c>
      <c r="AS140" s="5">
        <v>43211.0</v>
      </c>
      <c r="AT140" s="1">
        <v>1.0</v>
      </c>
      <c r="AU140" s="1">
        <v>0.0</v>
      </c>
      <c r="AV140" s="5">
        <v>43212.0</v>
      </c>
      <c r="AW140" s="1">
        <v>1.0</v>
      </c>
      <c r="AX140" s="1">
        <v>4.0</v>
      </c>
      <c r="AY140" s="5">
        <v>43213.0</v>
      </c>
      <c r="AZ140" s="1">
        <v>0.0</v>
      </c>
      <c r="BA140" s="1">
        <v>3.0</v>
      </c>
      <c r="BB140" s="5">
        <v>43214.0</v>
      </c>
      <c r="BC140" s="1">
        <v>1.0</v>
      </c>
      <c r="BD140" s="1">
        <v>2.0</v>
      </c>
      <c r="BE140" s="1">
        <v>2040.51</v>
      </c>
      <c r="BF140" s="5">
        <v>43213.0</v>
      </c>
      <c r="BG140">
        <f t="shared" si="5"/>
        <v>26</v>
      </c>
      <c r="BH140" s="5">
        <v>43216.0</v>
      </c>
      <c r="BI140">
        <f t="shared" si="6"/>
        <v>0</v>
      </c>
      <c r="BJ140">
        <f t="shared" si="7"/>
        <v>26</v>
      </c>
      <c r="BK140" s="1">
        <v>7.0</v>
      </c>
      <c r="BM140" s="1">
        <v>19.0</v>
      </c>
      <c r="BN140" s="1"/>
      <c r="BP140">
        <f t="shared" si="8"/>
        <v>21</v>
      </c>
      <c r="BQ140">
        <f t="shared" si="9"/>
        <v>21</v>
      </c>
      <c r="BR140">
        <f t="shared" si="10"/>
        <v>0</v>
      </c>
      <c r="BS140" s="1">
        <v>9.0</v>
      </c>
      <c r="BU140" s="1">
        <v>7.0</v>
      </c>
      <c r="BY140" s="1">
        <v>3.0</v>
      </c>
      <c r="CA140" s="1">
        <v>1.0</v>
      </c>
      <c r="CC140">
        <f t="shared" si="11"/>
        <v>0</v>
      </c>
      <c r="CG140">
        <f t="shared" si="12"/>
        <v>0</v>
      </c>
      <c r="CK140">
        <f t="shared" si="13"/>
        <v>1</v>
      </c>
      <c r="CM140" s="1">
        <v>1.0</v>
      </c>
      <c r="CO140">
        <f t="shared" si="14"/>
        <v>0</v>
      </c>
      <c r="CT140" s="1" t="s">
        <v>212</v>
      </c>
      <c r="CU140" s="1" t="s">
        <v>154</v>
      </c>
    </row>
    <row r="141">
      <c r="A141" s="1">
        <v>165.0</v>
      </c>
      <c r="C141" s="1" t="s">
        <v>61</v>
      </c>
      <c r="D141" s="1">
        <v>28.0</v>
      </c>
      <c r="E141" s="1">
        <v>10.0</v>
      </c>
      <c r="F141" s="1" t="s">
        <v>3</v>
      </c>
      <c r="H141" s="5">
        <v>43190.0</v>
      </c>
      <c r="I141" s="5">
        <v>43194.0</v>
      </c>
      <c r="J141" s="6">
        <v>0.49027777777777776</v>
      </c>
      <c r="K141" s="1">
        <v>1.0</v>
      </c>
      <c r="L141" s="5">
        <v>43194.0</v>
      </c>
      <c r="M141" s="1">
        <v>40.89</v>
      </c>
      <c r="N141" s="5">
        <v>43198.0</v>
      </c>
      <c r="O141" s="1">
        <v>229.47</v>
      </c>
      <c r="P141" s="5">
        <v>43201.0</v>
      </c>
      <c r="Q141" s="1">
        <v>593.82</v>
      </c>
      <c r="R141" s="5">
        <v>43199.0</v>
      </c>
      <c r="S141" s="6">
        <v>0.31319444444444444</v>
      </c>
      <c r="T141" s="6">
        <v>0.35833333333333334</v>
      </c>
      <c r="U141" s="5">
        <v>43207.0</v>
      </c>
      <c r="V141" s="1">
        <v>5.0</v>
      </c>
      <c r="W141" s="1">
        <v>1.0</v>
      </c>
      <c r="Y141" s="8">
        <f t="shared" si="1"/>
        <v>41</v>
      </c>
      <c r="Z141" s="1">
        <v>28.0</v>
      </c>
      <c r="AA141" s="1">
        <v>3.0</v>
      </c>
      <c r="AB141">
        <f t="shared" si="2"/>
        <v>31</v>
      </c>
      <c r="AC141" s="1">
        <v>10.0</v>
      </c>
      <c r="AD141" s="1">
        <v>0.0</v>
      </c>
      <c r="AE141">
        <f t="shared" si="3"/>
        <v>10</v>
      </c>
      <c r="AF141" s="5">
        <v>43210.0</v>
      </c>
      <c r="AG141" s="1">
        <v>1.0</v>
      </c>
      <c r="AH141" s="1">
        <v>16.0</v>
      </c>
      <c r="AI141" s="8">
        <f t="shared" si="4"/>
        <v>58</v>
      </c>
      <c r="AJ141" s="5">
        <v>43208.0</v>
      </c>
      <c r="AK141" s="1">
        <v>0.0</v>
      </c>
      <c r="AL141" s="1">
        <v>0.0</v>
      </c>
      <c r="AM141" s="5">
        <v>43209.0</v>
      </c>
      <c r="AN141" s="1">
        <v>0.0</v>
      </c>
      <c r="AO141" s="1">
        <v>0.0</v>
      </c>
      <c r="AP141" s="5">
        <v>43210.0</v>
      </c>
      <c r="AQ141" s="1">
        <v>1.0</v>
      </c>
      <c r="AR141" s="1">
        <v>1.0</v>
      </c>
      <c r="AS141" s="5">
        <v>43211.0</v>
      </c>
      <c r="AT141" s="1">
        <v>0.0</v>
      </c>
      <c r="AU141" s="1">
        <v>0.0</v>
      </c>
      <c r="AV141" s="5">
        <v>43212.0</v>
      </c>
      <c r="AW141" s="1">
        <v>0.0</v>
      </c>
      <c r="AX141" s="1">
        <v>1.0</v>
      </c>
      <c r="AY141" s="5">
        <v>43213.0</v>
      </c>
      <c r="AZ141" s="1">
        <v>0.0</v>
      </c>
      <c r="BA141" s="1">
        <v>0.0</v>
      </c>
      <c r="BB141" s="5">
        <v>43214.0</v>
      </c>
      <c r="BC141" s="1">
        <v>1.0</v>
      </c>
      <c r="BD141" s="1">
        <v>4.0</v>
      </c>
      <c r="BE141" s="1">
        <v>1304.52</v>
      </c>
      <c r="BF141" s="5">
        <v>43213.0</v>
      </c>
      <c r="BG141">
        <f t="shared" si="5"/>
        <v>14</v>
      </c>
      <c r="BH141" s="5">
        <v>43215.0</v>
      </c>
      <c r="BI141">
        <f t="shared" si="6"/>
        <v>1</v>
      </c>
      <c r="BJ141">
        <f t="shared" si="7"/>
        <v>15</v>
      </c>
      <c r="BK141" s="1">
        <v>0.0</v>
      </c>
      <c r="BL141" s="1">
        <v>0.0</v>
      </c>
      <c r="BM141" s="1">
        <v>14.0</v>
      </c>
      <c r="BN141" s="1"/>
      <c r="BO141" s="1">
        <v>1.0</v>
      </c>
      <c r="BP141">
        <f t="shared" si="8"/>
        <v>16</v>
      </c>
      <c r="BQ141">
        <f t="shared" si="9"/>
        <v>14</v>
      </c>
      <c r="BR141">
        <f t="shared" si="10"/>
        <v>2</v>
      </c>
      <c r="BU141" s="1">
        <v>9.0</v>
      </c>
      <c r="CA141" s="1">
        <v>2.0</v>
      </c>
      <c r="CC141">
        <f t="shared" si="11"/>
        <v>0</v>
      </c>
      <c r="CG141">
        <f t="shared" si="12"/>
        <v>0</v>
      </c>
      <c r="CK141">
        <f t="shared" si="13"/>
        <v>3</v>
      </c>
      <c r="CN141" s="1">
        <v>3.0</v>
      </c>
      <c r="CO141">
        <f t="shared" si="14"/>
        <v>2</v>
      </c>
      <c r="CR141" s="1">
        <v>2.0</v>
      </c>
      <c r="CT141" s="1" t="s">
        <v>213</v>
      </c>
      <c r="CU141" s="1" t="s">
        <v>214</v>
      </c>
    </row>
    <row r="142">
      <c r="A142" s="1">
        <v>166.0</v>
      </c>
      <c r="C142" s="1" t="s">
        <v>61</v>
      </c>
      <c r="D142" s="1">
        <v>28.0</v>
      </c>
      <c r="E142" s="1">
        <v>10.0</v>
      </c>
      <c r="F142" s="1" t="s">
        <v>4</v>
      </c>
      <c r="H142" s="5">
        <v>43190.0</v>
      </c>
      <c r="I142" s="5">
        <v>43194.0</v>
      </c>
      <c r="J142" s="6">
        <v>0.49375</v>
      </c>
      <c r="K142" s="1">
        <v>2.0</v>
      </c>
      <c r="L142" s="5">
        <v>43194.0</v>
      </c>
      <c r="M142" s="1">
        <v>63.13</v>
      </c>
      <c r="N142" s="5">
        <v>43198.0</v>
      </c>
      <c r="O142" s="1">
        <v>224.91</v>
      </c>
      <c r="P142" s="5">
        <v>43203.0</v>
      </c>
      <c r="Q142" s="1">
        <v>1375.5</v>
      </c>
      <c r="U142" s="5">
        <v>43208.0</v>
      </c>
      <c r="V142" s="1">
        <v>5.0</v>
      </c>
      <c r="W142" s="1">
        <v>0.0</v>
      </c>
      <c r="X142" s="1">
        <v>2967.92</v>
      </c>
      <c r="Y142" s="8">
        <f t="shared" si="1"/>
        <v>93</v>
      </c>
      <c r="Z142" s="1">
        <v>75.0</v>
      </c>
      <c r="AA142" s="1">
        <v>1.0</v>
      </c>
      <c r="AB142">
        <f t="shared" si="2"/>
        <v>76</v>
      </c>
      <c r="AC142" s="1">
        <v>17.0</v>
      </c>
      <c r="AD142" s="1">
        <v>0.0</v>
      </c>
      <c r="AE142">
        <f t="shared" si="3"/>
        <v>17</v>
      </c>
      <c r="AF142" s="5">
        <v>43211.0</v>
      </c>
      <c r="AG142" s="1">
        <v>1.0</v>
      </c>
      <c r="AH142" s="1">
        <v>30.0</v>
      </c>
      <c r="AI142" s="8">
        <f t="shared" si="4"/>
        <v>124</v>
      </c>
      <c r="AJ142" s="5">
        <v>43209.0</v>
      </c>
      <c r="AK142" s="1">
        <v>0.0</v>
      </c>
      <c r="AL142" s="1">
        <v>0.0</v>
      </c>
      <c r="AM142" s="5">
        <v>43210.0</v>
      </c>
      <c r="AN142" s="1">
        <v>0.0</v>
      </c>
      <c r="AO142" s="1">
        <v>0.0</v>
      </c>
      <c r="AP142" s="5">
        <v>43211.0</v>
      </c>
      <c r="AQ142" s="1">
        <v>0.0</v>
      </c>
      <c r="AR142" s="1">
        <v>0.0</v>
      </c>
      <c r="AS142" s="5">
        <v>43212.0</v>
      </c>
      <c r="AT142" s="1">
        <v>0.0</v>
      </c>
      <c r="AU142" s="1">
        <v>0.0</v>
      </c>
      <c r="AV142" s="5">
        <v>43213.0</v>
      </c>
      <c r="AW142" s="1">
        <v>1.0</v>
      </c>
      <c r="AX142" s="1">
        <v>1.0</v>
      </c>
      <c r="AY142" s="5">
        <v>43214.0</v>
      </c>
      <c r="AZ142" s="1">
        <v>0.0</v>
      </c>
      <c r="BA142" s="1">
        <v>1.0</v>
      </c>
      <c r="BB142" s="5">
        <v>43215.0</v>
      </c>
      <c r="BC142" s="1">
        <v>1.0</v>
      </c>
      <c r="BD142" s="1">
        <v>1.0</v>
      </c>
      <c r="BE142" s="1">
        <v>2706.07</v>
      </c>
      <c r="BF142" s="5">
        <v>43214.0</v>
      </c>
      <c r="BG142">
        <f t="shared" si="5"/>
        <v>56</v>
      </c>
      <c r="BH142" s="5">
        <v>43221.0</v>
      </c>
      <c r="BI142">
        <f t="shared" si="6"/>
        <v>1</v>
      </c>
      <c r="BJ142">
        <f t="shared" si="7"/>
        <v>57</v>
      </c>
      <c r="BK142" s="1">
        <v>9.0</v>
      </c>
      <c r="BL142" s="1">
        <v>1.0</v>
      </c>
      <c r="BM142" s="1">
        <v>47.0</v>
      </c>
      <c r="BN142" s="1"/>
      <c r="BO142" s="1">
        <v>0.0</v>
      </c>
      <c r="BP142">
        <f t="shared" si="8"/>
        <v>19</v>
      </c>
      <c r="BQ142">
        <f t="shared" si="9"/>
        <v>19</v>
      </c>
      <c r="BR142">
        <f t="shared" si="10"/>
        <v>0</v>
      </c>
      <c r="BS142" s="1">
        <v>1.0</v>
      </c>
      <c r="BT142" s="1">
        <v>0.0</v>
      </c>
      <c r="BU142" s="1">
        <v>10.0</v>
      </c>
      <c r="BV142" s="1">
        <v>0.0</v>
      </c>
      <c r="BX142" s="1">
        <v>0.0</v>
      </c>
      <c r="BY142" s="1">
        <v>3.0</v>
      </c>
      <c r="BZ142" s="1">
        <v>0.0</v>
      </c>
      <c r="CA142" s="1">
        <v>1.0</v>
      </c>
      <c r="CB142" s="1">
        <v>0.0</v>
      </c>
      <c r="CC142">
        <f t="shared" si="11"/>
        <v>0</v>
      </c>
      <c r="CD142" s="1"/>
      <c r="CE142" s="1"/>
      <c r="CF142" s="1"/>
      <c r="CG142">
        <f t="shared" si="12"/>
        <v>0</v>
      </c>
      <c r="CH142" s="1"/>
      <c r="CI142" s="1"/>
      <c r="CK142">
        <f t="shared" si="13"/>
        <v>4</v>
      </c>
      <c r="CL142" s="1"/>
      <c r="CM142" s="1">
        <v>2.0</v>
      </c>
      <c r="CN142" s="1">
        <v>2.0</v>
      </c>
      <c r="CO142">
        <f t="shared" si="14"/>
        <v>0</v>
      </c>
      <c r="CT142" s="1" t="s">
        <v>215</v>
      </c>
      <c r="CU142" s="1" t="s">
        <v>154</v>
      </c>
    </row>
    <row r="143">
      <c r="A143" s="1">
        <v>167.0</v>
      </c>
      <c r="C143" s="1" t="s">
        <v>61</v>
      </c>
      <c r="D143" s="1">
        <v>28.0</v>
      </c>
      <c r="E143" s="1">
        <v>10.0</v>
      </c>
      <c r="F143" s="1">
        <v>0.0</v>
      </c>
      <c r="H143" s="5">
        <v>43190.0</v>
      </c>
      <c r="I143" s="5">
        <v>43194.0</v>
      </c>
      <c r="J143" s="6">
        <v>0.49722222222222223</v>
      </c>
      <c r="K143" s="1">
        <v>2.0</v>
      </c>
      <c r="L143" s="5">
        <v>43194.0</v>
      </c>
      <c r="M143" s="1">
        <v>45.11</v>
      </c>
      <c r="Y143" s="8">
        <f t="shared" si="1"/>
        <v>0</v>
      </c>
      <c r="AB143">
        <f t="shared" si="2"/>
        <v>0</v>
      </c>
      <c r="AE143">
        <f t="shared" si="3"/>
        <v>0</v>
      </c>
      <c r="AI143" s="8">
        <f t="shared" si="4"/>
        <v>0</v>
      </c>
      <c r="BG143">
        <f t="shared" si="5"/>
        <v>0</v>
      </c>
      <c r="BI143">
        <f t="shared" si="6"/>
        <v>0</v>
      </c>
      <c r="BJ143">
        <f t="shared" si="7"/>
        <v>0</v>
      </c>
      <c r="BP143">
        <f t="shared" si="8"/>
        <v>0</v>
      </c>
      <c r="BQ143">
        <f t="shared" si="9"/>
        <v>0</v>
      </c>
      <c r="BR143">
        <f t="shared" si="10"/>
        <v>0</v>
      </c>
      <c r="CC143">
        <f t="shared" si="11"/>
        <v>0</v>
      </c>
      <c r="CG143">
        <f t="shared" si="12"/>
        <v>0</v>
      </c>
      <c r="CK143">
        <f t="shared" si="13"/>
        <v>0</v>
      </c>
      <c r="CO143">
        <f t="shared" si="14"/>
        <v>0</v>
      </c>
    </row>
    <row r="144">
      <c r="A144" s="1">
        <v>168.0</v>
      </c>
      <c r="C144" s="1" t="s">
        <v>61</v>
      </c>
      <c r="D144" s="1">
        <v>28.0</v>
      </c>
      <c r="E144" s="1">
        <v>10.0</v>
      </c>
      <c r="F144" s="1" t="s">
        <v>3</v>
      </c>
      <c r="H144" s="5">
        <v>43190.0</v>
      </c>
      <c r="I144" s="5">
        <v>43194.0</v>
      </c>
      <c r="J144" s="6">
        <v>0.49166666666666664</v>
      </c>
      <c r="K144" s="1">
        <v>1.0</v>
      </c>
      <c r="L144" s="5">
        <v>43194.0</v>
      </c>
      <c r="M144" s="1">
        <v>44.43</v>
      </c>
      <c r="N144" s="5">
        <v>43198.0</v>
      </c>
      <c r="O144" s="1">
        <v>360.35</v>
      </c>
      <c r="P144" s="5">
        <v>43201.0</v>
      </c>
      <c r="Q144" s="1">
        <v>976.47</v>
      </c>
      <c r="R144" s="5">
        <v>43199.0</v>
      </c>
      <c r="S144" s="6">
        <v>0.31319444444444444</v>
      </c>
      <c r="T144" s="6">
        <v>0.35833333333333334</v>
      </c>
      <c r="U144" s="5">
        <v>43207.0</v>
      </c>
      <c r="V144" s="1">
        <v>5.0</v>
      </c>
      <c r="W144" s="1">
        <v>0.0</v>
      </c>
      <c r="X144" s="1">
        <v>3053.87</v>
      </c>
      <c r="Y144" s="8">
        <f t="shared" si="1"/>
        <v>64</v>
      </c>
      <c r="Z144" s="1">
        <v>54.0</v>
      </c>
      <c r="AA144" s="1">
        <v>2.0</v>
      </c>
      <c r="AB144">
        <f t="shared" si="2"/>
        <v>56</v>
      </c>
      <c r="AC144" s="1">
        <v>7.0</v>
      </c>
      <c r="AD144" s="1">
        <v>1.0</v>
      </c>
      <c r="AE144">
        <f t="shared" si="3"/>
        <v>8</v>
      </c>
      <c r="AF144" s="5">
        <v>43211.0</v>
      </c>
      <c r="AG144" s="1">
        <v>1.0</v>
      </c>
      <c r="AH144" s="1">
        <v>30.0</v>
      </c>
      <c r="AI144" s="8">
        <f t="shared" si="4"/>
        <v>95</v>
      </c>
      <c r="AJ144" s="5">
        <v>43208.0</v>
      </c>
      <c r="AK144" s="1">
        <v>1.0</v>
      </c>
      <c r="AL144" s="1">
        <v>1.0</v>
      </c>
      <c r="AM144" s="5">
        <v>43209.0</v>
      </c>
      <c r="AN144" s="1">
        <v>1.0</v>
      </c>
      <c r="AO144" s="1">
        <v>0.0</v>
      </c>
      <c r="AP144" s="5">
        <v>43210.0</v>
      </c>
      <c r="AQ144" s="1">
        <v>0.0</v>
      </c>
      <c r="AR144" s="1">
        <v>3.0</v>
      </c>
      <c r="AS144" s="5">
        <v>43211.0</v>
      </c>
      <c r="AT144" s="1">
        <v>0.0</v>
      </c>
      <c r="AU144" s="1">
        <v>0.0</v>
      </c>
      <c r="AV144" s="5">
        <v>43212.0</v>
      </c>
      <c r="AW144" s="1">
        <v>1.0</v>
      </c>
      <c r="AX144" s="1">
        <v>1.0</v>
      </c>
      <c r="AY144" s="5">
        <v>43213.0</v>
      </c>
      <c r="AZ144" s="1">
        <v>0.0</v>
      </c>
      <c r="BA144" s="1">
        <v>0.0</v>
      </c>
      <c r="BB144" s="5">
        <v>43214.0</v>
      </c>
      <c r="BC144" s="1">
        <v>1.0</v>
      </c>
      <c r="BD144" s="1">
        <v>2.0</v>
      </c>
      <c r="BE144" s="1">
        <v>2667.95</v>
      </c>
      <c r="BF144" s="5">
        <v>43213.0</v>
      </c>
      <c r="BG144">
        <f t="shared" si="5"/>
        <v>21</v>
      </c>
      <c r="BH144" s="5">
        <v>43215.0</v>
      </c>
      <c r="BI144">
        <f t="shared" si="6"/>
        <v>2</v>
      </c>
      <c r="BJ144">
        <f t="shared" si="7"/>
        <v>23</v>
      </c>
      <c r="BK144" s="1">
        <v>18.0</v>
      </c>
      <c r="BL144" s="1">
        <v>1.0</v>
      </c>
      <c r="BM144" s="1">
        <v>3.0</v>
      </c>
      <c r="BN144" s="1"/>
      <c r="BO144" s="1">
        <v>1.0</v>
      </c>
      <c r="BP144">
        <f t="shared" si="8"/>
        <v>0</v>
      </c>
      <c r="BQ144">
        <f t="shared" si="9"/>
        <v>0</v>
      </c>
      <c r="BR144">
        <f t="shared" si="10"/>
        <v>0</v>
      </c>
      <c r="CC144">
        <f t="shared" si="11"/>
        <v>0</v>
      </c>
      <c r="CG144">
        <f t="shared" si="12"/>
        <v>0</v>
      </c>
      <c r="CK144">
        <f t="shared" si="13"/>
        <v>0</v>
      </c>
      <c r="CO144">
        <f t="shared" si="14"/>
        <v>0</v>
      </c>
      <c r="CT144" s="1" t="s">
        <v>216</v>
      </c>
      <c r="CU144" s="1" t="s">
        <v>154</v>
      </c>
    </row>
    <row r="145">
      <c r="A145" s="1">
        <v>169.0</v>
      </c>
      <c r="C145" s="1" t="s">
        <v>61</v>
      </c>
      <c r="D145" s="1">
        <v>28.0</v>
      </c>
      <c r="E145" s="1">
        <v>10.0</v>
      </c>
      <c r="F145" s="1" t="s">
        <v>4</v>
      </c>
      <c r="H145" s="5">
        <v>43190.0</v>
      </c>
      <c r="I145" s="5">
        <v>43194.0</v>
      </c>
      <c r="J145" s="6">
        <v>0.49583333333333335</v>
      </c>
      <c r="K145" s="1">
        <v>1.0</v>
      </c>
      <c r="L145" s="5">
        <v>43194.0</v>
      </c>
      <c r="M145" s="1">
        <v>50.15</v>
      </c>
      <c r="N145" s="5">
        <v>43198.0</v>
      </c>
      <c r="O145" s="1">
        <v>212.72</v>
      </c>
      <c r="P145" s="5">
        <v>43205.0</v>
      </c>
      <c r="Q145" s="1">
        <v>467.61</v>
      </c>
      <c r="R145" s="5">
        <v>43206.0</v>
      </c>
      <c r="S145" s="6">
        <v>0.3125</v>
      </c>
      <c r="T145" s="6">
        <v>0.36041666666666666</v>
      </c>
      <c r="U145" s="5">
        <v>43211.0</v>
      </c>
      <c r="V145" s="1">
        <v>5.0</v>
      </c>
      <c r="W145" s="1">
        <v>0.0</v>
      </c>
      <c r="X145" s="1">
        <v>1817.3</v>
      </c>
      <c r="Y145" s="8">
        <f t="shared" si="1"/>
        <v>60</v>
      </c>
      <c r="Z145" s="1">
        <v>54.0</v>
      </c>
      <c r="AA145" s="1"/>
      <c r="AB145">
        <f t="shared" si="2"/>
        <v>54</v>
      </c>
      <c r="AC145" s="1">
        <v>6.0</v>
      </c>
      <c r="AE145">
        <f t="shared" si="3"/>
        <v>6</v>
      </c>
      <c r="AH145" s="1">
        <v>7.0</v>
      </c>
      <c r="AI145" s="8">
        <f t="shared" si="4"/>
        <v>67</v>
      </c>
      <c r="AM145" s="5">
        <v>43213.0</v>
      </c>
      <c r="AN145" s="1">
        <v>0.0</v>
      </c>
      <c r="AO145" s="1">
        <v>1.0</v>
      </c>
      <c r="AP145" s="5">
        <v>43214.0</v>
      </c>
      <c r="AQ145" s="1">
        <v>1.0</v>
      </c>
      <c r="AR145" s="1">
        <v>2.0</v>
      </c>
      <c r="AS145" s="5">
        <v>43215.0</v>
      </c>
      <c r="AT145" s="1">
        <v>1.0</v>
      </c>
      <c r="AU145" s="1">
        <v>2.0</v>
      </c>
      <c r="AV145" s="5">
        <v>43216.0</v>
      </c>
      <c r="AW145" s="1">
        <v>1.0</v>
      </c>
      <c r="AX145" s="1">
        <v>2.0</v>
      </c>
      <c r="AY145" s="5">
        <v>43217.0</v>
      </c>
      <c r="AZ145" s="1">
        <v>1.0</v>
      </c>
      <c r="BA145" s="1">
        <v>6.0</v>
      </c>
      <c r="BB145" s="5">
        <v>43218.0</v>
      </c>
      <c r="BC145" s="1">
        <v>0.0</v>
      </c>
      <c r="BD145" s="1">
        <v>3.0</v>
      </c>
      <c r="BE145" s="1">
        <v>1984.27</v>
      </c>
      <c r="BF145" s="5">
        <v>43217.0</v>
      </c>
      <c r="BG145">
        <f t="shared" si="5"/>
        <v>38</v>
      </c>
      <c r="BI145">
        <f t="shared" si="6"/>
        <v>0</v>
      </c>
      <c r="BJ145">
        <f t="shared" si="7"/>
        <v>38</v>
      </c>
      <c r="BK145" s="1">
        <v>6.0</v>
      </c>
      <c r="BM145" s="1">
        <v>32.0</v>
      </c>
      <c r="BN145" s="1"/>
      <c r="BP145">
        <f t="shared" si="8"/>
        <v>16</v>
      </c>
      <c r="BQ145">
        <f t="shared" si="9"/>
        <v>16</v>
      </c>
      <c r="BR145">
        <f t="shared" si="10"/>
        <v>0</v>
      </c>
      <c r="BS145" s="1">
        <v>1.0</v>
      </c>
      <c r="BU145" s="1">
        <v>2.0</v>
      </c>
      <c r="BY145" s="1">
        <v>7.0</v>
      </c>
      <c r="CA145" s="1">
        <v>3.0</v>
      </c>
      <c r="CC145">
        <f t="shared" si="11"/>
        <v>2</v>
      </c>
      <c r="CF145" s="1">
        <v>2.0</v>
      </c>
      <c r="CG145">
        <f t="shared" si="12"/>
        <v>0</v>
      </c>
      <c r="CK145">
        <f t="shared" si="13"/>
        <v>1</v>
      </c>
      <c r="CM145" s="1">
        <v>1.0</v>
      </c>
      <c r="CO145">
        <f t="shared" si="14"/>
        <v>0</v>
      </c>
      <c r="CU145" s="1" t="s">
        <v>154</v>
      </c>
    </row>
    <row r="146">
      <c r="A146" s="1">
        <v>170.0</v>
      </c>
      <c r="C146" s="1" t="s">
        <v>61</v>
      </c>
      <c r="D146" s="1">
        <v>28.0</v>
      </c>
      <c r="E146" s="1">
        <v>10.0</v>
      </c>
      <c r="F146" s="1">
        <v>0.0</v>
      </c>
      <c r="H146" s="5">
        <v>43190.0</v>
      </c>
      <c r="I146" s="5">
        <v>43194.0</v>
      </c>
      <c r="J146" s="6">
        <v>0.49930555555555556</v>
      </c>
      <c r="K146" s="1">
        <v>1.0</v>
      </c>
      <c r="L146" s="5">
        <v>43194.0</v>
      </c>
      <c r="M146" s="1">
        <v>60.85</v>
      </c>
      <c r="N146" s="5">
        <v>43198.0</v>
      </c>
      <c r="O146" s="1">
        <v>323.05</v>
      </c>
      <c r="P146" s="5">
        <v>43202.0</v>
      </c>
      <c r="Q146" s="1">
        <v>1803.81</v>
      </c>
      <c r="Y146" s="8">
        <f t="shared" si="1"/>
        <v>0</v>
      </c>
      <c r="AB146">
        <f t="shared" si="2"/>
        <v>0</v>
      </c>
      <c r="AE146">
        <f t="shared" si="3"/>
        <v>0</v>
      </c>
      <c r="AI146" s="8">
        <f t="shared" si="4"/>
        <v>0</v>
      </c>
      <c r="BG146">
        <f t="shared" si="5"/>
        <v>0</v>
      </c>
      <c r="BI146">
        <f t="shared" si="6"/>
        <v>0</v>
      </c>
      <c r="BJ146">
        <f t="shared" si="7"/>
        <v>0</v>
      </c>
      <c r="BP146">
        <f t="shared" si="8"/>
        <v>0</v>
      </c>
      <c r="BQ146">
        <f t="shared" si="9"/>
        <v>0</v>
      </c>
      <c r="BR146">
        <f t="shared" si="10"/>
        <v>0</v>
      </c>
      <c r="CC146">
        <f t="shared" si="11"/>
        <v>0</v>
      </c>
      <c r="CG146">
        <f t="shared" si="12"/>
        <v>0</v>
      </c>
      <c r="CK146">
        <f t="shared" si="13"/>
        <v>0</v>
      </c>
      <c r="CO146">
        <f t="shared" si="14"/>
        <v>0</v>
      </c>
      <c r="CT146" s="1" t="s">
        <v>217</v>
      </c>
    </row>
    <row r="147">
      <c r="A147" s="1">
        <v>171.0</v>
      </c>
      <c r="C147" s="1" t="s">
        <v>61</v>
      </c>
      <c r="D147" s="1">
        <v>28.0</v>
      </c>
      <c r="E147" s="1">
        <v>10.0</v>
      </c>
      <c r="F147" s="1" t="s">
        <v>3</v>
      </c>
      <c r="H147" s="5">
        <v>43190.0</v>
      </c>
      <c r="I147" s="5">
        <v>43194.0</v>
      </c>
      <c r="J147" s="6">
        <v>0.49236111111111114</v>
      </c>
      <c r="K147" s="1">
        <v>1.0</v>
      </c>
      <c r="L147" s="5">
        <v>43194.0</v>
      </c>
      <c r="M147" s="1">
        <v>71.46</v>
      </c>
      <c r="N147" s="5">
        <v>43198.0</v>
      </c>
      <c r="O147" s="1">
        <v>324.11</v>
      </c>
      <c r="P147" s="5">
        <v>43204.0</v>
      </c>
      <c r="Q147" s="1">
        <v>1988.03</v>
      </c>
      <c r="R147" s="5">
        <v>43199.0</v>
      </c>
      <c r="S147" s="6">
        <v>0.31319444444444444</v>
      </c>
      <c r="T147" s="6">
        <v>0.35833333333333334</v>
      </c>
      <c r="U147" s="5">
        <v>43209.0</v>
      </c>
      <c r="V147" s="1">
        <v>5.0</v>
      </c>
      <c r="W147" s="1">
        <v>0.0</v>
      </c>
      <c r="X147" s="1">
        <v>4019.64</v>
      </c>
      <c r="Y147" s="8">
        <f t="shared" si="1"/>
        <v>91</v>
      </c>
      <c r="Z147" s="1">
        <v>71.0</v>
      </c>
      <c r="AA147" s="1"/>
      <c r="AB147">
        <f t="shared" si="2"/>
        <v>71</v>
      </c>
      <c r="AC147" s="1">
        <v>20.0</v>
      </c>
      <c r="AE147">
        <f t="shared" si="3"/>
        <v>20</v>
      </c>
      <c r="AH147" s="1">
        <v>22.0</v>
      </c>
      <c r="AI147" s="8">
        <f t="shared" si="4"/>
        <v>113</v>
      </c>
      <c r="AJ147" s="5">
        <v>43210.0</v>
      </c>
      <c r="AK147" s="1">
        <v>0.0</v>
      </c>
      <c r="AL147" s="1">
        <v>0.0</v>
      </c>
      <c r="AM147" s="5">
        <v>43211.0</v>
      </c>
      <c r="AN147" s="1">
        <v>0.0</v>
      </c>
      <c r="AO147" s="1">
        <v>0.0</v>
      </c>
      <c r="AP147" s="5">
        <v>43212.0</v>
      </c>
      <c r="AQ147" s="1">
        <v>1.0</v>
      </c>
      <c r="AR147" s="1">
        <v>0.0</v>
      </c>
      <c r="AS147" s="5">
        <v>43213.0</v>
      </c>
      <c r="AT147" s="1">
        <v>1.0</v>
      </c>
      <c r="AU147" s="1">
        <v>2.0</v>
      </c>
      <c r="AV147" s="5">
        <v>43214.0</v>
      </c>
      <c r="AW147" s="1">
        <v>0.0</v>
      </c>
      <c r="AX147" s="1">
        <v>1.0</v>
      </c>
      <c r="AY147" s="5">
        <v>43215.0</v>
      </c>
      <c r="AZ147" s="1">
        <v>0.0</v>
      </c>
      <c r="BA147" s="1">
        <v>0.0</v>
      </c>
      <c r="BB147" s="5">
        <v>43216.0</v>
      </c>
      <c r="BC147" s="1">
        <v>1.0</v>
      </c>
      <c r="BD147" s="1">
        <v>1.0</v>
      </c>
      <c r="BE147" s="1">
        <v>3673.09</v>
      </c>
      <c r="BF147" s="5">
        <v>43215.0</v>
      </c>
      <c r="BG147">
        <f t="shared" si="5"/>
        <v>55</v>
      </c>
      <c r="BI147">
        <f t="shared" si="6"/>
        <v>0</v>
      </c>
      <c r="BJ147">
        <f t="shared" si="7"/>
        <v>55</v>
      </c>
      <c r="BK147" s="1">
        <v>41.0</v>
      </c>
      <c r="BM147" s="1">
        <v>14.0</v>
      </c>
      <c r="BP147">
        <f t="shared" si="8"/>
        <v>0</v>
      </c>
      <c r="BQ147">
        <f t="shared" si="9"/>
        <v>0</v>
      </c>
      <c r="BR147">
        <f t="shared" si="10"/>
        <v>0</v>
      </c>
      <c r="CC147">
        <f t="shared" si="11"/>
        <v>0</v>
      </c>
      <c r="CG147">
        <f t="shared" si="12"/>
        <v>0</v>
      </c>
      <c r="CK147">
        <f t="shared" si="13"/>
        <v>0</v>
      </c>
      <c r="CO147">
        <f t="shared" si="14"/>
        <v>0</v>
      </c>
      <c r="CT147" s="1" t="s">
        <v>173</v>
      </c>
      <c r="CU147" s="1" t="s">
        <v>214</v>
      </c>
    </row>
    <row r="148">
      <c r="A148" s="1">
        <v>173.0</v>
      </c>
      <c r="C148" s="1" t="s">
        <v>61</v>
      </c>
      <c r="D148" s="1">
        <v>28.0</v>
      </c>
      <c r="E148" s="1">
        <v>10.0</v>
      </c>
      <c r="F148" s="1">
        <v>0.0</v>
      </c>
      <c r="H148" s="5">
        <v>43190.0</v>
      </c>
      <c r="I148" s="5">
        <v>43194.0</v>
      </c>
      <c r="J148" s="6">
        <v>0.5</v>
      </c>
      <c r="K148" s="1">
        <v>1.0</v>
      </c>
      <c r="L148" s="5">
        <v>43194.0</v>
      </c>
      <c r="M148" s="1">
        <v>55.49</v>
      </c>
      <c r="N148" s="5">
        <v>43199.0</v>
      </c>
      <c r="O148" s="1">
        <v>199.19</v>
      </c>
      <c r="P148" s="5">
        <v>43204.0</v>
      </c>
      <c r="Q148" s="1">
        <v>723.45</v>
      </c>
      <c r="U148" s="5">
        <v>43210.0</v>
      </c>
      <c r="V148" s="1">
        <v>5.0</v>
      </c>
      <c r="W148" s="1">
        <v>0.0</v>
      </c>
      <c r="X148" s="1">
        <v>2014.68</v>
      </c>
      <c r="Y148" s="8">
        <f t="shared" si="1"/>
        <v>76</v>
      </c>
      <c r="Z148" s="1">
        <v>51.0</v>
      </c>
      <c r="AA148" s="1"/>
      <c r="AB148">
        <f t="shared" si="2"/>
        <v>51</v>
      </c>
      <c r="AC148" s="1">
        <v>25.0</v>
      </c>
      <c r="AE148">
        <f t="shared" si="3"/>
        <v>25</v>
      </c>
      <c r="AH148" s="1">
        <v>31.0</v>
      </c>
      <c r="AI148" s="8">
        <f t="shared" si="4"/>
        <v>107</v>
      </c>
      <c r="AJ148" s="5">
        <v>43211.0</v>
      </c>
      <c r="AK148" s="1">
        <v>0.0</v>
      </c>
      <c r="AL148" s="1">
        <v>0.0</v>
      </c>
      <c r="AM148" s="5">
        <v>43212.0</v>
      </c>
      <c r="AN148" s="1">
        <v>0.0</v>
      </c>
      <c r="AO148" s="1">
        <v>1.0</v>
      </c>
      <c r="AP148" s="5">
        <v>43213.0</v>
      </c>
      <c r="AQ148" s="1">
        <v>0.0</v>
      </c>
      <c r="AR148" s="1">
        <v>4.0</v>
      </c>
      <c r="AS148" s="5">
        <v>43214.0</v>
      </c>
      <c r="AT148" s="1">
        <v>1.0</v>
      </c>
      <c r="AU148" s="1">
        <v>2.0</v>
      </c>
      <c r="AV148" s="5">
        <v>43215.0</v>
      </c>
      <c r="AW148" s="1">
        <v>1.0</v>
      </c>
      <c r="AX148" s="1">
        <v>3.0</v>
      </c>
      <c r="AY148" s="5">
        <v>43216.0</v>
      </c>
      <c r="AZ148" s="1">
        <v>1.0</v>
      </c>
      <c r="BA148" s="1">
        <v>3.0</v>
      </c>
      <c r="BB148" s="5">
        <v>43217.0</v>
      </c>
      <c r="BC148" s="1">
        <v>1.0</v>
      </c>
      <c r="BD148" s="1">
        <v>6.0</v>
      </c>
      <c r="BE148" s="1">
        <v>1739.28</v>
      </c>
      <c r="BF148" s="5">
        <v>43216.0</v>
      </c>
      <c r="BG148">
        <f t="shared" si="5"/>
        <v>40</v>
      </c>
      <c r="BI148">
        <f t="shared" si="6"/>
        <v>0</v>
      </c>
      <c r="BJ148">
        <f t="shared" si="7"/>
        <v>40</v>
      </c>
      <c r="BK148" s="1">
        <v>0.0</v>
      </c>
      <c r="BM148" s="1">
        <v>40.0</v>
      </c>
      <c r="BP148">
        <f t="shared" si="8"/>
        <v>0</v>
      </c>
      <c r="BQ148">
        <f t="shared" si="9"/>
        <v>0</v>
      </c>
      <c r="BR148">
        <f t="shared" si="10"/>
        <v>0</v>
      </c>
      <c r="CC148">
        <f t="shared" si="11"/>
        <v>0</v>
      </c>
      <c r="CG148">
        <f t="shared" si="12"/>
        <v>0</v>
      </c>
      <c r="CK148">
        <f t="shared" si="13"/>
        <v>0</v>
      </c>
      <c r="CO148">
        <f t="shared" si="14"/>
        <v>0</v>
      </c>
      <c r="CT148" s="1" t="s">
        <v>218</v>
      </c>
      <c r="CU148" s="1" t="s">
        <v>219</v>
      </c>
    </row>
    <row r="149">
      <c r="A149" s="1">
        <v>174.0</v>
      </c>
      <c r="C149" s="1" t="s">
        <v>61</v>
      </c>
      <c r="D149" s="1">
        <v>28.0</v>
      </c>
      <c r="E149" s="1">
        <v>0.0</v>
      </c>
      <c r="F149" s="1" t="s">
        <v>3</v>
      </c>
      <c r="H149" s="5">
        <v>43192.0</v>
      </c>
      <c r="I149" s="5">
        <v>43195.0</v>
      </c>
      <c r="J149" s="6">
        <v>0.25416666666666665</v>
      </c>
      <c r="K149" s="1">
        <v>1.0</v>
      </c>
      <c r="L149" s="5">
        <v>43195.0</v>
      </c>
      <c r="M149" s="1">
        <v>52.2</v>
      </c>
      <c r="N149" s="5">
        <v>43198.0</v>
      </c>
      <c r="O149" s="1">
        <v>171.14</v>
      </c>
      <c r="P149" s="5">
        <v>43203.0</v>
      </c>
      <c r="Q149" s="1">
        <v>683.12</v>
      </c>
      <c r="R149" s="5">
        <v>43199.0</v>
      </c>
      <c r="S149" s="6">
        <v>0.31319444444444444</v>
      </c>
      <c r="T149" s="6">
        <v>0.35833333333333334</v>
      </c>
      <c r="U149" s="5">
        <v>43205.0</v>
      </c>
      <c r="V149" s="1">
        <v>5.0</v>
      </c>
      <c r="W149" s="1">
        <v>0.0</v>
      </c>
      <c r="X149" s="1">
        <v>534.37</v>
      </c>
      <c r="Y149" s="8">
        <f t="shared" si="1"/>
        <v>11</v>
      </c>
      <c r="Z149" s="1">
        <v>10.0</v>
      </c>
      <c r="AA149" s="1"/>
      <c r="AB149">
        <f t="shared" si="2"/>
        <v>10</v>
      </c>
      <c r="AC149" s="1">
        <v>1.0</v>
      </c>
      <c r="AE149">
        <f t="shared" si="3"/>
        <v>1</v>
      </c>
      <c r="AI149" s="8">
        <f t="shared" si="4"/>
        <v>11</v>
      </c>
      <c r="AJ149" s="5">
        <v>43206.0</v>
      </c>
      <c r="AK149" s="1">
        <v>0.0</v>
      </c>
      <c r="AL149" s="1">
        <v>0.0</v>
      </c>
      <c r="AM149" s="5">
        <v>43207.0</v>
      </c>
      <c r="AN149" s="1">
        <v>0.0</v>
      </c>
      <c r="AO149" s="1">
        <v>0.0</v>
      </c>
      <c r="AP149" s="5">
        <v>43208.0</v>
      </c>
      <c r="AQ149" s="1">
        <v>0.0</v>
      </c>
      <c r="AR149" s="1">
        <v>2.0</v>
      </c>
      <c r="AS149" s="5">
        <v>43209.0</v>
      </c>
      <c r="AT149" s="1">
        <v>0.0</v>
      </c>
      <c r="AU149" s="1">
        <v>1.0</v>
      </c>
      <c r="AV149" s="5">
        <v>43210.0</v>
      </c>
      <c r="AW149" s="1">
        <v>0.0</v>
      </c>
      <c r="AX149" s="1">
        <v>0.0</v>
      </c>
      <c r="AY149" s="5">
        <v>43211.0</v>
      </c>
      <c r="AZ149" s="1">
        <v>0.0</v>
      </c>
      <c r="BA149" s="1">
        <v>1.0</v>
      </c>
      <c r="BB149" s="5">
        <v>43212.0</v>
      </c>
      <c r="BC149" s="1">
        <v>1.0</v>
      </c>
      <c r="BD149" s="1">
        <v>3.0</v>
      </c>
      <c r="BE149" s="1">
        <v>483.39</v>
      </c>
      <c r="BF149" s="5">
        <v>43210.0</v>
      </c>
      <c r="BG149">
        <f t="shared" si="5"/>
        <v>9</v>
      </c>
      <c r="BI149">
        <f t="shared" si="6"/>
        <v>0</v>
      </c>
      <c r="BJ149">
        <f t="shared" si="7"/>
        <v>9</v>
      </c>
      <c r="BK149" s="1">
        <v>3.0</v>
      </c>
      <c r="BM149" s="1">
        <v>6.0</v>
      </c>
      <c r="BN149" s="1"/>
      <c r="BP149">
        <f t="shared" si="8"/>
        <v>1</v>
      </c>
      <c r="BQ149">
        <f t="shared" si="9"/>
        <v>1</v>
      </c>
      <c r="BR149">
        <f t="shared" si="10"/>
        <v>0</v>
      </c>
      <c r="CA149" s="1">
        <v>1.0</v>
      </c>
      <c r="CC149">
        <f t="shared" si="11"/>
        <v>0</v>
      </c>
      <c r="CG149">
        <f t="shared" si="12"/>
        <v>0</v>
      </c>
      <c r="CK149">
        <f t="shared" si="13"/>
        <v>0</v>
      </c>
      <c r="CO149">
        <f t="shared" si="14"/>
        <v>0</v>
      </c>
      <c r="CT149" s="1" t="s">
        <v>149</v>
      </c>
    </row>
    <row r="150">
      <c r="A150" s="1">
        <v>175.0</v>
      </c>
      <c r="C150" s="1" t="s">
        <v>61</v>
      </c>
      <c r="D150" s="1">
        <v>28.0</v>
      </c>
      <c r="E150" s="1">
        <v>0.0</v>
      </c>
      <c r="F150" s="1">
        <v>0.0</v>
      </c>
      <c r="H150" s="5">
        <v>43192.0</v>
      </c>
      <c r="I150" s="5">
        <v>43195.0</v>
      </c>
      <c r="J150" s="6">
        <v>0.2520833333333333</v>
      </c>
      <c r="K150" s="1">
        <v>1.0</v>
      </c>
      <c r="L150" s="5">
        <v>43195.0</v>
      </c>
      <c r="M150" s="1">
        <v>43.15</v>
      </c>
      <c r="N150" s="5">
        <v>43198.0</v>
      </c>
      <c r="O150" s="1">
        <v>194.93</v>
      </c>
      <c r="U150" s="5">
        <v>43205.0</v>
      </c>
      <c r="V150" s="1">
        <v>4.0</v>
      </c>
      <c r="W150" s="1">
        <v>0.0</v>
      </c>
      <c r="X150" s="1">
        <v>496.22</v>
      </c>
      <c r="Y150" s="8">
        <f t="shared" si="1"/>
        <v>6</v>
      </c>
      <c r="Z150" s="1">
        <v>6.0</v>
      </c>
      <c r="AA150" s="1"/>
      <c r="AB150">
        <f t="shared" si="2"/>
        <v>6</v>
      </c>
      <c r="AC150" s="1">
        <v>0.0</v>
      </c>
      <c r="AE150">
        <f t="shared" si="3"/>
        <v>0</v>
      </c>
      <c r="AI150" s="8">
        <f t="shared" si="4"/>
        <v>6</v>
      </c>
      <c r="AJ150" s="5">
        <v>43206.0</v>
      </c>
      <c r="AK150" s="1">
        <v>1.0</v>
      </c>
      <c r="AL150" s="1">
        <v>2.0</v>
      </c>
      <c r="AM150" s="5">
        <v>43207.0</v>
      </c>
      <c r="AN150" s="1">
        <v>1.0</v>
      </c>
      <c r="AO150" s="1">
        <v>2.0</v>
      </c>
      <c r="AP150" s="5">
        <v>43208.0</v>
      </c>
      <c r="AQ150" s="1">
        <v>0.0</v>
      </c>
      <c r="AR150" s="1">
        <v>0.0</v>
      </c>
      <c r="AS150" s="5">
        <v>43209.0</v>
      </c>
      <c r="AT150" s="1">
        <v>1.0</v>
      </c>
      <c r="AU150" s="1">
        <v>2.0</v>
      </c>
      <c r="AV150" s="5">
        <v>43210.0</v>
      </c>
      <c r="AW150" s="1">
        <v>0.0</v>
      </c>
      <c r="AX150" s="1">
        <v>0.0</v>
      </c>
      <c r="AY150" s="5">
        <v>43211.0</v>
      </c>
      <c r="AZ150" s="1">
        <v>1.0</v>
      </c>
      <c r="BA150" s="1">
        <v>4.0</v>
      </c>
      <c r="BB150" s="5">
        <v>43212.0</v>
      </c>
      <c r="BC150" s="1">
        <v>1.0</v>
      </c>
      <c r="BD150" s="1">
        <v>7.0</v>
      </c>
      <c r="BE150" s="1">
        <v>556.89</v>
      </c>
      <c r="BF150" s="5">
        <v>43210.0</v>
      </c>
      <c r="BG150">
        <f t="shared" si="5"/>
        <v>6</v>
      </c>
      <c r="BI150">
        <f t="shared" si="6"/>
        <v>0</v>
      </c>
      <c r="BJ150">
        <f t="shared" si="7"/>
        <v>6</v>
      </c>
      <c r="BK150" s="1">
        <v>0.0</v>
      </c>
      <c r="BM150" s="1">
        <v>6.0</v>
      </c>
      <c r="BN150" s="1"/>
      <c r="BP150">
        <f t="shared" si="8"/>
        <v>0</v>
      </c>
      <c r="BQ150">
        <f t="shared" si="9"/>
        <v>0</v>
      </c>
      <c r="BR150">
        <f t="shared" si="10"/>
        <v>0</v>
      </c>
      <c r="CC150">
        <f t="shared" si="11"/>
        <v>0</v>
      </c>
      <c r="CG150">
        <f t="shared" si="12"/>
        <v>0</v>
      </c>
      <c r="CK150">
        <f t="shared" si="13"/>
        <v>0</v>
      </c>
      <c r="CO150">
        <f t="shared" si="14"/>
        <v>0</v>
      </c>
    </row>
    <row r="151">
      <c r="A151" s="1">
        <v>176.0</v>
      </c>
      <c r="C151" s="1" t="s">
        <v>61</v>
      </c>
      <c r="D151" s="1">
        <v>28.0</v>
      </c>
      <c r="E151" s="1">
        <v>0.0</v>
      </c>
      <c r="F151" s="1">
        <v>0.0</v>
      </c>
      <c r="H151" s="5">
        <v>43190.0</v>
      </c>
      <c r="I151" s="5">
        <v>43195.0</v>
      </c>
      <c r="J151" s="6">
        <v>0.24930555555555556</v>
      </c>
      <c r="K151" s="1">
        <v>2.0</v>
      </c>
      <c r="L151" s="5">
        <v>43195.0</v>
      </c>
      <c r="M151" s="1">
        <v>65.95</v>
      </c>
      <c r="N151" s="5">
        <v>43198.0</v>
      </c>
      <c r="O151" s="1">
        <v>279.81</v>
      </c>
      <c r="P151" s="5">
        <v>43202.0</v>
      </c>
      <c r="Q151" s="1">
        <v>1768.71</v>
      </c>
      <c r="U151" s="5">
        <v>43205.0</v>
      </c>
      <c r="V151" s="1">
        <v>5.0</v>
      </c>
      <c r="W151" s="1">
        <v>0.0</v>
      </c>
      <c r="X151" s="1">
        <v>4264.15</v>
      </c>
      <c r="Y151" s="8">
        <f t="shared" si="1"/>
        <v>135</v>
      </c>
      <c r="Z151" s="1">
        <v>70.0</v>
      </c>
      <c r="AA151" s="1"/>
      <c r="AB151">
        <f t="shared" si="2"/>
        <v>70</v>
      </c>
      <c r="AC151" s="1">
        <v>65.0</v>
      </c>
      <c r="AE151">
        <f t="shared" si="3"/>
        <v>65</v>
      </c>
      <c r="AI151" s="8">
        <f t="shared" si="4"/>
        <v>135</v>
      </c>
      <c r="AJ151" s="5">
        <v>43206.0</v>
      </c>
      <c r="AK151" s="1">
        <v>0.0</v>
      </c>
      <c r="AL151" s="1">
        <v>1.0</v>
      </c>
      <c r="AM151" s="5">
        <v>43207.0</v>
      </c>
      <c r="AN151" s="1">
        <v>1.0</v>
      </c>
      <c r="AO151" s="1">
        <v>0.0</v>
      </c>
      <c r="AP151" s="5">
        <v>43208.0</v>
      </c>
      <c r="AQ151" s="1">
        <v>1.0</v>
      </c>
      <c r="AR151" s="1">
        <v>2.0</v>
      </c>
      <c r="AS151" s="5">
        <v>43209.0</v>
      </c>
      <c r="AT151" s="1">
        <v>1.0</v>
      </c>
      <c r="AU151" s="1">
        <v>3.0</v>
      </c>
      <c r="AV151" s="5">
        <v>43210.0</v>
      </c>
      <c r="AW151" s="1">
        <v>0.0</v>
      </c>
      <c r="AX151" s="1">
        <v>1.0</v>
      </c>
      <c r="AY151" s="5">
        <v>43211.0</v>
      </c>
      <c r="AZ151" s="1">
        <v>1.0</v>
      </c>
      <c r="BA151" s="1">
        <v>3.0</v>
      </c>
      <c r="BB151" s="5">
        <v>43212.0</v>
      </c>
      <c r="BC151" s="1">
        <v>1.0</v>
      </c>
      <c r="BD151" s="1">
        <v>1.0</v>
      </c>
      <c r="BE151" s="1">
        <v>3761.39</v>
      </c>
      <c r="BF151" s="5">
        <v>43209.0</v>
      </c>
      <c r="BG151">
        <f t="shared" si="5"/>
        <v>52</v>
      </c>
      <c r="BI151">
        <f t="shared" si="6"/>
        <v>0</v>
      </c>
      <c r="BJ151">
        <f t="shared" si="7"/>
        <v>52</v>
      </c>
      <c r="BK151" s="1">
        <v>10.0</v>
      </c>
      <c r="BM151" s="1">
        <v>42.0</v>
      </c>
      <c r="BN151" s="1"/>
      <c r="BP151">
        <f t="shared" si="8"/>
        <v>18</v>
      </c>
      <c r="BQ151">
        <f t="shared" si="9"/>
        <v>18</v>
      </c>
      <c r="BR151">
        <f t="shared" si="10"/>
        <v>0</v>
      </c>
      <c r="BU151" s="1">
        <v>8.0</v>
      </c>
      <c r="BY151" s="1">
        <v>2.0</v>
      </c>
      <c r="CA151" s="1">
        <v>5.0</v>
      </c>
      <c r="CC151">
        <f t="shared" si="11"/>
        <v>2</v>
      </c>
      <c r="CF151" s="1">
        <v>2.0</v>
      </c>
      <c r="CG151">
        <f t="shared" si="12"/>
        <v>0</v>
      </c>
      <c r="CK151">
        <f t="shared" si="13"/>
        <v>1</v>
      </c>
      <c r="CN151" s="1">
        <v>1.0</v>
      </c>
      <c r="CO151">
        <f t="shared" si="14"/>
        <v>0</v>
      </c>
    </row>
    <row r="152">
      <c r="A152" s="1">
        <v>177.0</v>
      </c>
      <c r="C152" s="1" t="s">
        <v>61</v>
      </c>
      <c r="D152" s="1">
        <v>28.0</v>
      </c>
      <c r="E152" s="1">
        <v>0.0</v>
      </c>
      <c r="F152" s="1" t="s">
        <v>3</v>
      </c>
      <c r="G152" s="5">
        <v>43205.0</v>
      </c>
      <c r="H152" s="5">
        <v>43190.0</v>
      </c>
      <c r="I152" s="5">
        <v>43195.0</v>
      </c>
      <c r="J152" s="6">
        <v>0.25277777777777777</v>
      </c>
      <c r="K152" s="1">
        <v>2.0</v>
      </c>
      <c r="L152" s="5">
        <v>43195.0</v>
      </c>
      <c r="M152" s="1">
        <v>52.1</v>
      </c>
      <c r="N152" s="5">
        <v>43198.0</v>
      </c>
      <c r="O152" s="1">
        <v>123.9</v>
      </c>
      <c r="P152" s="5">
        <v>43202.0</v>
      </c>
      <c r="Q152" s="1">
        <v>621.09</v>
      </c>
      <c r="R152" s="5">
        <v>43199.0</v>
      </c>
      <c r="S152" s="6">
        <v>0.31319444444444444</v>
      </c>
      <c r="T152" s="6">
        <v>0.35833333333333334</v>
      </c>
      <c r="Y152" s="8">
        <f t="shared" si="1"/>
        <v>0</v>
      </c>
      <c r="AB152">
        <f t="shared" si="2"/>
        <v>0</v>
      </c>
      <c r="AE152">
        <f t="shared" si="3"/>
        <v>0</v>
      </c>
      <c r="AI152" s="8">
        <f t="shared" si="4"/>
        <v>0</v>
      </c>
      <c r="BG152">
        <f t="shared" si="5"/>
        <v>0</v>
      </c>
      <c r="BI152">
        <f t="shared" si="6"/>
        <v>0</v>
      </c>
      <c r="BJ152">
        <f t="shared" si="7"/>
        <v>0</v>
      </c>
      <c r="BP152">
        <f t="shared" si="8"/>
        <v>0</v>
      </c>
      <c r="BQ152">
        <f t="shared" si="9"/>
        <v>0</v>
      </c>
      <c r="BR152">
        <f t="shared" si="10"/>
        <v>0</v>
      </c>
      <c r="CC152">
        <f t="shared" si="11"/>
        <v>0</v>
      </c>
      <c r="CG152">
        <f t="shared" si="12"/>
        <v>0</v>
      </c>
      <c r="CK152">
        <f t="shared" si="13"/>
        <v>0</v>
      </c>
      <c r="CO152">
        <f t="shared" si="14"/>
        <v>0</v>
      </c>
    </row>
    <row r="153">
      <c r="A153" s="1">
        <v>178.0</v>
      </c>
      <c r="C153" s="1" t="s">
        <v>61</v>
      </c>
      <c r="D153" s="1">
        <v>28.0</v>
      </c>
      <c r="E153" s="1">
        <v>10.0</v>
      </c>
      <c r="F153" s="1" t="s">
        <v>4</v>
      </c>
      <c r="H153" s="5">
        <v>43192.0</v>
      </c>
      <c r="I153" s="5">
        <v>43195.0</v>
      </c>
      <c r="J153" s="6">
        <v>0.46805555555555556</v>
      </c>
      <c r="K153" s="1">
        <v>1.0</v>
      </c>
      <c r="L153" s="5">
        <v>43195.0</v>
      </c>
      <c r="M153" s="1">
        <v>40.59</v>
      </c>
      <c r="N153" s="5">
        <v>43199.0</v>
      </c>
      <c r="O153" s="1">
        <v>165.83</v>
      </c>
      <c r="P153" s="5">
        <v>43203.0</v>
      </c>
      <c r="Q153" s="1">
        <v>728.22</v>
      </c>
      <c r="R153" s="5">
        <v>43204.0</v>
      </c>
      <c r="S153" s="6">
        <v>0.3138888888888889</v>
      </c>
      <c r="T153" s="6">
        <v>0.3590277777777778</v>
      </c>
      <c r="U153" s="5">
        <v>43209.0</v>
      </c>
      <c r="V153" s="1">
        <v>5.0</v>
      </c>
      <c r="W153" s="1">
        <v>0.0</v>
      </c>
      <c r="X153" s="1">
        <v>1754.85</v>
      </c>
      <c r="Y153" s="8">
        <f t="shared" si="1"/>
        <v>20</v>
      </c>
      <c r="Z153" s="1">
        <v>12.0</v>
      </c>
      <c r="AA153" s="1"/>
      <c r="AB153">
        <f t="shared" si="2"/>
        <v>12</v>
      </c>
      <c r="AC153" s="1">
        <v>8.0</v>
      </c>
      <c r="AE153">
        <f t="shared" si="3"/>
        <v>8</v>
      </c>
      <c r="AH153" s="1">
        <v>21.0</v>
      </c>
      <c r="AI153" s="8">
        <f t="shared" si="4"/>
        <v>41</v>
      </c>
      <c r="AJ153" s="5">
        <v>43210.0</v>
      </c>
      <c r="AK153" s="1">
        <v>1.0</v>
      </c>
      <c r="AL153" s="1">
        <v>0.0</v>
      </c>
      <c r="AM153" s="5">
        <v>43211.0</v>
      </c>
      <c r="AN153" s="1">
        <v>1.0</v>
      </c>
      <c r="AO153" s="1">
        <v>0.0</v>
      </c>
      <c r="AP153" s="5">
        <v>43212.0</v>
      </c>
      <c r="AQ153" s="1">
        <v>1.0</v>
      </c>
      <c r="AR153" s="1">
        <v>2.0</v>
      </c>
      <c r="AS153" s="5">
        <v>43213.0</v>
      </c>
      <c r="AT153" s="1">
        <v>1.0</v>
      </c>
      <c r="AU153" s="1">
        <v>1.0</v>
      </c>
      <c r="AV153" s="5">
        <v>43214.0</v>
      </c>
      <c r="AW153" s="1">
        <v>1.0</v>
      </c>
      <c r="AX153" s="1">
        <v>2.0</v>
      </c>
      <c r="AY153" s="5">
        <v>43215.0</v>
      </c>
      <c r="AZ153" s="1">
        <v>0.0</v>
      </c>
      <c r="BA153" s="1">
        <v>1.0</v>
      </c>
      <c r="BB153" s="5">
        <v>43216.0</v>
      </c>
      <c r="BC153" s="1">
        <v>0.0</v>
      </c>
      <c r="BD153" s="1">
        <v>0.0</v>
      </c>
      <c r="BE153" s="1">
        <v>1268.16</v>
      </c>
      <c r="BF153" s="5">
        <v>43215.0</v>
      </c>
      <c r="BG153">
        <f t="shared" si="5"/>
        <v>1</v>
      </c>
      <c r="BI153">
        <f t="shared" si="6"/>
        <v>0</v>
      </c>
      <c r="BJ153">
        <f t="shared" si="7"/>
        <v>1</v>
      </c>
      <c r="BK153" s="1">
        <v>0.0</v>
      </c>
      <c r="BM153" s="1">
        <v>1.0</v>
      </c>
      <c r="BP153">
        <f t="shared" si="8"/>
        <v>11</v>
      </c>
      <c r="BQ153">
        <f t="shared" si="9"/>
        <v>11</v>
      </c>
      <c r="BR153">
        <f t="shared" si="10"/>
        <v>0</v>
      </c>
      <c r="BS153" s="1">
        <v>1.0</v>
      </c>
      <c r="BU153" s="1">
        <v>1.0</v>
      </c>
      <c r="BY153" s="1">
        <v>4.0</v>
      </c>
      <c r="CA153" s="1">
        <v>3.0</v>
      </c>
      <c r="CC153">
        <f t="shared" si="11"/>
        <v>0</v>
      </c>
      <c r="CG153">
        <f t="shared" si="12"/>
        <v>0</v>
      </c>
      <c r="CK153">
        <f t="shared" si="13"/>
        <v>2</v>
      </c>
      <c r="CM153" s="1">
        <v>1.0</v>
      </c>
      <c r="CN153" s="1">
        <v>1.0</v>
      </c>
      <c r="CO153">
        <f t="shared" si="14"/>
        <v>0</v>
      </c>
      <c r="CT153" s="1" t="s">
        <v>220</v>
      </c>
      <c r="CU153" s="1" t="s">
        <v>154</v>
      </c>
    </row>
    <row r="154">
      <c r="A154" s="1">
        <v>179.0</v>
      </c>
      <c r="C154" s="1" t="s">
        <v>61</v>
      </c>
      <c r="D154" s="1">
        <v>28.0</v>
      </c>
      <c r="E154" s="1">
        <v>10.0</v>
      </c>
      <c r="F154" s="1">
        <v>0.0</v>
      </c>
      <c r="H154" s="5">
        <v>43192.0</v>
      </c>
      <c r="I154" s="5">
        <v>43195.0</v>
      </c>
      <c r="J154" s="6">
        <v>0.46944444444444444</v>
      </c>
      <c r="K154" s="1">
        <v>1.0</v>
      </c>
      <c r="L154" s="5">
        <v>43195.0</v>
      </c>
      <c r="M154" s="1">
        <v>38.73</v>
      </c>
      <c r="N154" s="5">
        <v>43199.0</v>
      </c>
      <c r="O154" s="1">
        <v>180.27</v>
      </c>
      <c r="P154" s="5">
        <v>43203.0</v>
      </c>
      <c r="Q154" s="1">
        <v>1002.44</v>
      </c>
      <c r="U154" s="5">
        <v>43209.0</v>
      </c>
      <c r="V154" s="1">
        <v>5.0</v>
      </c>
      <c r="W154" s="1">
        <v>0.0</v>
      </c>
      <c r="X154" s="1">
        <v>2695.95</v>
      </c>
      <c r="Y154" s="8">
        <f t="shared" si="1"/>
        <v>61</v>
      </c>
      <c r="Z154" s="1">
        <v>47.0</v>
      </c>
      <c r="AA154" s="1">
        <v>0.0</v>
      </c>
      <c r="AB154">
        <f t="shared" si="2"/>
        <v>47</v>
      </c>
      <c r="AC154" s="1">
        <v>13.0</v>
      </c>
      <c r="AD154" s="1">
        <v>1.0</v>
      </c>
      <c r="AE154">
        <f t="shared" si="3"/>
        <v>14</v>
      </c>
      <c r="AF154" s="5">
        <v>43212.0</v>
      </c>
      <c r="AG154" s="1">
        <v>1.0</v>
      </c>
      <c r="AH154" s="1">
        <v>59.0</v>
      </c>
      <c r="AI154" s="8">
        <f t="shared" si="4"/>
        <v>121</v>
      </c>
      <c r="AJ154" s="5">
        <v>43210.0</v>
      </c>
      <c r="AK154" s="1">
        <v>0.0</v>
      </c>
      <c r="AL154" s="1">
        <v>0.0</v>
      </c>
      <c r="AM154" s="5">
        <v>43211.0</v>
      </c>
      <c r="AN154" s="1">
        <v>0.0</v>
      </c>
      <c r="AO154" s="1">
        <v>0.0</v>
      </c>
      <c r="AP154" s="5">
        <v>43212.0</v>
      </c>
      <c r="AQ154" s="1">
        <v>0.0</v>
      </c>
      <c r="AR154" s="1">
        <v>5.0</v>
      </c>
      <c r="AS154" s="5">
        <v>43213.0</v>
      </c>
      <c r="AT154" s="1">
        <v>1.0</v>
      </c>
      <c r="AU154" s="1">
        <v>1.0</v>
      </c>
      <c r="AV154" s="5">
        <v>43214.0</v>
      </c>
      <c r="AW154" s="1">
        <v>1.0</v>
      </c>
      <c r="AX154" s="1">
        <v>0.0</v>
      </c>
      <c r="AY154" s="5">
        <v>43215.0</v>
      </c>
      <c r="AZ154" s="1">
        <v>1.0</v>
      </c>
      <c r="BA154" s="1">
        <v>3.0</v>
      </c>
      <c r="BB154" s="5">
        <v>43216.0</v>
      </c>
      <c r="BC154" s="1">
        <v>1.0</v>
      </c>
      <c r="BD154" s="1">
        <v>4.0</v>
      </c>
      <c r="BE154" s="1">
        <v>2341.38</v>
      </c>
      <c r="BF154" s="5">
        <v>43214.0</v>
      </c>
      <c r="BG154">
        <f t="shared" si="5"/>
        <v>7</v>
      </c>
      <c r="BI154">
        <f t="shared" si="6"/>
        <v>0</v>
      </c>
      <c r="BJ154">
        <f t="shared" si="7"/>
        <v>7</v>
      </c>
      <c r="BK154" s="1">
        <v>6.0</v>
      </c>
      <c r="BM154" s="1">
        <v>1.0</v>
      </c>
      <c r="BN154" s="1"/>
      <c r="BP154">
        <f t="shared" si="8"/>
        <v>40</v>
      </c>
      <c r="BQ154">
        <f t="shared" si="9"/>
        <v>40</v>
      </c>
      <c r="BR154">
        <f t="shared" si="10"/>
        <v>0</v>
      </c>
      <c r="BS154" s="1">
        <v>19.0</v>
      </c>
      <c r="BU154" s="1">
        <v>8.0</v>
      </c>
      <c r="BY154" s="1">
        <v>2.0</v>
      </c>
      <c r="CA154" s="1">
        <v>4.0</v>
      </c>
      <c r="CC154">
        <f t="shared" si="11"/>
        <v>2</v>
      </c>
      <c r="CE154" s="1">
        <v>2.0</v>
      </c>
      <c r="CG154">
        <f t="shared" si="12"/>
        <v>0</v>
      </c>
      <c r="CK154">
        <f t="shared" si="13"/>
        <v>5</v>
      </c>
      <c r="CM154" s="1">
        <v>4.0</v>
      </c>
      <c r="CN154" s="1">
        <v>1.0</v>
      </c>
      <c r="CO154">
        <f t="shared" si="14"/>
        <v>0</v>
      </c>
      <c r="CT154" s="1" t="s">
        <v>221</v>
      </c>
      <c r="CU154" s="1" t="s">
        <v>222</v>
      </c>
    </row>
    <row r="155">
      <c r="A155" s="1">
        <v>180.0</v>
      </c>
      <c r="C155" s="1" t="s">
        <v>61</v>
      </c>
      <c r="D155" s="1">
        <v>28.0</v>
      </c>
      <c r="E155" s="1">
        <v>10.0</v>
      </c>
      <c r="F155" s="1" t="s">
        <v>3</v>
      </c>
      <c r="H155" s="5">
        <v>43192.0</v>
      </c>
      <c r="I155" s="5">
        <v>43195.0</v>
      </c>
      <c r="J155" s="6">
        <v>0.4701388888888889</v>
      </c>
      <c r="K155" s="1">
        <v>1.0</v>
      </c>
      <c r="L155" s="5">
        <v>43195.0</v>
      </c>
      <c r="M155" s="1">
        <v>29.41</v>
      </c>
      <c r="N155" s="5">
        <v>43198.0</v>
      </c>
      <c r="O155" s="1">
        <v>109.9</v>
      </c>
      <c r="P155" s="5">
        <v>43202.0</v>
      </c>
      <c r="Q155" s="1">
        <v>644.59</v>
      </c>
      <c r="R155" s="5">
        <v>43199.0</v>
      </c>
      <c r="S155" s="6">
        <v>0.31319444444444444</v>
      </c>
      <c r="T155" s="6">
        <v>0.35833333333333334</v>
      </c>
      <c r="U155" s="5">
        <v>43208.0</v>
      </c>
      <c r="V155" s="1">
        <v>5.0</v>
      </c>
      <c r="W155" s="1">
        <v>0.0</v>
      </c>
      <c r="X155" s="1">
        <v>2650.84</v>
      </c>
      <c r="Y155" s="8">
        <f t="shared" si="1"/>
        <v>52</v>
      </c>
      <c r="Z155" s="1">
        <v>52.0</v>
      </c>
      <c r="AA155" s="1"/>
      <c r="AB155">
        <f t="shared" si="2"/>
        <v>52</v>
      </c>
      <c r="AC155" s="1">
        <v>0.0</v>
      </c>
      <c r="AE155">
        <f t="shared" si="3"/>
        <v>0</v>
      </c>
      <c r="AH155" s="1">
        <v>25.0</v>
      </c>
      <c r="AI155" s="8">
        <f t="shared" si="4"/>
        <v>77</v>
      </c>
      <c r="AJ155" s="5">
        <v>43209.0</v>
      </c>
      <c r="AK155" s="1">
        <v>0.0</v>
      </c>
      <c r="AL155" s="1">
        <v>1.0</v>
      </c>
      <c r="AM155" s="5">
        <v>43210.0</v>
      </c>
      <c r="AN155" s="1">
        <v>0.0</v>
      </c>
      <c r="AO155" s="1">
        <v>0.0</v>
      </c>
      <c r="AP155" s="5">
        <v>43211.0</v>
      </c>
      <c r="AQ155" s="1">
        <v>0.0</v>
      </c>
      <c r="AR155" s="1">
        <v>0.0</v>
      </c>
      <c r="AS155" s="5">
        <v>43212.0</v>
      </c>
      <c r="AT155" s="1">
        <v>0.0</v>
      </c>
      <c r="AU155" s="1">
        <v>0.0</v>
      </c>
      <c r="AV155" s="5">
        <v>43213.0</v>
      </c>
      <c r="AW155" s="1">
        <v>1.0</v>
      </c>
      <c r="AX155" s="1">
        <v>4.0</v>
      </c>
      <c r="AY155" s="5">
        <v>43214.0</v>
      </c>
      <c r="AZ155" s="1">
        <v>1.0</v>
      </c>
      <c r="BA155" s="1">
        <v>8.0</v>
      </c>
      <c r="BB155" s="5">
        <v>43215.0</v>
      </c>
      <c r="BC155" s="1">
        <v>0.0</v>
      </c>
      <c r="BD155" s="1">
        <v>0.0</v>
      </c>
      <c r="BE155" s="1">
        <v>2764.12</v>
      </c>
      <c r="BF155" s="5">
        <v>43214.0</v>
      </c>
      <c r="BG155">
        <f t="shared" si="5"/>
        <v>42</v>
      </c>
      <c r="BH155" s="5"/>
      <c r="BI155">
        <f t="shared" si="6"/>
        <v>0</v>
      </c>
      <c r="BJ155">
        <f t="shared" si="7"/>
        <v>42</v>
      </c>
      <c r="BK155" s="1">
        <v>25.0</v>
      </c>
      <c r="BM155" s="1">
        <v>17.0</v>
      </c>
      <c r="BN155" s="1"/>
      <c r="BP155">
        <f t="shared" si="8"/>
        <v>10</v>
      </c>
      <c r="BQ155">
        <f t="shared" si="9"/>
        <v>10</v>
      </c>
      <c r="BR155">
        <f t="shared" si="10"/>
        <v>0</v>
      </c>
      <c r="BS155" s="1">
        <v>6.0</v>
      </c>
      <c r="BU155" s="1">
        <v>1.0</v>
      </c>
      <c r="BY155" s="1">
        <v>1.0</v>
      </c>
      <c r="CA155" s="1">
        <v>1.0</v>
      </c>
      <c r="CC155">
        <f t="shared" si="11"/>
        <v>0</v>
      </c>
      <c r="CG155">
        <f t="shared" si="12"/>
        <v>0</v>
      </c>
      <c r="CK155">
        <f t="shared" si="13"/>
        <v>1</v>
      </c>
      <c r="CM155" s="1">
        <v>1.0</v>
      </c>
      <c r="CO155">
        <f t="shared" si="14"/>
        <v>0</v>
      </c>
      <c r="CT155" s="1" t="s">
        <v>223</v>
      </c>
      <c r="CU155" s="1" t="s">
        <v>224</v>
      </c>
    </row>
    <row r="156">
      <c r="A156" s="1">
        <v>181.0</v>
      </c>
      <c r="C156" s="1" t="s">
        <v>61</v>
      </c>
      <c r="D156" s="1">
        <v>28.0</v>
      </c>
      <c r="E156" s="1">
        <v>10.0</v>
      </c>
      <c r="F156" s="1" t="s">
        <v>4</v>
      </c>
      <c r="H156" s="5">
        <v>43192.0</v>
      </c>
      <c r="I156" s="5">
        <v>43195.0</v>
      </c>
      <c r="J156" s="6">
        <v>0.4666666666666667</v>
      </c>
      <c r="K156" s="1">
        <v>1.0</v>
      </c>
      <c r="L156" s="5">
        <v>43195.0</v>
      </c>
      <c r="M156" s="1">
        <v>31.79</v>
      </c>
      <c r="N156" s="5">
        <v>43199.0</v>
      </c>
      <c r="O156" s="1">
        <v>120.62</v>
      </c>
      <c r="P156" s="5">
        <v>43206.0</v>
      </c>
      <c r="Q156" s="1">
        <v>357.74</v>
      </c>
      <c r="R156" s="5">
        <v>43207.0</v>
      </c>
      <c r="S156" s="6">
        <v>0.3125</v>
      </c>
      <c r="T156" s="6">
        <v>0.36041666666666666</v>
      </c>
      <c r="U156" s="5">
        <v>43211.0</v>
      </c>
      <c r="V156" s="1">
        <v>5.0</v>
      </c>
      <c r="W156" s="1">
        <v>0.0</v>
      </c>
      <c r="X156" s="1">
        <v>785.48</v>
      </c>
      <c r="Y156" s="8">
        <f t="shared" si="1"/>
        <v>26</v>
      </c>
      <c r="Z156" s="1">
        <v>26.0</v>
      </c>
      <c r="AA156" s="1"/>
      <c r="AB156">
        <f t="shared" si="2"/>
        <v>26</v>
      </c>
      <c r="AC156" s="1">
        <v>0.0</v>
      </c>
      <c r="AE156">
        <f t="shared" si="3"/>
        <v>0</v>
      </c>
      <c r="AI156" s="8">
        <f t="shared" si="4"/>
        <v>26</v>
      </c>
      <c r="AM156" s="5">
        <v>43213.0</v>
      </c>
      <c r="AN156" s="1">
        <v>0.0</v>
      </c>
      <c r="AO156" s="1">
        <v>1.0</v>
      </c>
      <c r="AP156" s="5">
        <v>43214.0</v>
      </c>
      <c r="AQ156" s="1">
        <v>0.0</v>
      </c>
      <c r="AR156" s="1">
        <v>0.0</v>
      </c>
      <c r="AS156" s="5">
        <v>43215.0</v>
      </c>
      <c r="AT156" s="1">
        <v>1.0</v>
      </c>
      <c r="AU156" s="1">
        <v>2.0</v>
      </c>
      <c r="AV156" s="5">
        <v>43216.0</v>
      </c>
      <c r="AW156" s="1">
        <v>1.0</v>
      </c>
      <c r="AX156" s="1">
        <v>3.0</v>
      </c>
      <c r="AY156" s="5">
        <v>43217.0</v>
      </c>
      <c r="AZ156" s="1">
        <v>1.0</v>
      </c>
      <c r="BA156" s="1">
        <v>3.0</v>
      </c>
      <c r="BB156" s="5">
        <v>43218.0</v>
      </c>
      <c r="BC156" s="1">
        <v>0.0</v>
      </c>
      <c r="BD156" s="1">
        <v>1.0</v>
      </c>
      <c r="BE156" s="1">
        <v>717.99</v>
      </c>
      <c r="BF156" s="5">
        <v>43217.0</v>
      </c>
      <c r="BG156">
        <f t="shared" si="5"/>
        <v>23</v>
      </c>
      <c r="BI156">
        <f t="shared" si="6"/>
        <v>0</v>
      </c>
      <c r="BJ156">
        <f t="shared" si="7"/>
        <v>23</v>
      </c>
      <c r="BK156" s="1">
        <v>12.0</v>
      </c>
      <c r="BM156" s="1">
        <v>11.0</v>
      </c>
      <c r="BN156" s="1"/>
      <c r="BP156">
        <f t="shared" si="8"/>
        <v>3</v>
      </c>
      <c r="BQ156">
        <f t="shared" si="9"/>
        <v>3</v>
      </c>
      <c r="BR156">
        <f t="shared" si="10"/>
        <v>0</v>
      </c>
      <c r="BY156" s="1">
        <v>1.0</v>
      </c>
      <c r="CC156">
        <f t="shared" si="11"/>
        <v>2</v>
      </c>
      <c r="CD156" s="1">
        <v>1.0</v>
      </c>
      <c r="CE156" s="1">
        <v>1.0</v>
      </c>
      <c r="CG156">
        <f t="shared" si="12"/>
        <v>0</v>
      </c>
      <c r="CK156">
        <f t="shared" si="13"/>
        <v>0</v>
      </c>
      <c r="CO156">
        <f t="shared" si="14"/>
        <v>0</v>
      </c>
    </row>
    <row r="157">
      <c r="A157" s="1">
        <v>182.0</v>
      </c>
      <c r="C157" s="1" t="s">
        <v>61</v>
      </c>
      <c r="D157" s="1">
        <v>28.0</v>
      </c>
      <c r="E157" s="1">
        <v>0.0</v>
      </c>
      <c r="F157" s="1">
        <v>0.0</v>
      </c>
      <c r="H157" s="5">
        <v>43192.0</v>
      </c>
      <c r="I157" s="5">
        <v>43195.0</v>
      </c>
      <c r="J157" s="6">
        <v>0.48125</v>
      </c>
      <c r="K157" s="1">
        <v>1.0</v>
      </c>
      <c r="L157" s="5">
        <v>43195.0</v>
      </c>
      <c r="M157" s="1">
        <v>52.39</v>
      </c>
      <c r="N157" s="5">
        <v>43200.0</v>
      </c>
      <c r="O157" s="1">
        <v>319.79</v>
      </c>
      <c r="R157" s="5"/>
      <c r="S157" s="6"/>
      <c r="U157" s="5">
        <v>43205.0</v>
      </c>
      <c r="V157" s="1">
        <v>4.0</v>
      </c>
      <c r="W157" s="1">
        <v>0.0</v>
      </c>
      <c r="X157" s="1">
        <v>1553.53</v>
      </c>
      <c r="Y157" s="8">
        <f t="shared" si="1"/>
        <v>28</v>
      </c>
      <c r="Z157" s="1">
        <v>26.0</v>
      </c>
      <c r="AA157" s="1"/>
      <c r="AB157">
        <f t="shared" si="2"/>
        <v>26</v>
      </c>
      <c r="AC157" s="1">
        <v>2.0</v>
      </c>
      <c r="AE157">
        <f t="shared" si="3"/>
        <v>2</v>
      </c>
      <c r="AI157" s="8">
        <f t="shared" si="4"/>
        <v>28</v>
      </c>
      <c r="AJ157" s="5">
        <v>43206.0</v>
      </c>
      <c r="AK157" s="1">
        <v>0.0</v>
      </c>
      <c r="AL157" s="1">
        <v>0.0</v>
      </c>
      <c r="AM157" s="5">
        <v>43207.0</v>
      </c>
      <c r="AN157" s="1">
        <v>0.0</v>
      </c>
      <c r="AO157" s="1">
        <v>0.0</v>
      </c>
      <c r="AP157" s="5">
        <v>43208.0</v>
      </c>
      <c r="AQ157" s="1">
        <v>0.0</v>
      </c>
      <c r="AR157" s="1">
        <v>1.0</v>
      </c>
      <c r="AS157" s="5">
        <v>43209.0</v>
      </c>
      <c r="AT157" s="1">
        <v>0.0</v>
      </c>
      <c r="AU157" s="1">
        <v>0.0</v>
      </c>
      <c r="AV157" s="5">
        <v>43210.0</v>
      </c>
      <c r="AW157" s="1">
        <v>0.0</v>
      </c>
      <c r="AX157" s="1">
        <v>0.0</v>
      </c>
      <c r="AY157" s="5">
        <v>43211.0</v>
      </c>
      <c r="AZ157" s="1">
        <v>0.0</v>
      </c>
      <c r="BA157" s="1">
        <v>1.0</v>
      </c>
      <c r="BB157" s="5">
        <v>43212.0</v>
      </c>
      <c r="BC157" s="1">
        <v>0.0</v>
      </c>
      <c r="BD157" s="1">
        <v>0.0</v>
      </c>
      <c r="BE157" s="1">
        <v>1463.02</v>
      </c>
      <c r="BF157" s="5">
        <v>43210.0</v>
      </c>
      <c r="BG157">
        <f t="shared" si="5"/>
        <v>20</v>
      </c>
      <c r="BI157">
        <f t="shared" si="6"/>
        <v>0</v>
      </c>
      <c r="BJ157">
        <f t="shared" si="7"/>
        <v>20</v>
      </c>
      <c r="BK157" s="1">
        <v>3.0</v>
      </c>
      <c r="BM157" s="1">
        <v>17.0</v>
      </c>
      <c r="BN157" s="1"/>
      <c r="BP157">
        <f t="shared" si="8"/>
        <v>6</v>
      </c>
      <c r="BQ157">
        <f t="shared" si="9"/>
        <v>6</v>
      </c>
      <c r="BR157">
        <f t="shared" si="10"/>
        <v>0</v>
      </c>
      <c r="BS157" s="1">
        <v>2.0</v>
      </c>
      <c r="BU157" s="1">
        <v>1.0</v>
      </c>
      <c r="CA157" s="1">
        <v>2.0</v>
      </c>
      <c r="CC157">
        <f t="shared" si="11"/>
        <v>1</v>
      </c>
      <c r="CD157" s="1">
        <v>1.0</v>
      </c>
      <c r="CG157">
        <f t="shared" si="12"/>
        <v>0</v>
      </c>
      <c r="CK157">
        <f t="shared" si="13"/>
        <v>0</v>
      </c>
      <c r="CO157">
        <f t="shared" si="14"/>
        <v>0</v>
      </c>
      <c r="CT157" s="1" t="s">
        <v>225</v>
      </c>
    </row>
    <row r="158">
      <c r="A158" s="1">
        <v>183.0</v>
      </c>
      <c r="C158" s="1" t="s">
        <v>61</v>
      </c>
      <c r="D158" s="1">
        <v>28.0</v>
      </c>
      <c r="E158" s="1">
        <v>0.0</v>
      </c>
      <c r="F158" s="1">
        <v>0.0</v>
      </c>
      <c r="H158" s="5">
        <v>43192.0</v>
      </c>
      <c r="I158" s="5">
        <v>43195.0</v>
      </c>
      <c r="J158" s="6">
        <v>0.47291666666666665</v>
      </c>
      <c r="K158" s="1">
        <v>1.0</v>
      </c>
      <c r="L158" s="5">
        <v>43195.0</v>
      </c>
      <c r="M158" s="1">
        <v>49.86</v>
      </c>
      <c r="N158" s="5">
        <v>43199.0</v>
      </c>
      <c r="O158" s="1">
        <v>330.53</v>
      </c>
      <c r="U158" s="5">
        <v>43205.0</v>
      </c>
      <c r="V158" s="1">
        <v>4.0</v>
      </c>
      <c r="W158" s="1">
        <v>0.0</v>
      </c>
      <c r="X158" s="1">
        <v>1286.57</v>
      </c>
      <c r="Y158" s="8">
        <f t="shared" si="1"/>
        <v>24</v>
      </c>
      <c r="Z158" s="1">
        <v>19.0</v>
      </c>
      <c r="AA158" s="1"/>
      <c r="AB158">
        <f t="shared" si="2"/>
        <v>19</v>
      </c>
      <c r="AC158" s="1">
        <v>5.0</v>
      </c>
      <c r="AE158">
        <f t="shared" si="3"/>
        <v>5</v>
      </c>
      <c r="AI158" s="8">
        <f t="shared" si="4"/>
        <v>24</v>
      </c>
      <c r="AJ158" s="5">
        <v>43206.0</v>
      </c>
      <c r="AK158" s="1">
        <v>0.0</v>
      </c>
      <c r="AL158" s="1">
        <v>0.0</v>
      </c>
      <c r="AM158" s="5">
        <v>43207.0</v>
      </c>
      <c r="AN158" s="1">
        <v>0.0</v>
      </c>
      <c r="AO158" s="1">
        <v>0.0</v>
      </c>
      <c r="AP158" s="5">
        <v>43208.0</v>
      </c>
      <c r="AQ158" s="1">
        <v>1.0</v>
      </c>
      <c r="AR158" s="1">
        <v>1.0</v>
      </c>
      <c r="AS158" s="5">
        <v>43209.0</v>
      </c>
      <c r="AT158" s="1">
        <v>0.0</v>
      </c>
      <c r="AU158" s="1">
        <v>0.0</v>
      </c>
      <c r="AV158" s="5">
        <v>43210.0</v>
      </c>
      <c r="AW158" s="1">
        <v>0.0</v>
      </c>
      <c r="AX158" s="1">
        <v>0.0</v>
      </c>
      <c r="AY158" s="5">
        <v>43211.0</v>
      </c>
      <c r="AZ158" s="1">
        <v>0.0</v>
      </c>
      <c r="BA158" s="1">
        <v>0.0</v>
      </c>
      <c r="BB158" s="5">
        <v>43212.0</v>
      </c>
      <c r="BC158" s="1">
        <v>0.0</v>
      </c>
      <c r="BD158" s="1">
        <v>0.0</v>
      </c>
      <c r="BE158" s="1">
        <v>1162.39</v>
      </c>
      <c r="BF158" s="5">
        <v>43209.0</v>
      </c>
      <c r="BG158">
        <f t="shared" si="5"/>
        <v>16</v>
      </c>
      <c r="BI158">
        <f t="shared" si="6"/>
        <v>0</v>
      </c>
      <c r="BJ158">
        <f t="shared" si="7"/>
        <v>16</v>
      </c>
      <c r="BK158" s="1">
        <v>0.0</v>
      </c>
      <c r="BM158" s="1">
        <v>16.0</v>
      </c>
      <c r="BN158" s="1"/>
      <c r="BP158">
        <f t="shared" si="8"/>
        <v>3</v>
      </c>
      <c r="BQ158">
        <f t="shared" si="9"/>
        <v>3</v>
      </c>
      <c r="BR158">
        <f t="shared" si="10"/>
        <v>0</v>
      </c>
      <c r="CA158" s="1">
        <v>1.0</v>
      </c>
      <c r="CC158">
        <f t="shared" si="11"/>
        <v>0</v>
      </c>
      <c r="CG158">
        <f t="shared" si="12"/>
        <v>0</v>
      </c>
      <c r="CK158">
        <f t="shared" si="13"/>
        <v>2</v>
      </c>
      <c r="CL158" s="1">
        <v>2.0</v>
      </c>
      <c r="CO158">
        <f t="shared" si="14"/>
        <v>0</v>
      </c>
    </row>
    <row r="159">
      <c r="A159" s="1">
        <v>184.0</v>
      </c>
      <c r="C159" s="1" t="s">
        <v>61</v>
      </c>
      <c r="D159" s="1">
        <v>28.0</v>
      </c>
      <c r="E159" s="1">
        <v>0.0</v>
      </c>
      <c r="F159" s="1" t="s">
        <v>3</v>
      </c>
      <c r="H159" s="5">
        <v>43192.0</v>
      </c>
      <c r="I159" s="5">
        <v>43195.0</v>
      </c>
      <c r="J159" s="6">
        <v>0.4930555555555556</v>
      </c>
      <c r="K159" s="1">
        <v>1.0</v>
      </c>
      <c r="L159" s="5">
        <v>43195.0</v>
      </c>
      <c r="M159" s="1">
        <v>66.63</v>
      </c>
      <c r="N159" s="5">
        <v>43199.0</v>
      </c>
      <c r="O159" s="1">
        <v>311.25</v>
      </c>
      <c r="P159" s="5">
        <v>43202.0</v>
      </c>
      <c r="Q159" s="1">
        <v>1240.01</v>
      </c>
      <c r="R159" s="5">
        <v>43200.0</v>
      </c>
      <c r="S159" s="6">
        <v>0.3104166666666667</v>
      </c>
      <c r="T159" s="6">
        <v>0.36041666666666666</v>
      </c>
      <c r="U159" s="5">
        <v>43205.0</v>
      </c>
      <c r="V159" s="1">
        <v>5.0</v>
      </c>
      <c r="W159" s="1">
        <v>0.0</v>
      </c>
      <c r="X159" s="1">
        <v>2713.95</v>
      </c>
      <c r="Y159" s="8">
        <f t="shared" si="1"/>
        <v>89</v>
      </c>
      <c r="Z159" s="1">
        <v>81.0</v>
      </c>
      <c r="AA159" s="1"/>
      <c r="AB159">
        <f t="shared" si="2"/>
        <v>81</v>
      </c>
      <c r="AC159" s="1">
        <v>8.0</v>
      </c>
      <c r="AE159">
        <f t="shared" si="3"/>
        <v>8</v>
      </c>
      <c r="AI159" s="8">
        <f t="shared" si="4"/>
        <v>89</v>
      </c>
      <c r="AJ159" s="5">
        <v>43206.0</v>
      </c>
      <c r="AK159" s="1">
        <v>0.0</v>
      </c>
      <c r="AL159" s="1">
        <v>0.0</v>
      </c>
      <c r="AM159" s="5">
        <v>43207.0</v>
      </c>
      <c r="AN159" s="1">
        <v>0.0</v>
      </c>
      <c r="AO159" s="1">
        <v>0.0</v>
      </c>
      <c r="AP159" s="5">
        <v>43208.0</v>
      </c>
      <c r="AQ159" s="1">
        <v>1.0</v>
      </c>
      <c r="AR159" s="1">
        <v>2.0</v>
      </c>
      <c r="AS159" s="5">
        <v>43209.0</v>
      </c>
      <c r="AT159" s="1">
        <v>1.0</v>
      </c>
      <c r="AU159" s="1">
        <v>2.0</v>
      </c>
      <c r="AV159" s="5">
        <v>43210.0</v>
      </c>
      <c r="AW159" s="1">
        <v>1.0</v>
      </c>
      <c r="AX159" s="1">
        <v>1.0</v>
      </c>
      <c r="AY159" s="5">
        <v>43211.0</v>
      </c>
      <c r="AZ159" s="1">
        <v>1.0</v>
      </c>
      <c r="BA159" s="1">
        <v>2.0</v>
      </c>
      <c r="BB159" s="5">
        <v>43212.0</v>
      </c>
      <c r="BC159" s="1">
        <v>1.0</v>
      </c>
      <c r="BD159" s="1">
        <v>4.0</v>
      </c>
      <c r="BE159" s="1">
        <v>2778.47</v>
      </c>
      <c r="BF159" s="5">
        <v>43210.0</v>
      </c>
      <c r="BG159">
        <f t="shared" si="5"/>
        <v>73</v>
      </c>
      <c r="BI159">
        <f t="shared" si="6"/>
        <v>0</v>
      </c>
      <c r="BJ159">
        <f t="shared" si="7"/>
        <v>73</v>
      </c>
      <c r="BK159" s="1">
        <v>32.0</v>
      </c>
      <c r="BM159" s="1">
        <v>41.0</v>
      </c>
      <c r="BN159" s="1"/>
      <c r="BP159">
        <f t="shared" si="8"/>
        <v>8</v>
      </c>
      <c r="BQ159">
        <f t="shared" si="9"/>
        <v>8</v>
      </c>
      <c r="BR159">
        <f t="shared" si="10"/>
        <v>0</v>
      </c>
      <c r="CA159" s="1">
        <v>6.0</v>
      </c>
      <c r="CC159">
        <f t="shared" si="11"/>
        <v>0</v>
      </c>
      <c r="CG159">
        <f t="shared" si="12"/>
        <v>0</v>
      </c>
      <c r="CK159">
        <f t="shared" si="13"/>
        <v>2</v>
      </c>
      <c r="CM159" s="1">
        <v>1.0</v>
      </c>
      <c r="CN159" s="1">
        <v>1.0</v>
      </c>
      <c r="CO159">
        <f t="shared" si="14"/>
        <v>0</v>
      </c>
    </row>
    <row r="160">
      <c r="A160" s="1">
        <v>185.0</v>
      </c>
      <c r="C160" s="1" t="s">
        <v>61</v>
      </c>
      <c r="D160" s="1">
        <v>28.0</v>
      </c>
      <c r="E160" s="1">
        <v>0.0</v>
      </c>
      <c r="F160" s="1">
        <v>0.0</v>
      </c>
      <c r="H160" s="5">
        <v>43192.0</v>
      </c>
      <c r="I160" s="5">
        <v>43195.0</v>
      </c>
      <c r="J160" s="6">
        <v>0.48194444444444445</v>
      </c>
      <c r="K160" s="1">
        <v>1.0</v>
      </c>
      <c r="L160" s="5">
        <v>43195.0</v>
      </c>
      <c r="M160" s="1">
        <v>47.99</v>
      </c>
      <c r="N160" s="5">
        <v>43199.0</v>
      </c>
      <c r="O160" s="1">
        <v>300.05</v>
      </c>
      <c r="U160" s="5">
        <v>43205.0</v>
      </c>
      <c r="V160" s="1">
        <v>4.0</v>
      </c>
      <c r="W160" s="1">
        <v>0.0</v>
      </c>
      <c r="X160" s="1">
        <v>1418.07</v>
      </c>
      <c r="Y160" s="8">
        <f t="shared" si="1"/>
        <v>68</v>
      </c>
      <c r="Z160" s="1">
        <v>62.0</v>
      </c>
      <c r="AA160" s="1"/>
      <c r="AB160">
        <f t="shared" si="2"/>
        <v>62</v>
      </c>
      <c r="AC160" s="1">
        <v>6.0</v>
      </c>
      <c r="AE160">
        <f t="shared" si="3"/>
        <v>6</v>
      </c>
      <c r="AI160" s="8">
        <f t="shared" si="4"/>
        <v>68</v>
      </c>
      <c r="AJ160" s="5">
        <v>43206.0</v>
      </c>
      <c r="AK160" s="1">
        <v>0.0</v>
      </c>
      <c r="AL160" s="1">
        <v>0.0</v>
      </c>
      <c r="AM160" s="5">
        <v>43207.0</v>
      </c>
      <c r="AN160" s="1">
        <v>0.0</v>
      </c>
      <c r="AO160" s="1">
        <v>0.0</v>
      </c>
      <c r="AP160" s="5">
        <v>43208.0</v>
      </c>
      <c r="AQ160" s="1">
        <v>0.0</v>
      </c>
      <c r="AR160" s="1">
        <v>0.0</v>
      </c>
      <c r="AS160" s="5">
        <v>43209.0</v>
      </c>
      <c r="AT160" s="1">
        <v>0.0</v>
      </c>
      <c r="AU160" s="1">
        <v>0.0</v>
      </c>
      <c r="AV160" s="5">
        <v>43210.0</v>
      </c>
      <c r="AW160" s="1">
        <v>0.0</v>
      </c>
      <c r="AX160" s="1">
        <v>1.0</v>
      </c>
      <c r="AY160" s="5">
        <v>43211.0</v>
      </c>
      <c r="AZ160" s="1">
        <v>0.0</v>
      </c>
      <c r="BA160" s="1">
        <v>2.0</v>
      </c>
      <c r="BB160" s="5">
        <v>43212.0</v>
      </c>
      <c r="BC160" s="1">
        <v>1.0</v>
      </c>
      <c r="BD160" s="1">
        <v>1.0</v>
      </c>
      <c r="BE160" s="1">
        <v>1221.4</v>
      </c>
      <c r="BF160" s="5">
        <v>43209.0</v>
      </c>
      <c r="BG160">
        <f t="shared" si="5"/>
        <v>47</v>
      </c>
      <c r="BI160">
        <f t="shared" si="6"/>
        <v>0</v>
      </c>
      <c r="BJ160">
        <f t="shared" si="7"/>
        <v>47</v>
      </c>
      <c r="BK160" s="1">
        <v>8.0</v>
      </c>
      <c r="BM160" s="1">
        <v>39.0</v>
      </c>
      <c r="BN160" s="1"/>
      <c r="BP160">
        <f t="shared" si="8"/>
        <v>15</v>
      </c>
      <c r="BQ160">
        <f t="shared" si="9"/>
        <v>15</v>
      </c>
      <c r="BR160">
        <f t="shared" si="10"/>
        <v>0</v>
      </c>
      <c r="BS160" s="1">
        <v>4.0</v>
      </c>
      <c r="BU160" s="1">
        <v>5.0</v>
      </c>
      <c r="CA160" s="1">
        <v>3.0</v>
      </c>
      <c r="CC160">
        <f t="shared" si="11"/>
        <v>1</v>
      </c>
      <c r="CE160" s="1">
        <v>1.0</v>
      </c>
      <c r="CG160">
        <f t="shared" si="12"/>
        <v>0</v>
      </c>
      <c r="CK160">
        <f t="shared" si="13"/>
        <v>2</v>
      </c>
      <c r="CM160" s="1">
        <v>1.0</v>
      </c>
      <c r="CN160" s="1">
        <v>1.0</v>
      </c>
      <c r="CO160">
        <f t="shared" si="14"/>
        <v>0</v>
      </c>
      <c r="CT160" s="1" t="s">
        <v>226</v>
      </c>
    </row>
    <row r="161">
      <c r="A161" s="1">
        <v>186.0</v>
      </c>
      <c r="C161" s="1" t="s">
        <v>61</v>
      </c>
      <c r="D161" s="1">
        <v>28.0</v>
      </c>
      <c r="E161" s="1">
        <v>0.0</v>
      </c>
      <c r="F161" s="1">
        <v>0.0</v>
      </c>
      <c r="G161" s="5">
        <v>43199.0</v>
      </c>
      <c r="H161" s="5">
        <v>43192.0</v>
      </c>
      <c r="I161" s="5">
        <v>43195.0</v>
      </c>
      <c r="J161" s="6">
        <v>0.47430555555555554</v>
      </c>
      <c r="K161" s="1">
        <v>2.0</v>
      </c>
      <c r="L161" s="5">
        <v>43195.0</v>
      </c>
      <c r="M161" s="1">
        <v>44.86</v>
      </c>
      <c r="N161" s="5">
        <v>43198.0</v>
      </c>
      <c r="O161" s="1">
        <v>179.28</v>
      </c>
      <c r="Y161" s="8">
        <f t="shared" si="1"/>
        <v>0</v>
      </c>
      <c r="AB161">
        <f t="shared" si="2"/>
        <v>0</v>
      </c>
      <c r="AE161">
        <f t="shared" si="3"/>
        <v>0</v>
      </c>
      <c r="AI161" s="8">
        <f t="shared" si="4"/>
        <v>0</v>
      </c>
      <c r="BG161">
        <f t="shared" si="5"/>
        <v>0</v>
      </c>
      <c r="BI161">
        <f t="shared" si="6"/>
        <v>0</v>
      </c>
      <c r="BJ161">
        <f t="shared" si="7"/>
        <v>0</v>
      </c>
      <c r="BP161">
        <f t="shared" si="8"/>
        <v>0</v>
      </c>
      <c r="BQ161">
        <f t="shared" si="9"/>
        <v>0</v>
      </c>
      <c r="BR161">
        <f t="shared" si="10"/>
        <v>0</v>
      </c>
      <c r="CC161">
        <f t="shared" si="11"/>
        <v>0</v>
      </c>
      <c r="CG161">
        <f t="shared" si="12"/>
        <v>0</v>
      </c>
      <c r="CK161">
        <f t="shared" si="13"/>
        <v>0</v>
      </c>
      <c r="CO161">
        <f t="shared" si="14"/>
        <v>0</v>
      </c>
    </row>
    <row r="162">
      <c r="A162" s="1">
        <v>187.0</v>
      </c>
      <c r="C162" s="1" t="s">
        <v>61</v>
      </c>
      <c r="D162" s="1">
        <v>28.0</v>
      </c>
      <c r="E162" s="1">
        <v>0.0</v>
      </c>
      <c r="F162" s="1" t="s">
        <v>3</v>
      </c>
      <c r="H162" s="5">
        <v>43192.0</v>
      </c>
      <c r="I162" s="5">
        <v>43195.0</v>
      </c>
      <c r="J162" s="6">
        <v>0.4951388888888889</v>
      </c>
      <c r="K162" s="1">
        <v>1.0</v>
      </c>
      <c r="L162" s="5">
        <v>43195.0</v>
      </c>
      <c r="M162" s="1">
        <v>46.63</v>
      </c>
      <c r="N162" s="5">
        <v>43198.0</v>
      </c>
      <c r="O162" s="1">
        <v>186.37</v>
      </c>
      <c r="P162" s="5">
        <v>43203.0</v>
      </c>
      <c r="Q162" s="1">
        <v>1188.56</v>
      </c>
      <c r="R162" s="5">
        <v>43199.0</v>
      </c>
      <c r="S162" s="6">
        <v>0.31319444444444444</v>
      </c>
      <c r="T162" s="6">
        <v>0.35833333333333334</v>
      </c>
      <c r="U162" s="5">
        <v>43206.0</v>
      </c>
      <c r="V162" s="1">
        <v>5.0</v>
      </c>
      <c r="W162" s="1">
        <v>0.0</v>
      </c>
      <c r="X162" s="1">
        <v>2089.15</v>
      </c>
      <c r="Y162" s="8">
        <f t="shared" si="1"/>
        <v>29</v>
      </c>
      <c r="Z162" s="1">
        <v>29.0</v>
      </c>
      <c r="AA162" s="1"/>
      <c r="AB162">
        <f t="shared" si="2"/>
        <v>29</v>
      </c>
      <c r="AC162" s="1">
        <v>0.0</v>
      </c>
      <c r="AE162">
        <f t="shared" si="3"/>
        <v>0</v>
      </c>
      <c r="AH162" s="1">
        <v>1.0</v>
      </c>
      <c r="AI162" s="8">
        <f t="shared" si="4"/>
        <v>30</v>
      </c>
      <c r="AJ162" s="5">
        <v>43207.0</v>
      </c>
      <c r="AK162" s="1">
        <v>0.0</v>
      </c>
      <c r="AL162" s="1">
        <v>0.0</v>
      </c>
      <c r="AM162" s="5">
        <v>43208.0</v>
      </c>
      <c r="AN162" s="1">
        <v>0.0</v>
      </c>
      <c r="AO162" s="1">
        <v>2.0</v>
      </c>
      <c r="AP162" s="5">
        <v>43209.0</v>
      </c>
      <c r="AQ162" s="1">
        <v>1.0</v>
      </c>
      <c r="AR162" s="1">
        <v>2.0</v>
      </c>
      <c r="AS162" s="5">
        <v>43210.0</v>
      </c>
      <c r="AT162" s="1">
        <v>1.0</v>
      </c>
      <c r="AU162" s="1">
        <v>5.0</v>
      </c>
      <c r="AV162" s="5">
        <v>43211.0</v>
      </c>
      <c r="AW162" s="1">
        <v>1.0</v>
      </c>
      <c r="AX162" s="1">
        <v>8.0</v>
      </c>
      <c r="AY162" s="5">
        <v>43212.0</v>
      </c>
      <c r="AZ162" s="1">
        <v>1.0</v>
      </c>
      <c r="BA162" s="1">
        <v>4.0</v>
      </c>
      <c r="BB162" s="5">
        <v>43213.0</v>
      </c>
      <c r="BC162" s="1">
        <v>1.0</v>
      </c>
      <c r="BD162" s="1">
        <v>5.0</v>
      </c>
      <c r="BE162" s="1">
        <v>2155.48</v>
      </c>
      <c r="BF162" s="5">
        <v>43211.0</v>
      </c>
      <c r="BG162">
        <f t="shared" si="5"/>
        <v>27</v>
      </c>
      <c r="BI162">
        <f t="shared" si="6"/>
        <v>0</v>
      </c>
      <c r="BJ162">
        <f t="shared" si="7"/>
        <v>27</v>
      </c>
      <c r="BK162" s="1">
        <v>0.0</v>
      </c>
      <c r="BL162" s="1"/>
      <c r="BM162" s="1">
        <v>27.0</v>
      </c>
      <c r="BN162" s="1"/>
      <c r="BP162">
        <f t="shared" si="8"/>
        <v>2</v>
      </c>
      <c r="BQ162">
        <f t="shared" si="9"/>
        <v>2</v>
      </c>
      <c r="BR162">
        <f t="shared" si="10"/>
        <v>0</v>
      </c>
      <c r="BU162" s="1">
        <v>2.0</v>
      </c>
      <c r="CC162">
        <f t="shared" si="11"/>
        <v>0</v>
      </c>
      <c r="CG162">
        <f t="shared" si="12"/>
        <v>0</v>
      </c>
      <c r="CK162">
        <f t="shared" si="13"/>
        <v>0</v>
      </c>
      <c r="CO162">
        <f t="shared" si="14"/>
        <v>0</v>
      </c>
      <c r="CU162" s="1" t="s">
        <v>227</v>
      </c>
    </row>
    <row r="163">
      <c r="A163" s="1">
        <v>188.0</v>
      </c>
      <c r="C163" s="1" t="s">
        <v>61</v>
      </c>
      <c r="D163" s="1">
        <v>28.0</v>
      </c>
      <c r="E163" s="1">
        <v>0.0</v>
      </c>
      <c r="F163" s="1">
        <v>0.0</v>
      </c>
      <c r="H163" s="5">
        <v>43192.0</v>
      </c>
      <c r="I163" s="5">
        <v>43195.0</v>
      </c>
      <c r="J163" s="6">
        <v>0.48333333333333334</v>
      </c>
      <c r="K163" s="1">
        <v>1.0</v>
      </c>
      <c r="L163" s="5">
        <v>43195.0</v>
      </c>
      <c r="M163" s="1">
        <v>61.16</v>
      </c>
      <c r="N163" s="5">
        <v>43200.0</v>
      </c>
      <c r="O163" s="1">
        <v>233.24</v>
      </c>
      <c r="U163" s="5">
        <v>43205.0</v>
      </c>
      <c r="V163" s="1">
        <v>4.0</v>
      </c>
      <c r="W163" s="1">
        <v>0.0</v>
      </c>
      <c r="X163" s="1">
        <v>673.52</v>
      </c>
      <c r="Y163" s="8">
        <f t="shared" si="1"/>
        <v>8</v>
      </c>
      <c r="Z163" s="1">
        <v>8.0</v>
      </c>
      <c r="AA163" s="1"/>
      <c r="AB163">
        <f t="shared" si="2"/>
        <v>8</v>
      </c>
      <c r="AC163" s="1">
        <v>0.0</v>
      </c>
      <c r="AE163">
        <f t="shared" si="3"/>
        <v>0</v>
      </c>
      <c r="AI163" s="8">
        <f t="shared" si="4"/>
        <v>8</v>
      </c>
      <c r="AJ163" s="5">
        <v>43206.0</v>
      </c>
      <c r="AK163" s="1">
        <v>0.0</v>
      </c>
      <c r="AL163" s="1">
        <v>2.0</v>
      </c>
      <c r="AM163" s="5">
        <v>43207.0</v>
      </c>
      <c r="AN163" s="1">
        <v>1.0</v>
      </c>
      <c r="AO163" s="1">
        <v>0.0</v>
      </c>
      <c r="AP163" s="5">
        <v>43208.0</v>
      </c>
      <c r="AQ163" s="1">
        <v>1.0</v>
      </c>
      <c r="AR163" s="1">
        <v>5.0</v>
      </c>
      <c r="AS163" s="5">
        <v>43209.0</v>
      </c>
      <c r="AT163" s="1">
        <v>1.0</v>
      </c>
      <c r="AU163" s="1">
        <v>1.0</v>
      </c>
      <c r="AV163" s="5">
        <v>43210.0</v>
      </c>
      <c r="AW163" s="1">
        <v>1.0</v>
      </c>
      <c r="AX163" s="1">
        <v>9.0</v>
      </c>
      <c r="AY163" s="5">
        <v>43211.0</v>
      </c>
      <c r="AZ163" s="1">
        <v>1.0</v>
      </c>
      <c r="BA163" s="1">
        <v>9.0</v>
      </c>
      <c r="BB163" s="5">
        <v>43212.0</v>
      </c>
      <c r="BC163" s="1">
        <v>0.0</v>
      </c>
      <c r="BD163" s="1">
        <v>0.0</v>
      </c>
      <c r="BE163" s="1">
        <v>834.92</v>
      </c>
      <c r="BF163" s="5">
        <v>43210.0</v>
      </c>
      <c r="BG163">
        <f t="shared" si="5"/>
        <v>8</v>
      </c>
      <c r="BI163">
        <f t="shared" si="6"/>
        <v>0</v>
      </c>
      <c r="BJ163">
        <f t="shared" si="7"/>
        <v>8</v>
      </c>
      <c r="BK163" s="1">
        <v>1.0</v>
      </c>
      <c r="BM163" s="1">
        <v>7.0</v>
      </c>
      <c r="BN163" s="1"/>
      <c r="BP163">
        <f t="shared" si="8"/>
        <v>0</v>
      </c>
      <c r="BQ163">
        <f t="shared" si="9"/>
        <v>0</v>
      </c>
      <c r="BR163">
        <f t="shared" si="10"/>
        <v>0</v>
      </c>
      <c r="CC163">
        <f t="shared" si="11"/>
        <v>0</v>
      </c>
      <c r="CG163">
        <f t="shared" si="12"/>
        <v>0</v>
      </c>
      <c r="CK163">
        <f t="shared" si="13"/>
        <v>0</v>
      </c>
      <c r="CO163">
        <f t="shared" si="14"/>
        <v>0</v>
      </c>
      <c r="CT163" s="1" t="s">
        <v>228</v>
      </c>
    </row>
    <row r="164">
      <c r="A164" s="1">
        <v>189.0</v>
      </c>
      <c r="C164" s="1" t="s">
        <v>61</v>
      </c>
      <c r="D164" s="1">
        <v>28.0</v>
      </c>
      <c r="E164" s="1">
        <v>0.0</v>
      </c>
      <c r="F164" s="1">
        <v>0.0</v>
      </c>
      <c r="H164" s="5">
        <v>43192.0</v>
      </c>
      <c r="I164" s="5">
        <v>43195.0</v>
      </c>
      <c r="J164" s="6">
        <v>0.4756944444444444</v>
      </c>
      <c r="K164" s="1">
        <v>1.0</v>
      </c>
      <c r="L164" s="5">
        <v>43195.0</v>
      </c>
      <c r="M164" s="1">
        <v>51.16</v>
      </c>
      <c r="N164" s="5">
        <v>43199.0</v>
      </c>
      <c r="O164" s="1">
        <v>284.77</v>
      </c>
      <c r="U164" s="5">
        <v>43205.0</v>
      </c>
      <c r="V164" s="1">
        <v>4.0</v>
      </c>
      <c r="W164" s="1">
        <v>1.0</v>
      </c>
      <c r="X164" s="1">
        <v>1341.88</v>
      </c>
      <c r="Y164" s="8">
        <f t="shared" si="1"/>
        <v>79</v>
      </c>
      <c r="Z164" s="1">
        <v>75.0</v>
      </c>
      <c r="AA164" s="1"/>
      <c r="AB164">
        <f t="shared" si="2"/>
        <v>75</v>
      </c>
      <c r="AC164" s="1">
        <v>4.0</v>
      </c>
      <c r="AE164">
        <f t="shared" si="3"/>
        <v>4</v>
      </c>
      <c r="AI164" s="8">
        <f t="shared" si="4"/>
        <v>79</v>
      </c>
      <c r="AJ164" s="5">
        <v>43206.0</v>
      </c>
      <c r="AK164" s="1">
        <v>1.0</v>
      </c>
      <c r="AL164" s="1">
        <v>0.0</v>
      </c>
      <c r="AM164" s="5">
        <v>43207.0</v>
      </c>
      <c r="AN164" s="1">
        <v>1.0</v>
      </c>
      <c r="AO164" s="1">
        <v>2.0</v>
      </c>
      <c r="AP164" s="5">
        <v>43208.0</v>
      </c>
      <c r="AQ164" s="1">
        <v>1.0</v>
      </c>
      <c r="AR164" s="1">
        <v>1.0</v>
      </c>
      <c r="AS164" s="5">
        <v>43209.0</v>
      </c>
      <c r="AT164" s="1">
        <v>0.0</v>
      </c>
      <c r="AU164" s="1">
        <v>0.0</v>
      </c>
      <c r="AV164" s="5">
        <v>43210.0</v>
      </c>
      <c r="AW164" s="1">
        <v>0.0</v>
      </c>
      <c r="AX164" s="1">
        <v>1.0</v>
      </c>
      <c r="AY164" s="5">
        <v>43211.0</v>
      </c>
      <c r="AZ164" s="1">
        <v>0.0</v>
      </c>
      <c r="BA164" s="1">
        <v>1.0</v>
      </c>
      <c r="BB164" s="5">
        <v>43212.0</v>
      </c>
      <c r="BC164" s="1">
        <v>0.0</v>
      </c>
      <c r="BD164" s="1">
        <v>1.0</v>
      </c>
      <c r="BE164" s="1">
        <v>1047.8</v>
      </c>
      <c r="BF164" s="5">
        <v>43209.0</v>
      </c>
      <c r="BG164">
        <f t="shared" si="5"/>
        <v>74</v>
      </c>
      <c r="BI164">
        <f t="shared" si="6"/>
        <v>0</v>
      </c>
      <c r="BJ164">
        <f t="shared" si="7"/>
        <v>74</v>
      </c>
      <c r="BK164" s="1">
        <v>22.0</v>
      </c>
      <c r="BM164" s="1">
        <v>52.0</v>
      </c>
      <c r="BN164" s="1"/>
      <c r="BP164">
        <f t="shared" si="8"/>
        <v>1</v>
      </c>
      <c r="BQ164">
        <f t="shared" si="9"/>
        <v>1</v>
      </c>
      <c r="BR164">
        <f t="shared" si="10"/>
        <v>0</v>
      </c>
      <c r="CC164">
        <f t="shared" si="11"/>
        <v>0</v>
      </c>
      <c r="CG164">
        <f t="shared" si="12"/>
        <v>0</v>
      </c>
      <c r="CK164">
        <f t="shared" si="13"/>
        <v>1</v>
      </c>
      <c r="CL164" s="1">
        <v>1.0</v>
      </c>
      <c r="CO164">
        <f t="shared" si="14"/>
        <v>0</v>
      </c>
    </row>
    <row r="165">
      <c r="A165" s="1">
        <v>190.0</v>
      </c>
      <c r="C165" s="1" t="s">
        <v>61</v>
      </c>
      <c r="D165" s="1">
        <v>28.0</v>
      </c>
      <c r="E165" s="1">
        <v>0.0</v>
      </c>
      <c r="F165" s="1" t="s">
        <v>3</v>
      </c>
      <c r="H165" s="5">
        <v>43192.0</v>
      </c>
      <c r="I165" s="5">
        <v>43195.0</v>
      </c>
      <c r="J165" s="6">
        <v>0.49722222222222223</v>
      </c>
      <c r="K165" s="1">
        <v>1.0</v>
      </c>
      <c r="L165" s="5">
        <v>43195.0</v>
      </c>
      <c r="M165" s="1">
        <v>50.41</v>
      </c>
      <c r="N165" s="5">
        <v>43200.0</v>
      </c>
      <c r="O165" s="1">
        <v>249.12</v>
      </c>
      <c r="R165" s="5">
        <v>43201.0</v>
      </c>
      <c r="S165" s="6">
        <v>0.31180555555555556</v>
      </c>
      <c r="T165" s="6">
        <v>0.3597222222222222</v>
      </c>
      <c r="U165" s="5">
        <v>43205.0</v>
      </c>
      <c r="V165" s="1">
        <v>4.0</v>
      </c>
      <c r="W165" s="1">
        <v>0.0</v>
      </c>
      <c r="X165" s="1">
        <v>876.68</v>
      </c>
      <c r="Y165" s="8">
        <f t="shared" si="1"/>
        <v>19</v>
      </c>
      <c r="Z165" s="1">
        <v>17.0</v>
      </c>
      <c r="AA165" s="1"/>
      <c r="AB165">
        <f t="shared" si="2"/>
        <v>17</v>
      </c>
      <c r="AC165" s="1">
        <v>2.0</v>
      </c>
      <c r="AE165">
        <f t="shared" si="3"/>
        <v>2</v>
      </c>
      <c r="AI165" s="8">
        <f t="shared" si="4"/>
        <v>19</v>
      </c>
      <c r="AJ165" s="5">
        <v>43206.0</v>
      </c>
      <c r="AK165" s="1">
        <v>0.0</v>
      </c>
      <c r="AL165" s="1">
        <v>0.0</v>
      </c>
      <c r="AM165" s="5">
        <v>43207.0</v>
      </c>
      <c r="AN165" s="1">
        <v>0.0</v>
      </c>
      <c r="AO165" s="1">
        <v>0.0</v>
      </c>
      <c r="AP165" s="5">
        <v>43208.0</v>
      </c>
      <c r="AQ165" s="1">
        <v>0.0</v>
      </c>
      <c r="AR165" s="1">
        <v>0.0</v>
      </c>
      <c r="AS165" s="5">
        <v>43209.0</v>
      </c>
      <c r="AT165" s="1">
        <v>1.0</v>
      </c>
      <c r="AU165" s="1">
        <v>0.0</v>
      </c>
      <c r="AV165" s="5">
        <v>43210.0</v>
      </c>
      <c r="AW165" s="1">
        <v>0.0</v>
      </c>
      <c r="AX165" s="1">
        <v>0.0</v>
      </c>
      <c r="AY165" s="5">
        <v>43211.0</v>
      </c>
      <c r="AZ165" s="1">
        <v>0.0</v>
      </c>
      <c r="BA165" s="1">
        <v>0.0</v>
      </c>
      <c r="BB165" s="5">
        <v>43212.0</v>
      </c>
      <c r="BC165" s="1">
        <v>0.0</v>
      </c>
      <c r="BD165" s="1">
        <v>0.0</v>
      </c>
      <c r="BE165" s="1">
        <v>797.69</v>
      </c>
      <c r="BF165" s="5">
        <v>43210.0</v>
      </c>
      <c r="BG165">
        <f t="shared" si="5"/>
        <v>11</v>
      </c>
      <c r="BI165">
        <f t="shared" si="6"/>
        <v>0</v>
      </c>
      <c r="BJ165">
        <f t="shared" si="7"/>
        <v>11</v>
      </c>
      <c r="BK165" s="1">
        <v>7.0</v>
      </c>
      <c r="BM165" s="1">
        <v>4.0</v>
      </c>
      <c r="BN165" s="1"/>
      <c r="BP165">
        <f t="shared" si="8"/>
        <v>6</v>
      </c>
      <c r="BQ165">
        <f t="shared" si="9"/>
        <v>6</v>
      </c>
      <c r="BR165">
        <f t="shared" si="10"/>
        <v>0</v>
      </c>
      <c r="CA165" s="1">
        <v>1.0</v>
      </c>
      <c r="CC165">
        <f t="shared" si="11"/>
        <v>1</v>
      </c>
      <c r="CD165" s="1">
        <v>1.0</v>
      </c>
      <c r="CG165">
        <f t="shared" si="12"/>
        <v>0</v>
      </c>
      <c r="CK165">
        <f t="shared" si="13"/>
        <v>4</v>
      </c>
      <c r="CL165" s="1">
        <v>4.0</v>
      </c>
      <c r="CO165">
        <f t="shared" si="14"/>
        <v>0</v>
      </c>
    </row>
    <row r="166">
      <c r="A166" s="1">
        <v>191.0</v>
      </c>
      <c r="C166" s="1" t="s">
        <v>61</v>
      </c>
      <c r="D166" s="1">
        <v>28.0</v>
      </c>
      <c r="E166" s="1">
        <v>0.0</v>
      </c>
      <c r="F166" s="1">
        <v>0.0</v>
      </c>
      <c r="H166" s="5">
        <v>43192.0</v>
      </c>
      <c r="I166" s="5">
        <v>43195.0</v>
      </c>
      <c r="J166" s="6">
        <v>0.4840277777777778</v>
      </c>
      <c r="K166" s="1">
        <v>1.0</v>
      </c>
      <c r="L166" s="5">
        <v>43195.0</v>
      </c>
      <c r="M166" s="1">
        <v>55.54</v>
      </c>
      <c r="N166" s="5">
        <v>43199.0</v>
      </c>
      <c r="O166" s="1">
        <v>206.23</v>
      </c>
      <c r="U166" s="5">
        <v>43205.0</v>
      </c>
      <c r="V166" s="1">
        <v>4.0</v>
      </c>
      <c r="W166" s="1">
        <v>0.0</v>
      </c>
      <c r="X166" s="1">
        <v>1059.13</v>
      </c>
      <c r="Y166" s="8">
        <f t="shared" si="1"/>
        <v>45</v>
      </c>
      <c r="Z166" s="1">
        <v>42.0</v>
      </c>
      <c r="AA166" s="1"/>
      <c r="AB166">
        <f t="shared" si="2"/>
        <v>42</v>
      </c>
      <c r="AC166" s="1">
        <v>3.0</v>
      </c>
      <c r="AE166">
        <f t="shared" si="3"/>
        <v>3</v>
      </c>
      <c r="AI166" s="8">
        <f t="shared" si="4"/>
        <v>45</v>
      </c>
      <c r="AJ166" s="5">
        <v>43206.0</v>
      </c>
      <c r="AK166" s="1">
        <v>0.0</v>
      </c>
      <c r="AL166" s="1">
        <v>0.0</v>
      </c>
      <c r="AM166" s="5">
        <v>43207.0</v>
      </c>
      <c r="AN166" s="1">
        <v>0.0</v>
      </c>
      <c r="AO166" s="1">
        <v>0.0</v>
      </c>
      <c r="AP166" s="5">
        <v>43208.0</v>
      </c>
      <c r="AQ166" s="1">
        <v>0.0</v>
      </c>
      <c r="AR166" s="1">
        <v>0.0</v>
      </c>
      <c r="AS166" s="5">
        <v>43209.0</v>
      </c>
      <c r="AT166" s="1">
        <v>0.0</v>
      </c>
      <c r="AU166" s="1">
        <v>1.0</v>
      </c>
      <c r="AV166" s="5">
        <v>43210.0</v>
      </c>
      <c r="AW166" s="1">
        <v>1.0</v>
      </c>
      <c r="AX166" s="1">
        <v>2.0</v>
      </c>
      <c r="AY166" s="5">
        <v>43211.0</v>
      </c>
      <c r="AZ166" s="1">
        <v>1.0</v>
      </c>
      <c r="BA166" s="1">
        <v>4.0</v>
      </c>
      <c r="BB166" s="5">
        <v>43212.0</v>
      </c>
      <c r="BC166" s="1">
        <v>0.0</v>
      </c>
      <c r="BD166" s="1">
        <v>1.0</v>
      </c>
      <c r="BE166" s="1">
        <v>1024.13</v>
      </c>
      <c r="BF166" s="5">
        <v>43209.0</v>
      </c>
      <c r="BG166">
        <f t="shared" si="5"/>
        <v>30</v>
      </c>
      <c r="BI166">
        <f t="shared" si="6"/>
        <v>0</v>
      </c>
      <c r="BJ166">
        <f t="shared" si="7"/>
        <v>30</v>
      </c>
      <c r="BK166" s="1">
        <v>0.0</v>
      </c>
      <c r="BM166" s="1">
        <v>30.0</v>
      </c>
      <c r="BN166" s="1"/>
      <c r="BP166">
        <f t="shared" si="8"/>
        <v>12</v>
      </c>
      <c r="BQ166">
        <f t="shared" si="9"/>
        <v>12</v>
      </c>
      <c r="BR166">
        <f t="shared" si="10"/>
        <v>0</v>
      </c>
      <c r="BU166" s="1">
        <v>4.0</v>
      </c>
      <c r="CA166" s="1">
        <v>1.0</v>
      </c>
      <c r="CC166">
        <f t="shared" si="11"/>
        <v>1</v>
      </c>
      <c r="CF166" s="1">
        <v>1.0</v>
      </c>
      <c r="CG166">
        <f t="shared" si="12"/>
        <v>0</v>
      </c>
      <c r="CK166">
        <f t="shared" si="13"/>
        <v>6</v>
      </c>
      <c r="CN166" s="1">
        <v>6.0</v>
      </c>
      <c r="CO166">
        <f t="shared" si="14"/>
        <v>0</v>
      </c>
    </row>
    <row r="167">
      <c r="A167" s="1">
        <v>192.0</v>
      </c>
      <c r="C167" s="1" t="s">
        <v>61</v>
      </c>
      <c r="D167" s="1">
        <v>28.0</v>
      </c>
      <c r="E167" s="1">
        <v>0.0</v>
      </c>
      <c r="F167" s="1">
        <v>0.0</v>
      </c>
      <c r="H167" s="5">
        <v>43192.0</v>
      </c>
      <c r="I167" s="5">
        <v>43195.0</v>
      </c>
      <c r="J167" s="6">
        <v>0.47638888888888886</v>
      </c>
      <c r="K167" s="1">
        <v>1.0</v>
      </c>
      <c r="L167" s="5">
        <v>43195.0</v>
      </c>
      <c r="M167" s="1">
        <v>48.45</v>
      </c>
      <c r="N167" s="5">
        <v>43198.0</v>
      </c>
      <c r="O167" s="1">
        <v>246.65</v>
      </c>
      <c r="P167" s="5">
        <v>43202.0</v>
      </c>
      <c r="Q167" s="1">
        <v>2044.74</v>
      </c>
      <c r="U167" s="5">
        <v>43205.0</v>
      </c>
      <c r="V167" s="1">
        <v>5.0</v>
      </c>
      <c r="W167" s="1">
        <v>0.0</v>
      </c>
      <c r="X167" s="1">
        <v>4246.09</v>
      </c>
      <c r="Y167" s="8">
        <f t="shared" si="1"/>
        <v>76</v>
      </c>
      <c r="Z167" s="1">
        <v>53.0</v>
      </c>
      <c r="AA167" s="1"/>
      <c r="AB167">
        <f t="shared" si="2"/>
        <v>53</v>
      </c>
      <c r="AC167" s="1">
        <v>23.0</v>
      </c>
      <c r="AE167">
        <f t="shared" si="3"/>
        <v>23</v>
      </c>
      <c r="AI167" s="8">
        <f t="shared" si="4"/>
        <v>76</v>
      </c>
      <c r="AJ167" s="5">
        <v>43206.0</v>
      </c>
      <c r="AK167" s="1">
        <v>0.0</v>
      </c>
      <c r="AL167" s="1">
        <v>3.0</v>
      </c>
      <c r="AM167" s="5">
        <v>43207.0</v>
      </c>
      <c r="AN167" s="1">
        <v>0.0</v>
      </c>
      <c r="AO167" s="1">
        <v>0.0</v>
      </c>
      <c r="AP167" s="5">
        <v>43208.0</v>
      </c>
      <c r="AQ167" s="1">
        <v>0.0</v>
      </c>
      <c r="AR167" s="1">
        <v>1.0</v>
      </c>
      <c r="AS167" s="5">
        <v>43209.0</v>
      </c>
      <c r="AT167" s="1">
        <v>1.0</v>
      </c>
      <c r="AU167" s="1">
        <v>4.0</v>
      </c>
      <c r="AV167" s="5">
        <v>43210.0</v>
      </c>
      <c r="AW167" s="1">
        <v>1.0</v>
      </c>
      <c r="AX167" s="1">
        <v>2.0</v>
      </c>
      <c r="AY167" s="5">
        <v>43211.0</v>
      </c>
      <c r="AZ167" s="1">
        <v>1.0</v>
      </c>
      <c r="BA167" s="1">
        <v>2.0</v>
      </c>
      <c r="BB167" s="5">
        <v>43212.0</v>
      </c>
      <c r="BC167" s="1">
        <v>1.0</v>
      </c>
      <c r="BD167" s="1">
        <v>3.0</v>
      </c>
      <c r="BE167" s="1">
        <v>3922.96</v>
      </c>
      <c r="BF167" s="5">
        <v>43210.0</v>
      </c>
      <c r="BG167">
        <f t="shared" si="5"/>
        <v>40</v>
      </c>
      <c r="BI167">
        <f t="shared" si="6"/>
        <v>0</v>
      </c>
      <c r="BJ167">
        <f t="shared" si="7"/>
        <v>40</v>
      </c>
      <c r="BK167" s="1">
        <v>22.0</v>
      </c>
      <c r="BM167" s="1">
        <v>18.0</v>
      </c>
      <c r="BN167" s="1"/>
      <c r="BP167">
        <f t="shared" si="8"/>
        <v>13</v>
      </c>
      <c r="BQ167">
        <f t="shared" si="9"/>
        <v>13</v>
      </c>
      <c r="BR167">
        <f t="shared" si="10"/>
        <v>0</v>
      </c>
      <c r="BY167" s="1">
        <v>2.0</v>
      </c>
      <c r="CA167" s="1">
        <v>9.0</v>
      </c>
      <c r="CC167">
        <f t="shared" si="11"/>
        <v>0</v>
      </c>
      <c r="CG167">
        <f t="shared" si="12"/>
        <v>0</v>
      </c>
      <c r="CK167">
        <f t="shared" si="13"/>
        <v>2</v>
      </c>
      <c r="CL167" s="1"/>
      <c r="CM167" s="1">
        <v>1.0</v>
      </c>
      <c r="CN167" s="1">
        <v>1.0</v>
      </c>
      <c r="CO167">
        <f t="shared" si="14"/>
        <v>0</v>
      </c>
    </row>
    <row r="168">
      <c r="A168" s="1">
        <v>193.0</v>
      </c>
      <c r="C168" s="1" t="s">
        <v>61</v>
      </c>
      <c r="D168" s="1">
        <v>28.0</v>
      </c>
      <c r="E168" s="1">
        <v>0.0</v>
      </c>
      <c r="F168" s="1" t="s">
        <v>3</v>
      </c>
      <c r="H168" s="5">
        <v>43192.0</v>
      </c>
      <c r="I168" s="5">
        <v>43195.0</v>
      </c>
      <c r="J168" s="6">
        <v>0.49930555555555556</v>
      </c>
      <c r="K168" s="1">
        <v>1.0</v>
      </c>
      <c r="L168" s="5">
        <v>43195.0</v>
      </c>
      <c r="M168" s="1">
        <v>60.6</v>
      </c>
      <c r="N168" s="5">
        <v>43200.0</v>
      </c>
      <c r="O168" s="1">
        <v>286.28</v>
      </c>
      <c r="R168" s="5">
        <v>43201.0</v>
      </c>
      <c r="S168" s="6">
        <v>0.31180555555555556</v>
      </c>
      <c r="T168" s="6">
        <v>0.3597222222222222</v>
      </c>
      <c r="U168" s="5">
        <v>43205.0</v>
      </c>
      <c r="V168" s="1">
        <v>4.0</v>
      </c>
      <c r="W168" s="1">
        <v>1.0</v>
      </c>
      <c r="X168" s="1">
        <v>1464.18</v>
      </c>
      <c r="Y168" s="8">
        <f t="shared" si="1"/>
        <v>70</v>
      </c>
      <c r="Z168" s="1">
        <v>63.0</v>
      </c>
      <c r="AA168" s="1">
        <v>1.0</v>
      </c>
      <c r="AB168">
        <f t="shared" si="2"/>
        <v>64</v>
      </c>
      <c r="AC168" s="1">
        <v>6.0</v>
      </c>
      <c r="AD168" s="1">
        <v>0.0</v>
      </c>
      <c r="AE168">
        <f t="shared" si="3"/>
        <v>6</v>
      </c>
      <c r="AF168" s="5">
        <v>43208.0</v>
      </c>
      <c r="AG168" s="1">
        <v>1.0</v>
      </c>
      <c r="AI168" s="8">
        <f t="shared" si="4"/>
        <v>71</v>
      </c>
      <c r="AJ168" s="5">
        <v>43206.0</v>
      </c>
      <c r="AK168" s="1">
        <v>0.0</v>
      </c>
      <c r="AL168" s="1">
        <v>0.0</v>
      </c>
      <c r="AM168" s="5">
        <v>43207.0</v>
      </c>
      <c r="AN168" s="1">
        <v>0.0</v>
      </c>
      <c r="AO168" s="1">
        <v>0.0</v>
      </c>
      <c r="AP168" s="5">
        <v>43208.0</v>
      </c>
      <c r="AQ168" s="1">
        <v>0.0</v>
      </c>
      <c r="AR168" s="1">
        <v>0.0</v>
      </c>
      <c r="AS168" s="5">
        <v>43209.0</v>
      </c>
      <c r="AT168" s="1">
        <v>0.0</v>
      </c>
      <c r="AU168" s="1">
        <v>0.0</v>
      </c>
      <c r="AV168" s="5">
        <v>43210.0</v>
      </c>
      <c r="AW168" s="1">
        <v>0.0</v>
      </c>
      <c r="AX168" s="1">
        <v>1.0</v>
      </c>
      <c r="AY168" s="5">
        <v>43211.0</v>
      </c>
      <c r="AZ168" s="1">
        <v>0.0</v>
      </c>
      <c r="BA168" s="1">
        <v>1.0</v>
      </c>
      <c r="BB168" s="5">
        <v>43212.0</v>
      </c>
      <c r="BC168" s="1">
        <v>1.0</v>
      </c>
      <c r="BD168" s="1">
        <v>3.0</v>
      </c>
      <c r="BE168" s="1">
        <v>1133.82</v>
      </c>
      <c r="BF168" s="5">
        <v>43210.0</v>
      </c>
      <c r="BG168">
        <f t="shared" si="5"/>
        <v>47</v>
      </c>
      <c r="BH168" s="5">
        <v>43212.0</v>
      </c>
      <c r="BI168">
        <f t="shared" si="6"/>
        <v>1</v>
      </c>
      <c r="BJ168">
        <f t="shared" si="7"/>
        <v>48</v>
      </c>
      <c r="BK168" s="1">
        <v>12.0</v>
      </c>
      <c r="BL168" s="1">
        <v>1.0</v>
      </c>
      <c r="BM168" s="1">
        <v>35.0</v>
      </c>
      <c r="BN168" s="1"/>
      <c r="BO168" s="1">
        <v>0.0</v>
      </c>
      <c r="BP168">
        <f t="shared" si="8"/>
        <v>16</v>
      </c>
      <c r="BQ168">
        <f t="shared" si="9"/>
        <v>16</v>
      </c>
      <c r="BR168">
        <f t="shared" si="10"/>
        <v>0</v>
      </c>
      <c r="BS168" s="1">
        <v>3.0</v>
      </c>
      <c r="BU168" s="1">
        <v>1.0</v>
      </c>
      <c r="BY168" s="1">
        <v>5.0</v>
      </c>
      <c r="CA168" s="1">
        <v>2.0</v>
      </c>
      <c r="CC168">
        <f t="shared" si="11"/>
        <v>1</v>
      </c>
      <c r="CF168" s="1">
        <v>1.0</v>
      </c>
      <c r="CG168">
        <f t="shared" si="12"/>
        <v>0</v>
      </c>
      <c r="CK168">
        <f t="shared" si="13"/>
        <v>4</v>
      </c>
      <c r="CL168" s="1">
        <v>1.0</v>
      </c>
      <c r="CM168" s="1">
        <v>2.0</v>
      </c>
      <c r="CN168" s="1">
        <v>1.0</v>
      </c>
      <c r="CO168">
        <f t="shared" si="14"/>
        <v>0</v>
      </c>
      <c r="CT168" s="1" t="s">
        <v>229</v>
      </c>
    </row>
    <row r="169">
      <c r="A169" s="1">
        <v>194.0</v>
      </c>
      <c r="C169" s="1" t="s">
        <v>61</v>
      </c>
      <c r="D169" s="1">
        <v>28.0</v>
      </c>
      <c r="E169" s="1">
        <v>0.0</v>
      </c>
      <c r="F169" s="1">
        <v>0.0</v>
      </c>
      <c r="H169" s="5">
        <v>43192.0</v>
      </c>
      <c r="I169" s="5">
        <v>43195.0</v>
      </c>
      <c r="J169" s="6">
        <v>0.48680555555555555</v>
      </c>
      <c r="K169" s="1">
        <v>1.0</v>
      </c>
      <c r="L169" s="5">
        <v>43195.0</v>
      </c>
      <c r="M169" s="1">
        <v>51.52</v>
      </c>
      <c r="N169" s="5">
        <v>43199.0</v>
      </c>
      <c r="O169" s="1">
        <v>272.72</v>
      </c>
      <c r="U169" s="5">
        <v>43205.0</v>
      </c>
      <c r="V169" s="1">
        <v>4.0</v>
      </c>
      <c r="W169" s="1">
        <v>0.0</v>
      </c>
      <c r="X169" s="1">
        <v>1793.81</v>
      </c>
      <c r="Y169" s="8">
        <f t="shared" si="1"/>
        <v>50</v>
      </c>
      <c r="Z169" s="1">
        <v>33.0</v>
      </c>
      <c r="AA169" s="1"/>
      <c r="AB169">
        <f t="shared" si="2"/>
        <v>33</v>
      </c>
      <c r="AC169" s="1">
        <v>17.0</v>
      </c>
      <c r="AE169">
        <f t="shared" si="3"/>
        <v>17</v>
      </c>
      <c r="AI169" s="8">
        <f t="shared" si="4"/>
        <v>50</v>
      </c>
      <c r="AJ169" s="5">
        <v>43206.0</v>
      </c>
      <c r="AK169" s="1">
        <v>0.0</v>
      </c>
      <c r="AL169" s="1">
        <v>0.0</v>
      </c>
      <c r="AM169" s="5">
        <v>43207.0</v>
      </c>
      <c r="AN169" s="1">
        <v>1.0</v>
      </c>
      <c r="AO169" s="1">
        <v>0.0</v>
      </c>
      <c r="AP169" s="5">
        <v>43208.0</v>
      </c>
      <c r="AQ169" s="1">
        <v>0.0</v>
      </c>
      <c r="AR169" s="1">
        <v>0.0</v>
      </c>
      <c r="AS169" s="5">
        <v>43209.0</v>
      </c>
      <c r="AT169" s="1">
        <v>0.0</v>
      </c>
      <c r="AU169" s="1">
        <v>0.0</v>
      </c>
      <c r="AV169" s="5">
        <v>43210.0</v>
      </c>
      <c r="AW169" s="1">
        <v>0.0</v>
      </c>
      <c r="AX169" s="1">
        <v>0.0</v>
      </c>
      <c r="AY169" s="5">
        <v>43211.0</v>
      </c>
      <c r="AZ169" s="1">
        <v>0.0</v>
      </c>
      <c r="BA169" s="1">
        <v>0.0</v>
      </c>
      <c r="BB169" s="5">
        <v>43212.0</v>
      </c>
      <c r="BC169" s="1">
        <v>0.0</v>
      </c>
      <c r="BD169" s="1">
        <v>0.0</v>
      </c>
      <c r="BE169" s="1">
        <v>1625.16</v>
      </c>
      <c r="BF169" s="5">
        <v>43209.0</v>
      </c>
      <c r="BG169">
        <f t="shared" si="5"/>
        <v>30</v>
      </c>
      <c r="BI169">
        <f t="shared" si="6"/>
        <v>0</v>
      </c>
      <c r="BJ169">
        <f t="shared" si="7"/>
        <v>30</v>
      </c>
      <c r="BK169" s="1">
        <v>11.0</v>
      </c>
      <c r="BM169" s="1">
        <v>19.0</v>
      </c>
      <c r="BN169" s="1"/>
      <c r="BP169">
        <f t="shared" si="8"/>
        <v>3</v>
      </c>
      <c r="BQ169">
        <f t="shared" si="9"/>
        <v>3</v>
      </c>
      <c r="BR169">
        <f t="shared" si="10"/>
        <v>0</v>
      </c>
      <c r="CA169" s="1">
        <v>2.0</v>
      </c>
      <c r="CC169">
        <f t="shared" si="11"/>
        <v>0</v>
      </c>
      <c r="CG169">
        <f t="shared" si="12"/>
        <v>0</v>
      </c>
      <c r="CK169">
        <f t="shared" si="13"/>
        <v>1</v>
      </c>
      <c r="CN169" s="1">
        <v>1.0</v>
      </c>
      <c r="CO169">
        <f t="shared" si="14"/>
        <v>0</v>
      </c>
      <c r="CT169" s="1" t="s">
        <v>230</v>
      </c>
    </row>
    <row r="170">
      <c r="A170" s="1">
        <v>195.0</v>
      </c>
      <c r="C170" s="1" t="s">
        <v>61</v>
      </c>
      <c r="D170" s="1">
        <v>28.0</v>
      </c>
      <c r="E170" s="1">
        <v>0.0</v>
      </c>
      <c r="F170" s="1" t="s">
        <v>4</v>
      </c>
      <c r="H170" s="5">
        <v>43192.0</v>
      </c>
      <c r="I170" s="5">
        <v>43195.0</v>
      </c>
      <c r="J170" s="6">
        <v>0.4701388888888889</v>
      </c>
      <c r="K170" s="1">
        <v>1.0</v>
      </c>
      <c r="L170" s="5">
        <v>43195.0</v>
      </c>
      <c r="M170" s="1">
        <v>44.18</v>
      </c>
      <c r="N170" s="5">
        <v>43200.0</v>
      </c>
      <c r="O170" s="1">
        <v>155.78</v>
      </c>
      <c r="P170" s="5">
        <v>43205.0</v>
      </c>
      <c r="Q170" s="1">
        <v>604.93</v>
      </c>
      <c r="R170" s="5">
        <v>43206.0</v>
      </c>
      <c r="S170" s="6">
        <v>0.3125</v>
      </c>
      <c r="T170" s="6">
        <v>0.36041666666666666</v>
      </c>
      <c r="Y170" s="8">
        <f t="shared" si="1"/>
        <v>0</v>
      </c>
      <c r="AB170">
        <f t="shared" si="2"/>
        <v>0</v>
      </c>
      <c r="AE170">
        <f t="shared" si="3"/>
        <v>0</v>
      </c>
      <c r="AI170" s="8">
        <f t="shared" si="4"/>
        <v>0</v>
      </c>
      <c r="BG170">
        <f t="shared" si="5"/>
        <v>0</v>
      </c>
      <c r="BI170">
        <f t="shared" si="6"/>
        <v>0</v>
      </c>
      <c r="BJ170">
        <f t="shared" si="7"/>
        <v>0</v>
      </c>
      <c r="BP170">
        <f t="shared" si="8"/>
        <v>0</v>
      </c>
      <c r="BQ170">
        <f t="shared" si="9"/>
        <v>0</v>
      </c>
      <c r="BR170">
        <f t="shared" si="10"/>
        <v>0</v>
      </c>
      <c r="CC170">
        <f t="shared" si="11"/>
        <v>0</v>
      </c>
      <c r="CG170">
        <f t="shared" si="12"/>
        <v>0</v>
      </c>
      <c r="CK170">
        <f t="shared" si="13"/>
        <v>0</v>
      </c>
      <c r="CO170">
        <f t="shared" si="14"/>
        <v>0</v>
      </c>
      <c r="CT170" s="1" t="s">
        <v>231</v>
      </c>
    </row>
    <row r="171">
      <c r="A171" s="1">
        <v>196.0</v>
      </c>
      <c r="C171" s="1" t="s">
        <v>61</v>
      </c>
      <c r="D171" s="1">
        <v>28.0</v>
      </c>
      <c r="E171" s="1">
        <v>0.0</v>
      </c>
      <c r="F171" s="1" t="s">
        <v>3</v>
      </c>
      <c r="H171" s="5">
        <v>43192.0</v>
      </c>
      <c r="I171" s="5">
        <v>43195.0</v>
      </c>
      <c r="J171" s="6">
        <v>0.5</v>
      </c>
      <c r="K171" s="1">
        <v>1.0</v>
      </c>
      <c r="L171" s="5">
        <v>43195.0</v>
      </c>
      <c r="M171" s="1">
        <v>55.78</v>
      </c>
      <c r="N171" s="5">
        <v>43200.0</v>
      </c>
      <c r="O171" s="1">
        <v>246.02</v>
      </c>
      <c r="R171" s="5">
        <v>43201.0</v>
      </c>
      <c r="S171" s="6">
        <v>0.31180555555555556</v>
      </c>
      <c r="T171" s="6">
        <v>0.3597222222222222</v>
      </c>
      <c r="U171" s="5">
        <v>43205.0</v>
      </c>
      <c r="V171" s="1">
        <v>4.0</v>
      </c>
      <c r="W171" s="1">
        <v>0.0</v>
      </c>
      <c r="X171" s="1">
        <v>885.6</v>
      </c>
      <c r="Y171" s="8">
        <f t="shared" si="1"/>
        <v>42</v>
      </c>
      <c r="Z171" s="1">
        <v>40.0</v>
      </c>
      <c r="AA171" s="1"/>
      <c r="AB171">
        <f t="shared" si="2"/>
        <v>40</v>
      </c>
      <c r="AC171" s="1">
        <v>2.0</v>
      </c>
      <c r="AE171">
        <f t="shared" si="3"/>
        <v>2</v>
      </c>
      <c r="AI171" s="8">
        <f t="shared" si="4"/>
        <v>42</v>
      </c>
      <c r="AJ171" s="5">
        <v>43206.0</v>
      </c>
      <c r="AK171" s="1">
        <v>0.0</v>
      </c>
      <c r="AL171" s="1">
        <v>0.0</v>
      </c>
      <c r="AM171" s="5">
        <v>43207.0</v>
      </c>
      <c r="AN171" s="1">
        <v>0.0</v>
      </c>
      <c r="AO171" s="1">
        <v>1.0</v>
      </c>
      <c r="AP171" s="5">
        <v>43208.0</v>
      </c>
      <c r="AQ171" s="1">
        <v>1.0</v>
      </c>
      <c r="AR171" s="1">
        <v>0.0</v>
      </c>
      <c r="AS171" s="5">
        <v>43209.0</v>
      </c>
      <c r="AT171" s="1">
        <v>1.0</v>
      </c>
      <c r="AU171" s="1">
        <v>1.0</v>
      </c>
      <c r="AV171" s="5">
        <v>43210.0</v>
      </c>
      <c r="AW171" s="1">
        <v>0.0</v>
      </c>
      <c r="AX171" s="1">
        <v>1.0</v>
      </c>
      <c r="AY171" s="5">
        <v>43211.0</v>
      </c>
      <c r="AZ171" s="1">
        <v>1.0</v>
      </c>
      <c r="BA171" s="1">
        <v>2.0</v>
      </c>
      <c r="BB171" s="5">
        <v>43212.0</v>
      </c>
      <c r="BC171" s="1">
        <v>0.0</v>
      </c>
      <c r="BD171" s="1">
        <v>0.0</v>
      </c>
      <c r="BE171" s="1">
        <v>878.6</v>
      </c>
      <c r="BF171" s="5">
        <v>43209.0</v>
      </c>
      <c r="BG171">
        <f t="shared" si="5"/>
        <v>22</v>
      </c>
      <c r="BI171">
        <f t="shared" si="6"/>
        <v>0</v>
      </c>
      <c r="BJ171">
        <f t="shared" si="7"/>
        <v>22</v>
      </c>
      <c r="BK171" s="1">
        <v>9.0</v>
      </c>
      <c r="BM171" s="1">
        <v>13.0</v>
      </c>
      <c r="BN171" s="1"/>
      <c r="BP171">
        <f t="shared" si="8"/>
        <v>18</v>
      </c>
      <c r="BQ171">
        <f t="shared" si="9"/>
        <v>18</v>
      </c>
      <c r="BR171">
        <f t="shared" si="10"/>
        <v>0</v>
      </c>
      <c r="BS171" s="1">
        <v>1.0</v>
      </c>
      <c r="BU171" s="1">
        <v>1.0</v>
      </c>
      <c r="CA171" s="1">
        <v>1.0</v>
      </c>
      <c r="CC171">
        <f t="shared" si="11"/>
        <v>6</v>
      </c>
      <c r="CE171" s="1">
        <v>4.0</v>
      </c>
      <c r="CF171" s="1">
        <v>2.0</v>
      </c>
      <c r="CG171">
        <f t="shared" si="12"/>
        <v>0</v>
      </c>
      <c r="CK171">
        <f t="shared" si="13"/>
        <v>9</v>
      </c>
      <c r="CM171" s="1">
        <v>6.0</v>
      </c>
      <c r="CN171" s="1">
        <v>3.0</v>
      </c>
      <c r="CO171">
        <f t="shared" si="14"/>
        <v>0</v>
      </c>
    </row>
    <row r="172">
      <c r="A172" s="1">
        <v>197.0</v>
      </c>
      <c r="C172" s="1" t="s">
        <v>61</v>
      </c>
      <c r="D172" s="1">
        <v>28.0</v>
      </c>
      <c r="E172" s="1">
        <v>0.0</v>
      </c>
      <c r="F172" s="1">
        <v>0.0</v>
      </c>
      <c r="H172" s="5">
        <v>43192.0</v>
      </c>
      <c r="I172" s="5">
        <v>43195.0</v>
      </c>
      <c r="J172" s="6">
        <v>0.4875</v>
      </c>
      <c r="K172" s="1">
        <v>1.0</v>
      </c>
      <c r="L172" s="5">
        <v>43195.0</v>
      </c>
      <c r="M172" s="1">
        <v>56.72</v>
      </c>
      <c r="N172" s="5">
        <v>43199.0</v>
      </c>
      <c r="O172" s="1">
        <v>253.65</v>
      </c>
      <c r="P172" s="5"/>
      <c r="U172" s="5">
        <v>43205.0</v>
      </c>
      <c r="V172" s="1">
        <v>4.0</v>
      </c>
      <c r="W172" s="1">
        <v>0.0</v>
      </c>
      <c r="X172" s="1">
        <v>1674.08</v>
      </c>
      <c r="Y172" s="8">
        <f t="shared" si="1"/>
        <v>51</v>
      </c>
      <c r="Z172" s="1">
        <v>38.0</v>
      </c>
      <c r="AA172" s="1"/>
      <c r="AB172">
        <f t="shared" si="2"/>
        <v>38</v>
      </c>
      <c r="AC172" s="1">
        <v>13.0</v>
      </c>
      <c r="AE172">
        <f t="shared" si="3"/>
        <v>13</v>
      </c>
      <c r="AI172" s="8">
        <f t="shared" si="4"/>
        <v>51</v>
      </c>
      <c r="AJ172" s="5">
        <v>43206.0</v>
      </c>
      <c r="AK172" s="1">
        <v>0.0</v>
      </c>
      <c r="AL172" s="1">
        <v>0.0</v>
      </c>
      <c r="AM172" s="5">
        <v>43207.0</v>
      </c>
      <c r="AN172" s="1">
        <v>0.0</v>
      </c>
      <c r="AO172" s="1">
        <v>0.0</v>
      </c>
      <c r="AP172" s="5">
        <v>43208.0</v>
      </c>
      <c r="AQ172" s="1">
        <v>1.0</v>
      </c>
      <c r="AR172" s="1">
        <v>3.0</v>
      </c>
      <c r="AS172" s="5">
        <v>43209.0</v>
      </c>
      <c r="AT172" s="1">
        <v>0.0</v>
      </c>
      <c r="AU172" s="1">
        <v>0.0</v>
      </c>
      <c r="AV172" s="5">
        <v>43210.0</v>
      </c>
      <c r="AW172" s="1">
        <v>1.0</v>
      </c>
      <c r="AX172" s="1">
        <v>1.0</v>
      </c>
      <c r="AY172" s="5">
        <v>43211.0</v>
      </c>
      <c r="AZ172" s="1">
        <v>1.0</v>
      </c>
      <c r="BA172" s="1">
        <v>7.0</v>
      </c>
      <c r="BB172" s="5">
        <v>43212.0</v>
      </c>
      <c r="BC172" s="1">
        <v>0.0</v>
      </c>
      <c r="BD172" s="1">
        <v>0.0</v>
      </c>
      <c r="BE172" s="1">
        <v>1645.95</v>
      </c>
      <c r="BF172" s="5">
        <v>43209.0</v>
      </c>
      <c r="BG172">
        <f t="shared" si="5"/>
        <v>28</v>
      </c>
      <c r="BI172">
        <f t="shared" si="6"/>
        <v>0</v>
      </c>
      <c r="BJ172">
        <f t="shared" si="7"/>
        <v>28</v>
      </c>
      <c r="BK172" s="1">
        <v>15.0</v>
      </c>
      <c r="BM172" s="1">
        <v>13.0</v>
      </c>
      <c r="BN172" s="1"/>
      <c r="BP172">
        <f t="shared" si="8"/>
        <v>10</v>
      </c>
      <c r="BQ172">
        <f t="shared" si="9"/>
        <v>10</v>
      </c>
      <c r="BR172">
        <f t="shared" si="10"/>
        <v>0</v>
      </c>
      <c r="BS172" s="1">
        <v>3.0</v>
      </c>
      <c r="BU172" s="1">
        <v>2.0</v>
      </c>
      <c r="BY172" s="1">
        <v>2.0</v>
      </c>
      <c r="CA172" s="1">
        <v>2.0</v>
      </c>
      <c r="CC172">
        <f t="shared" si="11"/>
        <v>0</v>
      </c>
      <c r="CG172">
        <f t="shared" si="12"/>
        <v>0</v>
      </c>
      <c r="CK172">
        <f t="shared" si="13"/>
        <v>1</v>
      </c>
      <c r="CL172" s="1">
        <v>1.0</v>
      </c>
      <c r="CO172">
        <f t="shared" si="14"/>
        <v>0</v>
      </c>
    </row>
    <row r="173">
      <c r="A173" s="1">
        <v>198.0</v>
      </c>
      <c r="C173" s="1" t="s">
        <v>61</v>
      </c>
      <c r="D173" s="1">
        <v>28.0</v>
      </c>
      <c r="E173" s="1">
        <v>0.0</v>
      </c>
      <c r="F173" s="1">
        <v>0.0</v>
      </c>
      <c r="H173" s="5">
        <v>43192.0</v>
      </c>
      <c r="I173" s="5">
        <v>43195.0</v>
      </c>
      <c r="J173" s="6">
        <v>0.4708333333333333</v>
      </c>
      <c r="K173" s="1">
        <v>1.0</v>
      </c>
      <c r="L173" s="5">
        <v>43195.0</v>
      </c>
      <c r="M173" s="1">
        <v>51.73</v>
      </c>
      <c r="N173" s="5">
        <v>43199.0</v>
      </c>
      <c r="O173" s="1">
        <v>243.05</v>
      </c>
      <c r="U173" s="5">
        <v>43205.0</v>
      </c>
      <c r="V173" s="1">
        <v>4.0</v>
      </c>
      <c r="W173" s="1">
        <v>1.0</v>
      </c>
      <c r="X173" s="1">
        <v>782.18</v>
      </c>
      <c r="Y173" s="8">
        <f t="shared" si="1"/>
        <v>31</v>
      </c>
      <c r="Z173" s="1">
        <v>23.0</v>
      </c>
      <c r="AA173" s="1"/>
      <c r="AB173">
        <f t="shared" si="2"/>
        <v>23</v>
      </c>
      <c r="AC173" s="1">
        <v>8.0</v>
      </c>
      <c r="AE173">
        <f t="shared" si="3"/>
        <v>8</v>
      </c>
      <c r="AI173" s="8">
        <f t="shared" si="4"/>
        <v>31</v>
      </c>
      <c r="AJ173" s="5">
        <v>43206.0</v>
      </c>
      <c r="AK173" s="1">
        <v>1.0</v>
      </c>
      <c r="AL173" s="1">
        <v>0.0</v>
      </c>
      <c r="AM173" s="5">
        <v>43207.0</v>
      </c>
      <c r="AN173" s="1">
        <v>0.0</v>
      </c>
      <c r="AO173" s="1">
        <v>0.0</v>
      </c>
      <c r="AP173" s="5">
        <v>43208.0</v>
      </c>
      <c r="AQ173" s="1">
        <v>0.0</v>
      </c>
      <c r="AR173" s="1">
        <v>1.0</v>
      </c>
      <c r="AS173" s="5">
        <v>43209.0</v>
      </c>
      <c r="AT173" s="1">
        <v>0.0</v>
      </c>
      <c r="AU173" s="1">
        <v>0.0</v>
      </c>
      <c r="AV173" s="5">
        <v>43210.0</v>
      </c>
      <c r="AW173" s="1">
        <v>0.0</v>
      </c>
      <c r="AX173" s="1">
        <v>0.0</v>
      </c>
      <c r="BE173" s="1">
        <v>690.65</v>
      </c>
      <c r="BF173" s="5">
        <v>43209.0</v>
      </c>
      <c r="BG173">
        <f t="shared" si="5"/>
        <v>17</v>
      </c>
      <c r="BI173">
        <f t="shared" si="6"/>
        <v>0</v>
      </c>
      <c r="BJ173">
        <f t="shared" si="7"/>
        <v>17</v>
      </c>
      <c r="BK173" s="1">
        <v>5.0</v>
      </c>
      <c r="BM173" s="1">
        <v>12.0</v>
      </c>
      <c r="BN173" s="1"/>
      <c r="BP173">
        <f t="shared" si="8"/>
        <v>6</v>
      </c>
      <c r="BQ173">
        <f t="shared" si="9"/>
        <v>6</v>
      </c>
      <c r="BR173">
        <f t="shared" si="10"/>
        <v>0</v>
      </c>
      <c r="BY173" s="1">
        <v>3.0</v>
      </c>
      <c r="CA173" s="1">
        <v>2.0</v>
      </c>
      <c r="CC173">
        <f t="shared" si="11"/>
        <v>0</v>
      </c>
      <c r="CG173">
        <f t="shared" si="12"/>
        <v>0</v>
      </c>
      <c r="CK173">
        <f t="shared" si="13"/>
        <v>1</v>
      </c>
      <c r="CL173" s="1">
        <v>1.0</v>
      </c>
      <c r="CO173">
        <f t="shared" si="14"/>
        <v>0</v>
      </c>
      <c r="CT173" s="1" t="s">
        <v>232</v>
      </c>
    </row>
    <row r="174">
      <c r="A174" s="1">
        <v>199.0</v>
      </c>
      <c r="C174" s="1" t="s">
        <v>61</v>
      </c>
      <c r="D174" s="1">
        <v>28.0</v>
      </c>
      <c r="E174" s="1">
        <v>0.0</v>
      </c>
      <c r="F174" s="1" t="s">
        <v>3</v>
      </c>
      <c r="H174" s="5">
        <v>43192.0</v>
      </c>
      <c r="I174" s="5">
        <v>43195.0</v>
      </c>
      <c r="J174" s="6">
        <v>0.5006944444444444</v>
      </c>
      <c r="K174" s="1">
        <v>1.0</v>
      </c>
      <c r="L174" s="5">
        <v>43195.0</v>
      </c>
      <c r="M174" s="1">
        <v>45.76</v>
      </c>
      <c r="N174" s="5">
        <v>43200.0</v>
      </c>
      <c r="O174" s="1">
        <v>318.89</v>
      </c>
      <c r="R174" s="5">
        <v>43201.0</v>
      </c>
      <c r="S174" s="6">
        <v>0.31180555555555556</v>
      </c>
      <c r="T174" s="6">
        <v>0.3597222222222222</v>
      </c>
      <c r="U174" s="5">
        <v>43205.0</v>
      </c>
      <c r="V174" s="1">
        <v>4.0</v>
      </c>
      <c r="W174" s="1">
        <v>1.0</v>
      </c>
      <c r="X174" s="1">
        <v>1081.21</v>
      </c>
      <c r="Y174" s="8">
        <f t="shared" si="1"/>
        <v>44</v>
      </c>
      <c r="Z174" s="1">
        <v>25.0</v>
      </c>
      <c r="AA174" s="1"/>
      <c r="AB174">
        <f t="shared" si="2"/>
        <v>25</v>
      </c>
      <c r="AC174" s="1">
        <v>19.0</v>
      </c>
      <c r="AE174">
        <f t="shared" si="3"/>
        <v>19</v>
      </c>
      <c r="AI174" s="8">
        <f t="shared" si="4"/>
        <v>44</v>
      </c>
      <c r="AJ174" s="5">
        <v>43206.0</v>
      </c>
      <c r="AK174" s="1">
        <v>0.0</v>
      </c>
      <c r="AL174" s="1">
        <v>0.0</v>
      </c>
      <c r="AM174" s="5">
        <v>43207.0</v>
      </c>
      <c r="AN174" s="1">
        <v>0.0</v>
      </c>
      <c r="AO174" s="1">
        <v>0.0</v>
      </c>
      <c r="AP174" s="5">
        <v>43208.0</v>
      </c>
      <c r="AQ174" s="1">
        <v>1.0</v>
      </c>
      <c r="AR174" s="1">
        <v>2.0</v>
      </c>
      <c r="AS174" s="5">
        <v>43209.0</v>
      </c>
      <c r="AT174" s="1">
        <v>0.0</v>
      </c>
      <c r="AU174" s="1">
        <v>3.0</v>
      </c>
      <c r="AV174" s="5">
        <v>43210.0</v>
      </c>
      <c r="AW174" s="1">
        <v>0.0</v>
      </c>
      <c r="AX174" s="1">
        <v>0.0</v>
      </c>
      <c r="AY174" s="5">
        <v>43211.0</v>
      </c>
      <c r="AZ174" s="1">
        <v>0.0</v>
      </c>
      <c r="BA174" s="1">
        <v>0.0</v>
      </c>
      <c r="BB174" s="5">
        <v>43212.0</v>
      </c>
      <c r="BC174" s="1">
        <v>0.0</v>
      </c>
      <c r="BD174" s="1">
        <v>0.0</v>
      </c>
      <c r="BE174" s="1">
        <v>936.98</v>
      </c>
      <c r="BF174" s="5">
        <v>43210.0</v>
      </c>
      <c r="BG174">
        <f t="shared" si="5"/>
        <v>20</v>
      </c>
      <c r="BI174">
        <f t="shared" si="6"/>
        <v>0</v>
      </c>
      <c r="BJ174">
        <f t="shared" si="7"/>
        <v>20</v>
      </c>
      <c r="BK174" s="1">
        <v>14.0</v>
      </c>
      <c r="BM174" s="1">
        <v>6.0</v>
      </c>
      <c r="BN174" s="1"/>
      <c r="BP174">
        <f t="shared" si="8"/>
        <v>5</v>
      </c>
      <c r="BQ174">
        <f t="shared" si="9"/>
        <v>5</v>
      </c>
      <c r="BR174">
        <f t="shared" si="10"/>
        <v>0</v>
      </c>
      <c r="CA174" s="1">
        <v>2.0</v>
      </c>
      <c r="CC174">
        <f t="shared" si="11"/>
        <v>1</v>
      </c>
      <c r="CF174" s="1">
        <v>1.0</v>
      </c>
      <c r="CG174">
        <f t="shared" si="12"/>
        <v>0</v>
      </c>
      <c r="CK174">
        <f t="shared" si="13"/>
        <v>2</v>
      </c>
      <c r="CL174" s="1"/>
      <c r="CM174" s="1">
        <v>1.0</v>
      </c>
      <c r="CN174" s="1">
        <v>1.0</v>
      </c>
      <c r="CO174">
        <f t="shared" si="14"/>
        <v>0</v>
      </c>
    </row>
    <row r="175">
      <c r="A175" s="1">
        <v>200.0</v>
      </c>
      <c r="C175" s="1" t="s">
        <v>61</v>
      </c>
      <c r="D175" s="1">
        <v>28.0</v>
      </c>
      <c r="E175" s="1">
        <v>0.0</v>
      </c>
      <c r="F175" s="1" t="s">
        <v>4</v>
      </c>
      <c r="G175" s="5">
        <v>43205.0</v>
      </c>
      <c r="H175" s="5">
        <v>43192.0</v>
      </c>
      <c r="I175" s="5">
        <v>43195.0</v>
      </c>
      <c r="J175" s="6">
        <v>0.48819444444444443</v>
      </c>
      <c r="K175" s="1">
        <v>1.0</v>
      </c>
      <c r="L175" s="5">
        <v>43195.0</v>
      </c>
      <c r="M175" s="1">
        <v>42.12</v>
      </c>
      <c r="N175" s="5">
        <v>43199.0</v>
      </c>
      <c r="O175" s="1">
        <v>272.33</v>
      </c>
      <c r="Y175" s="8">
        <f t="shared" si="1"/>
        <v>0</v>
      </c>
      <c r="AB175">
        <f t="shared" si="2"/>
        <v>0</v>
      </c>
      <c r="AE175">
        <f t="shared" si="3"/>
        <v>0</v>
      </c>
      <c r="AI175" s="8">
        <f t="shared" si="4"/>
        <v>0</v>
      </c>
      <c r="BF175" s="5"/>
      <c r="BG175">
        <f t="shared" si="5"/>
        <v>0</v>
      </c>
      <c r="BI175">
        <f t="shared" si="6"/>
        <v>0</v>
      </c>
      <c r="BJ175">
        <f t="shared" si="7"/>
        <v>0</v>
      </c>
      <c r="BP175">
        <f t="shared" si="8"/>
        <v>0</v>
      </c>
      <c r="BQ175">
        <f t="shared" si="9"/>
        <v>0</v>
      </c>
      <c r="BR175">
        <f t="shared" si="10"/>
        <v>0</v>
      </c>
      <c r="CC175">
        <f t="shared" si="11"/>
        <v>0</v>
      </c>
      <c r="CG175">
        <f t="shared" si="12"/>
        <v>0</v>
      </c>
      <c r="CK175">
        <f t="shared" si="13"/>
        <v>0</v>
      </c>
      <c r="CO175">
        <f t="shared" si="14"/>
        <v>0</v>
      </c>
    </row>
    <row r="176">
      <c r="A176" s="1">
        <v>201.0</v>
      </c>
      <c r="C176" s="1" t="s">
        <v>61</v>
      </c>
      <c r="D176" s="1">
        <v>28.0</v>
      </c>
      <c r="E176" s="1">
        <v>0.0</v>
      </c>
      <c r="F176" s="1">
        <v>0.0</v>
      </c>
      <c r="H176" s="5">
        <v>43192.0</v>
      </c>
      <c r="I176" s="5">
        <v>43195.0</v>
      </c>
      <c r="J176" s="6">
        <v>0.49930555555555556</v>
      </c>
      <c r="K176" s="1">
        <v>1.0</v>
      </c>
      <c r="L176" s="5">
        <v>43195.0</v>
      </c>
      <c r="M176" s="1">
        <v>48.75</v>
      </c>
      <c r="N176" s="5">
        <v>43199.0</v>
      </c>
      <c r="O176" s="1">
        <v>263.09</v>
      </c>
      <c r="P176" s="5">
        <v>43203.0</v>
      </c>
      <c r="Q176" s="1">
        <v>1652.76</v>
      </c>
      <c r="U176" s="5">
        <v>43206.0</v>
      </c>
      <c r="V176" s="1">
        <v>5.0</v>
      </c>
      <c r="W176" s="1">
        <v>0.0</v>
      </c>
      <c r="X176" s="1">
        <v>2736.52</v>
      </c>
      <c r="Y176" s="8">
        <f t="shared" si="1"/>
        <v>74</v>
      </c>
      <c r="Z176" s="1">
        <v>73.0</v>
      </c>
      <c r="AA176" s="1"/>
      <c r="AB176">
        <f t="shared" si="2"/>
        <v>73</v>
      </c>
      <c r="AC176" s="1">
        <v>1.0</v>
      </c>
      <c r="AE176">
        <f t="shared" si="3"/>
        <v>1</v>
      </c>
      <c r="AH176" s="1">
        <v>22.0</v>
      </c>
      <c r="AI176" s="8">
        <f t="shared" si="4"/>
        <v>96</v>
      </c>
      <c r="AJ176" s="5">
        <v>43207.0</v>
      </c>
      <c r="AK176" s="1">
        <v>0.0</v>
      </c>
      <c r="AL176" s="1">
        <v>0.0</v>
      </c>
      <c r="AM176" s="5">
        <v>43208.0</v>
      </c>
      <c r="AN176" s="1">
        <v>0.0</v>
      </c>
      <c r="AO176" s="1">
        <v>2.0</v>
      </c>
      <c r="AP176" s="5">
        <v>43209.0</v>
      </c>
      <c r="AQ176" s="1">
        <v>1.0</v>
      </c>
      <c r="AR176" s="1">
        <v>2.0</v>
      </c>
      <c r="AS176" s="5">
        <v>43210.0</v>
      </c>
      <c r="AT176" s="1">
        <v>1.0</v>
      </c>
      <c r="AU176" s="1">
        <v>1.0</v>
      </c>
      <c r="AV176" s="5">
        <v>43211.0</v>
      </c>
      <c r="AW176" s="1">
        <v>0.0</v>
      </c>
      <c r="AX176" s="1">
        <v>2.0</v>
      </c>
      <c r="AY176" s="5">
        <v>43212.0</v>
      </c>
      <c r="AZ176" s="1">
        <v>1.0</v>
      </c>
      <c r="BA176" s="1">
        <v>1.0</v>
      </c>
      <c r="BB176" s="5">
        <v>43213.0</v>
      </c>
      <c r="BC176" s="1">
        <v>0.0</v>
      </c>
      <c r="BD176" s="1">
        <v>0.0</v>
      </c>
      <c r="BE176" s="1">
        <v>2651.01</v>
      </c>
      <c r="BF176" s="5">
        <v>43210.0</v>
      </c>
      <c r="BG176">
        <f t="shared" si="5"/>
        <v>71</v>
      </c>
      <c r="BI176">
        <f t="shared" si="6"/>
        <v>0</v>
      </c>
      <c r="BJ176">
        <f t="shared" si="7"/>
        <v>71</v>
      </c>
      <c r="BK176" s="1">
        <v>0.0</v>
      </c>
      <c r="BM176" s="1">
        <v>71.0</v>
      </c>
      <c r="BN176" s="1"/>
      <c r="BP176">
        <f t="shared" si="8"/>
        <v>2</v>
      </c>
      <c r="BQ176">
        <f t="shared" si="9"/>
        <v>2</v>
      </c>
      <c r="BR176">
        <f t="shared" si="10"/>
        <v>0</v>
      </c>
      <c r="BS176" s="1">
        <v>0.0</v>
      </c>
      <c r="BU176" s="1">
        <v>1.0</v>
      </c>
      <c r="CA176" s="1">
        <v>1.0</v>
      </c>
      <c r="CC176">
        <f t="shared" si="11"/>
        <v>0</v>
      </c>
      <c r="CG176">
        <f t="shared" si="12"/>
        <v>0</v>
      </c>
      <c r="CK176">
        <f t="shared" si="13"/>
        <v>0</v>
      </c>
      <c r="CO176">
        <f t="shared" si="14"/>
        <v>0</v>
      </c>
      <c r="CU176" s="1" t="s">
        <v>233</v>
      </c>
    </row>
    <row r="177">
      <c r="A177" s="1">
        <v>202.0</v>
      </c>
      <c r="C177" s="1" t="s">
        <v>61</v>
      </c>
      <c r="D177" s="1">
        <v>28.0</v>
      </c>
      <c r="E177" s="1">
        <v>0.0</v>
      </c>
      <c r="F177" s="1" t="s">
        <v>3</v>
      </c>
      <c r="H177" s="5">
        <v>43192.0</v>
      </c>
      <c r="I177" s="5">
        <v>43195.0</v>
      </c>
      <c r="J177" s="6">
        <v>0.5020833333333333</v>
      </c>
      <c r="K177" s="1">
        <v>1.0</v>
      </c>
      <c r="L177" s="5">
        <v>43195.0</v>
      </c>
      <c r="M177" s="1">
        <v>48.33</v>
      </c>
      <c r="N177" s="5">
        <v>43200.0</v>
      </c>
      <c r="O177" s="1">
        <v>288.58</v>
      </c>
      <c r="P177" s="5">
        <v>43204.0</v>
      </c>
      <c r="Q177" s="1">
        <v>1368.46</v>
      </c>
      <c r="R177" s="5">
        <v>43201.0</v>
      </c>
      <c r="S177" s="6">
        <v>0.31180555555555556</v>
      </c>
      <c r="T177" s="6">
        <v>0.3597222222222222</v>
      </c>
      <c r="Y177" s="8">
        <f t="shared" si="1"/>
        <v>0</v>
      </c>
      <c r="AB177">
        <f t="shared" si="2"/>
        <v>0</v>
      </c>
      <c r="AE177">
        <f t="shared" si="3"/>
        <v>0</v>
      </c>
      <c r="AI177" s="8">
        <f t="shared" si="4"/>
        <v>0</v>
      </c>
      <c r="BG177">
        <f t="shared" si="5"/>
        <v>0</v>
      </c>
      <c r="BI177">
        <f t="shared" si="6"/>
        <v>0</v>
      </c>
      <c r="BJ177">
        <f t="shared" si="7"/>
        <v>0</v>
      </c>
      <c r="BP177">
        <f t="shared" si="8"/>
        <v>0</v>
      </c>
      <c r="BQ177">
        <f t="shared" si="9"/>
        <v>0</v>
      </c>
      <c r="BR177">
        <f t="shared" si="10"/>
        <v>0</v>
      </c>
      <c r="CC177">
        <f t="shared" si="11"/>
        <v>0</v>
      </c>
      <c r="CG177">
        <f t="shared" si="12"/>
        <v>0</v>
      </c>
      <c r="CK177">
        <f t="shared" si="13"/>
        <v>0</v>
      </c>
      <c r="CO177">
        <f t="shared" si="14"/>
        <v>0</v>
      </c>
      <c r="CP177" s="1"/>
      <c r="CQ177" s="1"/>
      <c r="CR177" s="1"/>
      <c r="CS177" s="1">
        <v>1.0</v>
      </c>
      <c r="CT177" s="1" t="s">
        <v>234</v>
      </c>
    </row>
    <row r="178">
      <c r="A178" s="1">
        <v>203.0</v>
      </c>
      <c r="C178" s="1" t="s">
        <v>61</v>
      </c>
      <c r="D178" s="1">
        <v>28.0</v>
      </c>
      <c r="E178" s="1">
        <v>0.0</v>
      </c>
      <c r="F178" s="1">
        <v>0.0</v>
      </c>
      <c r="H178" s="5">
        <v>43192.0</v>
      </c>
      <c r="I178" s="5">
        <v>43195.0</v>
      </c>
      <c r="J178" s="6">
        <v>0.4895833333333333</v>
      </c>
      <c r="K178" s="1">
        <v>2.0</v>
      </c>
      <c r="L178" s="5">
        <v>43195.0</v>
      </c>
      <c r="M178" s="1">
        <v>43.98</v>
      </c>
      <c r="N178" s="5">
        <v>43199.0</v>
      </c>
      <c r="O178" s="1">
        <v>135.06</v>
      </c>
      <c r="U178" s="5">
        <v>43205.0</v>
      </c>
      <c r="V178" s="1">
        <v>4.0</v>
      </c>
      <c r="W178" s="1">
        <v>0.0</v>
      </c>
      <c r="X178" s="1">
        <v>651.36</v>
      </c>
      <c r="Y178" s="8">
        <f t="shared" si="1"/>
        <v>54</v>
      </c>
      <c r="Z178" s="1">
        <v>53.0</v>
      </c>
      <c r="AA178" s="1"/>
      <c r="AB178">
        <f t="shared" si="2"/>
        <v>53</v>
      </c>
      <c r="AC178" s="1">
        <v>1.0</v>
      </c>
      <c r="AE178">
        <f t="shared" si="3"/>
        <v>1</v>
      </c>
      <c r="AI178" s="8">
        <f t="shared" si="4"/>
        <v>54</v>
      </c>
      <c r="AJ178" s="5">
        <v>43206.0</v>
      </c>
      <c r="AK178" s="1">
        <v>1.0</v>
      </c>
      <c r="AL178" s="1">
        <v>0.0</v>
      </c>
      <c r="AM178" s="5">
        <v>43207.0</v>
      </c>
      <c r="AN178" s="1">
        <v>0.0</v>
      </c>
      <c r="AO178" s="1">
        <v>0.0</v>
      </c>
      <c r="AP178" s="5">
        <v>43208.0</v>
      </c>
      <c r="AQ178" s="1">
        <v>0.0</v>
      </c>
      <c r="AR178" s="1">
        <v>1.0</v>
      </c>
      <c r="AS178" s="5">
        <v>43209.0</v>
      </c>
      <c r="AT178" s="1">
        <v>0.0</v>
      </c>
      <c r="AU178" s="1">
        <v>0.0</v>
      </c>
      <c r="AV178" s="5">
        <v>43210.0</v>
      </c>
      <c r="AW178" s="1">
        <v>0.0</v>
      </c>
      <c r="AX178" s="1">
        <v>2.0</v>
      </c>
      <c r="AY178" s="5">
        <v>43211.0</v>
      </c>
      <c r="AZ178" s="1">
        <v>0.0</v>
      </c>
      <c r="BA178" s="1">
        <v>0.0</v>
      </c>
      <c r="BB178" s="5">
        <v>43212.0</v>
      </c>
      <c r="BC178" s="1">
        <v>1.0</v>
      </c>
      <c r="BD178" s="1">
        <v>2.0</v>
      </c>
      <c r="BE178" s="1">
        <v>520.99</v>
      </c>
      <c r="BF178" s="5">
        <v>43210.0</v>
      </c>
      <c r="BG178">
        <f t="shared" si="5"/>
        <v>52</v>
      </c>
      <c r="BI178">
        <f t="shared" si="6"/>
        <v>0</v>
      </c>
      <c r="BJ178">
        <f t="shared" si="7"/>
        <v>52</v>
      </c>
      <c r="BK178" s="1">
        <v>1.0</v>
      </c>
      <c r="BM178" s="1">
        <v>51.0</v>
      </c>
      <c r="BN178" s="1"/>
      <c r="BP178">
        <f t="shared" si="8"/>
        <v>1</v>
      </c>
      <c r="BQ178">
        <f t="shared" si="9"/>
        <v>1</v>
      </c>
      <c r="BR178">
        <f t="shared" si="10"/>
        <v>0</v>
      </c>
      <c r="CA178" s="1">
        <v>1.0</v>
      </c>
      <c r="CC178">
        <f t="shared" si="11"/>
        <v>0</v>
      </c>
      <c r="CG178">
        <f t="shared" si="12"/>
        <v>0</v>
      </c>
      <c r="CK178">
        <f t="shared" si="13"/>
        <v>0</v>
      </c>
      <c r="CO178">
        <f t="shared" si="14"/>
        <v>0</v>
      </c>
    </row>
    <row r="179">
      <c r="A179" s="1">
        <v>204.0</v>
      </c>
      <c r="C179" s="1" t="s">
        <v>61</v>
      </c>
      <c r="D179" s="1">
        <v>28.0</v>
      </c>
      <c r="E179" s="1">
        <v>10.0</v>
      </c>
      <c r="F179" s="1" t="s">
        <v>4</v>
      </c>
      <c r="H179" s="5">
        <v>43192.0</v>
      </c>
      <c r="I179" s="5">
        <v>43195.0</v>
      </c>
      <c r="J179" s="6">
        <v>0.4673611111111111</v>
      </c>
      <c r="K179" s="1">
        <v>1.0</v>
      </c>
      <c r="L179" s="5">
        <v>43195.0</v>
      </c>
      <c r="M179" s="1">
        <v>38.15</v>
      </c>
      <c r="N179" s="5">
        <v>43199.0</v>
      </c>
      <c r="O179" s="1">
        <v>176.57</v>
      </c>
      <c r="P179" s="5">
        <v>43203.0</v>
      </c>
      <c r="Q179" s="1">
        <v>997.38</v>
      </c>
      <c r="R179" s="5">
        <v>43204.0</v>
      </c>
      <c r="S179" s="6">
        <v>0.3138888888888889</v>
      </c>
      <c r="T179" s="6">
        <v>0.3590277777777778</v>
      </c>
      <c r="U179" s="5">
        <v>43208.0</v>
      </c>
      <c r="V179" s="1">
        <v>5.0</v>
      </c>
      <c r="W179" s="1">
        <v>0.0</v>
      </c>
      <c r="X179" s="1">
        <v>2862.53</v>
      </c>
      <c r="Y179" s="8">
        <f t="shared" si="1"/>
        <v>69</v>
      </c>
      <c r="Z179" s="1">
        <v>58.0</v>
      </c>
      <c r="AA179" s="1"/>
      <c r="AB179">
        <f t="shared" si="2"/>
        <v>58</v>
      </c>
      <c r="AC179" s="1">
        <v>11.0</v>
      </c>
      <c r="AE179">
        <f t="shared" si="3"/>
        <v>11</v>
      </c>
      <c r="AH179" s="1">
        <v>39.0</v>
      </c>
      <c r="AI179" s="8">
        <f t="shared" si="4"/>
        <v>108</v>
      </c>
      <c r="AJ179" s="5">
        <v>43209.0</v>
      </c>
      <c r="AK179" s="1">
        <v>1.0</v>
      </c>
      <c r="AL179" s="1">
        <v>2.0</v>
      </c>
      <c r="AM179" s="5">
        <v>43210.0</v>
      </c>
      <c r="AN179" s="1">
        <v>0.0</v>
      </c>
      <c r="AO179" s="1">
        <v>0.0</v>
      </c>
      <c r="AP179" s="5">
        <v>43211.0</v>
      </c>
      <c r="AQ179" s="1">
        <v>0.0</v>
      </c>
      <c r="AR179" s="1">
        <v>1.0</v>
      </c>
      <c r="AS179" s="5">
        <v>43212.0</v>
      </c>
      <c r="AT179" s="1">
        <v>0.0</v>
      </c>
      <c r="AU179" s="1">
        <v>1.0</v>
      </c>
      <c r="AV179" s="5">
        <v>43213.0</v>
      </c>
      <c r="AW179" s="1">
        <v>1.0</v>
      </c>
      <c r="AX179" s="1">
        <v>0.0</v>
      </c>
      <c r="AY179" s="5">
        <v>43214.0</v>
      </c>
      <c r="AZ179" s="1">
        <v>0.0</v>
      </c>
      <c r="BA179" s="1">
        <v>1.0</v>
      </c>
      <c r="BB179" s="5">
        <v>43215.0</v>
      </c>
      <c r="BC179" s="1">
        <v>1.0</v>
      </c>
      <c r="BD179" s="1">
        <v>1.0</v>
      </c>
      <c r="BE179" s="1">
        <v>2567.44</v>
      </c>
      <c r="BF179" s="5">
        <v>43214.0</v>
      </c>
      <c r="BG179">
        <f t="shared" si="5"/>
        <v>31</v>
      </c>
      <c r="BI179">
        <f t="shared" si="6"/>
        <v>0</v>
      </c>
      <c r="BJ179">
        <f t="shared" si="7"/>
        <v>31</v>
      </c>
      <c r="BK179" s="1">
        <v>18.0</v>
      </c>
      <c r="BM179" s="1">
        <v>13.0</v>
      </c>
      <c r="BN179" s="1"/>
      <c r="BP179">
        <f t="shared" si="8"/>
        <v>27</v>
      </c>
      <c r="BQ179">
        <f t="shared" si="9"/>
        <v>27</v>
      </c>
      <c r="BR179">
        <f t="shared" si="10"/>
        <v>0</v>
      </c>
      <c r="BS179" s="1">
        <v>10.0</v>
      </c>
      <c r="BU179" s="1">
        <v>6.0</v>
      </c>
      <c r="BY179" s="1">
        <v>2.0</v>
      </c>
      <c r="CA179" s="1">
        <v>3.0</v>
      </c>
      <c r="CC179">
        <f t="shared" si="11"/>
        <v>0</v>
      </c>
      <c r="CG179">
        <f t="shared" si="12"/>
        <v>0</v>
      </c>
      <c r="CK179">
        <f t="shared" si="13"/>
        <v>6</v>
      </c>
      <c r="CM179" s="1">
        <v>2.0</v>
      </c>
      <c r="CN179" s="1">
        <v>4.0</v>
      </c>
      <c r="CO179">
        <f t="shared" si="14"/>
        <v>0</v>
      </c>
      <c r="CU179" s="1" t="s">
        <v>154</v>
      </c>
    </row>
    <row r="180">
      <c r="A180" s="1">
        <v>205.0</v>
      </c>
      <c r="C180" s="1" t="s">
        <v>61</v>
      </c>
      <c r="D180" s="1">
        <v>28.0</v>
      </c>
      <c r="E180" s="1">
        <v>0.0</v>
      </c>
      <c r="F180" s="1" t="s">
        <v>4</v>
      </c>
      <c r="H180" s="5">
        <v>43192.0</v>
      </c>
      <c r="I180" s="5">
        <v>43195.0</v>
      </c>
      <c r="J180" s="6">
        <v>0.4909722222222222</v>
      </c>
      <c r="K180" s="1">
        <v>2.0</v>
      </c>
      <c r="L180" s="5">
        <v>43195.0</v>
      </c>
      <c r="M180" s="1">
        <v>44.92</v>
      </c>
      <c r="N180" s="5">
        <v>43199.0</v>
      </c>
      <c r="O180" s="1">
        <v>241.64</v>
      </c>
      <c r="P180" s="5">
        <v>43203.0</v>
      </c>
      <c r="Q180" s="1">
        <v>856.11</v>
      </c>
      <c r="R180" s="5">
        <v>43204.0</v>
      </c>
      <c r="S180" s="6">
        <v>0.3138888888888889</v>
      </c>
      <c r="T180" s="6">
        <v>0.3590277777777778</v>
      </c>
      <c r="U180" s="5">
        <v>43207.0</v>
      </c>
      <c r="V180" s="1">
        <v>5.0</v>
      </c>
      <c r="W180" s="1">
        <v>0.0</v>
      </c>
      <c r="X180" s="1">
        <v>2187.12</v>
      </c>
      <c r="Y180" s="8">
        <f t="shared" si="1"/>
        <v>97</v>
      </c>
      <c r="Z180" s="1">
        <v>87.0</v>
      </c>
      <c r="AA180" s="1"/>
      <c r="AB180">
        <f t="shared" si="2"/>
        <v>87</v>
      </c>
      <c r="AC180" s="1">
        <v>10.0</v>
      </c>
      <c r="AE180">
        <f t="shared" si="3"/>
        <v>10</v>
      </c>
      <c r="AI180" s="8">
        <f t="shared" si="4"/>
        <v>97</v>
      </c>
      <c r="AJ180" s="5">
        <v>43209.0</v>
      </c>
      <c r="AK180" s="1">
        <v>1.0</v>
      </c>
      <c r="AL180" s="1">
        <v>1.0</v>
      </c>
      <c r="AM180" s="5">
        <v>43209.0</v>
      </c>
      <c r="AN180" s="1">
        <v>1.0</v>
      </c>
      <c r="AO180" s="1">
        <v>1.0</v>
      </c>
      <c r="AP180" s="5">
        <v>43210.0</v>
      </c>
      <c r="AQ180" s="1">
        <v>0.0</v>
      </c>
      <c r="AR180" s="1">
        <v>1.0</v>
      </c>
      <c r="AS180" s="5">
        <v>43211.0</v>
      </c>
      <c r="AT180" s="1">
        <v>1.0</v>
      </c>
      <c r="AU180" s="1">
        <v>0.0</v>
      </c>
      <c r="AV180" s="5">
        <v>43212.0</v>
      </c>
      <c r="AW180" s="1">
        <v>0.0</v>
      </c>
      <c r="AX180" s="1">
        <v>0.0</v>
      </c>
      <c r="AY180" s="5">
        <v>43213.0</v>
      </c>
      <c r="AZ180" s="1">
        <v>1.0</v>
      </c>
      <c r="BA180" s="1">
        <v>1.0</v>
      </c>
      <c r="BB180" s="5">
        <v>43214.0</v>
      </c>
      <c r="BC180" s="1">
        <v>1.0</v>
      </c>
      <c r="BD180" s="1">
        <v>4.0</v>
      </c>
      <c r="BE180" s="1">
        <v>1616.83</v>
      </c>
      <c r="BF180" s="5">
        <v>43211.0</v>
      </c>
      <c r="BG180">
        <f t="shared" si="5"/>
        <v>71</v>
      </c>
      <c r="BI180">
        <f t="shared" si="6"/>
        <v>0</v>
      </c>
      <c r="BJ180">
        <f t="shared" si="7"/>
        <v>71</v>
      </c>
      <c r="BK180" s="1">
        <v>22.0</v>
      </c>
      <c r="BM180" s="1">
        <v>49.0</v>
      </c>
      <c r="BN180" s="1"/>
      <c r="BP180">
        <f t="shared" si="8"/>
        <v>16</v>
      </c>
      <c r="BQ180">
        <f t="shared" si="9"/>
        <v>16</v>
      </c>
      <c r="BR180">
        <f t="shared" si="10"/>
        <v>0</v>
      </c>
      <c r="BU180" s="1">
        <v>3.0</v>
      </c>
      <c r="BY180" s="1">
        <v>5.0</v>
      </c>
      <c r="CA180" s="1">
        <v>2.0</v>
      </c>
      <c r="CC180">
        <f t="shared" si="11"/>
        <v>1</v>
      </c>
      <c r="CE180" s="1">
        <v>1.0</v>
      </c>
      <c r="CG180">
        <f t="shared" si="12"/>
        <v>0</v>
      </c>
      <c r="CK180">
        <f t="shared" si="13"/>
        <v>5</v>
      </c>
      <c r="CM180" s="1">
        <v>2.0</v>
      </c>
      <c r="CN180" s="1">
        <v>3.0</v>
      </c>
      <c r="CO180">
        <f t="shared" si="14"/>
        <v>0</v>
      </c>
      <c r="CT180" s="1" t="s">
        <v>235</v>
      </c>
    </row>
    <row r="181">
      <c r="A181" s="1">
        <v>206.0</v>
      </c>
      <c r="C181" s="1" t="s">
        <v>61</v>
      </c>
      <c r="D181" s="1">
        <v>28.0</v>
      </c>
      <c r="E181" s="1">
        <v>0.0</v>
      </c>
      <c r="F181" s="1">
        <v>0.0</v>
      </c>
      <c r="G181" s="5"/>
      <c r="H181" s="5">
        <v>43192.0</v>
      </c>
      <c r="I181" s="5">
        <v>43195.0</v>
      </c>
      <c r="J181" s="6">
        <v>0.5</v>
      </c>
      <c r="K181" s="1">
        <v>1.0</v>
      </c>
      <c r="L181" s="5">
        <v>43195.0</v>
      </c>
      <c r="M181" s="1">
        <v>55.12</v>
      </c>
      <c r="N181" s="5">
        <v>43200.0</v>
      </c>
      <c r="O181" s="1">
        <v>350.58</v>
      </c>
      <c r="U181" s="5">
        <v>43205.0</v>
      </c>
      <c r="V181" s="1">
        <v>4.0</v>
      </c>
      <c r="W181" s="1">
        <v>0.0</v>
      </c>
      <c r="X181" s="1">
        <v>1341.38</v>
      </c>
      <c r="Y181" s="8">
        <f t="shared" si="1"/>
        <v>52</v>
      </c>
      <c r="Z181" s="1">
        <v>45.0</v>
      </c>
      <c r="AA181" s="1">
        <v>0.0</v>
      </c>
      <c r="AB181">
        <f t="shared" si="2"/>
        <v>45</v>
      </c>
      <c r="AC181" s="1">
        <v>7.0</v>
      </c>
      <c r="AD181" s="1">
        <v>0.0</v>
      </c>
      <c r="AE181">
        <f t="shared" si="3"/>
        <v>7</v>
      </c>
      <c r="AI181" s="8">
        <f t="shared" si="4"/>
        <v>52</v>
      </c>
      <c r="AJ181" s="5">
        <v>43206.0</v>
      </c>
      <c r="AK181" s="1">
        <v>1.0</v>
      </c>
      <c r="AL181" s="1">
        <v>0.0</v>
      </c>
      <c r="AM181" s="5">
        <v>43207.0</v>
      </c>
      <c r="AN181" s="1">
        <v>0.0</v>
      </c>
      <c r="AO181" s="1">
        <v>0.0</v>
      </c>
      <c r="AP181" s="5">
        <v>43208.0</v>
      </c>
      <c r="AQ181" s="1">
        <v>0.0</v>
      </c>
      <c r="AR181" s="1">
        <v>0.0</v>
      </c>
      <c r="AS181" s="5">
        <v>43209.0</v>
      </c>
      <c r="AT181" s="1">
        <v>0.0</v>
      </c>
      <c r="AU181" s="1">
        <v>0.0</v>
      </c>
      <c r="AV181" s="5">
        <v>43210.0</v>
      </c>
      <c r="AW181" s="1">
        <v>0.0</v>
      </c>
      <c r="AX181" s="1">
        <v>0.0</v>
      </c>
      <c r="BE181" s="1">
        <v>1161.92</v>
      </c>
      <c r="BF181" s="5">
        <v>43209.0</v>
      </c>
      <c r="BG181">
        <f t="shared" si="5"/>
        <v>37</v>
      </c>
      <c r="BI181">
        <f t="shared" si="6"/>
        <v>0</v>
      </c>
      <c r="BJ181">
        <f t="shared" si="7"/>
        <v>37</v>
      </c>
      <c r="BK181" s="1">
        <v>15.0</v>
      </c>
      <c r="BL181" s="1">
        <v>0.0</v>
      </c>
      <c r="BM181" s="1">
        <v>22.0</v>
      </c>
      <c r="BN181" s="1"/>
      <c r="BO181" s="1">
        <v>0.0</v>
      </c>
      <c r="BP181">
        <f t="shared" si="8"/>
        <v>8</v>
      </c>
      <c r="BQ181">
        <f t="shared" si="9"/>
        <v>8</v>
      </c>
      <c r="BR181">
        <f t="shared" si="10"/>
        <v>0</v>
      </c>
      <c r="BS181" s="1">
        <v>3.0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>
        <f t="shared" si="11"/>
        <v>0</v>
      </c>
      <c r="CD181" s="1"/>
      <c r="CE181" s="1"/>
      <c r="CF181" s="1"/>
      <c r="CG181">
        <f t="shared" si="12"/>
        <v>0</v>
      </c>
      <c r="CH181" s="1"/>
      <c r="CI181" s="1"/>
      <c r="CJ181" s="1">
        <v>0.0</v>
      </c>
      <c r="CK181">
        <f t="shared" si="13"/>
        <v>5</v>
      </c>
      <c r="CL181" s="1">
        <v>5.0</v>
      </c>
      <c r="CM181" s="1"/>
      <c r="CN181" s="1"/>
      <c r="CO181">
        <f t="shared" si="14"/>
        <v>0</v>
      </c>
      <c r="CT181" s="1" t="s">
        <v>236</v>
      </c>
    </row>
    <row r="182">
      <c r="A182" s="1">
        <v>207.0</v>
      </c>
      <c r="C182" s="1" t="s">
        <v>61</v>
      </c>
      <c r="D182" s="1">
        <v>28.0</v>
      </c>
      <c r="E182" s="1">
        <v>0.0</v>
      </c>
      <c r="F182" s="1" t="s">
        <v>3</v>
      </c>
      <c r="H182" s="5">
        <v>43192.0</v>
      </c>
      <c r="I182" s="5">
        <v>43195.0</v>
      </c>
      <c r="J182" s="6">
        <v>0.5145833333333333</v>
      </c>
      <c r="K182" s="1">
        <v>2.0</v>
      </c>
      <c r="L182" s="5">
        <v>43195.0</v>
      </c>
      <c r="M182" s="1">
        <v>48.86</v>
      </c>
      <c r="N182" s="5">
        <v>43198.0</v>
      </c>
      <c r="O182" s="1">
        <v>285.62</v>
      </c>
      <c r="P182" s="5">
        <v>43203.0</v>
      </c>
      <c r="Q182" s="1">
        <v>1717.02</v>
      </c>
      <c r="R182" s="5">
        <v>43199.0</v>
      </c>
      <c r="S182" s="6">
        <v>0.31319444444444444</v>
      </c>
      <c r="T182" s="6">
        <v>0.35833333333333334</v>
      </c>
      <c r="U182" s="5">
        <v>43206.0</v>
      </c>
      <c r="V182" s="1">
        <v>5.0</v>
      </c>
      <c r="W182" s="1">
        <v>0.0</v>
      </c>
      <c r="X182" s="1">
        <v>3927.16</v>
      </c>
      <c r="Y182" s="8">
        <f t="shared" si="1"/>
        <v>155</v>
      </c>
      <c r="Z182" s="1">
        <v>145.0</v>
      </c>
      <c r="AA182" s="1"/>
      <c r="AB182">
        <f t="shared" si="2"/>
        <v>145</v>
      </c>
      <c r="AC182" s="1">
        <v>10.0</v>
      </c>
      <c r="AE182">
        <f t="shared" si="3"/>
        <v>10</v>
      </c>
      <c r="AH182" s="1">
        <v>37.0</v>
      </c>
      <c r="AI182" s="8">
        <f t="shared" si="4"/>
        <v>192</v>
      </c>
      <c r="AJ182" s="5">
        <v>43207.0</v>
      </c>
      <c r="AK182" s="1">
        <v>0.0</v>
      </c>
      <c r="AL182" s="1">
        <v>0.0</v>
      </c>
      <c r="AM182" s="5">
        <v>43208.0</v>
      </c>
      <c r="AN182" s="1">
        <v>0.0</v>
      </c>
      <c r="AO182" s="1">
        <v>0.0</v>
      </c>
      <c r="AP182" s="5">
        <v>43209.0</v>
      </c>
      <c r="AQ182" s="1">
        <v>1.0</v>
      </c>
      <c r="AR182" s="1">
        <v>2.0</v>
      </c>
      <c r="AS182" s="5">
        <v>43210.0</v>
      </c>
      <c r="AT182" s="1">
        <v>1.0</v>
      </c>
      <c r="AU182" s="1">
        <v>1.0</v>
      </c>
      <c r="AV182" s="5">
        <v>43211.0</v>
      </c>
      <c r="AW182" s="1">
        <v>1.0</v>
      </c>
      <c r="AX182" s="1">
        <v>4.0</v>
      </c>
      <c r="AY182" s="5">
        <v>43212.0</v>
      </c>
      <c r="AZ182" s="1">
        <v>1.0</v>
      </c>
      <c r="BA182" s="1">
        <v>3.0</v>
      </c>
      <c r="BB182" s="5">
        <v>43213.0</v>
      </c>
      <c r="BC182" s="1">
        <v>1.0</v>
      </c>
      <c r="BD182" s="1">
        <v>4.0</v>
      </c>
      <c r="BE182" s="1">
        <v>3733.49</v>
      </c>
      <c r="BF182" s="5">
        <v>43211.0</v>
      </c>
      <c r="BG182">
        <f t="shared" si="5"/>
        <v>128</v>
      </c>
      <c r="BI182">
        <f t="shared" si="6"/>
        <v>0</v>
      </c>
      <c r="BJ182">
        <f t="shared" si="7"/>
        <v>128</v>
      </c>
      <c r="BK182" s="1">
        <v>98.0</v>
      </c>
      <c r="BM182" s="1">
        <v>30.0</v>
      </c>
      <c r="BN182" s="1"/>
      <c r="BP182">
        <f t="shared" si="8"/>
        <v>17</v>
      </c>
      <c r="BQ182">
        <f t="shared" si="9"/>
        <v>17</v>
      </c>
      <c r="BR182">
        <f t="shared" si="10"/>
        <v>0</v>
      </c>
      <c r="BS182" s="1">
        <v>4.0</v>
      </c>
      <c r="BU182" s="1">
        <v>1.0</v>
      </c>
      <c r="BY182" s="1">
        <v>1.0</v>
      </c>
      <c r="CA182" s="1">
        <v>5.0</v>
      </c>
      <c r="CC182">
        <f t="shared" si="11"/>
        <v>0</v>
      </c>
      <c r="CG182">
        <f t="shared" si="12"/>
        <v>0</v>
      </c>
      <c r="CK182">
        <f t="shared" si="13"/>
        <v>6</v>
      </c>
      <c r="CM182" s="1">
        <v>2.0</v>
      </c>
      <c r="CN182" s="1">
        <v>4.0</v>
      </c>
      <c r="CO182">
        <f t="shared" si="14"/>
        <v>0</v>
      </c>
      <c r="CU182" s="1" t="s">
        <v>154</v>
      </c>
    </row>
    <row r="183">
      <c r="A183" s="1">
        <v>208.0</v>
      </c>
      <c r="C183" s="1" t="s">
        <v>61</v>
      </c>
      <c r="D183" s="1">
        <v>28.0</v>
      </c>
      <c r="E183" s="1">
        <v>0.0</v>
      </c>
      <c r="F183" s="1" t="s">
        <v>4</v>
      </c>
      <c r="H183" s="5">
        <v>43192.0</v>
      </c>
      <c r="I183" s="5">
        <v>43195.0</v>
      </c>
      <c r="J183" s="6">
        <v>0.5173611111111112</v>
      </c>
      <c r="K183" s="1">
        <v>1.0</v>
      </c>
      <c r="L183" s="5">
        <v>43195.0</v>
      </c>
      <c r="M183" s="1">
        <v>47.31</v>
      </c>
      <c r="N183" s="5">
        <v>43198.0</v>
      </c>
      <c r="O183" s="1">
        <v>226.82</v>
      </c>
      <c r="P183" s="5">
        <v>43202.0</v>
      </c>
      <c r="Q183" s="1">
        <v>1267.52</v>
      </c>
      <c r="R183" s="5">
        <v>43203.0</v>
      </c>
      <c r="S183" s="6">
        <v>0.3145833333333333</v>
      </c>
      <c r="T183" s="6">
        <v>0.35833333333333334</v>
      </c>
      <c r="U183" s="5">
        <v>43205.0</v>
      </c>
      <c r="V183" s="1">
        <v>5.0</v>
      </c>
      <c r="W183" s="1">
        <v>0.0</v>
      </c>
      <c r="X183" s="1">
        <v>2434.81</v>
      </c>
      <c r="Y183" s="8">
        <f t="shared" si="1"/>
        <v>63</v>
      </c>
      <c r="Z183" s="1">
        <v>60.0</v>
      </c>
      <c r="AA183" s="1"/>
      <c r="AB183">
        <f t="shared" si="2"/>
        <v>60</v>
      </c>
      <c r="AC183" s="1">
        <v>3.0</v>
      </c>
      <c r="AE183">
        <f t="shared" si="3"/>
        <v>3</v>
      </c>
      <c r="AI183" s="8">
        <f t="shared" si="4"/>
        <v>63</v>
      </c>
      <c r="AJ183" s="5">
        <v>43206.0</v>
      </c>
      <c r="AK183" s="1">
        <v>0.0</v>
      </c>
      <c r="AL183" s="1">
        <v>0.0</v>
      </c>
      <c r="AM183" s="5">
        <v>43207.0</v>
      </c>
      <c r="AN183" s="1">
        <v>1.0</v>
      </c>
      <c r="AO183" s="1">
        <v>1.0</v>
      </c>
      <c r="AP183" s="5">
        <v>43208.0</v>
      </c>
      <c r="AQ183" s="1">
        <v>1.0</v>
      </c>
      <c r="AR183" s="1">
        <v>0.0</v>
      </c>
      <c r="AS183" s="5">
        <v>43209.0</v>
      </c>
      <c r="AT183" s="1">
        <v>1.0</v>
      </c>
      <c r="AU183" s="1">
        <v>3.0</v>
      </c>
      <c r="AV183" s="5">
        <v>43210.0</v>
      </c>
      <c r="AW183" s="1">
        <v>1.0</v>
      </c>
      <c r="AX183" s="1">
        <v>0.0</v>
      </c>
      <c r="AY183" s="5">
        <v>43211.0</v>
      </c>
      <c r="AZ183" s="1">
        <v>1.0</v>
      </c>
      <c r="BA183" s="1">
        <v>0.0</v>
      </c>
      <c r="BB183" s="5">
        <v>43212.0</v>
      </c>
      <c r="BC183" s="1">
        <v>1.0</v>
      </c>
      <c r="BD183" s="1">
        <v>4.0</v>
      </c>
      <c r="BE183" s="1">
        <v>2391.43</v>
      </c>
      <c r="BF183" s="5">
        <v>43210.0</v>
      </c>
      <c r="BG183">
        <f t="shared" si="5"/>
        <v>37</v>
      </c>
      <c r="BI183">
        <f t="shared" si="6"/>
        <v>0</v>
      </c>
      <c r="BJ183">
        <f t="shared" si="7"/>
        <v>37</v>
      </c>
      <c r="BK183" s="1">
        <v>9.0</v>
      </c>
      <c r="BM183" s="1">
        <v>28.0</v>
      </c>
      <c r="BN183" s="1"/>
      <c r="BP183">
        <f t="shared" si="8"/>
        <v>23</v>
      </c>
      <c r="BQ183">
        <f t="shared" si="9"/>
        <v>23</v>
      </c>
      <c r="BR183">
        <f t="shared" si="10"/>
        <v>0</v>
      </c>
      <c r="BY183" s="1">
        <v>2.0</v>
      </c>
      <c r="CA183" s="1">
        <v>4.0</v>
      </c>
      <c r="CC183">
        <f t="shared" si="11"/>
        <v>10</v>
      </c>
      <c r="CE183" s="1">
        <v>3.0</v>
      </c>
      <c r="CF183" s="1">
        <v>7.0</v>
      </c>
      <c r="CG183">
        <f t="shared" si="12"/>
        <v>0</v>
      </c>
      <c r="CK183">
        <f t="shared" si="13"/>
        <v>7</v>
      </c>
      <c r="CM183" s="1">
        <v>3.0</v>
      </c>
      <c r="CN183" s="1">
        <v>4.0</v>
      </c>
      <c r="CO183">
        <f t="shared" si="14"/>
        <v>0</v>
      </c>
      <c r="CT183" s="1" t="s">
        <v>171</v>
      </c>
    </row>
    <row r="184">
      <c r="A184" s="1">
        <v>209.0</v>
      </c>
      <c r="C184" s="1" t="s">
        <v>61</v>
      </c>
      <c r="D184" s="1">
        <v>28.0</v>
      </c>
      <c r="E184" s="1">
        <v>0.0</v>
      </c>
      <c r="F184" s="1">
        <v>0.0</v>
      </c>
      <c r="H184" s="5">
        <v>43192.0</v>
      </c>
      <c r="I184" s="5">
        <v>43195.0</v>
      </c>
      <c r="J184" s="6">
        <v>0.5388888888888889</v>
      </c>
      <c r="K184" s="1">
        <v>1.0</v>
      </c>
      <c r="L184" s="5">
        <v>43195.0</v>
      </c>
      <c r="M184" s="1">
        <v>33.37</v>
      </c>
      <c r="N184" s="5">
        <v>43199.0</v>
      </c>
      <c r="O184" s="1">
        <v>198.98</v>
      </c>
      <c r="P184" s="5">
        <v>43203.0</v>
      </c>
      <c r="Q184" s="1">
        <v>910.62</v>
      </c>
      <c r="U184" s="5">
        <v>43206.0</v>
      </c>
      <c r="V184" s="1">
        <v>5.0</v>
      </c>
      <c r="W184" s="1">
        <v>0.0</v>
      </c>
      <c r="X184" s="1">
        <v>2193.15</v>
      </c>
      <c r="Y184" s="8">
        <f t="shared" si="1"/>
        <v>55</v>
      </c>
      <c r="Z184" s="1">
        <v>55.0</v>
      </c>
      <c r="AA184" s="1"/>
      <c r="AB184">
        <f t="shared" si="2"/>
        <v>55</v>
      </c>
      <c r="AC184" s="1">
        <v>0.0</v>
      </c>
      <c r="AE184">
        <f t="shared" si="3"/>
        <v>0</v>
      </c>
      <c r="AH184" s="1">
        <v>15.0</v>
      </c>
      <c r="AI184" s="8">
        <f t="shared" si="4"/>
        <v>70</v>
      </c>
      <c r="AJ184" s="5">
        <v>43207.0</v>
      </c>
      <c r="AK184" s="1">
        <v>0.0</v>
      </c>
      <c r="AL184" s="1">
        <v>0.0</v>
      </c>
      <c r="AM184" s="5">
        <v>43208.0</v>
      </c>
      <c r="AN184" s="1">
        <v>0.0</v>
      </c>
      <c r="AO184" s="1">
        <v>0.0</v>
      </c>
      <c r="AP184" s="5">
        <v>43209.0</v>
      </c>
      <c r="AQ184" s="1">
        <v>1.0</v>
      </c>
      <c r="AR184" s="1">
        <v>1.0</v>
      </c>
      <c r="AS184" s="5">
        <v>43210.0</v>
      </c>
      <c r="AT184" s="1">
        <v>1.0</v>
      </c>
      <c r="AU184" s="1">
        <v>1.0</v>
      </c>
      <c r="AV184" s="5">
        <v>43211.0</v>
      </c>
      <c r="AW184" s="1">
        <v>1.0</v>
      </c>
      <c r="AX184" s="1">
        <v>6.0</v>
      </c>
      <c r="AY184" s="5">
        <v>43212.0</v>
      </c>
      <c r="AZ184" s="1">
        <v>1.0</v>
      </c>
      <c r="BA184" s="1">
        <v>3.0</v>
      </c>
      <c r="BB184" s="5">
        <v>43213.0</v>
      </c>
      <c r="BC184" s="1">
        <v>1.0</v>
      </c>
      <c r="BD184" s="1">
        <v>3.0</v>
      </c>
      <c r="BE184" s="1">
        <v>2352.96</v>
      </c>
      <c r="BF184" s="5">
        <v>43211.0</v>
      </c>
      <c r="BG184">
        <f t="shared" si="5"/>
        <v>61</v>
      </c>
      <c r="BI184">
        <f t="shared" si="6"/>
        <v>0</v>
      </c>
      <c r="BJ184">
        <f t="shared" si="7"/>
        <v>61</v>
      </c>
      <c r="BK184" s="1">
        <v>28.0</v>
      </c>
      <c r="BM184" s="1">
        <v>33.0</v>
      </c>
      <c r="BN184" s="1"/>
      <c r="BP184">
        <f t="shared" si="8"/>
        <v>5</v>
      </c>
      <c r="BQ184">
        <f t="shared" si="9"/>
        <v>5</v>
      </c>
      <c r="BR184">
        <f t="shared" si="10"/>
        <v>0</v>
      </c>
      <c r="BU184" s="1">
        <v>2.0</v>
      </c>
      <c r="BY184" s="1">
        <v>1.0</v>
      </c>
      <c r="CA184" s="1">
        <v>1.0</v>
      </c>
      <c r="CC184">
        <f t="shared" si="11"/>
        <v>0</v>
      </c>
      <c r="CG184">
        <f t="shared" si="12"/>
        <v>0</v>
      </c>
      <c r="CK184">
        <f t="shared" si="13"/>
        <v>1</v>
      </c>
      <c r="CN184" s="1">
        <v>1.0</v>
      </c>
      <c r="CO184">
        <f t="shared" si="14"/>
        <v>0</v>
      </c>
      <c r="CU184" s="1" t="s">
        <v>154</v>
      </c>
    </row>
    <row r="185">
      <c r="A185" s="1">
        <v>210.0</v>
      </c>
      <c r="C185" s="1" t="s">
        <v>61</v>
      </c>
      <c r="D185" s="1">
        <v>28.0</v>
      </c>
      <c r="E185" s="1">
        <v>0.0</v>
      </c>
      <c r="F185" s="1">
        <v>0.0</v>
      </c>
      <c r="H185" s="5">
        <v>43192.0</v>
      </c>
      <c r="I185" s="5">
        <v>43195.0</v>
      </c>
      <c r="J185" s="6">
        <v>0.5402777777777777</v>
      </c>
      <c r="K185" s="1">
        <v>2.0</v>
      </c>
      <c r="L185" s="5">
        <v>43195.0</v>
      </c>
      <c r="M185" s="1">
        <v>44.96</v>
      </c>
      <c r="N185" s="5">
        <v>43199.0</v>
      </c>
      <c r="O185" s="1">
        <v>147.26</v>
      </c>
      <c r="P185" s="5">
        <v>43203.0</v>
      </c>
      <c r="Q185" s="1">
        <v>1054.09</v>
      </c>
      <c r="U185" s="5">
        <v>43206.0</v>
      </c>
      <c r="V185" s="1">
        <v>5.0</v>
      </c>
      <c r="W185" s="1">
        <v>0.0</v>
      </c>
      <c r="X185" s="1">
        <v>2857.52</v>
      </c>
      <c r="Y185" s="8">
        <f t="shared" si="1"/>
        <v>151</v>
      </c>
      <c r="Z185" s="1">
        <v>139.0</v>
      </c>
      <c r="AA185" s="1"/>
      <c r="AB185">
        <f t="shared" si="2"/>
        <v>139</v>
      </c>
      <c r="AC185" s="1">
        <v>12.0</v>
      </c>
      <c r="AE185">
        <f t="shared" si="3"/>
        <v>12</v>
      </c>
      <c r="AH185" s="1">
        <v>20.0</v>
      </c>
      <c r="AI185" s="8">
        <f t="shared" si="4"/>
        <v>171</v>
      </c>
      <c r="AJ185" s="5">
        <v>43207.0</v>
      </c>
      <c r="AK185" s="1">
        <v>0.0</v>
      </c>
      <c r="AL185" s="1">
        <v>0.0</v>
      </c>
      <c r="AM185" s="5">
        <v>43208.0</v>
      </c>
      <c r="AN185" s="1">
        <v>0.0</v>
      </c>
      <c r="AO185" s="1">
        <v>0.0</v>
      </c>
      <c r="AP185" s="5">
        <v>43209.0</v>
      </c>
      <c r="AQ185" s="1">
        <v>1.0</v>
      </c>
      <c r="AR185" s="1">
        <v>2.0</v>
      </c>
      <c r="AS185" s="5">
        <v>43210.0</v>
      </c>
      <c r="AT185" s="1">
        <v>1.0</v>
      </c>
      <c r="AU185" s="1">
        <v>3.0</v>
      </c>
      <c r="AV185" s="5">
        <v>43211.0</v>
      </c>
      <c r="AW185" s="1">
        <v>1.0</v>
      </c>
      <c r="AX185" s="1">
        <v>2.0</v>
      </c>
      <c r="AY185" s="5">
        <v>43212.0</v>
      </c>
      <c r="AZ185" s="1">
        <v>1.0</v>
      </c>
      <c r="BA185" s="1">
        <v>5.0</v>
      </c>
      <c r="BB185" s="5">
        <v>43213.0</v>
      </c>
      <c r="BC185" s="1">
        <v>1.0</v>
      </c>
      <c r="BD185" s="1">
        <v>2.0</v>
      </c>
      <c r="BE185" s="1">
        <v>2889.34</v>
      </c>
      <c r="BF185" s="5">
        <v>43211.0</v>
      </c>
      <c r="BG185">
        <f t="shared" si="5"/>
        <v>64</v>
      </c>
      <c r="BI185">
        <f t="shared" si="6"/>
        <v>0</v>
      </c>
      <c r="BJ185">
        <f t="shared" si="7"/>
        <v>64</v>
      </c>
      <c r="BK185" s="1">
        <v>24.0</v>
      </c>
      <c r="BM185" s="1">
        <v>40.0</v>
      </c>
      <c r="BN185" s="1"/>
      <c r="BP185">
        <f t="shared" si="8"/>
        <v>0</v>
      </c>
      <c r="BQ185">
        <f t="shared" si="9"/>
        <v>0</v>
      </c>
      <c r="BR185">
        <f t="shared" si="10"/>
        <v>0</v>
      </c>
      <c r="CC185">
        <f t="shared" si="11"/>
        <v>0</v>
      </c>
      <c r="CG185">
        <f t="shared" si="12"/>
        <v>0</v>
      </c>
      <c r="CK185">
        <f t="shared" si="13"/>
        <v>0</v>
      </c>
      <c r="CO185">
        <f t="shared" si="14"/>
        <v>0</v>
      </c>
      <c r="CT185" s="16" t="s">
        <v>237</v>
      </c>
      <c r="CU185" s="1" t="s">
        <v>154</v>
      </c>
    </row>
    <row r="186">
      <c r="A186" s="1">
        <v>211.0</v>
      </c>
      <c r="C186" s="1" t="s">
        <v>61</v>
      </c>
      <c r="D186" s="1">
        <v>28.0</v>
      </c>
      <c r="E186" s="1">
        <v>0.0</v>
      </c>
      <c r="F186" s="1" t="s">
        <v>3</v>
      </c>
      <c r="H186" s="5">
        <v>43192.0</v>
      </c>
      <c r="I186" s="5">
        <v>43196.0</v>
      </c>
      <c r="J186" s="6">
        <v>0.3486111111111111</v>
      </c>
      <c r="K186" s="1">
        <v>1.0</v>
      </c>
      <c r="L186" s="5">
        <v>43196.0</v>
      </c>
      <c r="M186" s="1">
        <v>47.63</v>
      </c>
      <c r="N186" s="5">
        <v>43199.0</v>
      </c>
      <c r="O186" s="1">
        <v>223.75</v>
      </c>
      <c r="P186" s="5">
        <v>43203.0</v>
      </c>
      <c r="Q186" s="1">
        <v>1121.81</v>
      </c>
      <c r="R186" s="5">
        <v>43200.0</v>
      </c>
      <c r="S186" s="6">
        <v>0.3104166666666667</v>
      </c>
      <c r="T186" s="6">
        <v>0.36041666666666666</v>
      </c>
      <c r="U186" s="5">
        <v>43207.0</v>
      </c>
      <c r="V186" s="1">
        <v>5.0</v>
      </c>
      <c r="W186" s="1">
        <v>0.0</v>
      </c>
      <c r="X186" s="1">
        <v>2451.74</v>
      </c>
      <c r="Y186" s="8">
        <f t="shared" si="1"/>
        <v>110</v>
      </c>
      <c r="Z186" s="1">
        <v>107.0</v>
      </c>
      <c r="AA186" s="1"/>
      <c r="AB186">
        <f t="shared" si="2"/>
        <v>107</v>
      </c>
      <c r="AC186" s="1">
        <v>3.0</v>
      </c>
      <c r="AE186">
        <f t="shared" si="3"/>
        <v>3</v>
      </c>
      <c r="AI186" s="8">
        <f t="shared" si="4"/>
        <v>110</v>
      </c>
      <c r="AJ186" s="5"/>
      <c r="AK186" s="1"/>
      <c r="AL186" s="1"/>
      <c r="AM186" s="5">
        <v>43209.0</v>
      </c>
      <c r="AN186" s="1">
        <v>1.0</v>
      </c>
      <c r="AO186" s="1">
        <v>0.0</v>
      </c>
      <c r="AP186" s="5">
        <v>43210.0</v>
      </c>
      <c r="AQ186" s="1">
        <v>0.0</v>
      </c>
      <c r="AR186" s="1">
        <v>2.0</v>
      </c>
      <c r="AS186" s="5">
        <v>43211.0</v>
      </c>
      <c r="AT186" s="1">
        <v>1.0</v>
      </c>
      <c r="AU186" s="1">
        <v>7.0</v>
      </c>
      <c r="AV186" s="5">
        <v>43212.0</v>
      </c>
      <c r="AW186" s="1">
        <v>1.0</v>
      </c>
      <c r="AX186" s="1">
        <v>2.0</v>
      </c>
      <c r="AY186" s="5">
        <v>43213.0</v>
      </c>
      <c r="AZ186" s="1">
        <v>1.0</v>
      </c>
      <c r="BA186" s="1">
        <v>3.0</v>
      </c>
      <c r="BB186" s="5">
        <v>43214.0</v>
      </c>
      <c r="BC186" s="1">
        <v>1.0</v>
      </c>
      <c r="BD186" s="1">
        <v>3.0</v>
      </c>
      <c r="BE186" s="1">
        <v>2473.5</v>
      </c>
      <c r="BF186" s="5">
        <v>43211.0</v>
      </c>
      <c r="BG186">
        <f t="shared" si="5"/>
        <v>98</v>
      </c>
      <c r="BI186">
        <f t="shared" si="6"/>
        <v>0</v>
      </c>
      <c r="BJ186">
        <f t="shared" si="7"/>
        <v>98</v>
      </c>
      <c r="BK186" s="1">
        <v>54.0</v>
      </c>
      <c r="BM186" s="1">
        <v>44.0</v>
      </c>
      <c r="BN186" s="1"/>
      <c r="BP186">
        <f t="shared" si="8"/>
        <v>9</v>
      </c>
      <c r="BQ186">
        <f t="shared" si="9"/>
        <v>9</v>
      </c>
      <c r="BR186">
        <f t="shared" si="10"/>
        <v>0</v>
      </c>
      <c r="BS186" s="1">
        <v>1.0</v>
      </c>
      <c r="CC186">
        <f t="shared" si="11"/>
        <v>2</v>
      </c>
      <c r="CD186" s="1">
        <v>1.0</v>
      </c>
      <c r="CF186" s="1">
        <v>1.0</v>
      </c>
      <c r="CG186">
        <f t="shared" si="12"/>
        <v>0</v>
      </c>
      <c r="CK186">
        <f t="shared" si="13"/>
        <v>6</v>
      </c>
      <c r="CL186" s="1"/>
      <c r="CM186" s="1">
        <v>4.0</v>
      </c>
      <c r="CN186" s="1">
        <v>2.0</v>
      </c>
      <c r="CO186">
        <f t="shared" si="14"/>
        <v>0</v>
      </c>
      <c r="CT186" s="1" t="s">
        <v>238</v>
      </c>
    </row>
    <row r="187">
      <c r="A187" s="1">
        <v>214.0</v>
      </c>
      <c r="C187" s="1" t="s">
        <v>61</v>
      </c>
      <c r="D187" s="1">
        <v>28.0</v>
      </c>
      <c r="E187" s="1">
        <v>0.0</v>
      </c>
      <c r="F187" s="1" t="s">
        <v>3</v>
      </c>
      <c r="H187" s="5">
        <v>43192.0</v>
      </c>
      <c r="I187" s="5">
        <v>43196.0</v>
      </c>
      <c r="J187" s="6">
        <v>0.34791666666666665</v>
      </c>
      <c r="K187" s="1">
        <v>2.0</v>
      </c>
      <c r="L187" s="5">
        <v>43196.0</v>
      </c>
      <c r="M187" s="1">
        <v>77.39</v>
      </c>
      <c r="N187" s="5">
        <v>43200.0</v>
      </c>
      <c r="O187" s="1">
        <v>302.43</v>
      </c>
      <c r="P187" s="5">
        <v>43204.0</v>
      </c>
      <c r="Q187" s="1">
        <v>1919.67</v>
      </c>
      <c r="R187" s="5">
        <v>43201.0</v>
      </c>
      <c r="S187" s="6">
        <v>0.31180555555555556</v>
      </c>
      <c r="T187" s="6">
        <v>0.3597222222222222</v>
      </c>
      <c r="U187" s="5">
        <v>43207.0</v>
      </c>
      <c r="V187" s="1">
        <v>5.0</v>
      </c>
      <c r="W187" s="1">
        <v>0.0</v>
      </c>
      <c r="X187" s="1">
        <v>3927.14</v>
      </c>
      <c r="Y187" s="8">
        <f t="shared" si="1"/>
        <v>103</v>
      </c>
      <c r="Z187" s="1">
        <v>101.0</v>
      </c>
      <c r="AA187" s="1"/>
      <c r="AB187">
        <f t="shared" si="2"/>
        <v>101</v>
      </c>
      <c r="AC187" s="1">
        <v>2.0</v>
      </c>
      <c r="AE187">
        <f t="shared" si="3"/>
        <v>2</v>
      </c>
      <c r="AH187" s="1">
        <v>22.0</v>
      </c>
      <c r="AI187" s="8">
        <f t="shared" si="4"/>
        <v>125</v>
      </c>
      <c r="AJ187" s="5"/>
      <c r="AK187" s="1"/>
      <c r="AL187" s="1"/>
      <c r="AM187" s="5">
        <v>43209.0</v>
      </c>
      <c r="AN187" s="1">
        <v>0.0</v>
      </c>
      <c r="AO187" s="1">
        <v>0.0</v>
      </c>
      <c r="AP187" s="5">
        <v>43210.0</v>
      </c>
      <c r="AQ187" s="1">
        <v>1.0</v>
      </c>
      <c r="AR187" s="1">
        <v>1.0</v>
      </c>
      <c r="AS187" s="5">
        <v>43211.0</v>
      </c>
      <c r="AT187" s="1">
        <v>1.0</v>
      </c>
      <c r="AU187" s="1">
        <v>2.0</v>
      </c>
      <c r="AV187" s="5">
        <v>43212.0</v>
      </c>
      <c r="AW187" s="1">
        <v>1.0</v>
      </c>
      <c r="AX187" s="1">
        <v>3.0</v>
      </c>
      <c r="AY187" s="5">
        <v>43213.0</v>
      </c>
      <c r="AZ187" s="1">
        <v>1.0</v>
      </c>
      <c r="BA187" s="1">
        <v>1.0</v>
      </c>
      <c r="BB187" s="5">
        <v>43214.0</v>
      </c>
      <c r="BC187" s="1">
        <v>1.0</v>
      </c>
      <c r="BD187" s="1">
        <v>3.0</v>
      </c>
      <c r="BE187" s="1">
        <v>4005.79</v>
      </c>
      <c r="BF187" s="5">
        <v>43212.0</v>
      </c>
      <c r="BG187">
        <f t="shared" si="5"/>
        <v>96</v>
      </c>
      <c r="BI187">
        <f t="shared" si="6"/>
        <v>0</v>
      </c>
      <c r="BJ187">
        <f t="shared" si="7"/>
        <v>96</v>
      </c>
      <c r="BK187" s="1">
        <v>17.0</v>
      </c>
      <c r="BM187" s="1">
        <v>79.0</v>
      </c>
      <c r="BN187" s="1"/>
      <c r="BP187">
        <f t="shared" si="8"/>
        <v>0</v>
      </c>
      <c r="BQ187">
        <f t="shared" si="9"/>
        <v>0</v>
      </c>
      <c r="BR187">
        <f t="shared" si="10"/>
        <v>0</v>
      </c>
      <c r="CC187">
        <f t="shared" si="11"/>
        <v>0</v>
      </c>
      <c r="CG187">
        <f t="shared" si="12"/>
        <v>0</v>
      </c>
      <c r="CK187">
        <f t="shared" si="13"/>
        <v>0</v>
      </c>
      <c r="CO187">
        <f t="shared" si="14"/>
        <v>0</v>
      </c>
      <c r="CU187" s="1" t="s">
        <v>119</v>
      </c>
    </row>
    <row r="188">
      <c r="A188" s="1">
        <v>215.0</v>
      </c>
      <c r="C188" s="1" t="s">
        <v>61</v>
      </c>
      <c r="D188" s="1">
        <v>28.0</v>
      </c>
      <c r="E188" s="1">
        <v>0.0</v>
      </c>
      <c r="F188" s="1" t="s">
        <v>4</v>
      </c>
      <c r="H188" s="5">
        <v>43192.0</v>
      </c>
      <c r="I188" s="5">
        <v>43196.0</v>
      </c>
      <c r="J188" s="6">
        <v>0.3451388888888889</v>
      </c>
      <c r="K188" s="1">
        <v>3.0</v>
      </c>
      <c r="L188" s="5">
        <v>43196.0</v>
      </c>
      <c r="M188" s="1">
        <v>77.27</v>
      </c>
      <c r="N188" s="5">
        <v>43198.0</v>
      </c>
      <c r="O188" s="1">
        <v>264.58</v>
      </c>
      <c r="P188" s="5">
        <v>43202.0</v>
      </c>
      <c r="Q188" s="1">
        <v>1760.6</v>
      </c>
      <c r="R188" s="5">
        <v>43203.0</v>
      </c>
      <c r="S188" s="6">
        <v>0.3145833333333333</v>
      </c>
      <c r="T188" s="6">
        <v>0.35833333333333334</v>
      </c>
      <c r="U188" s="5">
        <v>43206.0</v>
      </c>
      <c r="V188" s="1">
        <v>5.0</v>
      </c>
      <c r="W188" s="1">
        <v>0.0</v>
      </c>
      <c r="X188" s="1">
        <v>4622.37</v>
      </c>
      <c r="Y188" s="8">
        <f t="shared" si="1"/>
        <v>152</v>
      </c>
      <c r="Z188" s="1">
        <v>137.0</v>
      </c>
      <c r="AA188" s="1"/>
      <c r="AB188">
        <f t="shared" si="2"/>
        <v>137</v>
      </c>
      <c r="AC188" s="1">
        <v>15.0</v>
      </c>
      <c r="AE188">
        <f t="shared" si="3"/>
        <v>15</v>
      </c>
      <c r="AH188" s="1">
        <v>101.0</v>
      </c>
      <c r="AI188" s="8">
        <f t="shared" si="4"/>
        <v>253</v>
      </c>
      <c r="AJ188" s="5">
        <v>43207.0</v>
      </c>
      <c r="AK188" s="1">
        <v>0.0</v>
      </c>
      <c r="AL188" s="1">
        <v>0.0</v>
      </c>
      <c r="AM188" s="5">
        <v>43208.0</v>
      </c>
      <c r="AN188" s="1">
        <v>0.0</v>
      </c>
      <c r="AO188" s="1">
        <v>0.0</v>
      </c>
      <c r="AP188" s="5">
        <v>43209.0</v>
      </c>
      <c r="AQ188" s="1">
        <v>0.0</v>
      </c>
      <c r="AR188" s="1">
        <v>0.0</v>
      </c>
      <c r="AS188" s="5">
        <v>43210.0</v>
      </c>
      <c r="AT188" s="1">
        <v>1.0</v>
      </c>
      <c r="AU188" s="1">
        <v>2.0</v>
      </c>
      <c r="AV188" s="5">
        <v>43211.0</v>
      </c>
      <c r="AW188" s="1">
        <v>0.0</v>
      </c>
      <c r="AX188" s="1">
        <v>1.0</v>
      </c>
      <c r="AY188" s="5">
        <v>43212.0</v>
      </c>
      <c r="AZ188" s="1">
        <v>0.0</v>
      </c>
      <c r="BA188" s="1">
        <v>1.0</v>
      </c>
      <c r="BB188" s="5">
        <v>43213.0</v>
      </c>
      <c r="BC188" s="1">
        <v>1.0</v>
      </c>
      <c r="BD188" s="1">
        <v>1.0</v>
      </c>
      <c r="BE188" s="1">
        <v>3965.07</v>
      </c>
      <c r="BF188" s="5">
        <v>43210.0</v>
      </c>
      <c r="BG188">
        <f t="shared" si="5"/>
        <v>100</v>
      </c>
      <c r="BI188">
        <f t="shared" si="6"/>
        <v>0</v>
      </c>
      <c r="BJ188">
        <f t="shared" si="7"/>
        <v>100</v>
      </c>
      <c r="BK188" s="1">
        <v>41.0</v>
      </c>
      <c r="BM188" s="1">
        <v>59.0</v>
      </c>
      <c r="BN188" s="1"/>
      <c r="BP188">
        <f t="shared" si="8"/>
        <v>37</v>
      </c>
      <c r="BQ188">
        <f t="shared" si="9"/>
        <v>37</v>
      </c>
      <c r="BR188">
        <f t="shared" si="10"/>
        <v>0</v>
      </c>
      <c r="BS188" s="1">
        <v>2.0</v>
      </c>
      <c r="BU188" s="1">
        <v>3.0</v>
      </c>
      <c r="BY188" s="1">
        <v>8.0</v>
      </c>
      <c r="CA188" s="1">
        <v>7.0</v>
      </c>
      <c r="CC188">
        <f t="shared" si="11"/>
        <v>6</v>
      </c>
      <c r="CE188" s="1">
        <v>2.0</v>
      </c>
      <c r="CF188" s="1">
        <v>4.0</v>
      </c>
      <c r="CG188">
        <f t="shared" si="12"/>
        <v>0</v>
      </c>
      <c r="CK188">
        <f t="shared" si="13"/>
        <v>11</v>
      </c>
      <c r="CL188" s="1">
        <v>1.0</v>
      </c>
      <c r="CM188" s="1">
        <v>4.0</v>
      </c>
      <c r="CN188" s="1">
        <v>6.0</v>
      </c>
      <c r="CO188">
        <f t="shared" si="14"/>
        <v>0</v>
      </c>
      <c r="CU188" s="1" t="s">
        <v>119</v>
      </c>
    </row>
    <row r="189">
      <c r="A189" s="1">
        <v>216.0</v>
      </c>
      <c r="C189" s="1" t="s">
        <v>61</v>
      </c>
      <c r="D189" s="1">
        <v>28.0</v>
      </c>
      <c r="E189" s="1">
        <v>0.0</v>
      </c>
      <c r="F189" s="1">
        <v>0.0</v>
      </c>
      <c r="G189" s="5">
        <v>43206.0</v>
      </c>
      <c r="H189" s="5">
        <v>43192.0</v>
      </c>
      <c r="I189" s="5">
        <v>43196.0</v>
      </c>
      <c r="J189" s="6">
        <v>0.3416666666666667</v>
      </c>
      <c r="K189" s="1">
        <v>1.0</v>
      </c>
      <c r="L189" s="5">
        <v>43196.0</v>
      </c>
      <c r="M189" s="1">
        <v>59.79</v>
      </c>
      <c r="N189" s="5">
        <v>43199.0</v>
      </c>
      <c r="O189" s="1">
        <v>134.38</v>
      </c>
      <c r="Y189" s="8">
        <f t="shared" si="1"/>
        <v>0</v>
      </c>
      <c r="AB189">
        <f t="shared" si="2"/>
        <v>0</v>
      </c>
      <c r="AE189">
        <f t="shared" si="3"/>
        <v>0</v>
      </c>
      <c r="AI189" s="8">
        <f t="shared" si="4"/>
        <v>0</v>
      </c>
      <c r="BG189">
        <f t="shared" si="5"/>
        <v>0</v>
      </c>
      <c r="BI189">
        <f t="shared" si="6"/>
        <v>0</v>
      </c>
      <c r="BJ189">
        <f t="shared" si="7"/>
        <v>0</v>
      </c>
      <c r="BP189">
        <f t="shared" si="8"/>
        <v>0</v>
      </c>
      <c r="BQ189">
        <f t="shared" si="9"/>
        <v>0</v>
      </c>
      <c r="BR189">
        <f t="shared" si="10"/>
        <v>0</v>
      </c>
      <c r="CC189">
        <f t="shared" si="11"/>
        <v>0</v>
      </c>
      <c r="CG189">
        <f t="shared" si="12"/>
        <v>0</v>
      </c>
      <c r="CK189">
        <f t="shared" si="13"/>
        <v>0</v>
      </c>
      <c r="CO189">
        <f t="shared" si="14"/>
        <v>0</v>
      </c>
    </row>
    <row r="190">
      <c r="A190" s="1">
        <v>217.0</v>
      </c>
      <c r="C190" s="1" t="s">
        <v>61</v>
      </c>
      <c r="D190" s="1">
        <v>28.0</v>
      </c>
      <c r="E190" s="1">
        <v>0.0</v>
      </c>
      <c r="F190" s="1" t="s">
        <v>3</v>
      </c>
      <c r="H190" s="5">
        <v>43192.0</v>
      </c>
      <c r="I190" s="5">
        <v>43196.0</v>
      </c>
      <c r="J190" s="6">
        <v>0.34652777777777777</v>
      </c>
      <c r="K190" s="1">
        <v>2.0</v>
      </c>
      <c r="L190" s="5">
        <v>43196.0</v>
      </c>
      <c r="M190" s="1">
        <v>69.29</v>
      </c>
      <c r="N190" s="5">
        <v>43200.0</v>
      </c>
      <c r="O190" s="1">
        <v>265.23</v>
      </c>
      <c r="R190" s="5">
        <v>43201.0</v>
      </c>
      <c r="S190" s="6">
        <v>0.31180555555555556</v>
      </c>
      <c r="T190" s="6">
        <v>0.3597222222222222</v>
      </c>
      <c r="U190" s="5">
        <v>43206.0</v>
      </c>
      <c r="V190" s="1">
        <v>4.0</v>
      </c>
      <c r="W190" s="1">
        <v>0.0</v>
      </c>
      <c r="X190" s="1">
        <v>1124.36</v>
      </c>
      <c r="Y190" s="8">
        <f t="shared" si="1"/>
        <v>21</v>
      </c>
      <c r="Z190" s="1">
        <v>21.0</v>
      </c>
      <c r="AA190" s="1"/>
      <c r="AB190">
        <f t="shared" si="2"/>
        <v>21</v>
      </c>
      <c r="AC190" s="1">
        <v>0.0</v>
      </c>
      <c r="AE190">
        <f t="shared" si="3"/>
        <v>0</v>
      </c>
      <c r="AH190" s="1">
        <v>7.0</v>
      </c>
      <c r="AI190" s="8">
        <f t="shared" si="4"/>
        <v>28</v>
      </c>
      <c r="AJ190" s="5">
        <v>43207.0</v>
      </c>
      <c r="AK190" s="1">
        <v>0.0</v>
      </c>
      <c r="AL190" s="1">
        <v>1.0</v>
      </c>
      <c r="AM190" s="5">
        <v>43208.0</v>
      </c>
      <c r="AN190" s="1">
        <v>0.0</v>
      </c>
      <c r="AO190" s="1">
        <v>0.0</v>
      </c>
      <c r="AP190" s="5">
        <v>43209.0</v>
      </c>
      <c r="AQ190" s="1">
        <v>1.0</v>
      </c>
      <c r="AR190" s="1">
        <v>3.0</v>
      </c>
      <c r="AS190" s="5">
        <v>43210.0</v>
      </c>
      <c r="AT190" s="1">
        <v>0.0</v>
      </c>
      <c r="AU190" s="1">
        <v>2.0</v>
      </c>
      <c r="AV190" s="5">
        <v>43211.0</v>
      </c>
      <c r="AW190" s="1">
        <v>0.0</v>
      </c>
      <c r="AX190" s="1">
        <v>1.0</v>
      </c>
      <c r="AY190" s="5">
        <v>43212.0</v>
      </c>
      <c r="AZ190" s="1">
        <v>0.0</v>
      </c>
      <c r="BA190" s="1">
        <v>2.0</v>
      </c>
      <c r="BB190" s="5">
        <v>43213.0</v>
      </c>
      <c r="BC190" s="1">
        <v>1.0</v>
      </c>
      <c r="BD190" s="1">
        <v>1.0</v>
      </c>
      <c r="BE190" s="1">
        <v>1071.28</v>
      </c>
      <c r="BF190" s="5">
        <v>43210.0</v>
      </c>
      <c r="BG190">
        <f t="shared" si="5"/>
        <v>18</v>
      </c>
      <c r="BI190">
        <f t="shared" si="6"/>
        <v>0</v>
      </c>
      <c r="BJ190">
        <f t="shared" si="7"/>
        <v>18</v>
      </c>
      <c r="BK190" s="1">
        <v>9.0</v>
      </c>
      <c r="BM190" s="1">
        <v>9.0</v>
      </c>
      <c r="BN190" s="1"/>
      <c r="BP190">
        <f t="shared" si="8"/>
        <v>3</v>
      </c>
      <c r="BQ190">
        <f t="shared" si="9"/>
        <v>3</v>
      </c>
      <c r="BR190">
        <f t="shared" si="10"/>
        <v>0</v>
      </c>
      <c r="BU190" s="1">
        <v>1.0</v>
      </c>
      <c r="CC190">
        <f t="shared" si="11"/>
        <v>0</v>
      </c>
      <c r="CG190">
        <f t="shared" si="12"/>
        <v>0</v>
      </c>
      <c r="CK190">
        <f t="shared" si="13"/>
        <v>2</v>
      </c>
      <c r="CN190" s="1">
        <v>2.0</v>
      </c>
      <c r="CO190">
        <f t="shared" si="14"/>
        <v>0</v>
      </c>
      <c r="CT190" s="1" t="s">
        <v>182</v>
      </c>
      <c r="CU190" s="1" t="s">
        <v>154</v>
      </c>
    </row>
    <row r="191">
      <c r="A191" s="1">
        <v>220.0</v>
      </c>
      <c r="C191" s="1" t="s">
        <v>61</v>
      </c>
      <c r="D191" s="1">
        <v>28.0</v>
      </c>
      <c r="E191" s="1">
        <v>10.0</v>
      </c>
      <c r="F191" s="1">
        <v>0.0</v>
      </c>
      <c r="H191" s="5">
        <v>43192.0</v>
      </c>
      <c r="I191" s="5">
        <v>43196.0</v>
      </c>
      <c r="J191" s="6">
        <v>0.3388888888888889</v>
      </c>
      <c r="K191" s="1">
        <v>2.0</v>
      </c>
      <c r="L191" s="5">
        <v>43196.0</v>
      </c>
      <c r="M191" s="1">
        <v>39.41</v>
      </c>
      <c r="N191" s="5">
        <v>43200.0</v>
      </c>
      <c r="O191" s="1">
        <v>193.2</v>
      </c>
      <c r="P191" s="5">
        <v>43204.0</v>
      </c>
      <c r="Q191" s="1">
        <v>732.77</v>
      </c>
      <c r="U191" s="5">
        <v>43210.0</v>
      </c>
      <c r="V191" s="1">
        <v>5.0</v>
      </c>
      <c r="W191" s="1">
        <v>1.0</v>
      </c>
      <c r="X191" s="1">
        <v>2290.7</v>
      </c>
      <c r="Y191" s="8">
        <f t="shared" si="1"/>
        <v>124</v>
      </c>
      <c r="Z191" s="1">
        <v>89.0</v>
      </c>
      <c r="AA191" s="1"/>
      <c r="AB191">
        <f t="shared" si="2"/>
        <v>89</v>
      </c>
      <c r="AC191" s="1">
        <v>35.0</v>
      </c>
      <c r="AE191">
        <f t="shared" si="3"/>
        <v>35</v>
      </c>
      <c r="AH191" s="1">
        <v>18.0</v>
      </c>
      <c r="AI191" s="8">
        <f t="shared" si="4"/>
        <v>142</v>
      </c>
      <c r="AJ191" s="5">
        <v>43211.0</v>
      </c>
      <c r="AK191" s="1">
        <v>0.0</v>
      </c>
      <c r="AL191" s="1">
        <v>0.0</v>
      </c>
      <c r="AM191" s="5">
        <v>43212.0</v>
      </c>
      <c r="AN191" s="1">
        <v>0.0</v>
      </c>
      <c r="AO191" s="1">
        <v>0.0</v>
      </c>
      <c r="AP191" s="5">
        <v>43213.0</v>
      </c>
      <c r="AQ191" s="1">
        <v>0.0</v>
      </c>
      <c r="AR191" s="1">
        <v>0.0</v>
      </c>
      <c r="AS191" s="5">
        <v>43214.0</v>
      </c>
      <c r="AT191" s="1">
        <v>1.0</v>
      </c>
      <c r="AU191" s="1">
        <v>1.0</v>
      </c>
      <c r="AV191" s="5">
        <v>43215.0</v>
      </c>
      <c r="AW191" s="1">
        <v>1.0</v>
      </c>
      <c r="AX191" s="1">
        <v>0.0</v>
      </c>
      <c r="AY191" s="5">
        <v>43216.0</v>
      </c>
      <c r="AZ191" s="1">
        <v>1.0</v>
      </c>
      <c r="BA191" s="1">
        <v>9.0</v>
      </c>
      <c r="BB191" s="5">
        <v>43217.0</v>
      </c>
      <c r="BC191" s="1">
        <v>1.0</v>
      </c>
      <c r="BD191" s="1">
        <v>5.0</v>
      </c>
      <c r="BE191" s="1">
        <v>2313.96</v>
      </c>
      <c r="BF191" s="5">
        <v>43216.0</v>
      </c>
      <c r="BG191">
        <f t="shared" si="5"/>
        <v>15</v>
      </c>
      <c r="BI191">
        <f t="shared" si="6"/>
        <v>0</v>
      </c>
      <c r="BJ191">
        <f t="shared" si="7"/>
        <v>15</v>
      </c>
      <c r="BK191" s="1">
        <v>0.0</v>
      </c>
      <c r="BM191" s="1">
        <v>15.0</v>
      </c>
      <c r="BP191">
        <f t="shared" si="8"/>
        <v>74</v>
      </c>
      <c r="BQ191">
        <f t="shared" si="9"/>
        <v>74</v>
      </c>
      <c r="BR191">
        <f t="shared" si="10"/>
        <v>0</v>
      </c>
      <c r="BU191" s="1">
        <v>3.0</v>
      </c>
      <c r="BY191" s="1">
        <v>42.0</v>
      </c>
      <c r="CA191" s="1">
        <v>12.0</v>
      </c>
      <c r="CC191">
        <f t="shared" si="11"/>
        <v>4</v>
      </c>
      <c r="CF191" s="1">
        <v>4.0</v>
      </c>
      <c r="CG191">
        <f t="shared" si="12"/>
        <v>0</v>
      </c>
      <c r="CK191">
        <f t="shared" si="13"/>
        <v>13</v>
      </c>
      <c r="CN191" s="1">
        <v>13.0</v>
      </c>
      <c r="CO191">
        <f t="shared" si="14"/>
        <v>0</v>
      </c>
      <c r="CT191" s="18" t="s">
        <v>239</v>
      </c>
      <c r="CU191" s="1" t="s">
        <v>154</v>
      </c>
    </row>
    <row r="192">
      <c r="A192" s="1">
        <v>221.0</v>
      </c>
      <c r="C192" s="1" t="s">
        <v>61</v>
      </c>
      <c r="D192" s="1">
        <v>28.0</v>
      </c>
      <c r="E192" s="1">
        <v>10.0</v>
      </c>
      <c r="F192" s="1">
        <v>0.0</v>
      </c>
      <c r="H192" s="5">
        <v>43192.0</v>
      </c>
      <c r="I192" s="5">
        <v>43196.0</v>
      </c>
      <c r="J192" s="6">
        <v>0.33819444444444446</v>
      </c>
      <c r="K192" s="1">
        <v>2.0</v>
      </c>
      <c r="L192" s="5">
        <v>43196.0</v>
      </c>
      <c r="M192" s="1">
        <v>74.79</v>
      </c>
      <c r="N192" s="5">
        <v>43199.0</v>
      </c>
      <c r="O192" s="1">
        <v>261.59</v>
      </c>
      <c r="P192" s="5">
        <v>43204.0</v>
      </c>
      <c r="Q192" s="1">
        <v>1557.04</v>
      </c>
      <c r="U192" s="5">
        <v>43209.0</v>
      </c>
      <c r="V192" s="1">
        <v>5.0</v>
      </c>
      <c r="W192" s="1">
        <v>0.0</v>
      </c>
      <c r="X192" s="1">
        <v>4228.92</v>
      </c>
      <c r="Y192" s="8">
        <f t="shared" si="1"/>
        <v>66</v>
      </c>
      <c r="Z192" s="1">
        <v>50.0</v>
      </c>
      <c r="AA192" s="1"/>
      <c r="AB192">
        <f t="shared" si="2"/>
        <v>50</v>
      </c>
      <c r="AC192" s="1">
        <v>16.0</v>
      </c>
      <c r="AE192">
        <f t="shared" si="3"/>
        <v>16</v>
      </c>
      <c r="AH192" s="1">
        <v>53.0</v>
      </c>
      <c r="AI192" s="8">
        <f t="shared" si="4"/>
        <v>119</v>
      </c>
      <c r="AJ192" s="5">
        <v>43210.0</v>
      </c>
      <c r="AK192" s="1">
        <v>0.0</v>
      </c>
      <c r="AL192" s="1">
        <v>0.0</v>
      </c>
      <c r="AM192" s="5">
        <v>43211.0</v>
      </c>
      <c r="AN192" s="1">
        <v>0.0</v>
      </c>
      <c r="AO192" s="1">
        <v>0.0</v>
      </c>
      <c r="AP192" s="5">
        <v>43212.0</v>
      </c>
      <c r="AQ192" s="1">
        <v>0.0</v>
      </c>
      <c r="AR192" s="1">
        <v>0.0</v>
      </c>
      <c r="AS192" s="5">
        <v>43213.0</v>
      </c>
      <c r="AT192" s="1">
        <v>0.0</v>
      </c>
      <c r="AU192" s="1">
        <v>1.0</v>
      </c>
      <c r="AV192" s="5">
        <v>43214.0</v>
      </c>
      <c r="AW192" s="1">
        <v>1.0</v>
      </c>
      <c r="AX192" s="1">
        <v>2.0</v>
      </c>
      <c r="AY192" s="5">
        <v>43215.0</v>
      </c>
      <c r="AZ192" s="1">
        <v>0.0</v>
      </c>
      <c r="BA192" s="1">
        <v>0.0</v>
      </c>
      <c r="BB192" s="5">
        <v>43216.0</v>
      </c>
      <c r="BC192" s="1">
        <v>0.0</v>
      </c>
      <c r="BD192" s="1">
        <v>2.0</v>
      </c>
      <c r="BE192" s="1">
        <v>3751.06</v>
      </c>
      <c r="BF192" s="5">
        <v>43215.0</v>
      </c>
      <c r="BG192">
        <f t="shared" si="5"/>
        <v>16</v>
      </c>
      <c r="BI192">
        <f t="shared" si="6"/>
        <v>0</v>
      </c>
      <c r="BJ192">
        <f t="shared" si="7"/>
        <v>16</v>
      </c>
      <c r="BK192" s="1">
        <v>2.0</v>
      </c>
      <c r="BM192" s="1">
        <v>14.0</v>
      </c>
      <c r="BP192">
        <f t="shared" si="8"/>
        <v>34</v>
      </c>
      <c r="BQ192">
        <f t="shared" si="9"/>
        <v>34</v>
      </c>
      <c r="BR192">
        <f t="shared" si="10"/>
        <v>0</v>
      </c>
      <c r="BS192" s="1">
        <v>8.0</v>
      </c>
      <c r="BU192" s="1">
        <v>21.0</v>
      </c>
      <c r="BY192" s="1">
        <v>1.0</v>
      </c>
      <c r="CA192" s="1">
        <v>1.0</v>
      </c>
      <c r="CC192">
        <f t="shared" si="11"/>
        <v>0</v>
      </c>
      <c r="CG192">
        <f t="shared" si="12"/>
        <v>0</v>
      </c>
      <c r="CK192">
        <f t="shared" si="13"/>
        <v>3</v>
      </c>
      <c r="CN192" s="1">
        <v>3.0</v>
      </c>
      <c r="CO192">
        <f t="shared" si="14"/>
        <v>0</v>
      </c>
      <c r="CT192" s="1" t="s">
        <v>240</v>
      </c>
      <c r="CU192" s="1" t="s">
        <v>211</v>
      </c>
    </row>
    <row r="193">
      <c r="A193" s="1">
        <v>222.0</v>
      </c>
      <c r="C193" s="1" t="s">
        <v>61</v>
      </c>
      <c r="D193" s="1">
        <v>28.0</v>
      </c>
      <c r="E193" s="1">
        <v>10.0</v>
      </c>
      <c r="F193" s="1">
        <v>0.0</v>
      </c>
      <c r="H193" s="5">
        <v>43192.0</v>
      </c>
      <c r="I193" s="5">
        <v>43196.0</v>
      </c>
      <c r="J193" s="6">
        <v>0.3375</v>
      </c>
      <c r="K193" s="1">
        <v>2.0</v>
      </c>
      <c r="L193" s="5">
        <v>43196.0</v>
      </c>
      <c r="M193" s="1">
        <v>66.91</v>
      </c>
      <c r="N193" s="5">
        <v>43199.0</v>
      </c>
      <c r="O193" s="1">
        <v>315.38</v>
      </c>
      <c r="P193" s="5">
        <v>43204.0</v>
      </c>
      <c r="Q193" s="1">
        <v>1464.27</v>
      </c>
      <c r="U193" s="5">
        <v>43210.0</v>
      </c>
      <c r="V193" s="1">
        <v>5.0</v>
      </c>
      <c r="W193" s="1">
        <v>0.0</v>
      </c>
      <c r="X193" s="1">
        <v>3702.62</v>
      </c>
      <c r="Y193" s="8">
        <f t="shared" si="1"/>
        <v>52</v>
      </c>
      <c r="Z193" s="1">
        <v>39.0</v>
      </c>
      <c r="AA193" s="1"/>
      <c r="AB193">
        <f t="shared" si="2"/>
        <v>39</v>
      </c>
      <c r="AC193" s="1">
        <v>13.0</v>
      </c>
      <c r="AE193">
        <f t="shared" si="3"/>
        <v>13</v>
      </c>
      <c r="AH193" s="1">
        <v>49.0</v>
      </c>
      <c r="AI193" s="8">
        <f t="shared" si="4"/>
        <v>101</v>
      </c>
      <c r="AJ193" s="5">
        <v>43211.0</v>
      </c>
      <c r="AK193" s="1">
        <v>0.0</v>
      </c>
      <c r="AL193" s="1">
        <v>0.0</v>
      </c>
      <c r="AM193" s="5">
        <v>43212.0</v>
      </c>
      <c r="AN193" s="1">
        <v>0.0</v>
      </c>
      <c r="AO193" s="1">
        <v>0.0</v>
      </c>
      <c r="AP193" s="5">
        <v>43213.0</v>
      </c>
      <c r="AQ193" s="1">
        <v>0.0</v>
      </c>
      <c r="AR193" s="1">
        <v>1.0</v>
      </c>
      <c r="AS193" s="5">
        <v>43214.0</v>
      </c>
      <c r="AT193" s="1">
        <v>1.0</v>
      </c>
      <c r="AU193" s="1">
        <v>2.0</v>
      </c>
      <c r="AV193" s="5">
        <v>43215.0</v>
      </c>
      <c r="AW193" s="1">
        <v>1.0</v>
      </c>
      <c r="AX193" s="1">
        <v>1.0</v>
      </c>
      <c r="AY193" s="5">
        <v>43216.0</v>
      </c>
      <c r="AZ193" s="1">
        <v>1.0</v>
      </c>
      <c r="BA193" s="1">
        <v>2.0</v>
      </c>
      <c r="BB193" s="5">
        <v>43217.0</v>
      </c>
      <c r="BC193" s="1">
        <v>1.0</v>
      </c>
      <c r="BD193" s="1">
        <v>3.0</v>
      </c>
      <c r="BE193" s="1">
        <v>3857.39</v>
      </c>
      <c r="BF193" s="5">
        <v>43216.0</v>
      </c>
      <c r="BG193">
        <f t="shared" si="5"/>
        <v>19</v>
      </c>
      <c r="BI193">
        <f t="shared" si="6"/>
        <v>0</v>
      </c>
      <c r="BJ193">
        <f t="shared" si="7"/>
        <v>19</v>
      </c>
      <c r="BK193" s="1">
        <v>4.0</v>
      </c>
      <c r="BM193" s="1">
        <v>15.0</v>
      </c>
      <c r="BP193">
        <f t="shared" si="8"/>
        <v>20</v>
      </c>
      <c r="BQ193">
        <f t="shared" si="9"/>
        <v>20</v>
      </c>
      <c r="BR193">
        <f t="shared" si="10"/>
        <v>0</v>
      </c>
      <c r="BU193" s="1">
        <v>4.0</v>
      </c>
      <c r="BY193" s="1">
        <v>9.0</v>
      </c>
      <c r="CA193" s="1">
        <v>5.0</v>
      </c>
      <c r="CC193">
        <f t="shared" si="11"/>
        <v>1</v>
      </c>
      <c r="CE193" s="1">
        <v>1.0</v>
      </c>
      <c r="CG193">
        <f t="shared" si="12"/>
        <v>0</v>
      </c>
      <c r="CK193">
        <f t="shared" si="13"/>
        <v>1</v>
      </c>
      <c r="CN193" s="1">
        <v>1.0</v>
      </c>
      <c r="CO193">
        <f t="shared" si="14"/>
        <v>0</v>
      </c>
      <c r="CT193" s="1" t="s">
        <v>241</v>
      </c>
      <c r="CU193" s="1" t="s">
        <v>154</v>
      </c>
    </row>
    <row r="194">
      <c r="A194" s="1">
        <v>223.0</v>
      </c>
      <c r="C194" s="1" t="s">
        <v>61</v>
      </c>
      <c r="D194" s="1">
        <v>28.0</v>
      </c>
      <c r="E194" s="1">
        <v>10.0</v>
      </c>
      <c r="F194" s="1" t="s">
        <v>3</v>
      </c>
      <c r="H194" s="5">
        <v>43192.0</v>
      </c>
      <c r="I194" s="5">
        <v>43196.0</v>
      </c>
      <c r="J194" s="6">
        <v>0.35208333333333336</v>
      </c>
      <c r="K194" s="1">
        <v>2.0</v>
      </c>
      <c r="L194" s="5">
        <v>43196.0</v>
      </c>
      <c r="M194" s="1">
        <v>58.5</v>
      </c>
      <c r="N194" s="5">
        <v>43199.0</v>
      </c>
      <c r="O194" s="1">
        <v>171.46</v>
      </c>
      <c r="P194" s="5">
        <v>43203.0</v>
      </c>
      <c r="Q194" s="1">
        <v>1008.92</v>
      </c>
      <c r="R194" s="5">
        <v>43200.0</v>
      </c>
      <c r="S194" s="6">
        <v>0.3104166666666667</v>
      </c>
      <c r="T194" s="6">
        <v>0.36041666666666666</v>
      </c>
      <c r="U194" s="5">
        <v>43209.0</v>
      </c>
      <c r="V194" s="1">
        <v>5.0</v>
      </c>
      <c r="W194" s="1">
        <v>0.0</v>
      </c>
      <c r="X194" s="1">
        <v>3908.71</v>
      </c>
      <c r="Y194" s="8">
        <f t="shared" si="1"/>
        <v>69</v>
      </c>
      <c r="Z194" s="1">
        <v>62.0</v>
      </c>
      <c r="AA194" s="1"/>
      <c r="AB194">
        <f t="shared" si="2"/>
        <v>62</v>
      </c>
      <c r="AC194" s="1">
        <v>7.0</v>
      </c>
      <c r="AE194">
        <f t="shared" si="3"/>
        <v>7</v>
      </c>
      <c r="AH194" s="1">
        <v>45.0</v>
      </c>
      <c r="AI194" s="8">
        <f t="shared" si="4"/>
        <v>114</v>
      </c>
      <c r="AJ194" s="5">
        <v>43210.0</v>
      </c>
      <c r="AK194" s="1">
        <v>0.0</v>
      </c>
      <c r="AL194" s="1">
        <v>0.0</v>
      </c>
      <c r="AM194" s="5">
        <v>43211.0</v>
      </c>
      <c r="AN194" s="1">
        <v>0.0</v>
      </c>
      <c r="AO194" s="1">
        <v>0.0</v>
      </c>
      <c r="AP194" s="5">
        <v>43212.0</v>
      </c>
      <c r="AQ194" s="1">
        <v>0.0</v>
      </c>
      <c r="AR194" s="1">
        <v>0.0</v>
      </c>
      <c r="AS194" s="5">
        <v>43213.0</v>
      </c>
      <c r="AT194" s="1">
        <v>0.0</v>
      </c>
      <c r="AU194" s="1">
        <v>4.0</v>
      </c>
      <c r="AV194" s="5">
        <v>43214.0</v>
      </c>
      <c r="AW194" s="1">
        <v>1.0</v>
      </c>
      <c r="AX194" s="1">
        <v>2.0</v>
      </c>
      <c r="AY194" s="5">
        <v>43215.0</v>
      </c>
      <c r="AZ194" s="1">
        <v>1.0</v>
      </c>
      <c r="BA194" s="1">
        <v>2.0</v>
      </c>
      <c r="BB194" s="5">
        <v>43216.0</v>
      </c>
      <c r="BC194" s="1">
        <v>0.0</v>
      </c>
      <c r="BD194" s="1">
        <v>0.0</v>
      </c>
      <c r="BE194" s="1">
        <v>3536.49</v>
      </c>
      <c r="BF194" s="5">
        <v>43215.0</v>
      </c>
      <c r="BG194">
        <f t="shared" si="5"/>
        <v>41</v>
      </c>
      <c r="BI194">
        <f t="shared" si="6"/>
        <v>0</v>
      </c>
      <c r="BJ194">
        <f t="shared" si="7"/>
        <v>41</v>
      </c>
      <c r="BK194" s="1">
        <v>10.0</v>
      </c>
      <c r="BM194" s="1">
        <v>31.0</v>
      </c>
      <c r="BP194">
        <f t="shared" si="8"/>
        <v>21</v>
      </c>
      <c r="BQ194">
        <f t="shared" si="9"/>
        <v>21</v>
      </c>
      <c r="BR194">
        <f t="shared" si="10"/>
        <v>0</v>
      </c>
      <c r="BS194" s="1">
        <v>7.0</v>
      </c>
      <c r="BU194" s="1">
        <v>7.0</v>
      </c>
      <c r="CA194" s="1">
        <v>3.0</v>
      </c>
      <c r="CC194">
        <f t="shared" si="11"/>
        <v>0</v>
      </c>
      <c r="CG194">
        <f t="shared" si="12"/>
        <v>0</v>
      </c>
      <c r="CK194">
        <f t="shared" si="13"/>
        <v>4</v>
      </c>
      <c r="CN194" s="1">
        <v>4.0</v>
      </c>
      <c r="CO194">
        <f t="shared" si="14"/>
        <v>0</v>
      </c>
      <c r="CU194" s="1" t="s">
        <v>154</v>
      </c>
    </row>
    <row r="195">
      <c r="A195" s="1">
        <v>225.0</v>
      </c>
      <c r="C195" s="1" t="s">
        <v>61</v>
      </c>
      <c r="D195" s="1">
        <v>28.0</v>
      </c>
      <c r="E195" s="1">
        <v>10.0</v>
      </c>
      <c r="F195" s="1">
        <v>0.0</v>
      </c>
      <c r="H195" s="5">
        <v>43192.0</v>
      </c>
      <c r="I195" s="5">
        <v>43196.0</v>
      </c>
      <c r="J195" s="6">
        <v>0.3368055555555556</v>
      </c>
      <c r="K195" s="1">
        <v>1.0</v>
      </c>
      <c r="L195" s="5">
        <v>43196.0</v>
      </c>
      <c r="M195" s="1">
        <v>52.91</v>
      </c>
      <c r="N195" s="5">
        <v>43199.0</v>
      </c>
      <c r="O195" s="1">
        <v>188.53</v>
      </c>
      <c r="P195" s="5">
        <v>43204.0</v>
      </c>
      <c r="Q195" s="1">
        <v>760.95</v>
      </c>
      <c r="U195" s="5">
        <v>43211.0</v>
      </c>
      <c r="V195" s="1">
        <v>5.0</v>
      </c>
      <c r="W195" s="1">
        <v>0.0</v>
      </c>
      <c r="X195" s="1">
        <v>2891.46</v>
      </c>
      <c r="Y195" s="8">
        <f t="shared" si="1"/>
        <v>36</v>
      </c>
      <c r="Z195" s="1">
        <v>23.0</v>
      </c>
      <c r="AA195" s="1"/>
      <c r="AB195">
        <f t="shared" si="2"/>
        <v>23</v>
      </c>
      <c r="AC195" s="1">
        <v>13.0</v>
      </c>
      <c r="AE195">
        <f t="shared" si="3"/>
        <v>13</v>
      </c>
      <c r="AH195" s="1">
        <v>25.0</v>
      </c>
      <c r="AI195" s="8">
        <f t="shared" si="4"/>
        <v>61</v>
      </c>
      <c r="AM195" s="5">
        <v>43213.0</v>
      </c>
      <c r="AN195" s="1">
        <v>1.0</v>
      </c>
      <c r="AO195" s="1">
        <v>0.0</v>
      </c>
      <c r="AP195" s="5">
        <v>43214.0</v>
      </c>
      <c r="AQ195" s="1">
        <v>1.0</v>
      </c>
      <c r="AR195" s="1">
        <v>2.0</v>
      </c>
      <c r="AS195" s="5">
        <v>43215.0</v>
      </c>
      <c r="AT195" s="1">
        <v>1.0</v>
      </c>
      <c r="AU195" s="1">
        <v>0.0</v>
      </c>
      <c r="AV195" s="5">
        <v>43216.0</v>
      </c>
      <c r="AW195" s="1">
        <v>0.0</v>
      </c>
      <c r="AX195" s="1">
        <v>0.0</v>
      </c>
      <c r="AY195" s="5">
        <v>43217.0</v>
      </c>
      <c r="AZ195" s="1">
        <v>1.0</v>
      </c>
      <c r="BA195" s="1">
        <v>2.0</v>
      </c>
      <c r="BB195" s="5">
        <v>43218.0</v>
      </c>
      <c r="BC195" s="1">
        <v>0.0</v>
      </c>
      <c r="BD195" s="1">
        <v>0.0</v>
      </c>
      <c r="BE195" s="1">
        <v>2594.29</v>
      </c>
      <c r="BF195" s="5">
        <v>43217.0</v>
      </c>
      <c r="BG195">
        <f t="shared" si="5"/>
        <v>18</v>
      </c>
      <c r="BI195">
        <f t="shared" si="6"/>
        <v>0</v>
      </c>
      <c r="BJ195">
        <f t="shared" si="7"/>
        <v>18</v>
      </c>
      <c r="BK195" s="1">
        <v>4.0</v>
      </c>
      <c r="BM195" s="1">
        <v>14.0</v>
      </c>
      <c r="BN195" s="1"/>
      <c r="BP195">
        <f t="shared" si="8"/>
        <v>5</v>
      </c>
      <c r="BQ195">
        <f t="shared" si="9"/>
        <v>5</v>
      </c>
      <c r="BR195">
        <f t="shared" si="10"/>
        <v>0</v>
      </c>
      <c r="BU195" s="1">
        <v>4.0</v>
      </c>
      <c r="BY195" s="1">
        <v>1.0</v>
      </c>
      <c r="CC195">
        <f t="shared" si="11"/>
        <v>0</v>
      </c>
      <c r="CG195">
        <f t="shared" si="12"/>
        <v>0</v>
      </c>
      <c r="CK195">
        <f t="shared" si="13"/>
        <v>0</v>
      </c>
      <c r="CO195">
        <f t="shared" si="14"/>
        <v>0</v>
      </c>
      <c r="CT195" s="1" t="s">
        <v>149</v>
      </c>
      <c r="CU195" s="1" t="s">
        <v>154</v>
      </c>
    </row>
    <row r="196">
      <c r="A196" s="1">
        <v>226.0</v>
      </c>
      <c r="C196" s="1" t="s">
        <v>61</v>
      </c>
      <c r="D196" s="1">
        <v>28.0</v>
      </c>
      <c r="E196" s="1">
        <v>10.0</v>
      </c>
      <c r="F196" s="1" t="s">
        <v>3</v>
      </c>
      <c r="H196" s="5">
        <v>43192.0</v>
      </c>
      <c r="I196" s="5">
        <v>43196.0</v>
      </c>
      <c r="J196" s="6">
        <v>0.35138888888888886</v>
      </c>
      <c r="K196" s="1">
        <v>3.0</v>
      </c>
      <c r="L196" s="5">
        <v>43196.0</v>
      </c>
      <c r="M196" s="1">
        <v>75.85</v>
      </c>
      <c r="N196" s="5">
        <v>43200.0</v>
      </c>
      <c r="O196" s="1">
        <v>247.13</v>
      </c>
      <c r="P196" s="5">
        <v>43204.0</v>
      </c>
      <c r="Q196" s="1">
        <v>828.27</v>
      </c>
      <c r="R196" s="5">
        <v>43201.0</v>
      </c>
      <c r="S196" s="6">
        <v>0.31180555555555556</v>
      </c>
      <c r="T196" s="6">
        <v>0.3597222222222222</v>
      </c>
      <c r="U196" s="5">
        <v>43209.0</v>
      </c>
      <c r="V196" s="1">
        <v>5.0</v>
      </c>
      <c r="W196" s="1">
        <v>0.0</v>
      </c>
      <c r="X196" s="1">
        <v>2598.11</v>
      </c>
      <c r="Y196" s="8">
        <f t="shared" si="1"/>
        <v>27</v>
      </c>
      <c r="Z196" s="1">
        <v>25.0</v>
      </c>
      <c r="AA196" s="1"/>
      <c r="AB196">
        <f t="shared" si="2"/>
        <v>25</v>
      </c>
      <c r="AC196" s="1">
        <v>2.0</v>
      </c>
      <c r="AE196">
        <f t="shared" si="3"/>
        <v>2</v>
      </c>
      <c r="AH196" s="1">
        <v>14.0</v>
      </c>
      <c r="AI196" s="8">
        <f t="shared" si="4"/>
        <v>41</v>
      </c>
      <c r="AJ196" s="5">
        <v>43210.0</v>
      </c>
      <c r="AK196" s="1">
        <v>0.0</v>
      </c>
      <c r="AL196" s="1">
        <v>0.0</v>
      </c>
      <c r="AM196" s="5">
        <v>43211.0</v>
      </c>
      <c r="AN196" s="1">
        <v>1.0</v>
      </c>
      <c r="AO196" s="1">
        <v>1.0</v>
      </c>
      <c r="AP196" s="5">
        <v>43212.0</v>
      </c>
      <c r="AQ196" s="1">
        <v>0.0</v>
      </c>
      <c r="AR196" s="1">
        <v>0.0</v>
      </c>
      <c r="AS196" s="5">
        <v>43213.0</v>
      </c>
      <c r="AT196" s="1">
        <v>1.0</v>
      </c>
      <c r="AU196" s="1">
        <v>2.0</v>
      </c>
      <c r="AV196" s="5">
        <v>43214.0</v>
      </c>
      <c r="AW196" s="1">
        <v>1.0</v>
      </c>
      <c r="AX196" s="1">
        <v>3.0</v>
      </c>
      <c r="AY196" s="5">
        <v>43215.0</v>
      </c>
      <c r="AZ196" s="1">
        <v>0.0</v>
      </c>
      <c r="BA196" s="1">
        <v>1.0</v>
      </c>
      <c r="BB196" s="5">
        <v>43216.0</v>
      </c>
      <c r="BC196" s="1">
        <v>1.0</v>
      </c>
      <c r="BD196" s="1">
        <v>3.0</v>
      </c>
      <c r="BE196" s="1">
        <v>2710.11</v>
      </c>
      <c r="BF196" s="5">
        <v>43215.0</v>
      </c>
      <c r="BG196">
        <f t="shared" si="5"/>
        <v>11</v>
      </c>
      <c r="BI196">
        <f t="shared" si="6"/>
        <v>0</v>
      </c>
      <c r="BJ196">
        <f t="shared" si="7"/>
        <v>11</v>
      </c>
      <c r="BK196" s="1">
        <v>0.0</v>
      </c>
      <c r="BM196" s="1">
        <v>11.0</v>
      </c>
      <c r="BP196">
        <f t="shared" si="8"/>
        <v>14</v>
      </c>
      <c r="BQ196">
        <f t="shared" si="9"/>
        <v>14</v>
      </c>
      <c r="BR196">
        <f t="shared" si="10"/>
        <v>0</v>
      </c>
      <c r="BU196" s="1">
        <v>8.0</v>
      </c>
      <c r="BY196" s="1">
        <v>2.0</v>
      </c>
      <c r="CA196" s="1">
        <v>1.0</v>
      </c>
      <c r="CC196">
        <f t="shared" si="11"/>
        <v>0</v>
      </c>
      <c r="CG196">
        <f t="shared" si="12"/>
        <v>0</v>
      </c>
      <c r="CK196">
        <f t="shared" si="13"/>
        <v>3</v>
      </c>
      <c r="CN196" s="1">
        <v>3.0</v>
      </c>
      <c r="CO196">
        <f t="shared" si="14"/>
        <v>0</v>
      </c>
      <c r="CU196" s="1" t="s">
        <v>154</v>
      </c>
    </row>
    <row r="197">
      <c r="A197" s="1">
        <v>227.0</v>
      </c>
      <c r="C197" s="1" t="s">
        <v>61</v>
      </c>
      <c r="D197" s="1">
        <v>28.0</v>
      </c>
      <c r="E197" s="1">
        <v>10.0</v>
      </c>
      <c r="F197" s="1" t="s">
        <v>4</v>
      </c>
      <c r="H197" s="5">
        <v>43192.0</v>
      </c>
      <c r="I197" s="5">
        <v>43196.0</v>
      </c>
      <c r="J197" s="6">
        <v>0.35347222222222224</v>
      </c>
      <c r="K197" s="1">
        <v>2.0</v>
      </c>
      <c r="L197" s="5">
        <v>43196.0</v>
      </c>
      <c r="M197" s="1">
        <v>65.17</v>
      </c>
      <c r="N197" s="5">
        <v>43200.0</v>
      </c>
      <c r="O197" s="1">
        <v>246.01</v>
      </c>
      <c r="P197" s="5">
        <v>43204.0</v>
      </c>
      <c r="Q197" s="1">
        <v>1238.23</v>
      </c>
      <c r="R197" s="5">
        <v>43205.0</v>
      </c>
      <c r="S197" s="6">
        <v>0.3194444444444444</v>
      </c>
      <c r="T197" s="6">
        <v>0.3659722222222222</v>
      </c>
      <c r="U197" s="5">
        <v>43209.0</v>
      </c>
      <c r="V197" s="1">
        <v>5.0</v>
      </c>
      <c r="W197" s="1">
        <v>0.0</v>
      </c>
      <c r="X197" s="1">
        <v>4099.09</v>
      </c>
      <c r="Y197" s="8">
        <f t="shared" si="1"/>
        <v>67</v>
      </c>
      <c r="Z197" s="1">
        <v>60.0</v>
      </c>
      <c r="AA197" s="1"/>
      <c r="AB197">
        <f t="shared" si="2"/>
        <v>60</v>
      </c>
      <c r="AC197" s="1">
        <v>7.0</v>
      </c>
      <c r="AE197">
        <f t="shared" si="3"/>
        <v>7</v>
      </c>
      <c r="AH197" s="1">
        <v>32.0</v>
      </c>
      <c r="AI197" s="8">
        <f t="shared" si="4"/>
        <v>99</v>
      </c>
      <c r="AJ197" s="5">
        <v>43210.0</v>
      </c>
      <c r="AK197" s="1">
        <v>0.0</v>
      </c>
      <c r="AL197" s="1">
        <v>1.0</v>
      </c>
      <c r="AM197" s="5">
        <v>43211.0</v>
      </c>
      <c r="AN197" s="1">
        <v>0.0</v>
      </c>
      <c r="AO197" s="1">
        <v>1.0</v>
      </c>
      <c r="AP197" s="5">
        <v>43212.0</v>
      </c>
      <c r="AQ197" s="1">
        <v>1.0</v>
      </c>
      <c r="AR197" s="1">
        <v>1.0</v>
      </c>
      <c r="AS197" s="5">
        <v>43213.0</v>
      </c>
      <c r="AT197" s="1">
        <v>1.0</v>
      </c>
      <c r="AU197" s="1">
        <v>0.0</v>
      </c>
      <c r="AV197" s="5">
        <v>43214.0</v>
      </c>
      <c r="AW197" s="1">
        <v>1.0</v>
      </c>
      <c r="AX197" s="1">
        <v>3.0</v>
      </c>
      <c r="AY197" s="5">
        <v>43215.0</v>
      </c>
      <c r="AZ197" s="1">
        <v>0.0</v>
      </c>
      <c r="BA197" s="1">
        <v>1.0</v>
      </c>
      <c r="BB197" s="5">
        <v>43216.0</v>
      </c>
      <c r="BC197" s="1">
        <v>1.0</v>
      </c>
      <c r="BD197" s="1">
        <v>3.0</v>
      </c>
      <c r="BE197" s="1">
        <v>3839.39</v>
      </c>
      <c r="BF197" s="5">
        <v>43215.0</v>
      </c>
      <c r="BG197">
        <f t="shared" si="5"/>
        <v>29</v>
      </c>
      <c r="BI197">
        <f t="shared" si="6"/>
        <v>0</v>
      </c>
      <c r="BJ197">
        <f t="shared" si="7"/>
        <v>29</v>
      </c>
      <c r="BK197" s="1">
        <v>0.0</v>
      </c>
      <c r="BM197" s="1">
        <v>29.0</v>
      </c>
      <c r="BP197">
        <f t="shared" si="8"/>
        <v>31</v>
      </c>
      <c r="BQ197">
        <f t="shared" si="9"/>
        <v>31</v>
      </c>
      <c r="BR197">
        <f t="shared" si="10"/>
        <v>0</v>
      </c>
      <c r="BS197" s="1">
        <v>1.0</v>
      </c>
      <c r="BU197" s="1">
        <v>18.0</v>
      </c>
      <c r="BY197" s="1">
        <v>3.0</v>
      </c>
      <c r="CA197" s="1">
        <v>2.0</v>
      </c>
      <c r="CC197">
        <f t="shared" si="11"/>
        <v>2</v>
      </c>
      <c r="CF197" s="1">
        <v>2.0</v>
      </c>
      <c r="CG197">
        <f t="shared" si="12"/>
        <v>0</v>
      </c>
      <c r="CK197">
        <f t="shared" si="13"/>
        <v>5</v>
      </c>
      <c r="CN197" s="1">
        <v>5.0</v>
      </c>
      <c r="CO197">
        <f t="shared" si="14"/>
        <v>0</v>
      </c>
      <c r="CT197" s="1" t="s">
        <v>182</v>
      </c>
      <c r="CU197" s="1" t="s">
        <v>154</v>
      </c>
    </row>
    <row r="198">
      <c r="A198" s="1">
        <v>228.0</v>
      </c>
      <c r="C198" s="1" t="s">
        <v>61</v>
      </c>
      <c r="D198" s="1">
        <v>28.0</v>
      </c>
      <c r="E198" s="1">
        <v>10.0</v>
      </c>
      <c r="F198" s="1">
        <v>0.0</v>
      </c>
      <c r="H198" s="5">
        <v>43192.0</v>
      </c>
      <c r="I198" s="5">
        <v>43196.0</v>
      </c>
      <c r="J198" s="6">
        <v>0.33611111111111114</v>
      </c>
      <c r="K198" s="1">
        <v>1.0</v>
      </c>
      <c r="L198" s="5">
        <v>43196.0</v>
      </c>
      <c r="M198" s="1">
        <v>57.83</v>
      </c>
      <c r="N198" s="5">
        <v>43200.0</v>
      </c>
      <c r="O198" s="1">
        <v>344.36</v>
      </c>
      <c r="P198" s="5">
        <v>43204.0</v>
      </c>
      <c r="Q198" s="1">
        <v>990.67</v>
      </c>
      <c r="U198" s="5">
        <v>43209.0</v>
      </c>
      <c r="V198" s="1">
        <v>5.0</v>
      </c>
      <c r="W198" s="1">
        <v>0.0</v>
      </c>
      <c r="X198" s="1">
        <v>2479.93</v>
      </c>
      <c r="Y198" s="8">
        <f t="shared" si="1"/>
        <v>27</v>
      </c>
      <c r="Z198" s="1">
        <v>22.0</v>
      </c>
      <c r="AA198" s="1"/>
      <c r="AB198">
        <f t="shared" si="2"/>
        <v>22</v>
      </c>
      <c r="AC198" s="1">
        <v>5.0</v>
      </c>
      <c r="AE198">
        <f t="shared" si="3"/>
        <v>5</v>
      </c>
      <c r="AH198" s="1">
        <v>14.0</v>
      </c>
      <c r="AI198" s="8">
        <f t="shared" si="4"/>
        <v>41</v>
      </c>
      <c r="AJ198" s="5">
        <v>43210.0</v>
      </c>
      <c r="AK198" s="1">
        <v>0.0</v>
      </c>
      <c r="AL198" s="1">
        <v>0.0</v>
      </c>
      <c r="AM198" s="5">
        <v>43211.0</v>
      </c>
      <c r="AN198" s="1">
        <v>0.0</v>
      </c>
      <c r="AO198" s="1">
        <v>0.0</v>
      </c>
      <c r="AP198" s="5">
        <v>43212.0</v>
      </c>
      <c r="AQ198" s="1">
        <v>0.0</v>
      </c>
      <c r="AR198" s="1">
        <v>1.0</v>
      </c>
      <c r="AS198" s="5">
        <v>43213.0</v>
      </c>
      <c r="AT198" s="1">
        <v>1.0</v>
      </c>
      <c r="AU198" s="1">
        <v>1.0</v>
      </c>
      <c r="AV198" s="5">
        <v>43214.0</v>
      </c>
      <c r="AW198" s="1">
        <v>0.0</v>
      </c>
      <c r="AX198" s="1">
        <v>2.0</v>
      </c>
      <c r="AY198" s="5">
        <v>43215.0</v>
      </c>
      <c r="AZ198" s="1">
        <v>0.0</v>
      </c>
      <c r="BA198" s="1">
        <v>0.0</v>
      </c>
      <c r="BB198" s="5">
        <v>43216.0</v>
      </c>
      <c r="BC198" s="1">
        <v>0.0</v>
      </c>
      <c r="BD198" s="1">
        <v>2.0</v>
      </c>
      <c r="BE198" s="1">
        <v>2331.61</v>
      </c>
      <c r="BF198" s="5">
        <v>43215.0</v>
      </c>
      <c r="BG198">
        <f t="shared" si="5"/>
        <v>11</v>
      </c>
      <c r="BI198">
        <f t="shared" si="6"/>
        <v>0</v>
      </c>
      <c r="BJ198">
        <f t="shared" si="7"/>
        <v>11</v>
      </c>
      <c r="BK198" s="1">
        <v>0.0</v>
      </c>
      <c r="BM198" s="1">
        <v>11.0</v>
      </c>
      <c r="BP198">
        <f t="shared" si="8"/>
        <v>11</v>
      </c>
      <c r="BQ198">
        <f t="shared" si="9"/>
        <v>11</v>
      </c>
      <c r="BR198">
        <f t="shared" si="10"/>
        <v>0</v>
      </c>
      <c r="BU198" s="1">
        <v>11.0</v>
      </c>
      <c r="CC198">
        <f t="shared" si="11"/>
        <v>0</v>
      </c>
      <c r="CG198">
        <f t="shared" si="12"/>
        <v>0</v>
      </c>
      <c r="CK198">
        <f t="shared" si="13"/>
        <v>0</v>
      </c>
      <c r="CO198">
        <f t="shared" si="14"/>
        <v>0</v>
      </c>
      <c r="CT198" s="1" t="s">
        <v>149</v>
      </c>
      <c r="CU198" s="1" t="s">
        <v>154</v>
      </c>
    </row>
    <row r="199">
      <c r="A199" s="1">
        <v>229.0</v>
      </c>
      <c r="C199" s="1" t="s">
        <v>61</v>
      </c>
      <c r="D199" s="1">
        <v>28.0</v>
      </c>
      <c r="E199" s="1">
        <v>10.0</v>
      </c>
      <c r="F199" s="1" t="s">
        <v>3</v>
      </c>
      <c r="H199" s="5">
        <v>43192.0</v>
      </c>
      <c r="I199" s="5">
        <v>43196.0</v>
      </c>
      <c r="J199" s="6">
        <v>0.35</v>
      </c>
      <c r="K199" s="1">
        <v>2.0</v>
      </c>
      <c r="L199" s="5">
        <v>43196.0</v>
      </c>
      <c r="M199" s="1">
        <v>56.36</v>
      </c>
      <c r="N199" s="5">
        <v>43200.0</v>
      </c>
      <c r="O199" s="1">
        <v>270.78</v>
      </c>
      <c r="P199" s="5">
        <v>43205.0</v>
      </c>
      <c r="Q199" s="1">
        <v>1448.84</v>
      </c>
      <c r="R199" s="5">
        <v>43201.0</v>
      </c>
      <c r="S199" s="6">
        <v>0.31180555555555556</v>
      </c>
      <c r="T199" s="6">
        <v>0.3597222222222222</v>
      </c>
      <c r="U199" s="5">
        <v>43210.0</v>
      </c>
      <c r="V199" s="1">
        <v>5.0</v>
      </c>
      <c r="W199" s="1">
        <v>1.0</v>
      </c>
      <c r="X199" s="1">
        <v>2862.09</v>
      </c>
      <c r="Y199" s="8">
        <f t="shared" si="1"/>
        <v>36</v>
      </c>
      <c r="Z199" s="1">
        <v>11.0</v>
      </c>
      <c r="AA199" s="1"/>
      <c r="AB199">
        <f t="shared" si="2"/>
        <v>11</v>
      </c>
      <c r="AC199" s="1">
        <v>25.0</v>
      </c>
      <c r="AE199">
        <f t="shared" si="3"/>
        <v>25</v>
      </c>
      <c r="AH199" s="1">
        <v>39.0</v>
      </c>
      <c r="AI199" s="8">
        <f t="shared" si="4"/>
        <v>75</v>
      </c>
      <c r="AJ199" s="5">
        <v>43211.0</v>
      </c>
      <c r="AK199" s="1">
        <v>0.0</v>
      </c>
      <c r="AL199" s="1">
        <v>0.0</v>
      </c>
      <c r="AM199" s="5">
        <v>43212.0</v>
      </c>
      <c r="AN199" s="1">
        <v>0.0</v>
      </c>
      <c r="AO199" s="1">
        <v>0.0</v>
      </c>
      <c r="AP199" s="5">
        <v>43213.0</v>
      </c>
      <c r="AQ199" s="1">
        <v>0.0</v>
      </c>
      <c r="AR199" s="1">
        <v>0.0</v>
      </c>
      <c r="AS199" s="5">
        <v>43214.0</v>
      </c>
      <c r="AT199" s="1">
        <v>0.0</v>
      </c>
      <c r="AU199" s="1">
        <v>2.0</v>
      </c>
      <c r="AV199" s="5">
        <v>43215.0</v>
      </c>
      <c r="AW199" s="1">
        <v>0.0</v>
      </c>
      <c r="AX199" s="1">
        <v>1.0</v>
      </c>
      <c r="AY199" s="5">
        <v>43216.0</v>
      </c>
      <c r="AZ199" s="1">
        <v>0.0</v>
      </c>
      <c r="BA199" s="1">
        <v>0.0</v>
      </c>
      <c r="BB199" s="5">
        <v>43217.0</v>
      </c>
      <c r="BC199" s="1">
        <v>0.0</v>
      </c>
      <c r="BD199" s="1">
        <v>1.0</v>
      </c>
      <c r="BE199" s="1">
        <v>2616.2</v>
      </c>
      <c r="BF199" s="5">
        <v>43216.0</v>
      </c>
      <c r="BG199">
        <f t="shared" si="5"/>
        <v>4</v>
      </c>
      <c r="BI199">
        <f t="shared" si="6"/>
        <v>0</v>
      </c>
      <c r="BJ199">
        <f t="shared" si="7"/>
        <v>4</v>
      </c>
      <c r="BK199" s="1">
        <v>0.0</v>
      </c>
      <c r="BM199" s="1">
        <v>4.0</v>
      </c>
      <c r="BP199">
        <f t="shared" si="8"/>
        <v>7</v>
      </c>
      <c r="BQ199">
        <f t="shared" si="9"/>
        <v>7</v>
      </c>
      <c r="BR199">
        <f t="shared" si="10"/>
        <v>0</v>
      </c>
      <c r="BU199" s="1">
        <v>3.0</v>
      </c>
      <c r="BY199" s="1">
        <v>1.0</v>
      </c>
      <c r="CC199">
        <f t="shared" si="11"/>
        <v>1</v>
      </c>
      <c r="CF199" s="1">
        <v>1.0</v>
      </c>
      <c r="CG199">
        <f t="shared" si="12"/>
        <v>0</v>
      </c>
      <c r="CK199">
        <f t="shared" si="13"/>
        <v>2</v>
      </c>
      <c r="CN199" s="1">
        <v>2.0</v>
      </c>
      <c r="CO199">
        <f t="shared" si="14"/>
        <v>0</v>
      </c>
      <c r="CT199" s="18" t="s">
        <v>242</v>
      </c>
      <c r="CU199" s="1" t="s">
        <v>154</v>
      </c>
    </row>
    <row r="200">
      <c r="A200" s="1">
        <v>230.0</v>
      </c>
      <c r="C200" s="1" t="s">
        <v>61</v>
      </c>
      <c r="D200" s="1">
        <v>28.0</v>
      </c>
      <c r="E200" s="1">
        <v>10.0</v>
      </c>
      <c r="F200" s="1" t="s">
        <v>4</v>
      </c>
      <c r="G200" s="5">
        <v>43220.0</v>
      </c>
      <c r="H200" s="5">
        <v>43192.0</v>
      </c>
      <c r="I200" s="5">
        <v>43196.0</v>
      </c>
      <c r="J200" s="6">
        <v>0.3527777777777778</v>
      </c>
      <c r="K200" s="1">
        <v>1.0</v>
      </c>
      <c r="L200" s="5">
        <v>43196.0</v>
      </c>
      <c r="M200" s="1">
        <v>58.28</v>
      </c>
      <c r="N200" s="5">
        <v>43200.0</v>
      </c>
      <c r="O200" s="1">
        <v>261.14</v>
      </c>
      <c r="Y200" s="8">
        <f t="shared" si="1"/>
        <v>0</v>
      </c>
      <c r="AB200">
        <f t="shared" si="2"/>
        <v>0</v>
      </c>
      <c r="AE200">
        <f t="shared" si="3"/>
        <v>0</v>
      </c>
      <c r="AI200" s="8">
        <f t="shared" si="4"/>
        <v>0</v>
      </c>
      <c r="BG200">
        <f t="shared" si="5"/>
        <v>0</v>
      </c>
      <c r="BI200">
        <f t="shared" si="6"/>
        <v>0</v>
      </c>
      <c r="BJ200">
        <f t="shared" si="7"/>
        <v>0</v>
      </c>
      <c r="BP200">
        <f t="shared" si="8"/>
        <v>0</v>
      </c>
      <c r="BQ200">
        <f t="shared" si="9"/>
        <v>0</v>
      </c>
      <c r="BR200">
        <f t="shared" si="10"/>
        <v>0</v>
      </c>
      <c r="CC200">
        <f t="shared" si="11"/>
        <v>0</v>
      </c>
      <c r="CG200">
        <f t="shared" si="12"/>
        <v>0</v>
      </c>
      <c r="CK200">
        <f t="shared" si="13"/>
        <v>0</v>
      </c>
      <c r="CO200">
        <f t="shared" si="14"/>
        <v>0</v>
      </c>
      <c r="CT200" s="1" t="s">
        <v>243</v>
      </c>
    </row>
    <row r="201">
      <c r="A201" s="1">
        <v>231.0</v>
      </c>
      <c r="C201" s="1" t="s">
        <v>61</v>
      </c>
      <c r="D201" s="1">
        <v>28.0</v>
      </c>
      <c r="E201" s="1">
        <v>10.0</v>
      </c>
      <c r="F201" s="1">
        <v>0.0</v>
      </c>
      <c r="G201" s="5">
        <v>43218.0</v>
      </c>
      <c r="H201" s="5">
        <v>43192.0</v>
      </c>
      <c r="I201" s="5">
        <v>43196.0</v>
      </c>
      <c r="J201" s="6">
        <v>0.3347222222222222</v>
      </c>
      <c r="K201" s="1">
        <v>1.0</v>
      </c>
      <c r="L201" s="5">
        <v>43196.0</v>
      </c>
      <c r="M201" s="1">
        <v>64.87</v>
      </c>
      <c r="N201" s="5">
        <v>43200.0</v>
      </c>
      <c r="O201" s="1">
        <v>298.51</v>
      </c>
      <c r="P201" s="5"/>
      <c r="U201" s="5">
        <v>43213.0</v>
      </c>
      <c r="V201" s="1">
        <v>4.0</v>
      </c>
      <c r="W201" s="1">
        <v>0.0</v>
      </c>
      <c r="X201" s="1">
        <v>1102.14</v>
      </c>
      <c r="Y201" s="8">
        <f t="shared" si="1"/>
        <v>4</v>
      </c>
      <c r="Z201" s="1">
        <v>1.0</v>
      </c>
      <c r="AB201">
        <f t="shared" si="2"/>
        <v>1</v>
      </c>
      <c r="AC201" s="1">
        <v>3.0</v>
      </c>
      <c r="AE201">
        <f t="shared" si="3"/>
        <v>3</v>
      </c>
      <c r="AI201" s="8">
        <f t="shared" si="4"/>
        <v>4</v>
      </c>
      <c r="AJ201" s="5">
        <v>43214.0</v>
      </c>
      <c r="AK201" s="1">
        <v>1.0</v>
      </c>
      <c r="AL201" s="1">
        <v>3.0</v>
      </c>
      <c r="AM201" s="5">
        <v>43215.0</v>
      </c>
      <c r="AN201" s="1">
        <v>0.0</v>
      </c>
      <c r="AO201" s="1">
        <v>0.0</v>
      </c>
      <c r="AP201" s="5">
        <v>43216.0</v>
      </c>
      <c r="AQ201" s="1">
        <v>1.0</v>
      </c>
      <c r="AR201" s="1">
        <v>3.0</v>
      </c>
      <c r="AS201" s="5">
        <v>43217.0</v>
      </c>
      <c r="AT201" s="1">
        <v>1.0</v>
      </c>
      <c r="AU201" s="1">
        <v>0.0</v>
      </c>
      <c r="AV201" s="5">
        <v>43218.0</v>
      </c>
      <c r="AW201" s="1">
        <v>0.0</v>
      </c>
      <c r="AX201" s="1">
        <v>0.0</v>
      </c>
      <c r="BE201" s="1">
        <v>1053.92</v>
      </c>
      <c r="BF201" s="5">
        <v>43219.0</v>
      </c>
      <c r="BG201">
        <f t="shared" si="5"/>
        <v>1</v>
      </c>
      <c r="BH201" s="5"/>
      <c r="BI201">
        <f t="shared" si="6"/>
        <v>0</v>
      </c>
      <c r="BJ201">
        <f t="shared" si="7"/>
        <v>1</v>
      </c>
      <c r="BK201" s="1">
        <v>0.0</v>
      </c>
      <c r="BM201" s="1">
        <v>1.0</v>
      </c>
      <c r="BN201" s="1"/>
      <c r="BP201">
        <f t="shared" si="8"/>
        <v>0</v>
      </c>
      <c r="BQ201">
        <f t="shared" si="9"/>
        <v>0</v>
      </c>
      <c r="BR201">
        <f t="shared" si="10"/>
        <v>0</v>
      </c>
      <c r="CC201">
        <f t="shared" si="11"/>
        <v>0</v>
      </c>
      <c r="CG201">
        <f t="shared" si="12"/>
        <v>0</v>
      </c>
      <c r="CK201">
        <f t="shared" si="13"/>
        <v>0</v>
      </c>
      <c r="CO201">
        <f t="shared" si="14"/>
        <v>0</v>
      </c>
      <c r="CT201" s="1" t="s">
        <v>244</v>
      </c>
    </row>
    <row r="202">
      <c r="A202" s="1">
        <v>232.0</v>
      </c>
      <c r="C202" s="1" t="s">
        <v>61</v>
      </c>
      <c r="D202" s="1">
        <v>28.0</v>
      </c>
      <c r="E202" s="1">
        <v>10.0</v>
      </c>
      <c r="F202" s="1">
        <v>0.0</v>
      </c>
      <c r="H202" s="5">
        <v>43192.0</v>
      </c>
      <c r="I202" s="5">
        <v>43196.0</v>
      </c>
      <c r="J202" s="6">
        <v>0.3625</v>
      </c>
      <c r="K202" s="1">
        <v>2.0</v>
      </c>
      <c r="L202" s="5">
        <v>43196.0</v>
      </c>
      <c r="M202" s="1">
        <v>49.97</v>
      </c>
      <c r="N202" s="5">
        <v>43199.0</v>
      </c>
      <c r="O202" s="1">
        <v>236.43</v>
      </c>
      <c r="P202" s="5">
        <v>43204.0</v>
      </c>
      <c r="Q202" s="1">
        <v>1096.8</v>
      </c>
      <c r="U202" s="5">
        <v>43210.0</v>
      </c>
      <c r="V202" s="1">
        <v>5.0</v>
      </c>
      <c r="W202" s="1">
        <v>1.0</v>
      </c>
      <c r="X202" s="1">
        <v>2806.54</v>
      </c>
      <c r="Y202" s="8">
        <f t="shared" si="1"/>
        <v>37</v>
      </c>
      <c r="Z202" s="1">
        <v>20.0</v>
      </c>
      <c r="AA202" s="1"/>
      <c r="AB202">
        <f t="shared" si="2"/>
        <v>20</v>
      </c>
      <c r="AC202" s="1">
        <v>17.0</v>
      </c>
      <c r="AE202">
        <f t="shared" si="3"/>
        <v>17</v>
      </c>
      <c r="AH202" s="1">
        <v>41.0</v>
      </c>
      <c r="AI202" s="8">
        <f t="shared" si="4"/>
        <v>78</v>
      </c>
      <c r="AJ202" s="5">
        <v>43211.0</v>
      </c>
      <c r="AK202" s="1">
        <v>0.0</v>
      </c>
      <c r="AL202" s="1">
        <v>0.0</v>
      </c>
      <c r="AM202" s="5">
        <v>43212.0</v>
      </c>
      <c r="AN202" s="1">
        <v>0.0</v>
      </c>
      <c r="AO202" s="1">
        <v>0.0</v>
      </c>
      <c r="AP202" s="5">
        <v>43213.0</v>
      </c>
      <c r="AQ202" s="1">
        <v>0.0</v>
      </c>
      <c r="AR202" s="1">
        <v>1.0</v>
      </c>
      <c r="AS202" s="5">
        <v>43214.0</v>
      </c>
      <c r="AT202" s="1">
        <v>1.0</v>
      </c>
      <c r="AU202" s="1">
        <v>0.0</v>
      </c>
      <c r="AV202" s="5">
        <v>43215.0</v>
      </c>
      <c r="AW202" s="1">
        <v>1.0</v>
      </c>
      <c r="AX202" s="1">
        <v>3.0</v>
      </c>
      <c r="AY202" s="5">
        <v>43216.0</v>
      </c>
      <c r="AZ202" s="1">
        <v>1.0</v>
      </c>
      <c r="BA202" s="1">
        <v>4.0</v>
      </c>
      <c r="BB202" s="5">
        <v>43217.0</v>
      </c>
      <c r="BC202" s="1">
        <v>1.0</v>
      </c>
      <c r="BD202" s="1">
        <v>9.0</v>
      </c>
      <c r="BE202" s="1">
        <v>3225.11</v>
      </c>
      <c r="BG202">
        <f t="shared" si="5"/>
        <v>0</v>
      </c>
      <c r="BI202">
        <f t="shared" si="6"/>
        <v>0</v>
      </c>
      <c r="BJ202">
        <f t="shared" si="7"/>
        <v>0</v>
      </c>
      <c r="BP202">
        <f t="shared" si="8"/>
        <v>0</v>
      </c>
      <c r="BQ202">
        <f t="shared" si="9"/>
        <v>0</v>
      </c>
      <c r="BR202">
        <f t="shared" si="10"/>
        <v>0</v>
      </c>
      <c r="CC202">
        <f t="shared" si="11"/>
        <v>0</v>
      </c>
      <c r="CG202">
        <f t="shared" si="12"/>
        <v>0</v>
      </c>
      <c r="CK202">
        <f t="shared" si="13"/>
        <v>0</v>
      </c>
      <c r="CO202">
        <f t="shared" si="14"/>
        <v>0</v>
      </c>
      <c r="CT202" s="1" t="s">
        <v>245</v>
      </c>
      <c r="CU202" s="1" t="s">
        <v>222</v>
      </c>
    </row>
    <row r="203">
      <c r="A203" s="1">
        <v>233.0</v>
      </c>
      <c r="C203" s="1" t="s">
        <v>61</v>
      </c>
      <c r="D203" s="1">
        <v>28.0</v>
      </c>
      <c r="E203" s="1">
        <v>10.0</v>
      </c>
      <c r="F203" s="1">
        <v>0.0</v>
      </c>
      <c r="H203" s="5">
        <v>43192.0</v>
      </c>
      <c r="I203" s="5">
        <v>43196.0</v>
      </c>
      <c r="J203" s="6">
        <v>0.36180555555555555</v>
      </c>
      <c r="K203" s="1">
        <v>2.0</v>
      </c>
      <c r="L203" s="5">
        <v>43196.0</v>
      </c>
      <c r="M203" s="1">
        <v>60.77</v>
      </c>
      <c r="N203" s="5">
        <v>43200.0</v>
      </c>
      <c r="O203" s="1">
        <v>385.13</v>
      </c>
      <c r="P203" s="5">
        <v>43206.0</v>
      </c>
      <c r="Q203" s="1">
        <v>1288.29</v>
      </c>
      <c r="U203" s="5">
        <v>43212.0</v>
      </c>
      <c r="V203" s="1">
        <v>5.0</v>
      </c>
      <c r="W203" s="1">
        <v>0.0</v>
      </c>
      <c r="X203" s="1">
        <v>3782.68</v>
      </c>
      <c r="Y203" s="8">
        <f t="shared" si="1"/>
        <v>75</v>
      </c>
      <c r="Z203" s="1">
        <v>55.0</v>
      </c>
      <c r="AA203" s="1">
        <v>1.0</v>
      </c>
      <c r="AB203">
        <f t="shared" si="2"/>
        <v>56</v>
      </c>
      <c r="AC203" s="1">
        <v>18.0</v>
      </c>
      <c r="AD203" s="1">
        <v>1.0</v>
      </c>
      <c r="AE203">
        <f t="shared" si="3"/>
        <v>19</v>
      </c>
      <c r="AI203" s="8">
        <f t="shared" si="4"/>
        <v>75</v>
      </c>
      <c r="AJ203" s="5">
        <v>43213.0</v>
      </c>
      <c r="AK203" s="1">
        <v>0.0</v>
      </c>
      <c r="AL203" s="1">
        <v>0.0</v>
      </c>
      <c r="AM203" s="5">
        <v>43214.0</v>
      </c>
      <c r="AN203" s="1">
        <v>1.0</v>
      </c>
      <c r="AO203" s="1">
        <v>0.0</v>
      </c>
      <c r="AP203" s="5">
        <v>43215.0</v>
      </c>
      <c r="AQ203" s="1">
        <v>0.0</v>
      </c>
      <c r="AR203" s="1">
        <v>0.0</v>
      </c>
      <c r="AS203" s="5">
        <v>43216.0</v>
      </c>
      <c r="AT203" s="1">
        <v>0.0</v>
      </c>
      <c r="AU203" s="1">
        <v>0.0</v>
      </c>
      <c r="AV203" s="5">
        <v>43217.0</v>
      </c>
      <c r="AW203" s="1">
        <v>1.0</v>
      </c>
      <c r="AX203" s="1">
        <v>3.0</v>
      </c>
      <c r="AY203" s="5">
        <v>43218.0</v>
      </c>
      <c r="AZ203" s="1">
        <v>0.0</v>
      </c>
      <c r="BA203" s="1">
        <v>0.0</v>
      </c>
      <c r="BB203" s="5">
        <v>43219.0</v>
      </c>
      <c r="BC203" s="1">
        <v>0.0</v>
      </c>
      <c r="BD203" s="1">
        <v>0.0</v>
      </c>
      <c r="BE203" s="1">
        <v>3353.92</v>
      </c>
      <c r="BF203" s="5">
        <v>43219.0</v>
      </c>
      <c r="BG203">
        <f t="shared" si="5"/>
        <v>49</v>
      </c>
      <c r="BH203" s="5">
        <v>43221.0</v>
      </c>
      <c r="BI203">
        <f t="shared" si="6"/>
        <v>1</v>
      </c>
      <c r="BJ203">
        <f t="shared" si="7"/>
        <v>50</v>
      </c>
      <c r="BK203" s="1">
        <v>18.0</v>
      </c>
      <c r="BL203" s="1">
        <v>1.0</v>
      </c>
      <c r="BM203" s="1">
        <v>31.0</v>
      </c>
      <c r="BN203" s="1"/>
      <c r="BO203" s="1">
        <v>0.0</v>
      </c>
      <c r="BP203">
        <f t="shared" si="8"/>
        <v>4</v>
      </c>
      <c r="BQ203">
        <f t="shared" si="9"/>
        <v>4</v>
      </c>
      <c r="BR203">
        <f t="shared" si="10"/>
        <v>0</v>
      </c>
      <c r="BS203" s="1">
        <v>1.0</v>
      </c>
      <c r="CA203" s="1">
        <v>3.0</v>
      </c>
      <c r="CC203">
        <f t="shared" si="11"/>
        <v>0</v>
      </c>
      <c r="CG203">
        <f t="shared" si="12"/>
        <v>0</v>
      </c>
      <c r="CK203">
        <f t="shared" si="13"/>
        <v>0</v>
      </c>
      <c r="CO203">
        <f t="shared" si="14"/>
        <v>0</v>
      </c>
      <c r="CT203" s="1" t="s">
        <v>246</v>
      </c>
    </row>
    <row r="204">
      <c r="A204" s="1">
        <v>234.0</v>
      </c>
      <c r="C204" s="1" t="s">
        <v>61</v>
      </c>
      <c r="D204" s="1">
        <v>28.0</v>
      </c>
      <c r="E204" s="1">
        <v>10.0</v>
      </c>
      <c r="F204" s="1">
        <v>0.0</v>
      </c>
      <c r="H204" s="5">
        <v>43192.0</v>
      </c>
      <c r="I204" s="5">
        <v>43196.0</v>
      </c>
      <c r="J204" s="6">
        <v>0.3576388888888889</v>
      </c>
      <c r="K204" s="1">
        <v>2.0</v>
      </c>
      <c r="L204" s="5">
        <v>43196.0</v>
      </c>
      <c r="M204" s="1">
        <v>53.14</v>
      </c>
      <c r="N204" s="5">
        <v>43199.0</v>
      </c>
      <c r="O204" s="1">
        <v>201.66</v>
      </c>
      <c r="P204" s="5">
        <v>43203.0</v>
      </c>
      <c r="Q204" s="1">
        <v>750.56</v>
      </c>
      <c r="U204" s="5">
        <v>43209.0</v>
      </c>
      <c r="V204" s="1">
        <v>5.0</v>
      </c>
      <c r="W204" s="1">
        <v>0.0</v>
      </c>
      <c r="X204" s="1">
        <v>24530.24</v>
      </c>
      <c r="Y204" s="8">
        <f t="shared" si="1"/>
        <v>22</v>
      </c>
      <c r="Z204" s="1">
        <v>15.0</v>
      </c>
      <c r="AA204" s="1">
        <v>1.0</v>
      </c>
      <c r="AB204">
        <f t="shared" si="2"/>
        <v>16</v>
      </c>
      <c r="AC204" s="1">
        <v>6.0</v>
      </c>
      <c r="AD204" s="1">
        <v>0.0</v>
      </c>
      <c r="AE204">
        <f t="shared" si="3"/>
        <v>6</v>
      </c>
      <c r="AF204" s="5">
        <v>43212.0</v>
      </c>
      <c r="AG204" s="1">
        <v>1.0</v>
      </c>
      <c r="AH204" s="1">
        <v>19.0</v>
      </c>
      <c r="AI204" s="8">
        <f t="shared" si="4"/>
        <v>42</v>
      </c>
      <c r="AJ204" s="5">
        <v>43210.0</v>
      </c>
      <c r="AK204" s="1">
        <v>0.0</v>
      </c>
      <c r="AL204" s="1">
        <v>0.0</v>
      </c>
      <c r="AM204" s="5">
        <v>43211.0</v>
      </c>
      <c r="AN204" s="1">
        <v>0.0</v>
      </c>
      <c r="AO204" s="1">
        <v>0.0</v>
      </c>
      <c r="AP204" s="5">
        <v>43212.0</v>
      </c>
      <c r="AQ204" s="1">
        <v>0.0</v>
      </c>
      <c r="AR204" s="1">
        <v>1.0</v>
      </c>
      <c r="AS204" s="5">
        <v>43213.0</v>
      </c>
      <c r="AT204" s="1">
        <v>0.0</v>
      </c>
      <c r="AU204" s="1">
        <v>0.0</v>
      </c>
      <c r="AV204" s="5">
        <v>43214.0</v>
      </c>
      <c r="AW204" s="1">
        <v>1.0</v>
      </c>
      <c r="AX204" s="1">
        <v>2.0</v>
      </c>
      <c r="AY204" s="5">
        <v>43215.0</v>
      </c>
      <c r="AZ204" s="1">
        <v>1.0</v>
      </c>
      <c r="BA204" s="1">
        <v>2.0</v>
      </c>
      <c r="BB204" s="5">
        <v>43216.0</v>
      </c>
      <c r="BC204" s="1">
        <v>0.0</v>
      </c>
      <c r="BD204" s="1">
        <v>0.0</v>
      </c>
      <c r="BE204" s="1">
        <v>221.79</v>
      </c>
      <c r="BF204" s="5">
        <v>43215.0</v>
      </c>
      <c r="BG204">
        <f t="shared" si="5"/>
        <v>11</v>
      </c>
      <c r="BH204" s="5">
        <v>43218.0</v>
      </c>
      <c r="BI204">
        <f t="shared" si="6"/>
        <v>1</v>
      </c>
      <c r="BJ204">
        <f t="shared" si="7"/>
        <v>12</v>
      </c>
      <c r="BK204" s="1">
        <v>0.0</v>
      </c>
      <c r="BL204" s="1">
        <v>0.0</v>
      </c>
      <c r="BM204" s="1">
        <v>11.0</v>
      </c>
      <c r="BN204" s="1"/>
      <c r="BO204" s="1">
        <v>1.0</v>
      </c>
      <c r="BP204">
        <f t="shared" si="8"/>
        <v>4</v>
      </c>
      <c r="BQ204">
        <f t="shared" si="9"/>
        <v>4</v>
      </c>
      <c r="BR204">
        <f t="shared" si="10"/>
        <v>0</v>
      </c>
      <c r="BT204" s="1"/>
      <c r="BU204" s="1">
        <v>3.0</v>
      </c>
      <c r="BZ204" s="1"/>
      <c r="CA204" s="1">
        <v>1.0</v>
      </c>
      <c r="CC204">
        <f t="shared" si="11"/>
        <v>0</v>
      </c>
      <c r="CG204">
        <f t="shared" si="12"/>
        <v>0</v>
      </c>
      <c r="CK204">
        <f t="shared" si="13"/>
        <v>0</v>
      </c>
      <c r="CO204">
        <f t="shared" si="14"/>
        <v>0</v>
      </c>
      <c r="CT204" s="1" t="s">
        <v>247</v>
      </c>
      <c r="CU204" s="1" t="s">
        <v>119</v>
      </c>
    </row>
    <row r="205">
      <c r="A205" s="1">
        <v>235.0</v>
      </c>
      <c r="C205" s="1" t="s">
        <v>61</v>
      </c>
      <c r="D205" s="1">
        <v>28.0</v>
      </c>
      <c r="E205" s="1">
        <v>10.0</v>
      </c>
      <c r="F205" s="1">
        <v>0.0</v>
      </c>
      <c r="H205" s="5">
        <v>43192.0</v>
      </c>
      <c r="I205" s="5">
        <v>43196.0</v>
      </c>
      <c r="J205" s="6">
        <v>0.35694444444444445</v>
      </c>
      <c r="K205" s="1">
        <v>1.0</v>
      </c>
      <c r="L205" s="5">
        <v>43196.0</v>
      </c>
      <c r="M205" s="1">
        <v>65.68</v>
      </c>
      <c r="N205" s="5">
        <v>43200.0</v>
      </c>
      <c r="O205" s="1">
        <v>198.12</v>
      </c>
      <c r="P205" s="5">
        <v>43204.0</v>
      </c>
      <c r="Q205" s="1">
        <v>750.57</v>
      </c>
      <c r="U205" s="5">
        <v>43209.0</v>
      </c>
      <c r="V205" s="1">
        <v>5.0</v>
      </c>
      <c r="W205" s="1">
        <v>0.0</v>
      </c>
      <c r="X205" s="1">
        <v>1985.03</v>
      </c>
      <c r="Y205" s="8">
        <f t="shared" si="1"/>
        <v>35</v>
      </c>
      <c r="Z205" s="1">
        <v>32.0</v>
      </c>
      <c r="AA205" s="1"/>
      <c r="AB205">
        <f t="shared" si="2"/>
        <v>32</v>
      </c>
      <c r="AC205" s="1">
        <v>3.0</v>
      </c>
      <c r="AE205">
        <f t="shared" si="3"/>
        <v>3</v>
      </c>
      <c r="AH205" s="1">
        <v>11.0</v>
      </c>
      <c r="AI205" s="8">
        <f t="shared" si="4"/>
        <v>46</v>
      </c>
      <c r="AJ205" s="5">
        <v>43210.0</v>
      </c>
      <c r="AK205" s="1">
        <v>0.0</v>
      </c>
      <c r="AL205" s="1">
        <v>0.0</v>
      </c>
      <c r="AM205" s="5">
        <v>43211.0</v>
      </c>
      <c r="AN205" s="1">
        <v>0.0</v>
      </c>
      <c r="AO205" s="1">
        <v>0.0</v>
      </c>
      <c r="AP205" s="5">
        <v>43212.0</v>
      </c>
      <c r="AQ205" s="1">
        <v>0.0</v>
      </c>
      <c r="AR205" s="1">
        <v>1.0</v>
      </c>
      <c r="AS205" s="5">
        <v>43213.0</v>
      </c>
      <c r="AT205" s="1">
        <v>0.0</v>
      </c>
      <c r="AU205" s="1">
        <v>1.0</v>
      </c>
      <c r="AV205" s="5">
        <v>43214.0</v>
      </c>
      <c r="AW205" s="1">
        <v>0.0</v>
      </c>
      <c r="AX205" s="1">
        <v>0.0</v>
      </c>
      <c r="AY205" s="5">
        <v>43215.0</v>
      </c>
      <c r="AZ205" s="1">
        <v>1.0</v>
      </c>
      <c r="BA205" s="1">
        <v>0.0</v>
      </c>
      <c r="BB205" s="5">
        <v>43216.0</v>
      </c>
      <c r="BC205" s="1">
        <v>0.0</v>
      </c>
      <c r="BD205" s="1">
        <v>1.0</v>
      </c>
      <c r="BE205" s="1">
        <v>1810.68</v>
      </c>
      <c r="BF205" s="5">
        <v>43215.0</v>
      </c>
      <c r="BG205">
        <f t="shared" si="5"/>
        <v>8</v>
      </c>
      <c r="BI205">
        <f t="shared" si="6"/>
        <v>0</v>
      </c>
      <c r="BJ205">
        <f t="shared" si="7"/>
        <v>8</v>
      </c>
      <c r="BK205" s="1">
        <v>0.0</v>
      </c>
      <c r="BM205" s="1">
        <v>8.0</v>
      </c>
      <c r="BP205">
        <f t="shared" si="8"/>
        <v>24</v>
      </c>
      <c r="BQ205">
        <f t="shared" si="9"/>
        <v>24</v>
      </c>
      <c r="BR205">
        <f t="shared" si="10"/>
        <v>0</v>
      </c>
      <c r="BS205" s="1">
        <v>2.0</v>
      </c>
      <c r="BU205" s="1">
        <v>8.0</v>
      </c>
      <c r="BY205" s="1">
        <v>9.0</v>
      </c>
      <c r="CA205" s="1">
        <v>3.0</v>
      </c>
      <c r="CC205">
        <f t="shared" si="11"/>
        <v>0</v>
      </c>
      <c r="CG205">
        <f t="shared" si="12"/>
        <v>0</v>
      </c>
      <c r="CK205">
        <f t="shared" si="13"/>
        <v>2</v>
      </c>
      <c r="CN205" s="1">
        <v>2.0</v>
      </c>
      <c r="CO205">
        <f t="shared" si="14"/>
        <v>0</v>
      </c>
      <c r="CT205" s="1" t="s">
        <v>248</v>
      </c>
      <c r="CU205" s="1" t="s">
        <v>119</v>
      </c>
    </row>
    <row r="206">
      <c r="A206" s="1">
        <v>236.0</v>
      </c>
      <c r="C206" s="1" t="s">
        <v>61</v>
      </c>
      <c r="D206" s="1">
        <v>28.0</v>
      </c>
      <c r="E206" s="1">
        <v>10.0</v>
      </c>
      <c r="F206" s="1">
        <v>0.0</v>
      </c>
      <c r="G206" s="5">
        <v>43217.0</v>
      </c>
      <c r="H206" s="5">
        <v>43192.0</v>
      </c>
      <c r="I206" s="5">
        <v>43196.0</v>
      </c>
      <c r="J206" s="6">
        <v>0.35625</v>
      </c>
      <c r="K206" s="1">
        <v>2.0</v>
      </c>
      <c r="L206" s="5">
        <v>43196.0</v>
      </c>
      <c r="M206" s="1">
        <v>27.08</v>
      </c>
      <c r="N206" s="5">
        <v>43200.0</v>
      </c>
      <c r="O206" s="1">
        <v>54.44</v>
      </c>
      <c r="P206" s="5">
        <v>43205.0</v>
      </c>
      <c r="Q206" s="1">
        <v>185.64</v>
      </c>
      <c r="U206" s="5">
        <v>43212.0</v>
      </c>
      <c r="V206" s="1">
        <v>5.0</v>
      </c>
      <c r="W206" s="1">
        <v>0.0</v>
      </c>
      <c r="X206" s="1">
        <v>320.78</v>
      </c>
      <c r="Y206" s="8">
        <f t="shared" si="1"/>
        <v>16</v>
      </c>
      <c r="Z206" s="1">
        <v>6.0</v>
      </c>
      <c r="AB206">
        <f t="shared" si="2"/>
        <v>6</v>
      </c>
      <c r="AC206" s="1">
        <v>9.0</v>
      </c>
      <c r="AD206" s="1">
        <v>1.0</v>
      </c>
      <c r="AE206">
        <f t="shared" si="3"/>
        <v>10</v>
      </c>
      <c r="AI206" s="8">
        <f t="shared" si="4"/>
        <v>16</v>
      </c>
      <c r="AJ206" s="5">
        <v>43213.0</v>
      </c>
      <c r="AK206" s="1">
        <v>0.0</v>
      </c>
      <c r="AL206" s="1">
        <v>0.0</v>
      </c>
      <c r="AM206" s="5">
        <v>43214.0</v>
      </c>
      <c r="AN206" s="1">
        <v>0.0</v>
      </c>
      <c r="AO206" s="1">
        <v>4.0</v>
      </c>
      <c r="AP206" s="5">
        <v>43215.0</v>
      </c>
      <c r="AQ206" s="1">
        <v>1.0</v>
      </c>
      <c r="AR206" s="1">
        <v>1.0</v>
      </c>
      <c r="AS206" s="5">
        <v>43216.0</v>
      </c>
      <c r="AT206" s="1">
        <v>0.0</v>
      </c>
      <c r="AU206" s="1">
        <v>2.0</v>
      </c>
      <c r="AV206" s="5">
        <v>43217.0</v>
      </c>
      <c r="AW206" s="1">
        <v>0.0</v>
      </c>
      <c r="AX206" s="1">
        <v>0.0</v>
      </c>
      <c r="BF206" s="5">
        <v>43219.0</v>
      </c>
      <c r="BG206">
        <f t="shared" si="5"/>
        <v>2</v>
      </c>
      <c r="BH206" s="5"/>
      <c r="BI206">
        <f t="shared" si="6"/>
        <v>0</v>
      </c>
      <c r="BJ206">
        <f t="shared" si="7"/>
        <v>2</v>
      </c>
      <c r="BK206" s="1">
        <v>0.0</v>
      </c>
      <c r="BM206" s="1">
        <v>2.0</v>
      </c>
      <c r="BN206" s="1"/>
      <c r="BP206">
        <f t="shared" si="8"/>
        <v>0</v>
      </c>
      <c r="BQ206">
        <f t="shared" si="9"/>
        <v>0</v>
      </c>
      <c r="BR206">
        <f t="shared" si="10"/>
        <v>0</v>
      </c>
      <c r="CC206">
        <f t="shared" si="11"/>
        <v>0</v>
      </c>
      <c r="CG206">
        <f t="shared" si="12"/>
        <v>0</v>
      </c>
      <c r="CK206">
        <f t="shared" si="13"/>
        <v>0</v>
      </c>
      <c r="CO206">
        <f t="shared" si="14"/>
        <v>0</v>
      </c>
      <c r="CT206" s="1" t="s">
        <v>249</v>
      </c>
    </row>
    <row r="207">
      <c r="A207" s="1">
        <v>237.0</v>
      </c>
      <c r="C207" s="1" t="s">
        <v>61</v>
      </c>
      <c r="D207" s="1">
        <v>28.0</v>
      </c>
      <c r="E207" s="1">
        <v>10.0</v>
      </c>
      <c r="F207" s="1">
        <v>0.0</v>
      </c>
      <c r="H207" s="5">
        <v>43192.0</v>
      </c>
      <c r="I207" s="5">
        <v>43197.0</v>
      </c>
      <c r="J207" s="6">
        <v>0.30694444444444446</v>
      </c>
      <c r="K207" s="1">
        <v>2.0</v>
      </c>
      <c r="L207" s="5">
        <v>43197.0</v>
      </c>
      <c r="M207" s="1">
        <v>38.83</v>
      </c>
      <c r="N207" s="5">
        <v>43201.0</v>
      </c>
      <c r="O207" s="1">
        <v>160.53</v>
      </c>
      <c r="P207" s="5">
        <v>43204.0</v>
      </c>
      <c r="Q207" s="1">
        <v>378.85</v>
      </c>
      <c r="U207" s="5">
        <v>43211.0</v>
      </c>
      <c r="V207" s="1">
        <v>5.0</v>
      </c>
      <c r="W207" s="1">
        <v>1.0</v>
      </c>
      <c r="X207" s="1">
        <v>1188.48</v>
      </c>
      <c r="Y207" s="8">
        <f t="shared" si="1"/>
        <v>35</v>
      </c>
      <c r="Z207" s="1">
        <v>30.0</v>
      </c>
      <c r="AA207" s="1"/>
      <c r="AB207">
        <f t="shared" si="2"/>
        <v>30</v>
      </c>
      <c r="AC207" s="1">
        <v>5.0</v>
      </c>
      <c r="AE207">
        <f t="shared" si="3"/>
        <v>5</v>
      </c>
      <c r="AI207" s="8">
        <f t="shared" si="4"/>
        <v>35</v>
      </c>
      <c r="AJ207" s="5">
        <v>43212.0</v>
      </c>
      <c r="AK207" s="1">
        <v>0.0</v>
      </c>
      <c r="AL207" s="1">
        <v>0.0</v>
      </c>
      <c r="AM207" s="5">
        <v>43213.0</v>
      </c>
      <c r="AN207" s="1">
        <v>0.0</v>
      </c>
      <c r="AO207" s="1">
        <v>0.0</v>
      </c>
      <c r="AP207" s="5">
        <v>43214.0</v>
      </c>
      <c r="AQ207" s="1">
        <v>1.0</v>
      </c>
      <c r="AR207" s="1">
        <v>1.0</v>
      </c>
      <c r="AS207" s="5">
        <v>43215.0</v>
      </c>
      <c r="AT207" s="1">
        <v>1.0</v>
      </c>
      <c r="AU207" s="1">
        <v>1.0</v>
      </c>
      <c r="AV207" s="5">
        <v>43216.0</v>
      </c>
      <c r="AW207" s="1">
        <v>1.0</v>
      </c>
      <c r="AX207" s="1">
        <v>2.0</v>
      </c>
      <c r="AY207" s="5">
        <v>43217.0</v>
      </c>
      <c r="AZ207" s="1">
        <v>1.0</v>
      </c>
      <c r="BA207" s="1">
        <v>2.0</v>
      </c>
      <c r="BB207" s="5">
        <v>43218.0</v>
      </c>
      <c r="BC207" s="1">
        <v>1.0</v>
      </c>
      <c r="BD207" s="1">
        <v>3.0</v>
      </c>
      <c r="BE207" s="1">
        <v>1230.83</v>
      </c>
      <c r="BF207" s="5">
        <v>43217.0</v>
      </c>
      <c r="BG207">
        <f t="shared" si="5"/>
        <v>16</v>
      </c>
      <c r="BI207">
        <f t="shared" si="6"/>
        <v>0</v>
      </c>
      <c r="BJ207">
        <f t="shared" si="7"/>
        <v>16</v>
      </c>
      <c r="BK207" s="1">
        <v>16.0</v>
      </c>
      <c r="BM207" s="1">
        <v>0.0</v>
      </c>
      <c r="BP207">
        <f t="shared" si="8"/>
        <v>14</v>
      </c>
      <c r="BQ207">
        <f t="shared" si="9"/>
        <v>14</v>
      </c>
      <c r="BR207">
        <f t="shared" si="10"/>
        <v>0</v>
      </c>
      <c r="BS207" s="1">
        <v>1.0</v>
      </c>
      <c r="BU207" s="1">
        <v>5.0</v>
      </c>
      <c r="BY207" s="1">
        <v>2.0</v>
      </c>
      <c r="CA207" s="1">
        <v>1.0</v>
      </c>
      <c r="CC207">
        <f t="shared" si="11"/>
        <v>0</v>
      </c>
      <c r="CG207">
        <f t="shared" si="12"/>
        <v>0</v>
      </c>
      <c r="CK207">
        <f t="shared" si="13"/>
        <v>5</v>
      </c>
      <c r="CN207" s="1">
        <v>5.0</v>
      </c>
      <c r="CO207">
        <f t="shared" si="14"/>
        <v>0</v>
      </c>
      <c r="CT207" s="1" t="s">
        <v>250</v>
      </c>
    </row>
    <row r="208">
      <c r="A208" s="1">
        <v>238.0</v>
      </c>
      <c r="C208" s="1" t="s">
        <v>61</v>
      </c>
      <c r="D208" s="1">
        <v>28.0</v>
      </c>
      <c r="E208" s="1">
        <v>10.0</v>
      </c>
      <c r="F208" s="1">
        <v>0.0</v>
      </c>
      <c r="H208" s="5">
        <v>43192.0</v>
      </c>
      <c r="I208" s="5">
        <v>43197.0</v>
      </c>
      <c r="J208" s="6">
        <v>0.3076388888888889</v>
      </c>
      <c r="K208" s="1">
        <v>2.0</v>
      </c>
      <c r="L208" s="5">
        <v>43197.0</v>
      </c>
      <c r="M208" s="1">
        <v>46.6</v>
      </c>
      <c r="N208" s="5">
        <v>43200.0</v>
      </c>
      <c r="O208" s="1">
        <v>142.83</v>
      </c>
      <c r="P208" s="5">
        <v>43205.0</v>
      </c>
      <c r="Q208" s="1">
        <v>983.55</v>
      </c>
      <c r="U208" s="5">
        <v>43210.0</v>
      </c>
      <c r="V208" s="1">
        <v>5.0</v>
      </c>
      <c r="W208" s="1">
        <v>0.0</v>
      </c>
      <c r="X208" s="1">
        <v>2965.66</v>
      </c>
      <c r="Y208" s="8">
        <f t="shared" si="1"/>
        <v>70</v>
      </c>
      <c r="Z208" s="1">
        <v>62.0</v>
      </c>
      <c r="AA208" s="1"/>
      <c r="AB208">
        <f t="shared" si="2"/>
        <v>62</v>
      </c>
      <c r="AC208" s="1">
        <v>8.0</v>
      </c>
      <c r="AE208">
        <f t="shared" si="3"/>
        <v>8</v>
      </c>
      <c r="AI208" s="8">
        <f t="shared" si="4"/>
        <v>70</v>
      </c>
      <c r="AJ208" s="5">
        <v>43211.0</v>
      </c>
      <c r="AK208" s="1">
        <v>0.0</v>
      </c>
      <c r="AL208" s="1">
        <v>0.0</v>
      </c>
      <c r="AM208" s="5">
        <v>43212.0</v>
      </c>
      <c r="AN208" s="1">
        <v>0.0</v>
      </c>
      <c r="AO208" s="1">
        <v>0.0</v>
      </c>
      <c r="AP208" s="5">
        <v>43213.0</v>
      </c>
      <c r="AQ208" s="1">
        <v>0.0</v>
      </c>
      <c r="AR208" s="1">
        <v>0.0</v>
      </c>
      <c r="AS208" s="5">
        <v>43214.0</v>
      </c>
      <c r="AT208" s="1">
        <v>1.0</v>
      </c>
      <c r="AU208" s="1">
        <v>0.0</v>
      </c>
      <c r="AV208" s="5">
        <v>43215.0</v>
      </c>
      <c r="AW208" s="1">
        <v>1.0</v>
      </c>
      <c r="AX208" s="1">
        <v>2.0</v>
      </c>
      <c r="AY208" s="5">
        <v>43216.0</v>
      </c>
      <c r="AZ208" s="1">
        <v>1.0</v>
      </c>
      <c r="BA208" s="1">
        <v>1.0</v>
      </c>
      <c r="BB208" s="5">
        <v>43217.0</v>
      </c>
      <c r="BC208" s="1">
        <v>1.0</v>
      </c>
      <c r="BD208" s="1">
        <v>4.0</v>
      </c>
      <c r="BE208" s="1">
        <v>2962.03</v>
      </c>
      <c r="BF208" s="5">
        <v>43216.0</v>
      </c>
      <c r="BG208">
        <f t="shared" si="5"/>
        <v>47</v>
      </c>
      <c r="BI208">
        <f t="shared" si="6"/>
        <v>0</v>
      </c>
      <c r="BJ208">
        <f t="shared" si="7"/>
        <v>47</v>
      </c>
      <c r="BK208" s="1">
        <v>1.0</v>
      </c>
      <c r="BM208" s="1">
        <v>46.0</v>
      </c>
      <c r="BP208">
        <f t="shared" si="8"/>
        <v>0</v>
      </c>
      <c r="BQ208">
        <f t="shared" si="9"/>
        <v>0</v>
      </c>
      <c r="BR208">
        <f t="shared" si="10"/>
        <v>0</v>
      </c>
      <c r="CC208">
        <f t="shared" si="11"/>
        <v>0</v>
      </c>
      <c r="CG208">
        <f t="shared" si="12"/>
        <v>0</v>
      </c>
      <c r="CK208">
        <f t="shared" si="13"/>
        <v>0</v>
      </c>
      <c r="CO208">
        <f t="shared" si="14"/>
        <v>0</v>
      </c>
      <c r="CT208" s="18" t="s">
        <v>242</v>
      </c>
    </row>
    <row r="209">
      <c r="A209" s="1">
        <v>239.0</v>
      </c>
      <c r="C209" s="1" t="s">
        <v>61</v>
      </c>
      <c r="D209" s="1">
        <v>28.0</v>
      </c>
      <c r="E209" s="1">
        <v>0.0</v>
      </c>
      <c r="F209" s="1">
        <v>0.0</v>
      </c>
      <c r="H209" s="5">
        <v>43193.0</v>
      </c>
      <c r="I209" s="5">
        <v>43197.0</v>
      </c>
      <c r="J209" s="6">
        <v>0.3333333333333333</v>
      </c>
      <c r="K209" s="1">
        <v>1.0</v>
      </c>
      <c r="L209" s="5">
        <v>43197.0</v>
      </c>
      <c r="M209" s="1">
        <v>46.08</v>
      </c>
      <c r="N209" s="5">
        <v>43201.0</v>
      </c>
      <c r="O209" s="1">
        <v>292.03</v>
      </c>
      <c r="U209" s="5">
        <v>43206.0</v>
      </c>
      <c r="V209" s="1">
        <v>4.0</v>
      </c>
      <c r="W209" s="1">
        <v>1.0</v>
      </c>
      <c r="X209" s="1">
        <v>1025.84</v>
      </c>
      <c r="Y209" s="8">
        <f t="shared" si="1"/>
        <v>54</v>
      </c>
      <c r="Z209" s="1">
        <v>38.0</v>
      </c>
      <c r="AA209" s="1"/>
      <c r="AB209">
        <f t="shared" si="2"/>
        <v>38</v>
      </c>
      <c r="AC209" s="1">
        <v>16.0</v>
      </c>
      <c r="AE209">
        <f t="shared" si="3"/>
        <v>16</v>
      </c>
      <c r="AH209" s="1">
        <v>9.0</v>
      </c>
      <c r="AI209" s="8">
        <f t="shared" si="4"/>
        <v>63</v>
      </c>
      <c r="AJ209" s="5">
        <v>43207.0</v>
      </c>
      <c r="AK209" s="1">
        <v>0.0</v>
      </c>
      <c r="AL209" s="1">
        <v>0.0</v>
      </c>
      <c r="AM209" s="5">
        <v>43208.0</v>
      </c>
      <c r="AN209" s="1">
        <v>0.0</v>
      </c>
      <c r="AO209" s="1">
        <v>0.0</v>
      </c>
      <c r="AP209" s="5">
        <v>43209.0</v>
      </c>
      <c r="AQ209" s="1">
        <v>0.0</v>
      </c>
      <c r="AR209" s="1">
        <v>0.0</v>
      </c>
      <c r="AS209" s="5">
        <v>43210.0</v>
      </c>
      <c r="AT209" s="1">
        <v>1.0</v>
      </c>
      <c r="AU209" s="1">
        <v>1.0</v>
      </c>
      <c r="AV209" s="5">
        <v>43211.0</v>
      </c>
      <c r="AW209" s="1">
        <v>1.0</v>
      </c>
      <c r="AX209" s="1">
        <v>3.0</v>
      </c>
      <c r="AY209" s="5">
        <v>43212.0</v>
      </c>
      <c r="AZ209" s="1">
        <v>0.0</v>
      </c>
      <c r="BA209" s="1">
        <v>0.0</v>
      </c>
      <c r="BB209" s="5">
        <v>43213.0</v>
      </c>
      <c r="BC209" s="1">
        <v>1.0</v>
      </c>
      <c r="BD209" s="1">
        <v>1.0</v>
      </c>
      <c r="BE209" s="1">
        <v>943.63</v>
      </c>
      <c r="BF209" s="5">
        <v>43211.0</v>
      </c>
      <c r="BG209">
        <f t="shared" si="5"/>
        <v>36</v>
      </c>
      <c r="BI209">
        <f t="shared" si="6"/>
        <v>0</v>
      </c>
      <c r="BJ209">
        <f t="shared" si="7"/>
        <v>36</v>
      </c>
      <c r="BK209" s="1">
        <v>19.0</v>
      </c>
      <c r="BM209" s="1">
        <v>17.0</v>
      </c>
      <c r="BN209" s="1"/>
      <c r="BP209">
        <f t="shared" si="8"/>
        <v>2</v>
      </c>
      <c r="BQ209">
        <f t="shared" si="9"/>
        <v>2</v>
      </c>
      <c r="BR209">
        <f t="shared" si="10"/>
        <v>0</v>
      </c>
      <c r="BY209" s="1">
        <v>1.0</v>
      </c>
      <c r="CC209">
        <f t="shared" si="11"/>
        <v>1</v>
      </c>
      <c r="CF209" s="1">
        <v>1.0</v>
      </c>
      <c r="CG209">
        <f t="shared" si="12"/>
        <v>0</v>
      </c>
      <c r="CK209">
        <f t="shared" si="13"/>
        <v>0</v>
      </c>
      <c r="CO209">
        <f t="shared" si="14"/>
        <v>0</v>
      </c>
      <c r="CU209" s="1" t="s">
        <v>154</v>
      </c>
    </row>
    <row r="210">
      <c r="A210" s="1">
        <v>241.0</v>
      </c>
      <c r="C210" s="1" t="s">
        <v>61</v>
      </c>
      <c r="D210" s="1">
        <v>28.0</v>
      </c>
      <c r="E210" s="1">
        <v>0.0</v>
      </c>
      <c r="F210" s="1" t="s">
        <v>4</v>
      </c>
      <c r="H210" s="5">
        <v>43193.0</v>
      </c>
      <c r="I210" s="5">
        <v>43197.0</v>
      </c>
      <c r="J210" s="6">
        <v>0.32708333333333334</v>
      </c>
      <c r="K210" s="1">
        <v>1.0</v>
      </c>
      <c r="L210" s="5">
        <v>43197.0</v>
      </c>
      <c r="M210" s="1">
        <v>55.64</v>
      </c>
      <c r="N210" s="5">
        <v>43199.0</v>
      </c>
      <c r="O210" s="1">
        <v>208.86</v>
      </c>
      <c r="P210" s="5">
        <v>43204.0</v>
      </c>
      <c r="Q210" s="1">
        <v>1448.03</v>
      </c>
      <c r="R210" s="5">
        <v>43205.0</v>
      </c>
      <c r="S210" s="6">
        <v>0.3194444444444444</v>
      </c>
      <c r="T210" s="6">
        <v>0.3659722222222222</v>
      </c>
      <c r="U210" s="5">
        <v>43207.0</v>
      </c>
      <c r="V210" s="1">
        <v>5.0</v>
      </c>
      <c r="W210" s="1">
        <v>0.0</v>
      </c>
      <c r="X210" s="1">
        <v>3235.07</v>
      </c>
      <c r="Y210" s="8">
        <f t="shared" si="1"/>
        <v>63</v>
      </c>
      <c r="Z210" s="1">
        <v>57.0</v>
      </c>
      <c r="AA210" s="1"/>
      <c r="AB210">
        <f t="shared" si="2"/>
        <v>57</v>
      </c>
      <c r="AC210" s="1">
        <v>6.0</v>
      </c>
      <c r="AE210">
        <f t="shared" si="3"/>
        <v>6</v>
      </c>
      <c r="AH210" s="1">
        <v>8.0</v>
      </c>
      <c r="AI210" s="8">
        <f t="shared" si="4"/>
        <v>71</v>
      </c>
      <c r="AJ210" s="5"/>
      <c r="AK210" s="1"/>
      <c r="AL210" s="1"/>
      <c r="AM210" s="5">
        <v>43209.0</v>
      </c>
      <c r="AN210" s="1">
        <v>1.0</v>
      </c>
      <c r="AO210" s="1">
        <v>5.0</v>
      </c>
      <c r="AP210" s="5">
        <v>43210.0</v>
      </c>
      <c r="AQ210" s="1">
        <v>1.0</v>
      </c>
      <c r="AR210" s="1">
        <v>3.0</v>
      </c>
      <c r="AS210" s="5">
        <v>43211.0</v>
      </c>
      <c r="AT210" s="1">
        <v>1.0</v>
      </c>
      <c r="AU210" s="1">
        <v>5.0</v>
      </c>
      <c r="AV210" s="5">
        <v>43212.0</v>
      </c>
      <c r="AW210" s="1">
        <v>0.0</v>
      </c>
      <c r="AX210" s="1">
        <v>4.0</v>
      </c>
      <c r="AY210" s="5">
        <v>43213.0</v>
      </c>
      <c r="AZ210" s="1">
        <v>0.0</v>
      </c>
      <c r="BA210" s="1">
        <v>3.0</v>
      </c>
      <c r="BB210" s="5">
        <v>43214.0</v>
      </c>
      <c r="BC210" s="1">
        <v>0.0</v>
      </c>
      <c r="BD210" s="1">
        <v>1.0</v>
      </c>
      <c r="BE210" s="1">
        <v>2716.27</v>
      </c>
      <c r="BF210" s="5">
        <v>43212.0</v>
      </c>
      <c r="BG210">
        <f t="shared" si="5"/>
        <v>57</v>
      </c>
      <c r="BI210">
        <f t="shared" si="6"/>
        <v>0</v>
      </c>
      <c r="BJ210">
        <f t="shared" si="7"/>
        <v>57</v>
      </c>
      <c r="BK210" s="1">
        <v>11.0</v>
      </c>
      <c r="BM210" s="1">
        <v>46.0</v>
      </c>
      <c r="BN210" s="1"/>
      <c r="BP210">
        <f t="shared" si="8"/>
        <v>0</v>
      </c>
      <c r="BQ210">
        <f t="shared" si="9"/>
        <v>0</v>
      </c>
      <c r="BR210">
        <f t="shared" si="10"/>
        <v>0</v>
      </c>
      <c r="CC210">
        <f t="shared" si="11"/>
        <v>0</v>
      </c>
      <c r="CG210">
        <f t="shared" si="12"/>
        <v>0</v>
      </c>
      <c r="CK210">
        <f t="shared" si="13"/>
        <v>0</v>
      </c>
      <c r="CO210">
        <f t="shared" si="14"/>
        <v>0</v>
      </c>
      <c r="CT210" s="1" t="s">
        <v>251</v>
      </c>
      <c r="CU210" s="1" t="s">
        <v>214</v>
      </c>
    </row>
    <row r="211">
      <c r="A211" s="1">
        <v>242.0</v>
      </c>
      <c r="C211" s="1" t="s">
        <v>61</v>
      </c>
      <c r="D211" s="1">
        <v>28.0</v>
      </c>
      <c r="E211" s="1">
        <v>0.0</v>
      </c>
      <c r="F211" s="1">
        <v>0.0</v>
      </c>
      <c r="H211" s="5">
        <v>43193.0</v>
      </c>
      <c r="I211" s="5">
        <v>43197.0</v>
      </c>
      <c r="J211" s="6">
        <v>0.33402777777777776</v>
      </c>
      <c r="K211" s="1">
        <v>1.0</v>
      </c>
      <c r="L211" s="5">
        <v>43197.0</v>
      </c>
      <c r="M211" s="1">
        <v>73.64</v>
      </c>
      <c r="N211" s="5">
        <v>43200.0</v>
      </c>
      <c r="O211" s="1">
        <v>203.03</v>
      </c>
      <c r="P211" s="5">
        <v>43204.0</v>
      </c>
      <c r="Q211" s="1">
        <v>1378.46</v>
      </c>
      <c r="U211" s="5">
        <v>43208.0</v>
      </c>
      <c r="V211" s="1">
        <v>5.0</v>
      </c>
      <c r="W211" s="1">
        <v>0.0</v>
      </c>
      <c r="X211" s="1">
        <v>3655.85</v>
      </c>
      <c r="Y211" s="8">
        <f t="shared" si="1"/>
        <v>165</v>
      </c>
      <c r="Z211" s="1">
        <v>154.0</v>
      </c>
      <c r="AA211" s="1"/>
      <c r="AB211">
        <f t="shared" si="2"/>
        <v>154</v>
      </c>
      <c r="AC211" s="1">
        <v>11.0</v>
      </c>
      <c r="AE211">
        <f t="shared" si="3"/>
        <v>11</v>
      </c>
      <c r="AI211" s="8">
        <f t="shared" si="4"/>
        <v>165</v>
      </c>
      <c r="AJ211" s="5">
        <v>43209.0</v>
      </c>
      <c r="AK211" s="1">
        <v>0.0</v>
      </c>
      <c r="AL211" s="1">
        <v>0.0</v>
      </c>
      <c r="AM211" s="5">
        <v>43210.0</v>
      </c>
      <c r="AN211" s="1">
        <v>0.0</v>
      </c>
      <c r="AO211" s="1">
        <v>0.0</v>
      </c>
      <c r="AP211" s="5">
        <v>43211.0</v>
      </c>
      <c r="AQ211" s="1">
        <v>1.0</v>
      </c>
      <c r="AR211" s="1">
        <v>2.0</v>
      </c>
      <c r="AS211" s="5">
        <v>43212.0</v>
      </c>
      <c r="AT211" s="1">
        <v>1.0</v>
      </c>
      <c r="AU211" s="1">
        <v>1.0</v>
      </c>
      <c r="AV211" s="5">
        <v>43213.0</v>
      </c>
      <c r="AW211" s="1">
        <v>1.0</v>
      </c>
      <c r="AX211" s="1">
        <v>0.0</v>
      </c>
      <c r="AY211" s="5">
        <v>43214.0</v>
      </c>
      <c r="AZ211" s="1">
        <v>0.0</v>
      </c>
      <c r="BA211" s="1">
        <v>0.0</v>
      </c>
      <c r="BB211" s="5">
        <v>43215.0</v>
      </c>
      <c r="BC211" s="1">
        <v>1.0</v>
      </c>
      <c r="BD211" s="1">
        <v>1.0</v>
      </c>
      <c r="BE211" s="1">
        <v>3538.9</v>
      </c>
      <c r="BF211" s="5">
        <v>43212.0</v>
      </c>
      <c r="BG211">
        <f t="shared" si="5"/>
        <v>105</v>
      </c>
      <c r="BI211">
        <f t="shared" si="6"/>
        <v>0</v>
      </c>
      <c r="BJ211">
        <f t="shared" si="7"/>
        <v>105</v>
      </c>
      <c r="BK211" s="1">
        <v>57.0</v>
      </c>
      <c r="BM211" s="1">
        <v>48.0</v>
      </c>
      <c r="BN211" s="1"/>
      <c r="BP211">
        <f t="shared" si="8"/>
        <v>50</v>
      </c>
      <c r="BQ211">
        <f t="shared" si="9"/>
        <v>50</v>
      </c>
      <c r="BR211">
        <f t="shared" si="10"/>
        <v>0</v>
      </c>
      <c r="BS211" s="1">
        <v>8.0</v>
      </c>
      <c r="BU211" s="1">
        <v>7.0</v>
      </c>
      <c r="BY211" s="1">
        <v>7.0</v>
      </c>
      <c r="CA211" s="1">
        <v>8.0</v>
      </c>
      <c r="CC211">
        <f t="shared" si="11"/>
        <v>5</v>
      </c>
      <c r="CE211" s="1">
        <v>4.0</v>
      </c>
      <c r="CF211" s="1">
        <v>1.0</v>
      </c>
      <c r="CG211">
        <f t="shared" si="12"/>
        <v>0</v>
      </c>
      <c r="CK211">
        <f t="shared" si="13"/>
        <v>15</v>
      </c>
      <c r="CM211" s="1">
        <v>10.0</v>
      </c>
      <c r="CN211" s="1">
        <v>5.0</v>
      </c>
      <c r="CO211">
        <f t="shared" si="14"/>
        <v>0</v>
      </c>
      <c r="CT211" s="1" t="s">
        <v>252</v>
      </c>
    </row>
    <row r="212">
      <c r="A212" s="1">
        <v>243.0</v>
      </c>
      <c r="C212" s="1" t="s">
        <v>61</v>
      </c>
      <c r="D212" s="1">
        <v>28.0</v>
      </c>
      <c r="E212" s="1">
        <v>0.0</v>
      </c>
      <c r="F212" s="1" t="s">
        <v>3</v>
      </c>
      <c r="H212" s="5">
        <v>43193.0</v>
      </c>
      <c r="I212" s="5">
        <v>43197.0</v>
      </c>
      <c r="J212" s="6">
        <v>0.33055555555555555</v>
      </c>
      <c r="K212" s="1">
        <v>1.0</v>
      </c>
      <c r="L212" s="5">
        <v>43197.0</v>
      </c>
      <c r="M212" s="1">
        <v>60.75</v>
      </c>
      <c r="N212" s="5">
        <v>43201.0</v>
      </c>
      <c r="O212" s="1">
        <v>303.91</v>
      </c>
      <c r="P212" s="5">
        <v>43205.0</v>
      </c>
      <c r="Q212" s="1">
        <v>1503.19</v>
      </c>
      <c r="R212" s="5">
        <v>43202.0</v>
      </c>
      <c r="S212" s="6">
        <v>0.3125</v>
      </c>
      <c r="T212" s="6">
        <v>0.36041666666666666</v>
      </c>
      <c r="U212" s="5">
        <v>43208.0</v>
      </c>
      <c r="V212" s="1">
        <v>5.0</v>
      </c>
      <c r="W212" s="1">
        <v>0.0</v>
      </c>
      <c r="X212" s="1">
        <v>2970.96</v>
      </c>
      <c r="Y212" s="8">
        <f t="shared" si="1"/>
        <v>13</v>
      </c>
      <c r="Z212" s="1">
        <v>11.0</v>
      </c>
      <c r="AA212" s="1"/>
      <c r="AB212">
        <f t="shared" si="2"/>
        <v>11</v>
      </c>
      <c r="AC212" s="1">
        <v>2.0</v>
      </c>
      <c r="AE212">
        <f t="shared" si="3"/>
        <v>2</v>
      </c>
      <c r="AH212" s="1">
        <v>4.0</v>
      </c>
      <c r="AI212" s="8">
        <f t="shared" si="4"/>
        <v>17</v>
      </c>
      <c r="AJ212" s="5">
        <v>43209.0</v>
      </c>
      <c r="AK212" s="1">
        <v>1.0</v>
      </c>
      <c r="AL212" s="1">
        <v>5.0</v>
      </c>
      <c r="AM212" s="5">
        <v>43210.0</v>
      </c>
      <c r="AN212" s="1">
        <v>1.0</v>
      </c>
      <c r="AO212" s="1">
        <v>7.0</v>
      </c>
      <c r="AP212" s="5">
        <v>43211.0</v>
      </c>
      <c r="AQ212" s="1">
        <v>1.0</v>
      </c>
      <c r="AR212" s="1">
        <v>13.0</v>
      </c>
      <c r="AS212" s="5">
        <v>43212.0</v>
      </c>
      <c r="AT212" s="1">
        <v>1.0</v>
      </c>
      <c r="AU212" s="1">
        <v>5.0</v>
      </c>
      <c r="AV212" s="5">
        <v>43213.0</v>
      </c>
      <c r="AW212" s="1">
        <v>1.0</v>
      </c>
      <c r="AX212" s="1">
        <v>5.0</v>
      </c>
      <c r="AY212" s="5">
        <v>43214.0</v>
      </c>
      <c r="AZ212" s="1">
        <v>1.0</v>
      </c>
      <c r="BA212" s="1">
        <v>9.0</v>
      </c>
      <c r="BB212" s="5">
        <v>43215.0</v>
      </c>
      <c r="BC212" s="1">
        <v>1.0</v>
      </c>
      <c r="BD212" s="1">
        <v>6.0</v>
      </c>
      <c r="BE212" s="1">
        <v>3435.41</v>
      </c>
      <c r="BF212" s="5">
        <v>43212.0</v>
      </c>
      <c r="BG212">
        <f t="shared" si="5"/>
        <v>8</v>
      </c>
      <c r="BI212">
        <f t="shared" si="6"/>
        <v>0</v>
      </c>
      <c r="BJ212">
        <f t="shared" si="7"/>
        <v>8</v>
      </c>
      <c r="BK212" s="1">
        <v>6.0</v>
      </c>
      <c r="BM212" s="1">
        <v>2.0</v>
      </c>
      <c r="BN212" s="1"/>
      <c r="BP212">
        <f t="shared" si="8"/>
        <v>2</v>
      </c>
      <c r="BQ212">
        <f t="shared" si="9"/>
        <v>2</v>
      </c>
      <c r="BR212">
        <f t="shared" si="10"/>
        <v>0</v>
      </c>
      <c r="BU212" s="1">
        <v>2.0</v>
      </c>
      <c r="CC212">
        <f t="shared" si="11"/>
        <v>0</v>
      </c>
      <c r="CG212">
        <f t="shared" si="12"/>
        <v>0</v>
      </c>
      <c r="CK212">
        <f t="shared" si="13"/>
        <v>0</v>
      </c>
      <c r="CO212">
        <f t="shared" si="14"/>
        <v>0</v>
      </c>
      <c r="CU212" s="1" t="s">
        <v>154</v>
      </c>
    </row>
    <row r="213">
      <c r="A213" s="1">
        <v>244.0</v>
      </c>
      <c r="C213" s="1" t="s">
        <v>61</v>
      </c>
      <c r="D213" s="1">
        <v>28.0</v>
      </c>
      <c r="E213" s="1">
        <v>0.0</v>
      </c>
      <c r="F213" s="1" t="s">
        <v>4</v>
      </c>
      <c r="H213" s="5">
        <v>43193.0</v>
      </c>
      <c r="I213" s="5">
        <v>43197.0</v>
      </c>
      <c r="J213" s="6">
        <v>0.3277777777777778</v>
      </c>
      <c r="K213" s="1">
        <v>1.0</v>
      </c>
      <c r="L213" s="5">
        <v>43197.0</v>
      </c>
      <c r="M213" s="1">
        <v>64.53</v>
      </c>
      <c r="N213" s="5">
        <v>43201.0</v>
      </c>
      <c r="O213" s="1">
        <v>296.94</v>
      </c>
      <c r="P213" s="5">
        <v>43205.0</v>
      </c>
      <c r="Q213" s="1">
        <v>1865.51</v>
      </c>
      <c r="R213" s="5">
        <v>43206.0</v>
      </c>
      <c r="S213" s="6">
        <v>0.3125</v>
      </c>
      <c r="T213" s="6">
        <v>0.36041666666666666</v>
      </c>
      <c r="U213" s="5">
        <v>43208.0</v>
      </c>
      <c r="V213" s="1">
        <v>5.0</v>
      </c>
      <c r="W213" s="1">
        <v>0.0</v>
      </c>
      <c r="X213" s="1">
        <v>3061.29</v>
      </c>
      <c r="Y213" s="8">
        <f t="shared" si="1"/>
        <v>60</v>
      </c>
      <c r="Z213" s="1">
        <v>59.0</v>
      </c>
      <c r="AA213" s="1"/>
      <c r="AB213">
        <f t="shared" si="2"/>
        <v>59</v>
      </c>
      <c r="AC213" s="1">
        <v>1.0</v>
      </c>
      <c r="AE213">
        <f t="shared" si="3"/>
        <v>1</v>
      </c>
      <c r="AH213" s="1">
        <v>17.0</v>
      </c>
      <c r="AI213" s="8">
        <f t="shared" si="4"/>
        <v>77</v>
      </c>
      <c r="AJ213" s="5">
        <v>43209.0</v>
      </c>
      <c r="AK213" s="1">
        <v>0.0</v>
      </c>
      <c r="AL213" s="1">
        <v>0.0</v>
      </c>
      <c r="AM213" s="5">
        <v>43210.0</v>
      </c>
      <c r="AN213" s="1">
        <v>0.0</v>
      </c>
      <c r="AO213" s="1">
        <v>0.0</v>
      </c>
      <c r="AP213" s="5">
        <v>43211.0</v>
      </c>
      <c r="AQ213" s="1">
        <v>1.0</v>
      </c>
      <c r="AR213" s="1">
        <v>1.0</v>
      </c>
      <c r="AS213" s="5">
        <v>43212.0</v>
      </c>
      <c r="AT213" s="1">
        <v>1.0</v>
      </c>
      <c r="AU213" s="1">
        <v>0.0</v>
      </c>
      <c r="AV213" s="5">
        <v>43213.0</v>
      </c>
      <c r="AW213" s="1">
        <v>1.0</v>
      </c>
      <c r="AX213" s="1">
        <v>1.0</v>
      </c>
      <c r="AY213" s="5">
        <v>43214.0</v>
      </c>
      <c r="AZ213" s="1">
        <v>1.0</v>
      </c>
      <c r="BA213" s="1">
        <v>1.0</v>
      </c>
      <c r="BB213" s="5">
        <v>43215.0</v>
      </c>
      <c r="BC213" s="1">
        <v>1.0</v>
      </c>
      <c r="BD213" s="1">
        <v>6.0</v>
      </c>
      <c r="BE213" s="1">
        <v>2951.95</v>
      </c>
      <c r="BF213" s="5">
        <v>43213.0</v>
      </c>
      <c r="BG213">
        <f t="shared" si="5"/>
        <v>57</v>
      </c>
      <c r="BI213">
        <f t="shared" si="6"/>
        <v>0</v>
      </c>
      <c r="BJ213">
        <f t="shared" si="7"/>
        <v>57</v>
      </c>
      <c r="BK213" s="1">
        <v>26.0</v>
      </c>
      <c r="BM213" s="1">
        <v>31.0</v>
      </c>
      <c r="BN213" s="1"/>
      <c r="BP213">
        <f t="shared" si="8"/>
        <v>2</v>
      </c>
      <c r="BQ213">
        <f t="shared" si="9"/>
        <v>2</v>
      </c>
      <c r="BR213">
        <f t="shared" si="10"/>
        <v>0</v>
      </c>
      <c r="BY213" s="1">
        <v>2.0</v>
      </c>
      <c r="CC213">
        <f t="shared" si="11"/>
        <v>0</v>
      </c>
      <c r="CG213">
        <f t="shared" si="12"/>
        <v>0</v>
      </c>
      <c r="CK213">
        <f t="shared" si="13"/>
        <v>0</v>
      </c>
      <c r="CO213">
        <f t="shared" si="14"/>
        <v>0</v>
      </c>
      <c r="CU213" s="1" t="s">
        <v>154</v>
      </c>
    </row>
    <row r="214">
      <c r="A214" s="1">
        <v>245.0</v>
      </c>
      <c r="C214" s="1" t="s">
        <v>61</v>
      </c>
      <c r="D214" s="1">
        <v>28.0</v>
      </c>
      <c r="E214" s="1">
        <v>0.0</v>
      </c>
      <c r="F214" s="1">
        <v>0.0</v>
      </c>
      <c r="H214" s="5">
        <v>43193.0</v>
      </c>
      <c r="I214" s="5">
        <v>43197.0</v>
      </c>
      <c r="J214" s="6">
        <v>0.3347222222222222</v>
      </c>
      <c r="K214" s="1">
        <v>1.0</v>
      </c>
      <c r="L214" s="5">
        <v>43197.0</v>
      </c>
      <c r="M214" s="1">
        <v>66.97</v>
      </c>
      <c r="N214" s="5">
        <v>43200.0</v>
      </c>
      <c r="O214" s="1">
        <v>243.39</v>
      </c>
      <c r="P214" s="5">
        <v>43204.0</v>
      </c>
      <c r="Q214" s="1">
        <v>1183.39</v>
      </c>
      <c r="U214" s="5">
        <v>43208.0</v>
      </c>
      <c r="V214" s="1">
        <v>5.0</v>
      </c>
      <c r="W214" s="1">
        <v>0.0</v>
      </c>
      <c r="X214" s="1">
        <v>3117.74</v>
      </c>
      <c r="Y214" s="8">
        <f t="shared" si="1"/>
        <v>113</v>
      </c>
      <c r="Z214" s="1">
        <v>112.0</v>
      </c>
      <c r="AA214" s="1"/>
      <c r="AB214">
        <f t="shared" si="2"/>
        <v>112</v>
      </c>
      <c r="AC214" s="1">
        <v>1.0</v>
      </c>
      <c r="AE214">
        <f t="shared" si="3"/>
        <v>1</v>
      </c>
      <c r="AH214" s="1">
        <v>25.0</v>
      </c>
      <c r="AI214" s="8">
        <f t="shared" si="4"/>
        <v>138</v>
      </c>
      <c r="AJ214" s="5">
        <v>43209.0</v>
      </c>
      <c r="AK214" s="1">
        <v>0.0</v>
      </c>
      <c r="AL214" s="1">
        <v>0.0</v>
      </c>
      <c r="AM214" s="5">
        <v>43210.0</v>
      </c>
      <c r="AN214" s="1">
        <v>1.0</v>
      </c>
      <c r="AO214" s="1">
        <v>1.0</v>
      </c>
      <c r="AP214" s="5">
        <v>43211.0</v>
      </c>
      <c r="AQ214" s="1">
        <v>1.0</v>
      </c>
      <c r="AR214" s="1">
        <v>3.0</v>
      </c>
      <c r="AS214" s="5">
        <v>43212.0</v>
      </c>
      <c r="AT214" s="1">
        <v>1.0</v>
      </c>
      <c r="AU214" s="1">
        <v>10.0</v>
      </c>
      <c r="AV214" s="5">
        <v>43213.0</v>
      </c>
      <c r="AW214" s="1">
        <v>1.0</v>
      </c>
      <c r="AX214" s="1">
        <v>4.0</v>
      </c>
      <c r="AY214" s="5">
        <v>43214.0</v>
      </c>
      <c r="AZ214" s="1">
        <v>1.0</v>
      </c>
      <c r="BA214" s="1">
        <v>3.0</v>
      </c>
      <c r="BB214" s="5">
        <v>43215.0</v>
      </c>
      <c r="BC214" s="1">
        <v>1.0</v>
      </c>
      <c r="BD214" s="1">
        <v>7.0</v>
      </c>
      <c r="BE214" s="1">
        <v>3006.78</v>
      </c>
      <c r="BF214" s="5">
        <v>43212.0</v>
      </c>
      <c r="BG214">
        <f t="shared" si="5"/>
        <v>79</v>
      </c>
      <c r="BI214">
        <f t="shared" si="6"/>
        <v>0</v>
      </c>
      <c r="BJ214">
        <f t="shared" si="7"/>
        <v>79</v>
      </c>
      <c r="BK214" s="1">
        <v>38.0</v>
      </c>
      <c r="BM214" s="1">
        <v>41.0</v>
      </c>
      <c r="BN214" s="1"/>
      <c r="BP214">
        <f t="shared" si="8"/>
        <v>0</v>
      </c>
      <c r="BQ214">
        <f t="shared" si="9"/>
        <v>0</v>
      </c>
      <c r="BR214">
        <f t="shared" si="10"/>
        <v>0</v>
      </c>
      <c r="CC214">
        <f t="shared" si="11"/>
        <v>0</v>
      </c>
      <c r="CG214">
        <f t="shared" si="12"/>
        <v>0</v>
      </c>
      <c r="CK214">
        <f t="shared" si="13"/>
        <v>0</v>
      </c>
      <c r="CO214">
        <f t="shared" si="14"/>
        <v>0</v>
      </c>
      <c r="CU214" s="1" t="s">
        <v>154</v>
      </c>
    </row>
    <row r="215">
      <c r="A215" s="1">
        <v>246.0</v>
      </c>
      <c r="C215" s="1" t="s">
        <v>61</v>
      </c>
      <c r="D215" s="1">
        <v>28.0</v>
      </c>
      <c r="E215" s="1">
        <v>0.0</v>
      </c>
      <c r="F215" s="1" t="s">
        <v>3</v>
      </c>
      <c r="H215" s="5">
        <v>43193.0</v>
      </c>
      <c r="I215" s="5">
        <v>43197.0</v>
      </c>
      <c r="J215" s="6">
        <v>0.33125</v>
      </c>
      <c r="K215" s="1">
        <v>2.0</v>
      </c>
      <c r="L215" s="5">
        <v>43197.0</v>
      </c>
      <c r="M215" s="1">
        <v>46.0</v>
      </c>
      <c r="N215" s="5">
        <v>43201.0</v>
      </c>
      <c r="O215" s="1">
        <v>342.32</v>
      </c>
      <c r="P215" s="5">
        <v>43204.0</v>
      </c>
      <c r="Q215" s="1">
        <v>1219.07</v>
      </c>
      <c r="R215" s="5">
        <v>43202.0</v>
      </c>
      <c r="S215" s="6">
        <v>0.3125</v>
      </c>
      <c r="T215" s="6">
        <v>0.36041666666666666</v>
      </c>
      <c r="U215" s="5">
        <v>43208.0</v>
      </c>
      <c r="X215" s="1">
        <v>3402.33</v>
      </c>
      <c r="Y215" s="8">
        <f t="shared" si="1"/>
        <v>132</v>
      </c>
      <c r="Z215" s="1">
        <v>123.0</v>
      </c>
      <c r="AA215" s="1"/>
      <c r="AB215">
        <f t="shared" si="2"/>
        <v>123</v>
      </c>
      <c r="AC215" s="1">
        <v>9.0</v>
      </c>
      <c r="AE215">
        <f t="shared" si="3"/>
        <v>9</v>
      </c>
      <c r="AH215" s="1">
        <v>37.0</v>
      </c>
      <c r="AI215" s="8">
        <f t="shared" si="4"/>
        <v>169</v>
      </c>
      <c r="AJ215" s="5">
        <v>43209.0</v>
      </c>
      <c r="AK215" s="1">
        <v>1.0</v>
      </c>
      <c r="AL215" s="1">
        <v>0.0</v>
      </c>
      <c r="AM215" s="5">
        <v>43210.0</v>
      </c>
      <c r="AN215" s="1">
        <v>0.0</v>
      </c>
      <c r="AO215" s="1">
        <v>0.0</v>
      </c>
      <c r="AP215" s="5">
        <v>43211.0</v>
      </c>
      <c r="AQ215" s="1">
        <v>1.0</v>
      </c>
      <c r="AR215" s="1">
        <v>2.0</v>
      </c>
      <c r="AS215" s="5">
        <v>43212.0</v>
      </c>
      <c r="AT215" s="1">
        <v>1.0</v>
      </c>
      <c r="AU215" s="1">
        <v>1.0</v>
      </c>
      <c r="AV215" s="5">
        <v>43213.0</v>
      </c>
      <c r="AW215" s="1">
        <v>1.0</v>
      </c>
      <c r="AX215" s="1">
        <v>1.0</v>
      </c>
      <c r="AY215" s="5">
        <v>43214.0</v>
      </c>
      <c r="AZ215" s="1">
        <v>1.0</v>
      </c>
      <c r="BA215" s="1">
        <v>3.0</v>
      </c>
      <c r="BB215" s="5">
        <v>43215.0</v>
      </c>
      <c r="BC215" s="1">
        <v>0.0</v>
      </c>
      <c r="BD215" s="1">
        <v>0.0</v>
      </c>
      <c r="BE215" s="1">
        <v>3274.92</v>
      </c>
      <c r="BF215" s="5">
        <v>43212.0</v>
      </c>
      <c r="BG215">
        <f t="shared" si="5"/>
        <v>70</v>
      </c>
      <c r="BI215">
        <f t="shared" si="6"/>
        <v>0</v>
      </c>
      <c r="BJ215">
        <f t="shared" si="7"/>
        <v>70</v>
      </c>
      <c r="BK215" s="1">
        <v>37.0</v>
      </c>
      <c r="BM215" s="1">
        <v>33.0</v>
      </c>
      <c r="BN215" s="1"/>
      <c r="BP215">
        <f t="shared" si="8"/>
        <v>0</v>
      </c>
      <c r="BQ215">
        <f t="shared" si="9"/>
        <v>0</v>
      </c>
      <c r="BR215">
        <f t="shared" si="10"/>
        <v>0</v>
      </c>
      <c r="CC215">
        <f t="shared" si="11"/>
        <v>0</v>
      </c>
      <c r="CG215">
        <f t="shared" si="12"/>
        <v>0</v>
      </c>
      <c r="CK215">
        <f t="shared" si="13"/>
        <v>0</v>
      </c>
      <c r="CO215">
        <f t="shared" si="14"/>
        <v>0</v>
      </c>
      <c r="CU215" s="1" t="s">
        <v>154</v>
      </c>
    </row>
    <row r="216">
      <c r="A216" s="1">
        <v>247.0</v>
      </c>
      <c r="C216" s="1" t="s">
        <v>61</v>
      </c>
      <c r="D216" s="1">
        <v>28.0</v>
      </c>
      <c r="E216" s="1">
        <v>0.0</v>
      </c>
      <c r="F216" s="1" t="s">
        <v>4</v>
      </c>
      <c r="H216" s="5">
        <v>43193.0</v>
      </c>
      <c r="I216" s="5">
        <v>43197.0</v>
      </c>
      <c r="J216" s="6">
        <v>0.3284722222222222</v>
      </c>
      <c r="K216" s="1">
        <v>1.0</v>
      </c>
      <c r="L216" s="5">
        <v>43197.0</v>
      </c>
      <c r="M216" s="1">
        <v>39.68</v>
      </c>
      <c r="N216" s="5">
        <v>43200.0</v>
      </c>
      <c r="O216" s="1">
        <v>230.68</v>
      </c>
      <c r="P216" s="5">
        <v>43204.0</v>
      </c>
      <c r="Q216" s="1">
        <v>1210.74</v>
      </c>
      <c r="R216" s="5">
        <v>43205.0</v>
      </c>
      <c r="S216" s="6">
        <v>0.3194444444444444</v>
      </c>
      <c r="T216" s="6">
        <v>0.3659722222222222</v>
      </c>
      <c r="U216" s="5">
        <v>43207.0</v>
      </c>
      <c r="V216" s="1">
        <v>5.0</v>
      </c>
      <c r="W216" s="1">
        <v>0.0</v>
      </c>
      <c r="X216" s="1">
        <v>2801.51</v>
      </c>
      <c r="Y216" s="8">
        <f t="shared" si="1"/>
        <v>80</v>
      </c>
      <c r="Z216" s="1">
        <v>76.0</v>
      </c>
      <c r="AA216" s="1"/>
      <c r="AB216">
        <f t="shared" si="2"/>
        <v>76</v>
      </c>
      <c r="AC216" s="1">
        <v>4.0</v>
      </c>
      <c r="AE216">
        <f t="shared" si="3"/>
        <v>4</v>
      </c>
      <c r="AH216" s="1">
        <v>3.0</v>
      </c>
      <c r="AI216" s="8">
        <f t="shared" si="4"/>
        <v>83</v>
      </c>
      <c r="AJ216" s="5"/>
      <c r="AK216" s="1"/>
      <c r="AL216" s="1"/>
      <c r="AM216" s="5">
        <v>43209.0</v>
      </c>
      <c r="AN216" s="1">
        <v>1.0</v>
      </c>
      <c r="AO216" s="1">
        <v>0.0</v>
      </c>
      <c r="AP216" s="5">
        <v>43210.0</v>
      </c>
      <c r="AQ216" s="1">
        <v>1.0</v>
      </c>
      <c r="AR216" s="1">
        <v>0.0</v>
      </c>
      <c r="AS216" s="5">
        <v>43211.0</v>
      </c>
      <c r="AT216" s="1">
        <v>1.0</v>
      </c>
      <c r="AU216" s="1">
        <v>1.0</v>
      </c>
      <c r="AV216" s="5">
        <v>43212.0</v>
      </c>
      <c r="AW216" s="1">
        <v>1.0</v>
      </c>
      <c r="AX216" s="1">
        <v>1.0</v>
      </c>
      <c r="AY216" s="5">
        <v>43213.0</v>
      </c>
      <c r="AZ216" s="1">
        <v>0.0</v>
      </c>
      <c r="BA216" s="1">
        <v>0.0</v>
      </c>
      <c r="BB216" s="5">
        <v>43214.0</v>
      </c>
      <c r="BC216" s="1">
        <v>0.0</v>
      </c>
      <c r="BD216" s="1">
        <v>0.0</v>
      </c>
      <c r="BE216" s="1">
        <v>2602.57</v>
      </c>
      <c r="BF216" s="5">
        <v>43212.0</v>
      </c>
      <c r="BG216">
        <f t="shared" si="5"/>
        <v>69</v>
      </c>
      <c r="BI216">
        <f t="shared" si="6"/>
        <v>0</v>
      </c>
      <c r="BJ216">
        <f t="shared" si="7"/>
        <v>69</v>
      </c>
      <c r="BK216" s="1">
        <v>10.0</v>
      </c>
      <c r="BM216" s="1">
        <v>59.0</v>
      </c>
      <c r="BN216" s="1"/>
      <c r="BP216">
        <f t="shared" si="8"/>
        <v>7</v>
      </c>
      <c r="BQ216">
        <f t="shared" si="9"/>
        <v>7</v>
      </c>
      <c r="BR216">
        <f t="shared" si="10"/>
        <v>0</v>
      </c>
      <c r="BY216" s="1">
        <v>1.0</v>
      </c>
      <c r="CA216" s="1">
        <v>1.0</v>
      </c>
      <c r="CC216">
        <f t="shared" si="11"/>
        <v>1</v>
      </c>
      <c r="CF216" s="1">
        <v>1.0</v>
      </c>
      <c r="CG216">
        <f t="shared" si="12"/>
        <v>0</v>
      </c>
      <c r="CK216">
        <f t="shared" si="13"/>
        <v>4</v>
      </c>
      <c r="CN216" s="1">
        <v>4.0</v>
      </c>
      <c r="CO216">
        <f t="shared" si="14"/>
        <v>0</v>
      </c>
      <c r="CT216" s="1" t="s">
        <v>251</v>
      </c>
      <c r="CU216" s="1" t="s">
        <v>154</v>
      </c>
    </row>
    <row r="217">
      <c r="A217" s="1">
        <v>248.0</v>
      </c>
      <c r="C217" s="1" t="s">
        <v>61</v>
      </c>
      <c r="D217" s="1">
        <v>28.0</v>
      </c>
      <c r="E217" s="1">
        <v>0.0</v>
      </c>
      <c r="F217" s="1" t="s">
        <v>4</v>
      </c>
      <c r="H217" s="5">
        <v>43193.0</v>
      </c>
      <c r="I217" s="5">
        <v>43197.0</v>
      </c>
      <c r="J217" s="6">
        <v>0.33541666666666664</v>
      </c>
      <c r="K217" s="1">
        <v>2.0</v>
      </c>
      <c r="L217" s="5">
        <v>43197.0</v>
      </c>
      <c r="M217" s="1">
        <v>50.03</v>
      </c>
      <c r="N217" s="5">
        <v>43200.0</v>
      </c>
      <c r="O217" s="1">
        <v>225.23</v>
      </c>
      <c r="P217" s="5">
        <v>43205.0</v>
      </c>
      <c r="Q217" s="1">
        <v>1452.38</v>
      </c>
      <c r="R217" s="5">
        <v>43206.0</v>
      </c>
      <c r="S217" s="6">
        <v>0.3125</v>
      </c>
      <c r="T217" s="6">
        <v>0.36041666666666666</v>
      </c>
      <c r="U217" s="5">
        <v>43208.0</v>
      </c>
      <c r="V217" s="1">
        <v>5.0</v>
      </c>
      <c r="W217" s="1">
        <v>0.0</v>
      </c>
      <c r="X217" s="1">
        <v>337075.0</v>
      </c>
      <c r="Y217" s="8">
        <f t="shared" si="1"/>
        <v>167</v>
      </c>
      <c r="Z217" s="1">
        <v>158.0</v>
      </c>
      <c r="AA217" s="1"/>
      <c r="AB217">
        <f t="shared" si="2"/>
        <v>158</v>
      </c>
      <c r="AC217" s="1">
        <v>9.0</v>
      </c>
      <c r="AE217">
        <f t="shared" si="3"/>
        <v>9</v>
      </c>
      <c r="AH217" s="1">
        <v>22.0</v>
      </c>
      <c r="AI217" s="8">
        <f t="shared" si="4"/>
        <v>189</v>
      </c>
      <c r="AJ217" s="5">
        <v>43209.0</v>
      </c>
      <c r="AK217" s="1">
        <v>0.0</v>
      </c>
      <c r="AL217" s="1">
        <v>0.0</v>
      </c>
      <c r="AM217" s="5">
        <v>43210.0</v>
      </c>
      <c r="AN217" s="1">
        <v>0.0</v>
      </c>
      <c r="AO217" s="1">
        <v>0.0</v>
      </c>
      <c r="AP217" s="5">
        <v>43211.0</v>
      </c>
      <c r="AQ217" s="1">
        <v>1.0</v>
      </c>
      <c r="AR217" s="1">
        <v>3.0</v>
      </c>
      <c r="AS217" s="5">
        <v>43212.0</v>
      </c>
      <c r="AT217" s="1">
        <v>1.0</v>
      </c>
      <c r="AU217" s="1">
        <v>2.0</v>
      </c>
      <c r="AV217" s="5">
        <v>43213.0</v>
      </c>
      <c r="AW217" s="1">
        <v>1.0</v>
      </c>
      <c r="AX217" s="1">
        <v>4.0</v>
      </c>
      <c r="AY217" s="5">
        <v>43214.0</v>
      </c>
      <c r="AZ217" s="1">
        <v>1.0</v>
      </c>
      <c r="BA217" s="1">
        <v>4.0</v>
      </c>
      <c r="BB217" s="5">
        <v>43215.0</v>
      </c>
      <c r="BC217" s="1">
        <v>1.0</v>
      </c>
      <c r="BD217" s="1">
        <v>2.0</v>
      </c>
      <c r="BE217" s="1">
        <v>3000.68</v>
      </c>
      <c r="BF217" s="5">
        <v>43213.0</v>
      </c>
      <c r="BG217">
        <f t="shared" si="5"/>
        <v>148</v>
      </c>
      <c r="BI217">
        <f t="shared" si="6"/>
        <v>0</v>
      </c>
      <c r="BJ217">
        <f t="shared" si="7"/>
        <v>148</v>
      </c>
      <c r="BK217" s="1">
        <v>20.0</v>
      </c>
      <c r="BM217" s="1">
        <v>128.0</v>
      </c>
      <c r="BN217" s="1"/>
      <c r="BP217">
        <f t="shared" si="8"/>
        <v>10</v>
      </c>
      <c r="BQ217">
        <f t="shared" si="9"/>
        <v>10</v>
      </c>
      <c r="BR217">
        <f t="shared" si="10"/>
        <v>0</v>
      </c>
      <c r="BU217" s="1">
        <v>5.0</v>
      </c>
      <c r="CA217" s="1">
        <v>1.0</v>
      </c>
      <c r="CC217">
        <f t="shared" si="11"/>
        <v>0</v>
      </c>
      <c r="CG217">
        <f t="shared" si="12"/>
        <v>0</v>
      </c>
      <c r="CK217">
        <f t="shared" si="13"/>
        <v>4</v>
      </c>
      <c r="CN217" s="1">
        <v>4.0</v>
      </c>
      <c r="CO217">
        <f t="shared" si="14"/>
        <v>0</v>
      </c>
      <c r="CU217" s="1" t="s">
        <v>154</v>
      </c>
    </row>
    <row r="218">
      <c r="A218" s="1">
        <v>250.0</v>
      </c>
      <c r="C218" s="1" t="s">
        <v>61</v>
      </c>
      <c r="D218" s="1">
        <v>28.0</v>
      </c>
      <c r="E218" s="1">
        <v>0.0</v>
      </c>
      <c r="F218" s="1" t="s">
        <v>4</v>
      </c>
      <c r="H218" s="5">
        <v>43193.0</v>
      </c>
      <c r="I218" s="5">
        <v>43197.0</v>
      </c>
      <c r="J218" s="6">
        <v>0.32916666666666666</v>
      </c>
      <c r="K218" s="1">
        <v>2.0</v>
      </c>
      <c r="L218" s="5">
        <v>43197.0</v>
      </c>
      <c r="M218" s="1">
        <v>76.1</v>
      </c>
      <c r="N218" s="5">
        <v>43200.0</v>
      </c>
      <c r="O218" s="1">
        <v>343.11</v>
      </c>
      <c r="P218" s="5">
        <v>43203.0</v>
      </c>
      <c r="Q218" s="1">
        <v>1552.57</v>
      </c>
      <c r="R218" s="5">
        <v>43204.0</v>
      </c>
      <c r="S218" s="6">
        <v>0.3138888888888889</v>
      </c>
      <c r="T218" s="6">
        <v>0.3590277777777778</v>
      </c>
      <c r="U218" s="5">
        <v>43207.0</v>
      </c>
      <c r="V218" s="1">
        <v>5.0</v>
      </c>
      <c r="W218" s="1">
        <v>0.0</v>
      </c>
      <c r="X218" s="1">
        <v>4228.47</v>
      </c>
      <c r="Y218" s="8">
        <f t="shared" si="1"/>
        <v>159</v>
      </c>
      <c r="Z218" s="1">
        <v>132.0</v>
      </c>
      <c r="AA218" s="1"/>
      <c r="AB218">
        <f t="shared" si="2"/>
        <v>132</v>
      </c>
      <c r="AC218" s="1">
        <v>27.0</v>
      </c>
      <c r="AE218">
        <f t="shared" si="3"/>
        <v>27</v>
      </c>
      <c r="AH218" s="1">
        <v>36.0</v>
      </c>
      <c r="AI218" s="8">
        <f t="shared" si="4"/>
        <v>195</v>
      </c>
      <c r="AJ218" s="5"/>
      <c r="AK218" s="1"/>
      <c r="AL218" s="1"/>
      <c r="AM218" s="5">
        <v>43209.0</v>
      </c>
      <c r="AN218" s="1">
        <v>0.0</v>
      </c>
      <c r="AO218" s="1">
        <v>0.0</v>
      </c>
      <c r="AP218" s="5">
        <v>43210.0</v>
      </c>
      <c r="AQ218" s="1">
        <v>1.0</v>
      </c>
      <c r="AR218" s="1">
        <v>1.0</v>
      </c>
      <c r="AS218" s="5">
        <v>43211.0</v>
      </c>
      <c r="AT218" s="1">
        <v>1.0</v>
      </c>
      <c r="AU218" s="1">
        <v>1.0</v>
      </c>
      <c r="AV218" s="5">
        <v>43212.0</v>
      </c>
      <c r="AW218" s="1">
        <v>1.0</v>
      </c>
      <c r="AX218" s="1">
        <v>1.0</v>
      </c>
      <c r="AY218" s="5">
        <v>43213.0</v>
      </c>
      <c r="AZ218" s="1">
        <v>1.0</v>
      </c>
      <c r="BA218" s="1">
        <v>1.0</v>
      </c>
      <c r="BB218" s="5">
        <v>43214.0</v>
      </c>
      <c r="BC218" s="1">
        <v>1.0</v>
      </c>
      <c r="BD218" s="1">
        <v>4.0</v>
      </c>
      <c r="BE218" s="1">
        <v>3947.68</v>
      </c>
      <c r="BF218" s="5">
        <v>43211.0</v>
      </c>
      <c r="BG218">
        <f t="shared" si="5"/>
        <v>120</v>
      </c>
      <c r="BI218">
        <f t="shared" si="6"/>
        <v>0</v>
      </c>
      <c r="BJ218">
        <f t="shared" si="7"/>
        <v>120</v>
      </c>
      <c r="BK218" s="1">
        <v>73.0</v>
      </c>
      <c r="BM218" s="1">
        <v>47.0</v>
      </c>
      <c r="BN218" s="1"/>
      <c r="BP218">
        <f t="shared" si="8"/>
        <v>12</v>
      </c>
      <c r="BQ218">
        <f t="shared" si="9"/>
        <v>12</v>
      </c>
      <c r="BR218">
        <f t="shared" si="10"/>
        <v>0</v>
      </c>
      <c r="BS218" s="1">
        <v>2.0</v>
      </c>
      <c r="BU218" s="1">
        <v>2.0</v>
      </c>
      <c r="BY218" s="1">
        <v>1.0</v>
      </c>
      <c r="CA218" s="1">
        <v>1.0</v>
      </c>
      <c r="CC218">
        <f t="shared" si="11"/>
        <v>0</v>
      </c>
      <c r="CG218">
        <f t="shared" si="12"/>
        <v>0</v>
      </c>
      <c r="CK218">
        <f t="shared" si="13"/>
        <v>6</v>
      </c>
      <c r="CM218" s="1">
        <v>3.0</v>
      </c>
      <c r="CN218" s="1">
        <v>3.0</v>
      </c>
      <c r="CO218">
        <f t="shared" si="14"/>
        <v>0</v>
      </c>
      <c r="CT218" s="1" t="s">
        <v>251</v>
      </c>
      <c r="CU218" s="1" t="s">
        <v>176</v>
      </c>
    </row>
    <row r="219">
      <c r="A219" s="1">
        <v>251.0</v>
      </c>
      <c r="C219" s="1" t="s">
        <v>61</v>
      </c>
      <c r="D219" s="1">
        <v>28.0</v>
      </c>
      <c r="E219" s="1">
        <v>10.0</v>
      </c>
      <c r="F219" s="1">
        <v>0.0</v>
      </c>
      <c r="H219" s="5">
        <v>43195.0</v>
      </c>
      <c r="I219" s="5">
        <v>43199.0</v>
      </c>
      <c r="J219" s="6">
        <v>0.33541666666666664</v>
      </c>
      <c r="K219" s="1">
        <v>1.0</v>
      </c>
      <c r="L219" s="5">
        <v>43199.0</v>
      </c>
      <c r="M219" s="1">
        <v>55.02</v>
      </c>
      <c r="N219" s="5">
        <v>43202.0</v>
      </c>
      <c r="O219" s="1">
        <v>140.8</v>
      </c>
      <c r="P219" s="5">
        <v>43206.0</v>
      </c>
      <c r="Q219" s="1">
        <v>486.26</v>
      </c>
      <c r="U219" s="5">
        <v>43213.0</v>
      </c>
      <c r="V219" s="1">
        <v>5.0</v>
      </c>
      <c r="W219" s="1">
        <v>0.0</v>
      </c>
      <c r="X219" s="1">
        <v>960.2</v>
      </c>
      <c r="Y219" s="8">
        <f t="shared" si="1"/>
        <v>19</v>
      </c>
      <c r="Z219" s="1">
        <v>15.0</v>
      </c>
      <c r="AA219" s="1">
        <v>0.0</v>
      </c>
      <c r="AB219">
        <f t="shared" si="2"/>
        <v>15</v>
      </c>
      <c r="AC219" s="1">
        <v>3.0</v>
      </c>
      <c r="AD219" s="1">
        <v>1.0</v>
      </c>
      <c r="AE219">
        <f t="shared" si="3"/>
        <v>4</v>
      </c>
      <c r="AF219" s="5">
        <v>43219.0</v>
      </c>
      <c r="AG219" s="1">
        <v>1.0</v>
      </c>
      <c r="AI219" s="8">
        <f t="shared" si="4"/>
        <v>20</v>
      </c>
      <c r="AJ219" s="5">
        <v>43214.0</v>
      </c>
      <c r="AK219" s="1">
        <v>0.0</v>
      </c>
      <c r="AL219" s="1">
        <v>1.0</v>
      </c>
      <c r="AM219" s="5">
        <v>43215.0</v>
      </c>
      <c r="AN219" s="1">
        <v>1.0</v>
      </c>
      <c r="AO219" s="1">
        <v>1.0</v>
      </c>
      <c r="AP219" s="5">
        <v>43216.0</v>
      </c>
      <c r="AQ219" s="1">
        <v>1.0</v>
      </c>
      <c r="AR219" s="1">
        <v>0.0</v>
      </c>
      <c r="AS219" s="5">
        <v>43217.0</v>
      </c>
      <c r="AT219" s="1">
        <v>1.0</v>
      </c>
      <c r="AU219" s="1">
        <v>4.0</v>
      </c>
      <c r="AV219" s="5">
        <v>43218.0</v>
      </c>
      <c r="AW219" s="1">
        <v>1.0</v>
      </c>
      <c r="AX219" s="1">
        <v>1.0</v>
      </c>
      <c r="AY219" s="5">
        <v>43219.0</v>
      </c>
      <c r="AZ219" s="1">
        <v>1.0</v>
      </c>
      <c r="BA219" s="1">
        <v>2.0</v>
      </c>
      <c r="BB219" s="5">
        <v>43220.0</v>
      </c>
      <c r="BC219" s="1">
        <v>1.0</v>
      </c>
      <c r="BD219" s="1">
        <v>0.0</v>
      </c>
      <c r="BE219" s="1">
        <v>791.27</v>
      </c>
      <c r="BF219" s="5">
        <v>43220.0</v>
      </c>
      <c r="BG219">
        <f t="shared" si="5"/>
        <v>10</v>
      </c>
      <c r="BI219">
        <f t="shared" si="6"/>
        <v>0</v>
      </c>
      <c r="BJ219">
        <f t="shared" si="7"/>
        <v>10</v>
      </c>
      <c r="BK219" s="1">
        <v>0.0</v>
      </c>
      <c r="BM219" s="1">
        <v>10.0</v>
      </c>
      <c r="BN219" s="1"/>
      <c r="BP219">
        <f t="shared" si="8"/>
        <v>0</v>
      </c>
      <c r="BQ219">
        <f t="shared" si="9"/>
        <v>0</v>
      </c>
      <c r="BR219">
        <f t="shared" si="10"/>
        <v>0</v>
      </c>
      <c r="CC219">
        <f t="shared" si="11"/>
        <v>0</v>
      </c>
      <c r="CG219">
        <f t="shared" si="12"/>
        <v>0</v>
      </c>
      <c r="CK219">
        <f t="shared" si="13"/>
        <v>0</v>
      </c>
      <c r="CO219">
        <f t="shared" si="14"/>
        <v>0</v>
      </c>
      <c r="CT219" s="1" t="s">
        <v>253</v>
      </c>
    </row>
    <row r="220">
      <c r="A220" s="1">
        <v>252.0</v>
      </c>
      <c r="C220" s="1" t="s">
        <v>61</v>
      </c>
      <c r="D220" s="1">
        <v>28.0</v>
      </c>
      <c r="E220" s="1">
        <v>10.0</v>
      </c>
      <c r="F220" s="1" t="s">
        <v>3</v>
      </c>
      <c r="H220" s="5">
        <v>43195.0</v>
      </c>
      <c r="I220" s="5">
        <v>43199.0</v>
      </c>
      <c r="J220" s="6">
        <v>0.33194444444444443</v>
      </c>
      <c r="K220" s="1">
        <v>1.0</v>
      </c>
      <c r="L220" s="5">
        <v>43199.0</v>
      </c>
      <c r="M220" s="1">
        <v>59.67</v>
      </c>
      <c r="N220" s="5">
        <v>43203.0</v>
      </c>
      <c r="O220" s="1">
        <v>322.56</v>
      </c>
      <c r="P220" s="5">
        <v>43209.0</v>
      </c>
      <c r="Q220" s="1">
        <v>1800.72</v>
      </c>
      <c r="R220" s="5">
        <v>43204.0</v>
      </c>
      <c r="S220" s="6">
        <v>0.3138888888888889</v>
      </c>
      <c r="T220" s="6">
        <v>0.3590277777777778</v>
      </c>
      <c r="U220" s="5">
        <v>43214.0</v>
      </c>
      <c r="V220" s="1">
        <v>5.0</v>
      </c>
      <c r="W220" s="1">
        <v>0.0</v>
      </c>
      <c r="X220" s="1">
        <v>4271.33</v>
      </c>
      <c r="Y220" s="8">
        <f t="shared" si="1"/>
        <v>104</v>
      </c>
      <c r="Z220" s="1">
        <v>33.0</v>
      </c>
      <c r="AB220">
        <f t="shared" si="2"/>
        <v>33</v>
      </c>
      <c r="AC220" s="1">
        <v>71.0</v>
      </c>
      <c r="AE220">
        <f t="shared" si="3"/>
        <v>71</v>
      </c>
      <c r="AH220" s="1">
        <v>33.0</v>
      </c>
      <c r="AI220" s="8">
        <f t="shared" si="4"/>
        <v>137</v>
      </c>
      <c r="AJ220" s="5">
        <v>43215.0</v>
      </c>
      <c r="AK220" s="1">
        <v>0.0</v>
      </c>
      <c r="AL220" s="1">
        <v>0.0</v>
      </c>
      <c r="AM220" s="5">
        <v>43216.0</v>
      </c>
      <c r="AN220" s="1">
        <v>1.0</v>
      </c>
      <c r="AO220" s="1">
        <v>1.0</v>
      </c>
      <c r="AP220" s="5">
        <v>43217.0</v>
      </c>
      <c r="AQ220" s="1">
        <v>1.0</v>
      </c>
      <c r="AR220" s="1">
        <v>0.0</v>
      </c>
      <c r="AS220" s="5">
        <v>43218.0</v>
      </c>
      <c r="AT220" s="1">
        <v>0.0</v>
      </c>
      <c r="AU220" s="1">
        <v>1.0</v>
      </c>
      <c r="AV220" s="5">
        <v>43219.0</v>
      </c>
      <c r="AW220" s="1">
        <v>0.0</v>
      </c>
      <c r="AX220" s="1">
        <v>2.0</v>
      </c>
      <c r="AY220" s="5">
        <v>43220.0</v>
      </c>
      <c r="AZ220" s="1">
        <v>1.0</v>
      </c>
      <c r="BA220" s="1">
        <v>2.0</v>
      </c>
      <c r="BB220" s="5">
        <v>43221.0</v>
      </c>
      <c r="BC220" s="1">
        <v>1.0</v>
      </c>
      <c r="BD220" s="1">
        <v>3.0</v>
      </c>
      <c r="BE220" s="1">
        <v>3946.11</v>
      </c>
      <c r="BF220" s="5">
        <v>43220.0</v>
      </c>
      <c r="BG220">
        <f t="shared" si="5"/>
        <v>16</v>
      </c>
      <c r="BI220">
        <f t="shared" si="6"/>
        <v>0</v>
      </c>
      <c r="BJ220">
        <f t="shared" si="7"/>
        <v>16</v>
      </c>
      <c r="BK220" s="1">
        <v>1.0</v>
      </c>
      <c r="BM220" s="1">
        <v>15.0</v>
      </c>
      <c r="BN220" s="1"/>
      <c r="BP220">
        <f t="shared" si="8"/>
        <v>17</v>
      </c>
      <c r="BQ220">
        <f t="shared" si="9"/>
        <v>17</v>
      </c>
      <c r="BR220">
        <f t="shared" si="10"/>
        <v>0</v>
      </c>
      <c r="BS220" s="1">
        <v>1.0</v>
      </c>
      <c r="BY220" s="1">
        <v>6.0</v>
      </c>
      <c r="CA220" s="1">
        <v>5.0</v>
      </c>
      <c r="CC220">
        <f t="shared" si="11"/>
        <v>3</v>
      </c>
      <c r="CE220" s="1">
        <v>2.0</v>
      </c>
      <c r="CF220" s="1">
        <v>1.0</v>
      </c>
      <c r="CG220">
        <f t="shared" si="12"/>
        <v>0</v>
      </c>
      <c r="CK220">
        <f t="shared" si="13"/>
        <v>2</v>
      </c>
      <c r="CN220" s="1">
        <v>2.0</v>
      </c>
      <c r="CO220">
        <f t="shared" si="14"/>
        <v>0</v>
      </c>
      <c r="CU220" s="1" t="s">
        <v>154</v>
      </c>
    </row>
    <row r="221">
      <c r="A221" s="1">
        <v>253.0</v>
      </c>
      <c r="C221" s="1" t="s">
        <v>61</v>
      </c>
      <c r="D221" s="1">
        <v>28.0</v>
      </c>
      <c r="E221" s="1">
        <v>10.0</v>
      </c>
      <c r="F221" s="1" t="s">
        <v>4</v>
      </c>
      <c r="H221" s="5">
        <v>43195.0</v>
      </c>
      <c r="I221" s="5">
        <v>43199.0</v>
      </c>
      <c r="J221" s="6">
        <v>0.32916666666666666</v>
      </c>
      <c r="K221" s="1">
        <v>1.0</v>
      </c>
      <c r="L221" s="5">
        <v>43199.0</v>
      </c>
      <c r="M221" s="1">
        <v>76.91</v>
      </c>
      <c r="N221" s="5">
        <v>43201.0</v>
      </c>
      <c r="O221" s="1">
        <v>142.74</v>
      </c>
      <c r="P221" s="5">
        <v>43206.0</v>
      </c>
      <c r="Q221" s="1">
        <v>876.63</v>
      </c>
      <c r="R221" s="5">
        <v>43207.0</v>
      </c>
      <c r="S221" s="6">
        <v>0.3125</v>
      </c>
      <c r="T221" s="6">
        <v>0.36041666666666666</v>
      </c>
      <c r="U221" s="5">
        <v>43213.0</v>
      </c>
      <c r="V221" s="1">
        <v>5.0</v>
      </c>
      <c r="W221" s="1">
        <v>0.0</v>
      </c>
      <c r="X221" s="1">
        <v>2072.59</v>
      </c>
      <c r="Y221" s="8">
        <f t="shared" si="1"/>
        <v>17</v>
      </c>
      <c r="Z221" s="1">
        <v>10.0</v>
      </c>
      <c r="AA221" s="1">
        <v>0.0</v>
      </c>
      <c r="AB221">
        <f t="shared" si="2"/>
        <v>10</v>
      </c>
      <c r="AC221" s="1">
        <v>6.0</v>
      </c>
      <c r="AD221" s="1">
        <v>1.0</v>
      </c>
      <c r="AE221">
        <f t="shared" si="3"/>
        <v>7</v>
      </c>
      <c r="AF221" s="5">
        <v>43219.0</v>
      </c>
      <c r="AG221" s="1">
        <v>1.0</v>
      </c>
      <c r="AI221" s="8">
        <f t="shared" si="4"/>
        <v>18</v>
      </c>
      <c r="AJ221" s="5">
        <v>43214.0</v>
      </c>
      <c r="AK221" s="1">
        <v>0.0</v>
      </c>
      <c r="AL221" s="1">
        <v>0.0</v>
      </c>
      <c r="AM221" s="5">
        <v>43215.0</v>
      </c>
      <c r="AN221" s="1">
        <v>0.0</v>
      </c>
      <c r="AO221" s="1">
        <v>0.0</v>
      </c>
      <c r="AP221" s="5">
        <v>43216.0</v>
      </c>
      <c r="AQ221" s="1">
        <v>1.0</v>
      </c>
      <c r="AR221" s="1">
        <v>3.0</v>
      </c>
      <c r="AS221" s="5">
        <v>43217.0</v>
      </c>
      <c r="AT221" s="1">
        <v>1.0</v>
      </c>
      <c r="AU221" s="1">
        <v>5.0</v>
      </c>
      <c r="AV221" s="5">
        <v>43218.0</v>
      </c>
      <c r="AW221" s="1">
        <v>1.0</v>
      </c>
      <c r="AX221" s="1">
        <v>5.0</v>
      </c>
      <c r="AY221" s="5">
        <v>43219.0</v>
      </c>
      <c r="AZ221" s="1">
        <v>1.0</v>
      </c>
      <c r="BA221" s="1">
        <v>4.0</v>
      </c>
      <c r="BB221" s="5">
        <v>43220.0</v>
      </c>
      <c r="BC221" s="1">
        <v>0.0</v>
      </c>
      <c r="BD221" s="1">
        <v>2.0</v>
      </c>
      <c r="BE221" s="1">
        <v>2153.04</v>
      </c>
      <c r="BF221" s="5">
        <v>43219.0</v>
      </c>
      <c r="BG221">
        <f t="shared" si="5"/>
        <v>4</v>
      </c>
      <c r="BI221">
        <f t="shared" si="6"/>
        <v>0</v>
      </c>
      <c r="BJ221">
        <f t="shared" si="7"/>
        <v>4</v>
      </c>
      <c r="BK221" s="1">
        <v>1.0</v>
      </c>
      <c r="BM221" s="1">
        <v>3.0</v>
      </c>
      <c r="BN221" s="1"/>
      <c r="BP221">
        <f t="shared" si="8"/>
        <v>5</v>
      </c>
      <c r="BQ221">
        <f t="shared" si="9"/>
        <v>5</v>
      </c>
      <c r="BR221">
        <f t="shared" si="10"/>
        <v>0</v>
      </c>
      <c r="BU221" s="1">
        <v>4.0</v>
      </c>
      <c r="CA221" s="1">
        <v>1.0</v>
      </c>
      <c r="CC221">
        <f t="shared" si="11"/>
        <v>0</v>
      </c>
      <c r="CG221">
        <f t="shared" si="12"/>
        <v>0</v>
      </c>
      <c r="CK221">
        <f t="shared" si="13"/>
        <v>0</v>
      </c>
      <c r="CO221">
        <f t="shared" si="14"/>
        <v>0</v>
      </c>
      <c r="CT221" s="1" t="s">
        <v>254</v>
      </c>
    </row>
    <row r="222">
      <c r="A222" s="1">
        <v>254.0</v>
      </c>
      <c r="C222" s="1" t="s">
        <v>61</v>
      </c>
      <c r="D222" s="1">
        <v>28.0</v>
      </c>
      <c r="E222" s="1">
        <v>10.0</v>
      </c>
      <c r="F222" s="1">
        <v>0.0</v>
      </c>
      <c r="H222" s="5">
        <v>43195.0</v>
      </c>
      <c r="I222" s="5">
        <v>43199.0</v>
      </c>
      <c r="J222" s="6">
        <v>0.33541666666666664</v>
      </c>
      <c r="K222" s="1">
        <v>1.0</v>
      </c>
      <c r="L222" s="5">
        <v>43199.0</v>
      </c>
      <c r="M222" s="1">
        <v>36.27</v>
      </c>
      <c r="N222" s="5">
        <v>43203.0</v>
      </c>
      <c r="O222" s="1">
        <v>114.25</v>
      </c>
      <c r="P222" s="5">
        <v>43207.0</v>
      </c>
      <c r="Q222" s="1">
        <v>415.0</v>
      </c>
      <c r="U222" s="5">
        <v>43213.0</v>
      </c>
      <c r="V222" s="1">
        <v>5.0</v>
      </c>
      <c r="W222" s="1">
        <v>0.0</v>
      </c>
      <c r="X222" s="1">
        <v>1358.88</v>
      </c>
      <c r="Y222" s="8">
        <f t="shared" si="1"/>
        <v>21</v>
      </c>
      <c r="Z222" s="1">
        <v>12.0</v>
      </c>
      <c r="AB222">
        <f t="shared" si="2"/>
        <v>12</v>
      </c>
      <c r="AC222" s="1">
        <v>9.0</v>
      </c>
      <c r="AE222">
        <f t="shared" si="3"/>
        <v>9</v>
      </c>
      <c r="AI222" s="8">
        <f t="shared" si="4"/>
        <v>21</v>
      </c>
      <c r="AJ222" s="5">
        <v>43214.0</v>
      </c>
      <c r="AK222" s="1">
        <v>1.0</v>
      </c>
      <c r="AL222" s="1">
        <v>0.0</v>
      </c>
      <c r="AM222" s="5">
        <v>43215.0</v>
      </c>
      <c r="AN222" s="1">
        <v>1.0</v>
      </c>
      <c r="AO222" s="1">
        <v>1.0</v>
      </c>
      <c r="AP222" s="5">
        <v>43216.0</v>
      </c>
      <c r="AQ222" s="1">
        <v>1.0</v>
      </c>
      <c r="AR222" s="1">
        <v>1.0</v>
      </c>
      <c r="AS222" s="5">
        <v>43217.0</v>
      </c>
      <c r="AT222" s="1">
        <v>1.0</v>
      </c>
      <c r="AU222" s="1">
        <v>2.0</v>
      </c>
      <c r="AV222" s="5">
        <v>43218.0</v>
      </c>
      <c r="AW222" s="1">
        <v>0.0</v>
      </c>
      <c r="AX222" s="1">
        <v>2.0</v>
      </c>
      <c r="AY222" s="5">
        <v>43219.0</v>
      </c>
      <c r="AZ222" s="1">
        <v>1.0</v>
      </c>
      <c r="BA222" s="1">
        <v>7.0</v>
      </c>
      <c r="BB222" s="5">
        <v>43220.0</v>
      </c>
      <c r="BC222" s="1">
        <v>1.0</v>
      </c>
      <c r="BD222" s="1">
        <v>7.0</v>
      </c>
      <c r="BE222" s="1">
        <v>1492.18</v>
      </c>
      <c r="BF222" s="5">
        <v>43220.0</v>
      </c>
      <c r="BG222">
        <f t="shared" si="5"/>
        <v>6</v>
      </c>
      <c r="BI222">
        <f t="shared" si="6"/>
        <v>0</v>
      </c>
      <c r="BJ222">
        <f t="shared" si="7"/>
        <v>6</v>
      </c>
      <c r="BK222" s="1">
        <v>4.0</v>
      </c>
      <c r="BM222" s="1">
        <v>2.0</v>
      </c>
      <c r="BN222" s="1"/>
      <c r="BP222">
        <f t="shared" si="8"/>
        <v>6</v>
      </c>
      <c r="BQ222">
        <f t="shared" si="9"/>
        <v>6</v>
      </c>
      <c r="BR222">
        <f t="shared" si="10"/>
        <v>0</v>
      </c>
      <c r="BU222" s="1">
        <v>1.0</v>
      </c>
      <c r="BY222" s="1">
        <v>1.0</v>
      </c>
      <c r="CA222" s="1">
        <v>2.0</v>
      </c>
      <c r="CC222">
        <f t="shared" si="11"/>
        <v>0</v>
      </c>
      <c r="CG222">
        <f t="shared" si="12"/>
        <v>0</v>
      </c>
      <c r="CK222">
        <f t="shared" si="13"/>
        <v>2</v>
      </c>
      <c r="CM222" s="1">
        <v>2.0</v>
      </c>
      <c r="CO222">
        <f t="shared" si="14"/>
        <v>0</v>
      </c>
    </row>
    <row r="223">
      <c r="A223" s="1">
        <v>255.0</v>
      </c>
      <c r="C223" s="1" t="s">
        <v>61</v>
      </c>
      <c r="D223" s="1">
        <v>28.0</v>
      </c>
      <c r="E223" s="1">
        <v>10.0</v>
      </c>
      <c r="F223" s="1" t="s">
        <v>3</v>
      </c>
      <c r="H223" s="5">
        <v>43195.0</v>
      </c>
      <c r="I223" s="5">
        <v>43199.0</v>
      </c>
      <c r="J223" s="6">
        <v>0.3326388888888889</v>
      </c>
      <c r="K223" s="1">
        <v>1.0</v>
      </c>
      <c r="L223" s="5">
        <v>43199.0</v>
      </c>
      <c r="M223" s="1">
        <v>68.5</v>
      </c>
      <c r="N223" s="5">
        <v>43202.0</v>
      </c>
      <c r="O223" s="1">
        <v>127.39</v>
      </c>
      <c r="P223" s="5">
        <v>43208.0</v>
      </c>
      <c r="Q223" s="1">
        <v>294.48</v>
      </c>
      <c r="R223" s="5">
        <v>43203.0</v>
      </c>
      <c r="S223" s="6">
        <v>0.3145833333333333</v>
      </c>
      <c r="T223" s="6">
        <v>0.35833333333333334</v>
      </c>
      <c r="U223" s="5">
        <v>43213.0</v>
      </c>
      <c r="V223" s="1">
        <v>5.0</v>
      </c>
      <c r="W223" s="1">
        <v>0.0</v>
      </c>
      <c r="X223" s="1">
        <v>626.85</v>
      </c>
      <c r="Y223" s="8">
        <f t="shared" si="1"/>
        <v>14</v>
      </c>
      <c r="Z223" s="1">
        <v>12.0</v>
      </c>
      <c r="AB223">
        <f t="shared" si="2"/>
        <v>12</v>
      </c>
      <c r="AC223" s="1">
        <v>2.0</v>
      </c>
      <c r="AE223">
        <f t="shared" si="3"/>
        <v>2</v>
      </c>
      <c r="AI223" s="8">
        <f t="shared" si="4"/>
        <v>14</v>
      </c>
      <c r="AJ223" s="5">
        <v>43214.0</v>
      </c>
      <c r="AK223" s="1">
        <v>0.0</v>
      </c>
      <c r="AL223" s="1">
        <v>0.0</v>
      </c>
      <c r="AM223" s="5">
        <v>43215.0</v>
      </c>
      <c r="AN223" s="1">
        <v>0.0</v>
      </c>
      <c r="AO223" s="1">
        <v>0.0</v>
      </c>
      <c r="AP223" s="5">
        <v>43216.0</v>
      </c>
      <c r="AQ223" s="1">
        <v>1.0</v>
      </c>
      <c r="AR223" s="1">
        <v>1.0</v>
      </c>
      <c r="AS223" s="5">
        <v>43217.0</v>
      </c>
      <c r="AT223" s="1">
        <v>1.0</v>
      </c>
      <c r="AU223" s="1">
        <v>1.0</v>
      </c>
      <c r="AV223" s="5">
        <v>43218.0</v>
      </c>
      <c r="AW223" s="1">
        <v>0.0</v>
      </c>
      <c r="AX223" s="1">
        <v>2.0</v>
      </c>
      <c r="AY223" s="5">
        <v>43219.0</v>
      </c>
      <c r="AZ223" s="1">
        <v>1.0</v>
      </c>
      <c r="BA223" s="1">
        <v>1.0</v>
      </c>
      <c r="BB223" s="5">
        <v>43220.0</v>
      </c>
      <c r="BC223" s="1">
        <v>1.0</v>
      </c>
      <c r="BD223" s="1">
        <v>2.0</v>
      </c>
      <c r="BE223" s="1">
        <v>654.84</v>
      </c>
      <c r="BF223" s="5">
        <v>43220.0</v>
      </c>
      <c r="BG223">
        <f t="shared" si="5"/>
        <v>11</v>
      </c>
      <c r="BI223">
        <f t="shared" si="6"/>
        <v>0</v>
      </c>
      <c r="BJ223">
        <f t="shared" si="7"/>
        <v>11</v>
      </c>
      <c r="BK223" s="1">
        <v>0.0</v>
      </c>
      <c r="BM223" s="1">
        <v>11.0</v>
      </c>
      <c r="BN223" s="1"/>
      <c r="BP223">
        <f t="shared" si="8"/>
        <v>0</v>
      </c>
      <c r="BQ223">
        <f t="shared" si="9"/>
        <v>0</v>
      </c>
      <c r="BR223">
        <f t="shared" si="10"/>
        <v>0</v>
      </c>
      <c r="CC223">
        <f t="shared" si="11"/>
        <v>0</v>
      </c>
      <c r="CG223">
        <f t="shared" si="12"/>
        <v>0</v>
      </c>
      <c r="CK223">
        <f t="shared" si="13"/>
        <v>0</v>
      </c>
      <c r="CO223">
        <f t="shared" si="14"/>
        <v>0</v>
      </c>
      <c r="CT223" s="1" t="s">
        <v>149</v>
      </c>
    </row>
    <row r="224">
      <c r="A224" s="1">
        <v>256.0</v>
      </c>
      <c r="C224" s="1" t="s">
        <v>61</v>
      </c>
      <c r="D224" s="1">
        <v>28.0</v>
      </c>
      <c r="E224" s="1">
        <v>10.0</v>
      </c>
      <c r="F224" s="1" t="s">
        <v>4</v>
      </c>
      <c r="H224" s="5">
        <v>43195.0</v>
      </c>
      <c r="I224" s="5">
        <v>43199.0</v>
      </c>
      <c r="J224" s="6">
        <v>0.3298611111111111</v>
      </c>
      <c r="K224" s="1">
        <v>1.0</v>
      </c>
      <c r="L224" s="5">
        <v>43199.0</v>
      </c>
      <c r="M224" s="1">
        <v>55.16</v>
      </c>
      <c r="N224" s="5">
        <v>43203.0</v>
      </c>
      <c r="O224" s="1">
        <v>189.21</v>
      </c>
      <c r="P224" s="5">
        <v>43208.0</v>
      </c>
      <c r="Q224" s="1">
        <v>986.56</v>
      </c>
      <c r="R224" s="5">
        <v>43209.0</v>
      </c>
      <c r="S224" s="6">
        <v>0.3125</v>
      </c>
      <c r="T224" s="6">
        <v>0.3611111111111111</v>
      </c>
      <c r="U224" s="5">
        <v>43213.0</v>
      </c>
      <c r="V224" s="1">
        <v>5.0</v>
      </c>
      <c r="W224" s="1">
        <v>0.0</v>
      </c>
      <c r="X224" s="1">
        <v>2281.03</v>
      </c>
      <c r="Y224" s="8">
        <f t="shared" si="1"/>
        <v>38</v>
      </c>
      <c r="Z224" s="1">
        <v>26.0</v>
      </c>
      <c r="AB224">
        <f t="shared" si="2"/>
        <v>26</v>
      </c>
      <c r="AC224" s="1">
        <v>12.0</v>
      </c>
      <c r="AE224">
        <f t="shared" si="3"/>
        <v>12</v>
      </c>
      <c r="AI224" s="8">
        <f t="shared" si="4"/>
        <v>38</v>
      </c>
      <c r="AJ224" s="5">
        <v>43214.0</v>
      </c>
      <c r="AK224" s="1">
        <v>0.0</v>
      </c>
      <c r="AL224" s="1">
        <v>1.0</v>
      </c>
      <c r="AM224" s="5">
        <v>43215.0</v>
      </c>
      <c r="AN224" s="1">
        <v>0.0</v>
      </c>
      <c r="AO224" s="1">
        <v>0.0</v>
      </c>
      <c r="AP224" s="5">
        <v>43216.0</v>
      </c>
      <c r="AQ224" s="1">
        <v>1.0</v>
      </c>
      <c r="AR224" s="1">
        <v>0.0</v>
      </c>
      <c r="AS224" s="5">
        <v>43217.0</v>
      </c>
      <c r="AT224" s="1">
        <v>0.0</v>
      </c>
      <c r="AU224" s="1">
        <v>1.0</v>
      </c>
      <c r="AV224" s="5">
        <v>43218.0</v>
      </c>
      <c r="AW224" s="1">
        <v>0.0</v>
      </c>
      <c r="AX224" s="1">
        <v>0.0</v>
      </c>
      <c r="AY224" s="5">
        <v>43219.0</v>
      </c>
      <c r="AZ224" s="1">
        <v>1.0</v>
      </c>
      <c r="BA224" s="1">
        <v>2.0</v>
      </c>
      <c r="BB224" s="5">
        <v>43220.0</v>
      </c>
      <c r="BC224" s="1">
        <v>1.0</v>
      </c>
      <c r="BD224" s="1">
        <v>3.0</v>
      </c>
      <c r="BE224" s="1">
        <v>2181.74</v>
      </c>
      <c r="BF224" s="5">
        <v>43220.0</v>
      </c>
      <c r="BG224">
        <f t="shared" si="5"/>
        <v>15</v>
      </c>
      <c r="BI224">
        <f t="shared" si="6"/>
        <v>0</v>
      </c>
      <c r="BJ224">
        <f t="shared" si="7"/>
        <v>15</v>
      </c>
      <c r="BK224" s="1">
        <v>3.0</v>
      </c>
      <c r="BM224" s="1">
        <v>12.0</v>
      </c>
      <c r="BN224" s="1"/>
      <c r="BP224">
        <f t="shared" si="8"/>
        <v>0</v>
      </c>
      <c r="BQ224">
        <f t="shared" si="9"/>
        <v>0</v>
      </c>
      <c r="BR224">
        <f t="shared" si="10"/>
        <v>0</v>
      </c>
      <c r="CC224">
        <f t="shared" si="11"/>
        <v>0</v>
      </c>
      <c r="CG224">
        <f t="shared" si="12"/>
        <v>0</v>
      </c>
      <c r="CK224">
        <f t="shared" si="13"/>
        <v>0</v>
      </c>
      <c r="CO224">
        <f t="shared" si="14"/>
        <v>0</v>
      </c>
    </row>
    <row r="225">
      <c r="A225" s="1">
        <v>257.0</v>
      </c>
      <c r="C225" s="1" t="s">
        <v>61</v>
      </c>
      <c r="D225" s="1">
        <v>28.0</v>
      </c>
      <c r="E225" s="1">
        <v>10.0</v>
      </c>
      <c r="F225" s="1" t="s">
        <v>4</v>
      </c>
      <c r="H225" s="5">
        <v>43195.0</v>
      </c>
      <c r="I225" s="5">
        <v>43199.0</v>
      </c>
      <c r="J225" s="6">
        <v>0.3576388888888889</v>
      </c>
      <c r="K225" s="1">
        <v>1.0</v>
      </c>
      <c r="L225" s="5">
        <v>43199.0</v>
      </c>
      <c r="M225" s="1">
        <v>70.31</v>
      </c>
      <c r="N225" s="5">
        <v>43202.0</v>
      </c>
      <c r="O225" s="1">
        <v>148.64</v>
      </c>
      <c r="P225" s="5">
        <v>43208.0</v>
      </c>
      <c r="Q225" s="1">
        <v>387.36</v>
      </c>
      <c r="R225" s="5">
        <v>43209.0</v>
      </c>
      <c r="S225" s="6">
        <v>0.3125</v>
      </c>
      <c r="T225" s="6">
        <v>0.3611111111111111</v>
      </c>
      <c r="U225" s="5">
        <v>43213.0</v>
      </c>
      <c r="V225" s="1">
        <v>5.0</v>
      </c>
      <c r="W225" s="1">
        <v>0.0</v>
      </c>
      <c r="X225" s="1">
        <v>983.32</v>
      </c>
      <c r="Y225" s="8">
        <f t="shared" si="1"/>
        <v>17</v>
      </c>
      <c r="Z225" s="1">
        <v>14.0</v>
      </c>
      <c r="AB225">
        <f t="shared" si="2"/>
        <v>14</v>
      </c>
      <c r="AC225" s="1">
        <v>3.0</v>
      </c>
      <c r="AE225">
        <f t="shared" si="3"/>
        <v>3</v>
      </c>
      <c r="AH225" s="1">
        <v>11.0</v>
      </c>
      <c r="AI225" s="8">
        <f t="shared" si="4"/>
        <v>28</v>
      </c>
      <c r="AJ225" s="5">
        <v>43214.0</v>
      </c>
      <c r="AK225" s="1">
        <v>0.0</v>
      </c>
      <c r="AL225" s="1">
        <v>0.0</v>
      </c>
      <c r="AM225" s="5">
        <v>43215.0</v>
      </c>
      <c r="AN225" s="1">
        <v>0.0</v>
      </c>
      <c r="AO225" s="1">
        <v>0.0</v>
      </c>
      <c r="AP225" s="5">
        <v>43216.0</v>
      </c>
      <c r="AQ225" s="1">
        <v>1.0</v>
      </c>
      <c r="AR225" s="1">
        <v>0.0</v>
      </c>
      <c r="AS225" s="5">
        <v>43217.0</v>
      </c>
      <c r="AT225" s="1">
        <v>0.0</v>
      </c>
      <c r="AU225" s="1">
        <v>1.0</v>
      </c>
      <c r="AV225" s="5">
        <v>43218.0</v>
      </c>
      <c r="AW225" s="1">
        <v>0.0</v>
      </c>
      <c r="AX225" s="1">
        <v>1.0</v>
      </c>
      <c r="AY225" s="5">
        <v>43219.0</v>
      </c>
      <c r="AZ225" s="1">
        <v>1.0</v>
      </c>
      <c r="BA225" s="1">
        <v>2.0</v>
      </c>
      <c r="BB225" s="5">
        <v>43220.0</v>
      </c>
      <c r="BC225" s="1">
        <v>1.0</v>
      </c>
      <c r="BD225" s="1">
        <v>5.0</v>
      </c>
      <c r="BE225" s="1">
        <v>1037.33</v>
      </c>
      <c r="BF225" s="5">
        <v>43220.0</v>
      </c>
      <c r="BG225">
        <f t="shared" si="5"/>
        <v>13</v>
      </c>
      <c r="BH225" s="5">
        <v>43221.0</v>
      </c>
      <c r="BI225">
        <f t="shared" si="6"/>
        <v>1</v>
      </c>
      <c r="BJ225">
        <f t="shared" si="7"/>
        <v>14</v>
      </c>
      <c r="BK225" s="1">
        <v>3.0</v>
      </c>
      <c r="BL225" s="1">
        <v>1.0</v>
      </c>
      <c r="BM225" s="1">
        <v>10.0</v>
      </c>
      <c r="BN225" s="1"/>
      <c r="BO225" s="1">
        <v>0.0</v>
      </c>
      <c r="BP225">
        <f t="shared" si="8"/>
        <v>1</v>
      </c>
      <c r="BQ225">
        <f t="shared" si="9"/>
        <v>1</v>
      </c>
      <c r="BR225">
        <f t="shared" si="10"/>
        <v>0</v>
      </c>
      <c r="BT225" s="1">
        <v>0.0</v>
      </c>
      <c r="BV225" s="1">
        <v>0.0</v>
      </c>
      <c r="BX225" s="1">
        <v>0.0</v>
      </c>
      <c r="BZ225" s="1">
        <v>0.0</v>
      </c>
      <c r="CB225" s="1">
        <v>0.0</v>
      </c>
      <c r="CC225">
        <f t="shared" si="11"/>
        <v>0</v>
      </c>
      <c r="CD225" s="1"/>
      <c r="CE225" s="1"/>
      <c r="CF225" s="1"/>
      <c r="CG225">
        <f t="shared" si="12"/>
        <v>0</v>
      </c>
      <c r="CH225" s="1"/>
      <c r="CI225" s="1"/>
      <c r="CJ225" s="1">
        <v>0.0</v>
      </c>
      <c r="CK225">
        <f t="shared" si="13"/>
        <v>1</v>
      </c>
      <c r="CL225" s="1"/>
      <c r="CM225" s="1">
        <v>1.0</v>
      </c>
      <c r="CN225" s="1"/>
      <c r="CO225">
        <f t="shared" si="14"/>
        <v>0</v>
      </c>
      <c r="CT225" s="1" t="s">
        <v>255</v>
      </c>
      <c r="CU225" s="1" t="s">
        <v>256</v>
      </c>
    </row>
    <row r="226">
      <c r="A226" s="1">
        <v>258.0</v>
      </c>
      <c r="C226" s="1" t="s">
        <v>61</v>
      </c>
      <c r="D226" s="1">
        <v>28.0</v>
      </c>
      <c r="E226" s="1">
        <v>10.0</v>
      </c>
      <c r="F226" s="1" t="s">
        <v>4</v>
      </c>
      <c r="H226" s="5">
        <v>43195.0</v>
      </c>
      <c r="I226" s="5">
        <v>43199.0</v>
      </c>
      <c r="J226" s="6">
        <v>0.33055555555555555</v>
      </c>
      <c r="K226" s="1">
        <v>2.0</v>
      </c>
      <c r="L226" s="5">
        <v>43199.0</v>
      </c>
      <c r="M226" s="1">
        <v>53.75</v>
      </c>
      <c r="N226" s="5">
        <v>43203.0</v>
      </c>
      <c r="O226" s="1">
        <v>298.49</v>
      </c>
      <c r="P226" s="5">
        <v>43207.0</v>
      </c>
      <c r="Q226" s="1">
        <v>1144.58</v>
      </c>
      <c r="R226" s="5">
        <v>43208.0</v>
      </c>
      <c r="S226" s="6">
        <v>0.3145833333333333</v>
      </c>
      <c r="T226" s="6">
        <v>0.36041666666666666</v>
      </c>
      <c r="U226" s="5">
        <v>43212.0</v>
      </c>
      <c r="V226" s="1">
        <v>5.0</v>
      </c>
      <c r="W226" s="1">
        <v>0.0</v>
      </c>
      <c r="X226" s="1">
        <v>3363.8</v>
      </c>
      <c r="Y226" s="8">
        <f t="shared" si="1"/>
        <v>87</v>
      </c>
      <c r="Z226" s="1">
        <v>75.0</v>
      </c>
      <c r="AB226">
        <f t="shared" si="2"/>
        <v>75</v>
      </c>
      <c r="AC226" s="1">
        <v>11.0</v>
      </c>
      <c r="AD226" s="1">
        <v>1.0</v>
      </c>
      <c r="AE226">
        <f t="shared" si="3"/>
        <v>12</v>
      </c>
      <c r="AI226" s="8">
        <f t="shared" si="4"/>
        <v>87</v>
      </c>
      <c r="AJ226" s="5">
        <v>43213.0</v>
      </c>
      <c r="AK226" s="1">
        <v>0.0</v>
      </c>
      <c r="AL226" s="1">
        <v>0.0</v>
      </c>
      <c r="AM226" s="5">
        <v>43214.0</v>
      </c>
      <c r="AN226" s="1">
        <v>0.0</v>
      </c>
      <c r="AO226" s="1">
        <v>0.0</v>
      </c>
      <c r="AP226" s="5">
        <v>43215.0</v>
      </c>
      <c r="AQ226" s="1">
        <v>0.0</v>
      </c>
      <c r="AR226" s="1">
        <v>1.0</v>
      </c>
      <c r="AS226" s="5">
        <v>43216.0</v>
      </c>
      <c r="AT226" s="1">
        <v>1.0</v>
      </c>
      <c r="AU226" s="1">
        <v>1.0</v>
      </c>
      <c r="AV226" s="5">
        <v>43217.0</v>
      </c>
      <c r="AW226" s="1">
        <v>0.0</v>
      </c>
      <c r="AX226" s="1">
        <v>2.0</v>
      </c>
      <c r="AY226" s="5">
        <v>43218.0</v>
      </c>
      <c r="AZ226" s="1">
        <v>1.0</v>
      </c>
      <c r="BA226" s="1">
        <v>2.0</v>
      </c>
      <c r="BB226" s="5">
        <v>43219.0</v>
      </c>
      <c r="BC226" s="1">
        <v>1.0</v>
      </c>
      <c r="BD226" s="1">
        <v>6.0</v>
      </c>
      <c r="BE226" s="1">
        <v>2980.3</v>
      </c>
      <c r="BF226" s="5">
        <v>43219.0</v>
      </c>
      <c r="BG226">
        <f t="shared" si="5"/>
        <v>54</v>
      </c>
      <c r="BI226">
        <f t="shared" si="6"/>
        <v>0</v>
      </c>
      <c r="BJ226">
        <f t="shared" si="7"/>
        <v>54</v>
      </c>
      <c r="BK226" s="1">
        <v>5.0</v>
      </c>
      <c r="BM226" s="1">
        <v>49.0</v>
      </c>
      <c r="BN226" s="1"/>
      <c r="BP226">
        <f t="shared" si="8"/>
        <v>21</v>
      </c>
      <c r="BQ226">
        <f t="shared" si="9"/>
        <v>21</v>
      </c>
      <c r="BR226">
        <f t="shared" si="10"/>
        <v>0</v>
      </c>
      <c r="BU226" s="1">
        <v>3.0</v>
      </c>
      <c r="BY226" s="1">
        <v>6.0</v>
      </c>
      <c r="CA226" s="1">
        <v>6.0</v>
      </c>
      <c r="CC226">
        <f t="shared" si="11"/>
        <v>1</v>
      </c>
      <c r="CE226" s="1">
        <v>1.0</v>
      </c>
      <c r="CG226">
        <f t="shared" si="12"/>
        <v>0</v>
      </c>
      <c r="CK226">
        <f t="shared" si="13"/>
        <v>5</v>
      </c>
      <c r="CM226" s="1">
        <v>2.0</v>
      </c>
      <c r="CN226" s="1">
        <v>3.0</v>
      </c>
      <c r="CO226">
        <f t="shared" si="14"/>
        <v>0</v>
      </c>
    </row>
    <row r="227">
      <c r="A227" s="1">
        <v>259.0</v>
      </c>
      <c r="C227" s="1" t="s">
        <v>61</v>
      </c>
      <c r="D227" s="1">
        <v>28.0</v>
      </c>
      <c r="E227" s="1">
        <v>10.0</v>
      </c>
      <c r="F227" s="1" t="s">
        <v>3</v>
      </c>
      <c r="G227" s="5">
        <v>43205.0</v>
      </c>
      <c r="H227" s="5">
        <v>43195.0</v>
      </c>
      <c r="I227" s="5">
        <v>43199.0</v>
      </c>
      <c r="J227" s="6">
        <v>0.3333333333333333</v>
      </c>
      <c r="K227" s="1">
        <v>1.0</v>
      </c>
      <c r="L227" s="5">
        <v>43199.0</v>
      </c>
      <c r="M227" s="1">
        <v>59.32</v>
      </c>
      <c r="N227" s="5">
        <v>43203.0</v>
      </c>
      <c r="O227" s="1">
        <v>66.65</v>
      </c>
      <c r="Y227" s="8">
        <f t="shared" si="1"/>
        <v>0</v>
      </c>
      <c r="AB227">
        <f t="shared" si="2"/>
        <v>0</v>
      </c>
      <c r="AE227">
        <f t="shared" si="3"/>
        <v>0</v>
      </c>
      <c r="AI227" s="8">
        <f t="shared" si="4"/>
        <v>0</v>
      </c>
      <c r="BG227">
        <f t="shared" si="5"/>
        <v>0</v>
      </c>
      <c r="BI227">
        <f t="shared" si="6"/>
        <v>0</v>
      </c>
      <c r="BJ227">
        <f t="shared" si="7"/>
        <v>0</v>
      </c>
      <c r="BP227">
        <f t="shared" si="8"/>
        <v>0</v>
      </c>
      <c r="BQ227">
        <f t="shared" si="9"/>
        <v>0</v>
      </c>
      <c r="BR227">
        <f t="shared" si="10"/>
        <v>0</v>
      </c>
      <c r="CC227">
        <f t="shared" si="11"/>
        <v>0</v>
      </c>
      <c r="CG227">
        <f t="shared" si="12"/>
        <v>0</v>
      </c>
      <c r="CK227">
        <f t="shared" si="13"/>
        <v>0</v>
      </c>
      <c r="CO227">
        <f t="shared" si="14"/>
        <v>0</v>
      </c>
      <c r="CT227" s="1" t="s">
        <v>257</v>
      </c>
    </row>
    <row r="228">
      <c r="A228" s="1">
        <v>261.0</v>
      </c>
      <c r="C228" s="1" t="s">
        <v>61</v>
      </c>
      <c r="D228" s="1">
        <v>28.0</v>
      </c>
      <c r="E228" s="1">
        <v>10.0</v>
      </c>
      <c r="F228" s="1" t="s">
        <v>3</v>
      </c>
      <c r="G228" s="5">
        <v>43203.0</v>
      </c>
      <c r="H228" s="5">
        <v>43195.0</v>
      </c>
      <c r="I228" s="5">
        <v>43199.0</v>
      </c>
      <c r="J228" s="6">
        <v>0.33402777777777776</v>
      </c>
      <c r="K228" s="1">
        <v>2.0</v>
      </c>
      <c r="L228" s="5">
        <v>43199.0</v>
      </c>
      <c r="M228" s="1">
        <v>34.99</v>
      </c>
      <c r="Y228" s="8">
        <f t="shared" si="1"/>
        <v>0</v>
      </c>
      <c r="AB228">
        <f t="shared" si="2"/>
        <v>0</v>
      </c>
      <c r="AE228">
        <f t="shared" si="3"/>
        <v>0</v>
      </c>
      <c r="AI228" s="8">
        <f t="shared" si="4"/>
        <v>0</v>
      </c>
      <c r="BG228">
        <f t="shared" si="5"/>
        <v>0</v>
      </c>
      <c r="BI228">
        <f t="shared" si="6"/>
        <v>0</v>
      </c>
      <c r="BJ228">
        <f t="shared" si="7"/>
        <v>0</v>
      </c>
      <c r="BP228">
        <f t="shared" si="8"/>
        <v>0</v>
      </c>
      <c r="BQ228">
        <f t="shared" si="9"/>
        <v>0</v>
      </c>
      <c r="BR228">
        <f t="shared" si="10"/>
        <v>0</v>
      </c>
      <c r="CC228">
        <f t="shared" si="11"/>
        <v>0</v>
      </c>
      <c r="CG228">
        <f t="shared" si="12"/>
        <v>0</v>
      </c>
      <c r="CK228">
        <f t="shared" si="13"/>
        <v>0</v>
      </c>
      <c r="CO228">
        <f t="shared" si="14"/>
        <v>0</v>
      </c>
    </row>
    <row r="229">
      <c r="A229" s="1">
        <v>262.0</v>
      </c>
      <c r="C229" s="1" t="s">
        <v>61</v>
      </c>
      <c r="D229" s="1">
        <v>28.0</v>
      </c>
      <c r="E229" s="1">
        <v>10.0</v>
      </c>
      <c r="F229" s="1" t="s">
        <v>4</v>
      </c>
      <c r="H229" s="5">
        <v>43195.0</v>
      </c>
      <c r="I229" s="5">
        <v>43199.0</v>
      </c>
      <c r="J229" s="6">
        <v>0.33125</v>
      </c>
      <c r="K229" s="1">
        <v>1.0</v>
      </c>
      <c r="L229" s="5">
        <v>43199.0</v>
      </c>
      <c r="M229" s="1">
        <v>58.41</v>
      </c>
      <c r="N229" s="5">
        <v>43201.0</v>
      </c>
      <c r="O229" s="1">
        <v>160.24</v>
      </c>
      <c r="P229" s="5">
        <v>43205.0</v>
      </c>
      <c r="Q229" s="1">
        <v>812.32</v>
      </c>
      <c r="R229" s="5">
        <v>43206.0</v>
      </c>
      <c r="S229" s="6">
        <v>0.3125</v>
      </c>
      <c r="T229" s="6">
        <v>0.36041666666666666</v>
      </c>
      <c r="U229" s="5">
        <v>43213.0</v>
      </c>
      <c r="V229" s="1">
        <v>5.0</v>
      </c>
      <c r="W229" s="1">
        <v>0.0</v>
      </c>
      <c r="X229" s="1">
        <v>1599.43</v>
      </c>
      <c r="Y229" s="8">
        <f t="shared" si="1"/>
        <v>4</v>
      </c>
      <c r="Z229" s="1">
        <v>1.0</v>
      </c>
      <c r="AB229">
        <f t="shared" si="2"/>
        <v>1</v>
      </c>
      <c r="AC229" s="1">
        <v>3.0</v>
      </c>
      <c r="AE229">
        <f t="shared" si="3"/>
        <v>3</v>
      </c>
      <c r="AH229" s="1">
        <v>0.0</v>
      </c>
      <c r="AI229" s="8">
        <f t="shared" si="4"/>
        <v>4</v>
      </c>
      <c r="AJ229" s="5">
        <v>43214.0</v>
      </c>
      <c r="AK229" s="1">
        <v>1.0</v>
      </c>
      <c r="AL229" s="1">
        <v>0.0</v>
      </c>
      <c r="AM229" s="5">
        <v>43215.0</v>
      </c>
      <c r="AN229" s="1">
        <v>0.0</v>
      </c>
      <c r="AO229" s="1">
        <v>1.0</v>
      </c>
      <c r="AP229" s="5">
        <v>43216.0</v>
      </c>
      <c r="AQ229" s="1">
        <v>0.0</v>
      </c>
      <c r="AR229" s="1">
        <v>1.0</v>
      </c>
      <c r="AS229" s="5">
        <v>43217.0</v>
      </c>
      <c r="AT229" s="1">
        <v>1.0</v>
      </c>
      <c r="AU229" s="1">
        <v>3.0</v>
      </c>
      <c r="AV229" s="5">
        <v>43218.0</v>
      </c>
      <c r="AW229" s="1">
        <v>0.0</v>
      </c>
      <c r="AX229" s="1">
        <v>0.0</v>
      </c>
      <c r="AY229" s="5">
        <v>43219.0</v>
      </c>
      <c r="AZ229" s="1">
        <v>1.0</v>
      </c>
      <c r="BA229" s="1">
        <v>4.0</v>
      </c>
      <c r="BB229" s="5">
        <v>43220.0</v>
      </c>
      <c r="BC229" s="1">
        <v>1.0</v>
      </c>
      <c r="BD229" s="1">
        <v>2.0</v>
      </c>
      <c r="BE229" s="1">
        <v>1595.59</v>
      </c>
      <c r="BG229">
        <f t="shared" si="5"/>
        <v>0</v>
      </c>
      <c r="BI229">
        <f t="shared" si="6"/>
        <v>0</v>
      </c>
      <c r="BJ229">
        <f t="shared" si="7"/>
        <v>0</v>
      </c>
      <c r="BP229">
        <f t="shared" si="8"/>
        <v>0</v>
      </c>
      <c r="BQ229">
        <f t="shared" si="9"/>
        <v>0</v>
      </c>
      <c r="BR229">
        <f t="shared" si="10"/>
        <v>0</v>
      </c>
      <c r="CC229">
        <f t="shared" si="11"/>
        <v>0</v>
      </c>
      <c r="CG229">
        <f t="shared" si="12"/>
        <v>0</v>
      </c>
      <c r="CK229">
        <f t="shared" si="13"/>
        <v>0</v>
      </c>
      <c r="CO229">
        <f t="shared" si="14"/>
        <v>0</v>
      </c>
      <c r="CT229" s="1" t="s">
        <v>258</v>
      </c>
      <c r="CU229" s="1" t="s">
        <v>259</v>
      </c>
    </row>
    <row r="230">
      <c r="A230" s="1">
        <v>263.0</v>
      </c>
      <c r="C230" s="1" t="s">
        <v>61</v>
      </c>
      <c r="D230" s="1">
        <v>28.0</v>
      </c>
      <c r="E230" s="1">
        <v>0.0</v>
      </c>
      <c r="F230" s="1">
        <v>0.0</v>
      </c>
      <c r="G230" s="5">
        <v>43218.0</v>
      </c>
      <c r="H230" s="5">
        <v>43195.0</v>
      </c>
      <c r="I230" s="5">
        <v>43199.0</v>
      </c>
      <c r="J230" s="6">
        <v>0.325</v>
      </c>
      <c r="K230" s="1">
        <v>1.0</v>
      </c>
      <c r="L230" s="5">
        <v>43199.0</v>
      </c>
      <c r="M230" s="1">
        <v>70.83</v>
      </c>
      <c r="N230" s="5">
        <v>43202.0</v>
      </c>
      <c r="O230" s="1">
        <v>149.59</v>
      </c>
      <c r="P230" s="5">
        <v>43209.0</v>
      </c>
      <c r="Q230" s="1">
        <v>510.52</v>
      </c>
      <c r="U230" s="5">
        <v>43214.0</v>
      </c>
      <c r="V230" s="1">
        <v>5.0</v>
      </c>
      <c r="W230" s="1">
        <v>0.0</v>
      </c>
      <c r="X230" s="1">
        <v>930.23</v>
      </c>
      <c r="Y230" s="8">
        <f t="shared" si="1"/>
        <v>18</v>
      </c>
      <c r="Z230" s="1">
        <v>13.0</v>
      </c>
      <c r="AB230">
        <f t="shared" si="2"/>
        <v>13</v>
      </c>
      <c r="AD230" s="1">
        <v>5.0</v>
      </c>
      <c r="AE230">
        <f t="shared" si="3"/>
        <v>5</v>
      </c>
      <c r="AI230" s="8">
        <f t="shared" si="4"/>
        <v>18</v>
      </c>
      <c r="AJ230" s="5">
        <v>43215.0</v>
      </c>
      <c r="AK230" s="1">
        <v>0.0</v>
      </c>
      <c r="AL230" s="1">
        <v>0.0</v>
      </c>
      <c r="AM230" s="5">
        <v>43216.0</v>
      </c>
      <c r="AN230" s="1">
        <v>0.0</v>
      </c>
      <c r="AO230" s="1">
        <v>0.0</v>
      </c>
      <c r="AP230" s="5">
        <v>43217.0</v>
      </c>
      <c r="AQ230" s="1">
        <v>1.0</v>
      </c>
      <c r="AR230" s="1">
        <v>2.0</v>
      </c>
      <c r="AS230" s="5">
        <v>43218.0</v>
      </c>
      <c r="AT230" s="1">
        <v>0.0</v>
      </c>
      <c r="AU230" s="1">
        <v>0.0</v>
      </c>
      <c r="BF230" s="5">
        <v>43219.0</v>
      </c>
      <c r="BG230">
        <f t="shared" si="5"/>
        <v>11</v>
      </c>
      <c r="BI230">
        <f t="shared" si="6"/>
        <v>0</v>
      </c>
      <c r="BJ230">
        <f t="shared" si="7"/>
        <v>11</v>
      </c>
      <c r="BK230" s="1">
        <v>0.0</v>
      </c>
      <c r="BM230" s="1">
        <v>11.0</v>
      </c>
      <c r="BN230" s="1"/>
      <c r="BP230">
        <f t="shared" si="8"/>
        <v>0</v>
      </c>
      <c r="BQ230">
        <f t="shared" si="9"/>
        <v>0</v>
      </c>
      <c r="BR230">
        <f t="shared" si="10"/>
        <v>0</v>
      </c>
      <c r="CC230">
        <f t="shared" si="11"/>
        <v>0</v>
      </c>
      <c r="CG230">
        <f t="shared" si="12"/>
        <v>0</v>
      </c>
      <c r="CK230">
        <f t="shared" si="13"/>
        <v>0</v>
      </c>
      <c r="CO230">
        <f t="shared" si="14"/>
        <v>0</v>
      </c>
      <c r="CT230" s="1" t="s">
        <v>260</v>
      </c>
    </row>
    <row r="231">
      <c r="A231" s="1">
        <v>264.0</v>
      </c>
      <c r="C231" s="1" t="s">
        <v>61</v>
      </c>
      <c r="D231" s="1">
        <v>28.0</v>
      </c>
      <c r="E231" s="1">
        <v>0.0</v>
      </c>
      <c r="F231" s="1" t="s">
        <v>3</v>
      </c>
      <c r="H231" s="5">
        <v>43195.0</v>
      </c>
      <c r="I231" s="5">
        <v>43199.0</v>
      </c>
      <c r="J231" s="6">
        <v>0.3229166666666667</v>
      </c>
      <c r="K231" s="1">
        <v>1.0</v>
      </c>
      <c r="L231" s="5">
        <v>43199.0</v>
      </c>
      <c r="M231" s="1">
        <v>76.04</v>
      </c>
      <c r="N231" s="5">
        <v>43204.0</v>
      </c>
      <c r="O231" s="1">
        <v>301.18</v>
      </c>
      <c r="R231" s="5">
        <v>43205.0</v>
      </c>
      <c r="S231" s="6">
        <v>0.3194444444444444</v>
      </c>
      <c r="T231" s="6">
        <v>0.3659722222222222</v>
      </c>
      <c r="U231" s="5">
        <v>43210.0</v>
      </c>
      <c r="V231" s="1">
        <v>4.0</v>
      </c>
      <c r="W231" s="1">
        <v>1.0</v>
      </c>
      <c r="X231" s="1">
        <v>556.11</v>
      </c>
      <c r="Y231" s="8">
        <f t="shared" si="1"/>
        <v>1</v>
      </c>
      <c r="Z231" s="1">
        <v>0.0</v>
      </c>
      <c r="AA231" s="1"/>
      <c r="AB231">
        <f t="shared" si="2"/>
        <v>0</v>
      </c>
      <c r="AC231" s="1">
        <v>1.0</v>
      </c>
      <c r="AE231">
        <f t="shared" si="3"/>
        <v>1</v>
      </c>
      <c r="AH231" s="1">
        <v>0.0</v>
      </c>
      <c r="AI231" s="8">
        <f t="shared" si="4"/>
        <v>1</v>
      </c>
      <c r="AJ231" s="5">
        <v>43211.0</v>
      </c>
      <c r="AK231" s="1">
        <v>0.0</v>
      </c>
      <c r="AL231" s="1">
        <v>1.0</v>
      </c>
      <c r="AM231" s="5">
        <v>43212.0</v>
      </c>
      <c r="AN231" s="1">
        <v>0.0</v>
      </c>
      <c r="AO231" s="1">
        <v>0.0</v>
      </c>
      <c r="AP231" s="5">
        <v>43213.0</v>
      </c>
      <c r="AQ231" s="1">
        <v>1.0</v>
      </c>
      <c r="AR231" s="1">
        <v>1.0</v>
      </c>
      <c r="AS231" s="5">
        <v>43214.0</v>
      </c>
      <c r="AT231" s="1">
        <v>1.0</v>
      </c>
      <c r="AU231" s="1">
        <v>1.0</v>
      </c>
      <c r="AV231" s="5">
        <v>43215.0</v>
      </c>
      <c r="AW231" s="1">
        <v>0.0</v>
      </c>
      <c r="AX231" s="1">
        <v>1.0</v>
      </c>
      <c r="AY231" s="5">
        <v>43216.0</v>
      </c>
      <c r="AZ231" s="1">
        <v>1.0</v>
      </c>
      <c r="BA231" s="1">
        <v>5.0</v>
      </c>
      <c r="BB231" s="5">
        <v>43217.0</v>
      </c>
      <c r="BC231" s="1">
        <v>0.0</v>
      </c>
      <c r="BD231" s="1">
        <v>4.0</v>
      </c>
      <c r="BE231" s="1">
        <v>590.56</v>
      </c>
      <c r="BG231">
        <f t="shared" si="5"/>
        <v>0</v>
      </c>
      <c r="BI231">
        <f t="shared" si="6"/>
        <v>0</v>
      </c>
      <c r="BJ231">
        <f t="shared" si="7"/>
        <v>0</v>
      </c>
      <c r="BP231">
        <f t="shared" si="8"/>
        <v>0</v>
      </c>
      <c r="BQ231">
        <f t="shared" si="9"/>
        <v>0</v>
      </c>
      <c r="BR231">
        <f t="shared" si="10"/>
        <v>0</v>
      </c>
      <c r="CC231">
        <f t="shared" si="11"/>
        <v>0</v>
      </c>
      <c r="CG231">
        <f t="shared" si="12"/>
        <v>0</v>
      </c>
      <c r="CK231">
        <f t="shared" si="13"/>
        <v>0</v>
      </c>
      <c r="CO231">
        <f t="shared" si="14"/>
        <v>0</v>
      </c>
      <c r="CT231" s="18" t="s">
        <v>242</v>
      </c>
      <c r="CU231" s="1" t="s">
        <v>259</v>
      </c>
    </row>
    <row r="232">
      <c r="A232" s="1">
        <v>265.0</v>
      </c>
      <c r="C232" s="1" t="s">
        <v>61</v>
      </c>
      <c r="D232" s="1">
        <v>28.0</v>
      </c>
      <c r="E232" s="1">
        <v>0.0</v>
      </c>
      <c r="F232" s="1" t="s">
        <v>3</v>
      </c>
      <c r="H232" s="5">
        <v>43195.0</v>
      </c>
      <c r="I232" s="5">
        <v>43199.0</v>
      </c>
      <c r="J232" s="6">
        <v>0.32430555555555557</v>
      </c>
      <c r="K232" s="1">
        <v>1.0</v>
      </c>
      <c r="L232" s="5">
        <v>43199.0</v>
      </c>
      <c r="M232" s="1">
        <v>63.18</v>
      </c>
      <c r="N232" s="5">
        <v>43203.0</v>
      </c>
      <c r="O232" s="1">
        <v>210.79</v>
      </c>
      <c r="P232" s="5">
        <v>43207.0</v>
      </c>
      <c r="Q232" s="1">
        <v>828.26</v>
      </c>
      <c r="R232" s="5">
        <v>43204.0</v>
      </c>
      <c r="S232" s="6">
        <v>0.3138888888888889</v>
      </c>
      <c r="T232" s="6">
        <v>0.3590277777777778</v>
      </c>
      <c r="U232" s="5">
        <v>43210.0</v>
      </c>
      <c r="V232" s="1">
        <v>5.0</v>
      </c>
      <c r="W232" s="1">
        <v>0.0</v>
      </c>
      <c r="X232" s="1">
        <v>1425.51</v>
      </c>
      <c r="Y232" s="8">
        <f t="shared" si="1"/>
        <v>25</v>
      </c>
      <c r="Z232" s="1">
        <v>25.0</v>
      </c>
      <c r="AA232" s="1"/>
      <c r="AB232">
        <f t="shared" si="2"/>
        <v>25</v>
      </c>
      <c r="AC232" s="1">
        <v>0.0</v>
      </c>
      <c r="AE232">
        <f t="shared" si="3"/>
        <v>0</v>
      </c>
      <c r="AH232" s="1">
        <v>7.0</v>
      </c>
      <c r="AI232" s="8">
        <f t="shared" si="4"/>
        <v>32</v>
      </c>
      <c r="AJ232" s="5">
        <v>43211.0</v>
      </c>
      <c r="AK232" s="1">
        <v>0.0</v>
      </c>
      <c r="AL232" s="1">
        <v>1.0</v>
      </c>
      <c r="AM232" s="5">
        <v>43212.0</v>
      </c>
      <c r="AN232" s="1">
        <v>1.0</v>
      </c>
      <c r="AO232" s="1">
        <v>2.0</v>
      </c>
      <c r="AP232" s="5">
        <v>43213.0</v>
      </c>
      <c r="AQ232" s="1">
        <v>1.0</v>
      </c>
      <c r="AR232" s="1">
        <v>2.0</v>
      </c>
      <c r="AS232" s="5">
        <v>43214.0</v>
      </c>
      <c r="AT232" s="1">
        <v>1.0</v>
      </c>
      <c r="AU232" s="1">
        <v>3.0</v>
      </c>
      <c r="AV232" s="5">
        <v>43215.0</v>
      </c>
      <c r="AW232" s="1">
        <v>1.0</v>
      </c>
      <c r="AX232" s="1">
        <v>3.0</v>
      </c>
      <c r="AY232" s="5">
        <v>43216.0</v>
      </c>
      <c r="AZ232" s="1">
        <v>1.0</v>
      </c>
      <c r="BA232" s="1">
        <v>5.0</v>
      </c>
      <c r="BB232" s="5">
        <v>43217.0</v>
      </c>
      <c r="BC232" s="1">
        <v>1.0</v>
      </c>
      <c r="BD232" s="1">
        <v>7.0</v>
      </c>
      <c r="BE232" s="1">
        <v>1447.82</v>
      </c>
      <c r="BF232" s="5">
        <v>43215.0</v>
      </c>
      <c r="BG232">
        <f t="shared" si="5"/>
        <v>24</v>
      </c>
      <c r="BI232">
        <f t="shared" si="6"/>
        <v>0</v>
      </c>
      <c r="BJ232">
        <f t="shared" si="7"/>
        <v>24</v>
      </c>
      <c r="BK232" s="1">
        <v>2.0</v>
      </c>
      <c r="BM232" s="1">
        <v>22.0</v>
      </c>
      <c r="BN232" s="1"/>
      <c r="BP232">
        <f t="shared" si="8"/>
        <v>1</v>
      </c>
      <c r="BQ232">
        <f t="shared" si="9"/>
        <v>1</v>
      </c>
      <c r="BR232">
        <f t="shared" si="10"/>
        <v>0</v>
      </c>
      <c r="BS232" s="1">
        <v>1.0</v>
      </c>
      <c r="CC232">
        <f t="shared" si="11"/>
        <v>0</v>
      </c>
      <c r="CG232">
        <f t="shared" si="12"/>
        <v>0</v>
      </c>
      <c r="CK232">
        <f t="shared" si="13"/>
        <v>0</v>
      </c>
      <c r="CO232">
        <f t="shared" si="14"/>
        <v>0</v>
      </c>
      <c r="CT232" s="18" t="s">
        <v>242</v>
      </c>
      <c r="CU232" s="1" t="s">
        <v>154</v>
      </c>
    </row>
    <row r="233">
      <c r="A233" s="1">
        <v>266.0</v>
      </c>
      <c r="C233" s="1" t="s">
        <v>61</v>
      </c>
      <c r="D233" s="1">
        <v>28.0</v>
      </c>
      <c r="E233" s="1">
        <v>0.0</v>
      </c>
      <c r="F233" s="1">
        <v>0.0</v>
      </c>
      <c r="H233" s="5">
        <v>43195.0</v>
      </c>
      <c r="I233" s="5">
        <v>43199.0</v>
      </c>
      <c r="J233" s="6">
        <v>0.32569444444444445</v>
      </c>
      <c r="K233" s="1">
        <v>2.0</v>
      </c>
      <c r="L233" s="5">
        <v>43199.0</v>
      </c>
      <c r="M233" s="1">
        <v>29.86</v>
      </c>
      <c r="N233" s="5">
        <v>43203.0</v>
      </c>
      <c r="O233" s="1">
        <v>161.39</v>
      </c>
      <c r="P233" s="5">
        <v>43207.0</v>
      </c>
      <c r="Q233" s="1">
        <v>135.39</v>
      </c>
      <c r="U233" s="5">
        <v>43210.0</v>
      </c>
      <c r="V233" s="1">
        <v>5.0</v>
      </c>
      <c r="W233" s="1">
        <v>0.0</v>
      </c>
      <c r="X233" s="1">
        <v>2714.86</v>
      </c>
      <c r="Y233" s="8">
        <f t="shared" si="1"/>
        <v>152</v>
      </c>
      <c r="Z233" s="1">
        <v>135.0</v>
      </c>
      <c r="AA233" s="1"/>
      <c r="AB233">
        <f t="shared" si="2"/>
        <v>135</v>
      </c>
      <c r="AC233" s="1">
        <v>17.0</v>
      </c>
      <c r="AE233">
        <f t="shared" si="3"/>
        <v>17</v>
      </c>
      <c r="AH233" s="1">
        <v>23.0</v>
      </c>
      <c r="AI233" s="8">
        <f t="shared" si="4"/>
        <v>175</v>
      </c>
      <c r="AJ233" s="5">
        <v>43211.0</v>
      </c>
      <c r="AK233" s="1">
        <v>0.0</v>
      </c>
      <c r="AL233" s="1">
        <v>0.0</v>
      </c>
      <c r="AM233" s="5">
        <v>43212.0</v>
      </c>
      <c r="AN233" s="1">
        <v>0.0</v>
      </c>
      <c r="AO233" s="1">
        <v>0.0</v>
      </c>
      <c r="AP233" s="5">
        <v>43213.0</v>
      </c>
      <c r="AQ233" s="1">
        <v>0.0</v>
      </c>
      <c r="AR233" s="1">
        <v>0.0</v>
      </c>
      <c r="AS233" s="5">
        <v>43214.0</v>
      </c>
      <c r="AT233" s="1">
        <v>0.0</v>
      </c>
      <c r="AU233" s="1">
        <v>0.0</v>
      </c>
      <c r="AV233" s="5">
        <v>43215.0</v>
      </c>
      <c r="AW233" s="1">
        <v>1.0</v>
      </c>
      <c r="AX233" s="1">
        <v>1.0</v>
      </c>
      <c r="AY233" s="5">
        <v>43216.0</v>
      </c>
      <c r="AZ233" s="1">
        <v>1.0</v>
      </c>
      <c r="BA233" s="1">
        <v>1.0</v>
      </c>
      <c r="BB233" s="5">
        <v>43217.0</v>
      </c>
      <c r="BC233" s="1">
        <v>1.0</v>
      </c>
      <c r="BD233" s="1">
        <v>3.0</v>
      </c>
      <c r="BE233" s="1">
        <v>2470.68</v>
      </c>
      <c r="BF233" s="5">
        <v>43215.0</v>
      </c>
      <c r="BG233">
        <f t="shared" si="5"/>
        <v>131</v>
      </c>
      <c r="BI233">
        <f t="shared" si="6"/>
        <v>0</v>
      </c>
      <c r="BJ233">
        <f t="shared" si="7"/>
        <v>131</v>
      </c>
      <c r="BK233" s="1">
        <v>27.0</v>
      </c>
      <c r="BM233" s="1">
        <v>104.0</v>
      </c>
      <c r="BN233" s="1"/>
      <c r="BP233">
        <f t="shared" si="8"/>
        <v>4</v>
      </c>
      <c r="BQ233">
        <f t="shared" si="9"/>
        <v>4</v>
      </c>
      <c r="BR233">
        <f t="shared" si="10"/>
        <v>0</v>
      </c>
      <c r="BU233" s="1">
        <v>2.0</v>
      </c>
      <c r="CA233" s="1">
        <v>1.0</v>
      </c>
      <c r="CC233">
        <f t="shared" si="11"/>
        <v>0</v>
      </c>
      <c r="CG233">
        <f t="shared" si="12"/>
        <v>0</v>
      </c>
      <c r="CK233">
        <f t="shared" si="13"/>
        <v>1</v>
      </c>
      <c r="CM233" s="1">
        <v>1.0</v>
      </c>
      <c r="CO233">
        <f t="shared" si="14"/>
        <v>0</v>
      </c>
      <c r="CT233" s="18" t="s">
        <v>242</v>
      </c>
      <c r="CU233" s="1" t="s">
        <v>154</v>
      </c>
    </row>
    <row r="234">
      <c r="A234" s="1">
        <v>267.0</v>
      </c>
      <c r="C234" s="1" t="s">
        <v>61</v>
      </c>
      <c r="D234" s="1">
        <v>28.0</v>
      </c>
      <c r="E234" s="1">
        <v>0.0</v>
      </c>
      <c r="F234" s="1">
        <v>0.0</v>
      </c>
      <c r="H234" s="5">
        <v>43196.0</v>
      </c>
      <c r="I234" s="5">
        <v>43199.0</v>
      </c>
      <c r="J234" s="6">
        <v>0.32708333333333334</v>
      </c>
      <c r="K234" s="1">
        <v>1.0</v>
      </c>
      <c r="L234" s="5">
        <v>43199.0</v>
      </c>
      <c r="M234" s="1">
        <v>57.05</v>
      </c>
      <c r="N234" s="5">
        <v>43203.0</v>
      </c>
      <c r="O234" s="1">
        <v>204.36</v>
      </c>
      <c r="U234" s="5">
        <v>43209.0</v>
      </c>
      <c r="V234" s="1">
        <v>4.0</v>
      </c>
      <c r="W234" s="1">
        <v>0.0</v>
      </c>
      <c r="X234" s="1">
        <v>1484.37</v>
      </c>
      <c r="Y234" s="8">
        <f t="shared" si="1"/>
        <v>57</v>
      </c>
      <c r="Z234" s="1">
        <v>53.0</v>
      </c>
      <c r="AA234" s="1"/>
      <c r="AB234">
        <f t="shared" si="2"/>
        <v>53</v>
      </c>
      <c r="AC234" s="1">
        <v>4.0</v>
      </c>
      <c r="AE234">
        <f t="shared" si="3"/>
        <v>4</v>
      </c>
      <c r="AH234" s="1">
        <v>28.0</v>
      </c>
      <c r="AI234" s="8">
        <f t="shared" si="4"/>
        <v>85</v>
      </c>
      <c r="AJ234" s="5">
        <v>43210.0</v>
      </c>
      <c r="AK234" s="1">
        <v>1.0</v>
      </c>
      <c r="AL234" s="1">
        <v>1.0</v>
      </c>
      <c r="AM234" s="5">
        <v>43211.0</v>
      </c>
      <c r="AN234" s="1">
        <v>1.0</v>
      </c>
      <c r="AO234" s="1">
        <v>2.0</v>
      </c>
      <c r="AP234" s="5">
        <v>43212.0</v>
      </c>
      <c r="AQ234" s="1">
        <v>1.0</v>
      </c>
      <c r="AR234" s="1">
        <v>1.0</v>
      </c>
      <c r="AS234" s="5">
        <v>43213.0</v>
      </c>
      <c r="AT234" s="1">
        <v>1.0</v>
      </c>
      <c r="AU234" s="1">
        <v>5.0</v>
      </c>
      <c r="AV234" s="5">
        <v>43214.0</v>
      </c>
      <c r="AW234" s="1">
        <v>1.0</v>
      </c>
      <c r="AX234" s="1">
        <v>2.0</v>
      </c>
      <c r="AY234" s="5">
        <v>43215.0</v>
      </c>
      <c r="AZ234" s="1">
        <v>0.0</v>
      </c>
      <c r="BA234" s="1">
        <v>1.0</v>
      </c>
      <c r="BB234" s="5">
        <v>43216.0</v>
      </c>
      <c r="BC234" s="1">
        <v>0.0</v>
      </c>
      <c r="BD234" s="1">
        <v>0.0</v>
      </c>
      <c r="BE234" s="1">
        <v>1508.21</v>
      </c>
      <c r="BF234" s="5">
        <v>43213.0</v>
      </c>
      <c r="BG234">
        <f t="shared" si="5"/>
        <v>43</v>
      </c>
      <c r="BI234">
        <f t="shared" si="6"/>
        <v>0</v>
      </c>
      <c r="BJ234">
        <f t="shared" si="7"/>
        <v>43</v>
      </c>
      <c r="BK234" s="1">
        <v>7.0</v>
      </c>
      <c r="BM234" s="1">
        <v>36.0</v>
      </c>
      <c r="BN234" s="1"/>
      <c r="BP234">
        <f t="shared" si="8"/>
        <v>10</v>
      </c>
      <c r="BQ234">
        <f t="shared" si="9"/>
        <v>10</v>
      </c>
      <c r="BR234">
        <f t="shared" si="10"/>
        <v>0</v>
      </c>
      <c r="BU234" s="1">
        <v>8.0</v>
      </c>
      <c r="CC234">
        <f t="shared" si="11"/>
        <v>0</v>
      </c>
      <c r="CG234">
        <f t="shared" si="12"/>
        <v>0</v>
      </c>
      <c r="CK234">
        <f t="shared" si="13"/>
        <v>2</v>
      </c>
      <c r="CN234" s="1">
        <v>2.0</v>
      </c>
      <c r="CO234">
        <f t="shared" si="14"/>
        <v>0</v>
      </c>
      <c r="CU234" s="1" t="s">
        <v>154</v>
      </c>
    </row>
    <row r="235">
      <c r="A235" s="1">
        <v>268.0</v>
      </c>
      <c r="C235" s="1" t="s">
        <v>61</v>
      </c>
      <c r="D235" s="1">
        <v>28.0</v>
      </c>
      <c r="E235" s="1">
        <v>0.0</v>
      </c>
      <c r="F235" s="1" t="s">
        <v>4</v>
      </c>
      <c r="H235" s="5">
        <v>43196.0</v>
      </c>
      <c r="I235" s="5">
        <v>43199.0</v>
      </c>
      <c r="J235" s="6">
        <v>0.3277777777777778</v>
      </c>
      <c r="K235" s="1">
        <v>2.0</v>
      </c>
      <c r="L235" s="5">
        <v>43199.0</v>
      </c>
      <c r="M235" s="1">
        <v>65.28</v>
      </c>
      <c r="N235" s="5">
        <v>43202.0</v>
      </c>
      <c r="O235" s="1">
        <v>277.54</v>
      </c>
      <c r="P235" s="5">
        <v>43206.0</v>
      </c>
      <c r="Q235" s="1">
        <v>1433.56</v>
      </c>
      <c r="R235" s="5">
        <v>43207.0</v>
      </c>
      <c r="S235" s="6">
        <v>0.3125</v>
      </c>
      <c r="T235" s="6">
        <v>0.36041666666666666</v>
      </c>
      <c r="U235" s="5">
        <v>43210.0</v>
      </c>
      <c r="V235" s="1">
        <v>5.0</v>
      </c>
      <c r="W235" s="1">
        <v>0.0</v>
      </c>
      <c r="X235" s="1">
        <v>3558.03</v>
      </c>
      <c r="Y235" s="8">
        <f t="shared" si="1"/>
        <v>137</v>
      </c>
      <c r="Z235" s="1">
        <v>133.0</v>
      </c>
      <c r="AA235" s="1"/>
      <c r="AB235">
        <f t="shared" si="2"/>
        <v>133</v>
      </c>
      <c r="AC235" s="1">
        <v>4.0</v>
      </c>
      <c r="AE235">
        <f t="shared" si="3"/>
        <v>4</v>
      </c>
      <c r="AH235" s="1">
        <v>99.0</v>
      </c>
      <c r="AI235" s="8">
        <f t="shared" si="4"/>
        <v>236</v>
      </c>
      <c r="AJ235" s="5">
        <v>43211.0</v>
      </c>
      <c r="AK235" s="1">
        <v>0.0</v>
      </c>
      <c r="AL235" s="1">
        <v>0.0</v>
      </c>
      <c r="AM235" s="5">
        <v>43212.0</v>
      </c>
      <c r="AN235" s="1">
        <v>0.0</v>
      </c>
      <c r="AO235" s="1">
        <v>1.0</v>
      </c>
      <c r="AP235" s="5">
        <v>43213.0</v>
      </c>
      <c r="AQ235" s="1">
        <v>0.0</v>
      </c>
      <c r="AR235" s="1">
        <v>0.0</v>
      </c>
      <c r="AS235" s="5">
        <v>43214.0</v>
      </c>
      <c r="AT235" s="1">
        <v>0.0</v>
      </c>
      <c r="AU235" s="1">
        <v>2.0</v>
      </c>
      <c r="AV235" s="5">
        <v>43215.0</v>
      </c>
      <c r="AW235" s="1">
        <v>1.0</v>
      </c>
      <c r="AX235" s="1">
        <v>3.0</v>
      </c>
      <c r="AY235" s="5">
        <v>43216.0</v>
      </c>
      <c r="AZ235" s="1">
        <v>1.0</v>
      </c>
      <c r="BA235" s="1">
        <v>3.0</v>
      </c>
      <c r="BB235" s="5">
        <v>43217.0</v>
      </c>
      <c r="BC235" s="1">
        <v>1.0</v>
      </c>
      <c r="BD235" s="1">
        <v>3.0</v>
      </c>
      <c r="BE235" s="1">
        <v>3352.38</v>
      </c>
      <c r="BF235" s="5">
        <v>43215.0</v>
      </c>
      <c r="BG235">
        <f t="shared" si="5"/>
        <v>110</v>
      </c>
      <c r="BI235">
        <f t="shared" si="6"/>
        <v>0</v>
      </c>
      <c r="BJ235">
        <f t="shared" si="7"/>
        <v>110</v>
      </c>
      <c r="BK235" s="1">
        <v>46.0</v>
      </c>
      <c r="BM235" s="1">
        <v>64.0</v>
      </c>
      <c r="BN235" s="1"/>
      <c r="BP235">
        <f t="shared" si="8"/>
        <v>22</v>
      </c>
      <c r="BQ235">
        <f t="shared" si="9"/>
        <v>22</v>
      </c>
      <c r="BR235">
        <f t="shared" si="10"/>
        <v>0</v>
      </c>
      <c r="BS235" s="1">
        <v>1.0</v>
      </c>
      <c r="BU235" s="1">
        <v>5.0</v>
      </c>
      <c r="BY235" s="1">
        <v>2.0</v>
      </c>
      <c r="CA235" s="1">
        <v>7.0</v>
      </c>
      <c r="CC235">
        <f t="shared" si="11"/>
        <v>1</v>
      </c>
      <c r="CF235" s="1">
        <v>1.0</v>
      </c>
      <c r="CG235">
        <f t="shared" si="12"/>
        <v>0</v>
      </c>
      <c r="CK235">
        <f t="shared" si="13"/>
        <v>6</v>
      </c>
      <c r="CM235" s="1">
        <v>3.0</v>
      </c>
      <c r="CN235" s="1">
        <v>3.0</v>
      </c>
      <c r="CO235">
        <f t="shared" si="14"/>
        <v>0</v>
      </c>
      <c r="CT235" s="18" t="s">
        <v>242</v>
      </c>
      <c r="CU235" s="1" t="s">
        <v>261</v>
      </c>
    </row>
    <row r="236">
      <c r="A236" s="1">
        <v>269.0</v>
      </c>
      <c r="C236" s="1" t="s">
        <v>61</v>
      </c>
      <c r="D236" s="1">
        <v>28.0</v>
      </c>
      <c r="E236" s="1">
        <v>0.0</v>
      </c>
      <c r="F236" s="1" t="s">
        <v>4</v>
      </c>
      <c r="H236" s="5">
        <v>43196.0</v>
      </c>
      <c r="I236" s="5">
        <v>43200.0</v>
      </c>
      <c r="J236" s="6">
        <v>0.28680555555555554</v>
      </c>
      <c r="K236" s="1">
        <v>1.0</v>
      </c>
      <c r="L236" s="5">
        <v>43200.0</v>
      </c>
      <c r="M236" s="1">
        <v>69.21</v>
      </c>
      <c r="N236" s="5">
        <v>43202.0</v>
      </c>
      <c r="O236" s="1">
        <v>209.7</v>
      </c>
      <c r="P236" s="5">
        <v>43206.0</v>
      </c>
      <c r="Q236" s="1">
        <v>2923.81</v>
      </c>
      <c r="R236" s="5">
        <v>43207.0</v>
      </c>
      <c r="S236" s="6">
        <v>0.3125</v>
      </c>
      <c r="T236" s="6">
        <v>0.36041666666666666</v>
      </c>
      <c r="Y236" s="8">
        <f t="shared" si="1"/>
        <v>0</v>
      </c>
      <c r="AB236">
        <f t="shared" si="2"/>
        <v>0</v>
      </c>
      <c r="AE236">
        <f t="shared" si="3"/>
        <v>0</v>
      </c>
      <c r="AI236" s="8">
        <f t="shared" si="4"/>
        <v>0</v>
      </c>
      <c r="AJ236" s="5">
        <v>43214.0</v>
      </c>
      <c r="AK236" s="1">
        <v>0.0</v>
      </c>
      <c r="AL236" s="1">
        <v>0.0</v>
      </c>
      <c r="BG236">
        <f t="shared" si="5"/>
        <v>0</v>
      </c>
      <c r="BI236">
        <f t="shared" si="6"/>
        <v>0</v>
      </c>
      <c r="BJ236">
        <f t="shared" si="7"/>
        <v>0</v>
      </c>
      <c r="BP236">
        <f t="shared" si="8"/>
        <v>0</v>
      </c>
      <c r="BQ236">
        <f t="shared" si="9"/>
        <v>0</v>
      </c>
      <c r="BR236">
        <f t="shared" si="10"/>
        <v>0</v>
      </c>
      <c r="CC236">
        <f t="shared" si="11"/>
        <v>0</v>
      </c>
      <c r="CG236">
        <f t="shared" si="12"/>
        <v>0</v>
      </c>
      <c r="CK236">
        <f t="shared" si="13"/>
        <v>0</v>
      </c>
      <c r="CO236">
        <f t="shared" si="14"/>
        <v>0</v>
      </c>
      <c r="CT236" s="1" t="s">
        <v>262</v>
      </c>
    </row>
    <row r="237">
      <c r="A237" s="1">
        <v>270.0</v>
      </c>
      <c r="C237" s="1" t="s">
        <v>61</v>
      </c>
      <c r="D237" s="1">
        <v>28.0</v>
      </c>
      <c r="E237" s="1">
        <v>0.0</v>
      </c>
      <c r="F237" s="1" t="s">
        <v>4</v>
      </c>
      <c r="H237" s="5">
        <v>43196.0</v>
      </c>
      <c r="I237" s="5">
        <v>43200.0</v>
      </c>
      <c r="J237" s="6">
        <v>0.2881944444444444</v>
      </c>
      <c r="K237" s="1">
        <v>3.0</v>
      </c>
      <c r="L237" s="5">
        <v>43200.0</v>
      </c>
      <c r="M237" s="1">
        <v>31.93</v>
      </c>
      <c r="N237" s="5">
        <v>43203.0</v>
      </c>
      <c r="O237" s="1">
        <v>206.02</v>
      </c>
      <c r="P237" s="5">
        <v>43208.0</v>
      </c>
      <c r="Q237" s="1">
        <v>1713.62</v>
      </c>
      <c r="R237" s="5">
        <v>43209.0</v>
      </c>
      <c r="S237" s="6">
        <v>0.3125</v>
      </c>
      <c r="T237" s="6">
        <v>0.3611111111111111</v>
      </c>
      <c r="U237" s="5">
        <v>43212.0</v>
      </c>
      <c r="V237" s="1">
        <v>5.0</v>
      </c>
      <c r="W237" s="1">
        <v>0.0</v>
      </c>
      <c r="X237" s="1">
        <v>4368.37</v>
      </c>
      <c r="Y237" s="8">
        <f t="shared" si="1"/>
        <v>166</v>
      </c>
      <c r="Z237" s="1">
        <v>151.0</v>
      </c>
      <c r="AB237">
        <f t="shared" si="2"/>
        <v>151</v>
      </c>
      <c r="AC237" s="1">
        <v>15.0</v>
      </c>
      <c r="AE237">
        <f t="shared" si="3"/>
        <v>15</v>
      </c>
      <c r="AI237" s="8">
        <f t="shared" si="4"/>
        <v>166</v>
      </c>
      <c r="AJ237" s="5">
        <v>43213.0</v>
      </c>
      <c r="AK237" s="1">
        <v>0.0</v>
      </c>
      <c r="AL237" s="1">
        <v>0.0</v>
      </c>
      <c r="AM237" s="5">
        <v>43214.0</v>
      </c>
      <c r="AN237" s="1">
        <v>1.0</v>
      </c>
      <c r="AO237" s="1">
        <v>0.0</v>
      </c>
      <c r="AP237" s="5">
        <v>43215.0</v>
      </c>
      <c r="AQ237" s="1">
        <v>1.0</v>
      </c>
      <c r="AR237" s="1">
        <v>0.0</v>
      </c>
      <c r="AS237" s="5">
        <v>43216.0</v>
      </c>
      <c r="AT237" s="1">
        <v>1.0</v>
      </c>
      <c r="AU237" s="1">
        <v>1.0</v>
      </c>
      <c r="AV237" s="5">
        <v>43217.0</v>
      </c>
      <c r="AW237" s="1">
        <v>1.0</v>
      </c>
      <c r="AX237" s="1">
        <v>8.0</v>
      </c>
      <c r="AY237" s="5">
        <v>43218.0</v>
      </c>
      <c r="AZ237" s="1">
        <v>1.0</v>
      </c>
      <c r="BA237" s="1">
        <v>7.0</v>
      </c>
      <c r="BB237" s="5">
        <v>43219.0</v>
      </c>
      <c r="BC237" s="1">
        <v>1.0</v>
      </c>
      <c r="BD237" s="1">
        <v>4.0</v>
      </c>
      <c r="BE237" s="1">
        <v>4018.71</v>
      </c>
      <c r="BF237" s="5">
        <v>43216.0</v>
      </c>
      <c r="BG237">
        <f t="shared" si="5"/>
        <v>138</v>
      </c>
      <c r="BI237">
        <f t="shared" si="6"/>
        <v>0</v>
      </c>
      <c r="BJ237">
        <f t="shared" si="7"/>
        <v>138</v>
      </c>
      <c r="BK237" s="1">
        <v>36.0</v>
      </c>
      <c r="BM237" s="1">
        <v>102.0</v>
      </c>
      <c r="BN237" s="1"/>
      <c r="BP237">
        <f t="shared" si="8"/>
        <v>13</v>
      </c>
      <c r="BQ237">
        <f t="shared" si="9"/>
        <v>13</v>
      </c>
      <c r="BR237">
        <f t="shared" si="10"/>
        <v>0</v>
      </c>
      <c r="BS237" s="1">
        <v>2.0</v>
      </c>
      <c r="BU237" s="1">
        <v>4.0</v>
      </c>
      <c r="CA237" s="1">
        <v>3.0</v>
      </c>
      <c r="CC237">
        <f t="shared" si="11"/>
        <v>1</v>
      </c>
      <c r="CF237" s="1">
        <v>1.0</v>
      </c>
      <c r="CG237">
        <f t="shared" si="12"/>
        <v>0</v>
      </c>
      <c r="CK237">
        <f t="shared" si="13"/>
        <v>3</v>
      </c>
      <c r="CM237" s="1">
        <v>1.0</v>
      </c>
      <c r="CN237" s="1">
        <v>2.0</v>
      </c>
      <c r="CO237">
        <f t="shared" si="14"/>
        <v>0</v>
      </c>
    </row>
    <row r="238">
      <c r="A238" s="1">
        <v>272.0</v>
      </c>
      <c r="C238" s="1" t="s">
        <v>61</v>
      </c>
      <c r="D238" s="1">
        <v>28.0</v>
      </c>
      <c r="E238" s="1">
        <v>0.0</v>
      </c>
      <c r="F238" s="1">
        <v>0.0</v>
      </c>
      <c r="H238" s="5">
        <v>43196.0</v>
      </c>
      <c r="I238" s="5">
        <v>43200.0</v>
      </c>
      <c r="J238" s="6">
        <v>0.2916666666666667</v>
      </c>
      <c r="K238" s="1">
        <v>2.0</v>
      </c>
      <c r="L238" s="5">
        <v>43200.0</v>
      </c>
      <c r="M238" s="1">
        <v>49.34</v>
      </c>
      <c r="N238" s="5">
        <v>43203.0</v>
      </c>
      <c r="O238" s="1">
        <v>199.3</v>
      </c>
      <c r="P238" s="5">
        <v>43207.0</v>
      </c>
      <c r="Q238" s="1">
        <v>1358.22</v>
      </c>
      <c r="U238" s="5">
        <v>43211.0</v>
      </c>
      <c r="V238" s="1">
        <v>5.0</v>
      </c>
      <c r="W238" s="1">
        <v>0.0</v>
      </c>
      <c r="X238" s="1">
        <v>3539.98</v>
      </c>
      <c r="Y238" s="8">
        <f t="shared" si="1"/>
        <v>126</v>
      </c>
      <c r="Z238" s="1">
        <v>121.0</v>
      </c>
      <c r="AA238" s="1"/>
      <c r="AB238">
        <f t="shared" si="2"/>
        <v>121</v>
      </c>
      <c r="AC238" s="1">
        <v>5.0</v>
      </c>
      <c r="AE238">
        <f t="shared" si="3"/>
        <v>5</v>
      </c>
      <c r="AI238" s="8">
        <f t="shared" si="4"/>
        <v>126</v>
      </c>
      <c r="AJ238" s="5">
        <v>43212.0</v>
      </c>
      <c r="AK238" s="1">
        <v>0.0</v>
      </c>
      <c r="AL238" s="1">
        <v>0.0</v>
      </c>
      <c r="AM238" s="5">
        <v>43213.0</v>
      </c>
      <c r="AN238" s="1">
        <v>0.0</v>
      </c>
      <c r="AO238" s="1">
        <v>0.0</v>
      </c>
      <c r="AP238" s="5">
        <v>43214.0</v>
      </c>
      <c r="AQ238" s="1">
        <v>1.0</v>
      </c>
      <c r="AR238" s="1">
        <v>1.0</v>
      </c>
      <c r="AS238" s="5">
        <v>43215.0</v>
      </c>
      <c r="AT238" s="1">
        <v>1.0</v>
      </c>
      <c r="AU238" s="1">
        <v>1.0</v>
      </c>
      <c r="AV238" s="5">
        <v>43216.0</v>
      </c>
      <c r="AW238" s="1">
        <v>1.0</v>
      </c>
      <c r="AX238" s="1">
        <v>0.0</v>
      </c>
      <c r="AY238" s="5">
        <v>43217.0</v>
      </c>
      <c r="AZ238" s="1">
        <v>1.0</v>
      </c>
      <c r="BA238" s="1">
        <v>2.0</v>
      </c>
      <c r="BB238" s="5">
        <v>43218.0</v>
      </c>
      <c r="BC238" s="1">
        <v>1.0</v>
      </c>
      <c r="BD238" s="1">
        <v>6.0</v>
      </c>
      <c r="BE238" s="1">
        <v>3141.96</v>
      </c>
      <c r="BF238" s="5">
        <v>43215.0</v>
      </c>
      <c r="BG238">
        <f t="shared" si="5"/>
        <v>107</v>
      </c>
      <c r="BI238">
        <f t="shared" si="6"/>
        <v>0</v>
      </c>
      <c r="BJ238">
        <f t="shared" si="7"/>
        <v>107</v>
      </c>
      <c r="BK238" s="1">
        <v>33.0</v>
      </c>
      <c r="BM238" s="1">
        <v>74.0</v>
      </c>
      <c r="BN238" s="1"/>
      <c r="BP238">
        <f t="shared" si="8"/>
        <v>14</v>
      </c>
      <c r="BQ238">
        <f t="shared" si="9"/>
        <v>14</v>
      </c>
      <c r="BR238">
        <f t="shared" si="10"/>
        <v>0</v>
      </c>
      <c r="BS238" s="1">
        <v>2.0</v>
      </c>
      <c r="BU238" s="1">
        <v>5.0</v>
      </c>
      <c r="BY238" s="1">
        <v>1.0</v>
      </c>
      <c r="CA238" s="1">
        <v>2.0</v>
      </c>
      <c r="CC238">
        <f t="shared" si="11"/>
        <v>3</v>
      </c>
      <c r="CF238" s="1">
        <v>3.0</v>
      </c>
      <c r="CG238">
        <f t="shared" si="12"/>
        <v>0</v>
      </c>
      <c r="CK238">
        <f t="shared" si="13"/>
        <v>1</v>
      </c>
      <c r="CM238" s="1">
        <v>1.0</v>
      </c>
      <c r="CO238">
        <f t="shared" si="14"/>
        <v>0</v>
      </c>
    </row>
    <row r="239">
      <c r="A239" s="1">
        <v>273.0</v>
      </c>
      <c r="C239" s="1" t="s">
        <v>61</v>
      </c>
      <c r="D239" s="1">
        <v>28.0</v>
      </c>
      <c r="E239" s="1">
        <v>0.0</v>
      </c>
      <c r="F239" s="1">
        <v>0.0</v>
      </c>
      <c r="H239" s="5">
        <v>43196.0</v>
      </c>
      <c r="I239" s="5">
        <v>43200.0</v>
      </c>
      <c r="J239" s="6">
        <v>0.29305555555555557</v>
      </c>
      <c r="K239" s="1">
        <v>1.0</v>
      </c>
      <c r="L239" s="5">
        <v>43200.0</v>
      </c>
      <c r="M239" s="1">
        <v>56.9</v>
      </c>
      <c r="N239" s="5">
        <v>43204.0</v>
      </c>
      <c r="O239" s="1">
        <v>273.45</v>
      </c>
      <c r="P239" s="5">
        <v>43208.0</v>
      </c>
      <c r="Q239" s="1">
        <v>1261.64</v>
      </c>
      <c r="U239" s="5">
        <v>43211.0</v>
      </c>
      <c r="V239" s="1">
        <v>5.0</v>
      </c>
      <c r="W239" s="1">
        <v>0.0</v>
      </c>
      <c r="X239" s="1">
        <v>3385.25</v>
      </c>
      <c r="Y239" s="8">
        <f t="shared" si="1"/>
        <v>153</v>
      </c>
      <c r="Z239" s="1">
        <v>143.0</v>
      </c>
      <c r="AA239" s="1"/>
      <c r="AB239" s="1">
        <v>144.0</v>
      </c>
      <c r="AC239" s="1">
        <v>9.0</v>
      </c>
      <c r="AE239">
        <f t="shared" si="3"/>
        <v>9</v>
      </c>
      <c r="AI239" s="8">
        <f t="shared" si="4"/>
        <v>153</v>
      </c>
      <c r="AJ239" s="5">
        <v>43212.0</v>
      </c>
      <c r="AK239" s="1">
        <v>0.0</v>
      </c>
      <c r="AL239" s="1">
        <v>0.0</v>
      </c>
      <c r="AM239" s="5">
        <v>43213.0</v>
      </c>
      <c r="AN239" s="1">
        <v>0.0</v>
      </c>
      <c r="AO239" s="1">
        <v>0.0</v>
      </c>
      <c r="AP239" s="5">
        <v>43214.0</v>
      </c>
      <c r="AQ239" s="1">
        <v>1.0</v>
      </c>
      <c r="AR239" s="1">
        <v>2.0</v>
      </c>
      <c r="AS239" s="5">
        <v>43215.0</v>
      </c>
      <c r="AT239" s="1">
        <v>1.0</v>
      </c>
      <c r="AU239" s="1">
        <v>2.0</v>
      </c>
      <c r="AV239" s="5">
        <v>43216.0</v>
      </c>
      <c r="AW239" s="1">
        <v>0.0</v>
      </c>
      <c r="AX239" s="1">
        <v>3.0</v>
      </c>
      <c r="AY239" s="5">
        <v>43217.0</v>
      </c>
      <c r="AZ239" s="1">
        <v>1.0</v>
      </c>
      <c r="BA239" s="1">
        <v>5.0</v>
      </c>
      <c r="BB239" s="5">
        <v>43218.0</v>
      </c>
      <c r="BC239" s="1">
        <v>0.0</v>
      </c>
      <c r="BD239" s="1">
        <v>2.0</v>
      </c>
      <c r="BE239" s="1">
        <v>3227.26</v>
      </c>
      <c r="BF239" s="5">
        <v>43216.0</v>
      </c>
      <c r="BG239">
        <f t="shared" si="5"/>
        <v>140</v>
      </c>
      <c r="BI239">
        <f t="shared" si="6"/>
        <v>0</v>
      </c>
      <c r="BJ239">
        <f t="shared" si="7"/>
        <v>140</v>
      </c>
      <c r="BK239" s="1">
        <v>89.0</v>
      </c>
      <c r="BM239" s="1">
        <v>51.0</v>
      </c>
      <c r="BN239" s="1"/>
      <c r="BP239">
        <f t="shared" si="8"/>
        <v>4</v>
      </c>
      <c r="BQ239">
        <f t="shared" si="9"/>
        <v>4</v>
      </c>
      <c r="BR239">
        <f t="shared" si="10"/>
        <v>0</v>
      </c>
      <c r="BY239" s="1">
        <v>1.0</v>
      </c>
      <c r="CA239" s="1">
        <v>3.0</v>
      </c>
      <c r="CC239">
        <f t="shared" si="11"/>
        <v>0</v>
      </c>
      <c r="CG239">
        <f t="shared" si="12"/>
        <v>0</v>
      </c>
      <c r="CK239">
        <f t="shared" si="13"/>
        <v>0</v>
      </c>
      <c r="CO239">
        <f t="shared" si="14"/>
        <v>0</v>
      </c>
    </row>
    <row r="240">
      <c r="A240" s="1">
        <v>274.0</v>
      </c>
      <c r="C240" s="1" t="s">
        <v>61</v>
      </c>
      <c r="D240" s="1">
        <v>28.0</v>
      </c>
      <c r="E240" s="1">
        <v>0.0</v>
      </c>
      <c r="F240" s="1">
        <v>0.0</v>
      </c>
      <c r="G240" s="5">
        <v>43210.0</v>
      </c>
      <c r="H240" s="5">
        <v>43196.0</v>
      </c>
      <c r="I240" s="5">
        <v>43200.0</v>
      </c>
      <c r="J240" s="6">
        <v>0.29444444444444445</v>
      </c>
      <c r="K240" s="1">
        <v>1.0</v>
      </c>
      <c r="L240" s="5">
        <v>43200.0</v>
      </c>
      <c r="M240" s="1">
        <v>53.86</v>
      </c>
      <c r="N240" s="5">
        <v>43203.0</v>
      </c>
      <c r="O240" s="1">
        <v>144.57</v>
      </c>
      <c r="P240" s="5">
        <v>43208.0</v>
      </c>
      <c r="Q240" s="1">
        <v>693.86</v>
      </c>
      <c r="Y240" s="8">
        <f t="shared" si="1"/>
        <v>0</v>
      </c>
      <c r="AB240">
        <f t="shared" ref="AB240:AB298" si="15">AA240+Z240</f>
        <v>0</v>
      </c>
      <c r="AE240">
        <f t="shared" si="3"/>
        <v>0</v>
      </c>
      <c r="AI240" s="8">
        <f t="shared" si="4"/>
        <v>0</v>
      </c>
      <c r="BG240">
        <f t="shared" si="5"/>
        <v>0</v>
      </c>
      <c r="BI240">
        <f t="shared" si="6"/>
        <v>0</v>
      </c>
      <c r="BJ240">
        <f t="shared" si="7"/>
        <v>0</v>
      </c>
      <c r="BP240">
        <f t="shared" si="8"/>
        <v>0</v>
      </c>
      <c r="BQ240">
        <f t="shared" si="9"/>
        <v>0</v>
      </c>
      <c r="BR240">
        <f t="shared" si="10"/>
        <v>0</v>
      </c>
      <c r="CC240">
        <f t="shared" si="11"/>
        <v>0</v>
      </c>
      <c r="CG240">
        <f t="shared" si="12"/>
        <v>0</v>
      </c>
      <c r="CK240">
        <f t="shared" si="13"/>
        <v>0</v>
      </c>
      <c r="CO240">
        <f t="shared" si="14"/>
        <v>0</v>
      </c>
    </row>
    <row r="241">
      <c r="A241" s="1">
        <v>275.0</v>
      </c>
      <c r="C241" s="1" t="s">
        <v>61</v>
      </c>
      <c r="D241" s="1">
        <v>28.0</v>
      </c>
      <c r="E241" s="1">
        <v>0.0</v>
      </c>
      <c r="F241" s="1">
        <v>0.0</v>
      </c>
      <c r="H241" s="5">
        <v>43196.0</v>
      </c>
      <c r="I241" s="5">
        <v>43200.0</v>
      </c>
      <c r="J241" s="6">
        <v>0.2951388888888889</v>
      </c>
      <c r="K241" s="1">
        <v>2.0</v>
      </c>
      <c r="L241" s="5">
        <v>43200.0</v>
      </c>
      <c r="M241" s="1">
        <v>43.22</v>
      </c>
      <c r="N241" s="5">
        <v>43203.0</v>
      </c>
      <c r="O241" s="1">
        <v>192.94</v>
      </c>
      <c r="P241" s="5">
        <v>43207.0</v>
      </c>
      <c r="Q241" s="1">
        <v>910.72</v>
      </c>
      <c r="U241" s="5">
        <v>43210.0</v>
      </c>
      <c r="V241" s="1">
        <v>5.0</v>
      </c>
      <c r="W241" s="1">
        <v>0.0</v>
      </c>
      <c r="X241" s="1">
        <v>2486.59</v>
      </c>
      <c r="Y241" s="8">
        <f t="shared" si="1"/>
        <v>53</v>
      </c>
      <c r="Z241" s="1">
        <v>53.0</v>
      </c>
      <c r="AA241" s="1"/>
      <c r="AB241">
        <f t="shared" si="15"/>
        <v>53</v>
      </c>
      <c r="AC241" s="1">
        <v>0.0</v>
      </c>
      <c r="AE241">
        <f t="shared" si="3"/>
        <v>0</v>
      </c>
      <c r="AI241" s="8">
        <f t="shared" si="4"/>
        <v>53</v>
      </c>
      <c r="AJ241" s="5">
        <v>43211.0</v>
      </c>
      <c r="AK241" s="1">
        <v>0.0</v>
      </c>
      <c r="AL241" s="1">
        <v>0.0</v>
      </c>
      <c r="AM241" s="5">
        <v>43212.0</v>
      </c>
      <c r="AN241" s="1">
        <v>0.0</v>
      </c>
      <c r="AO241" s="1">
        <v>0.0</v>
      </c>
      <c r="AP241" s="5">
        <v>43213.0</v>
      </c>
      <c r="AQ241" s="1">
        <v>1.0</v>
      </c>
      <c r="AR241" s="1">
        <v>2.0</v>
      </c>
      <c r="AS241" s="5">
        <v>43214.0</v>
      </c>
      <c r="AT241" s="1">
        <v>0.0</v>
      </c>
      <c r="AU241" s="1">
        <v>3.0</v>
      </c>
      <c r="AV241" s="5">
        <v>43215.0</v>
      </c>
      <c r="AW241" s="1">
        <v>1.0</v>
      </c>
      <c r="AX241" s="1">
        <v>5.0</v>
      </c>
      <c r="AY241" s="5">
        <v>43216.0</v>
      </c>
      <c r="AZ241" s="1">
        <v>1.0</v>
      </c>
      <c r="BA241" s="1">
        <v>4.0</v>
      </c>
      <c r="BB241" s="5">
        <v>43217.0</v>
      </c>
      <c r="BC241" s="1">
        <v>1.0</v>
      </c>
      <c r="BD241" s="1">
        <v>11.0</v>
      </c>
      <c r="BE241" s="1">
        <v>2276.76</v>
      </c>
      <c r="BF241" s="5">
        <v>43215.0</v>
      </c>
      <c r="BG241">
        <f t="shared" si="5"/>
        <v>51</v>
      </c>
      <c r="BI241">
        <f t="shared" si="6"/>
        <v>0</v>
      </c>
      <c r="BJ241">
        <f t="shared" si="7"/>
        <v>51</v>
      </c>
      <c r="BK241" s="1">
        <v>0.0</v>
      </c>
      <c r="BM241" s="1">
        <v>51.0</v>
      </c>
      <c r="BN241" s="1"/>
      <c r="BP241">
        <f t="shared" si="8"/>
        <v>2</v>
      </c>
      <c r="BQ241">
        <f t="shared" si="9"/>
        <v>2</v>
      </c>
      <c r="BR241">
        <f t="shared" si="10"/>
        <v>0</v>
      </c>
      <c r="CC241">
        <f t="shared" si="11"/>
        <v>0</v>
      </c>
      <c r="CG241">
        <f t="shared" si="12"/>
        <v>0</v>
      </c>
      <c r="CK241">
        <f t="shared" si="13"/>
        <v>2</v>
      </c>
      <c r="CN241" s="1">
        <v>2.0</v>
      </c>
      <c r="CO241">
        <f t="shared" si="14"/>
        <v>0</v>
      </c>
      <c r="CT241" s="1" t="s">
        <v>263</v>
      </c>
    </row>
    <row r="242">
      <c r="A242" s="1">
        <v>276.0</v>
      </c>
      <c r="C242" s="1" t="s">
        <v>61</v>
      </c>
      <c r="D242" s="1">
        <v>28.0</v>
      </c>
      <c r="E242" s="1">
        <v>0.0</v>
      </c>
      <c r="F242" s="1">
        <v>0.0</v>
      </c>
      <c r="H242" s="5">
        <v>43196.0</v>
      </c>
      <c r="I242" s="5">
        <v>43200.0</v>
      </c>
      <c r="J242" s="6">
        <v>0.29583333333333334</v>
      </c>
      <c r="L242" s="5">
        <v>43200.0</v>
      </c>
      <c r="M242" s="1">
        <v>44.1</v>
      </c>
      <c r="N242" s="5">
        <v>43204.0</v>
      </c>
      <c r="O242" s="1">
        <v>287.51</v>
      </c>
      <c r="P242" s="5">
        <v>43208.0</v>
      </c>
      <c r="Q242" s="1">
        <v>1197.88</v>
      </c>
      <c r="U242" s="5">
        <v>43211.0</v>
      </c>
      <c r="V242" s="1">
        <v>5.0</v>
      </c>
      <c r="W242" s="1">
        <v>0.0</v>
      </c>
      <c r="X242" s="1">
        <v>2304.93</v>
      </c>
      <c r="Y242" s="8">
        <f t="shared" si="1"/>
        <v>87</v>
      </c>
      <c r="Z242" s="1">
        <v>87.0</v>
      </c>
      <c r="AA242" s="1"/>
      <c r="AB242">
        <f t="shared" si="15"/>
        <v>87</v>
      </c>
      <c r="AC242" s="1">
        <v>0.0</v>
      </c>
      <c r="AE242">
        <f t="shared" si="3"/>
        <v>0</v>
      </c>
      <c r="AI242" s="8">
        <f t="shared" si="4"/>
        <v>87</v>
      </c>
      <c r="AJ242" s="5">
        <v>43212.0</v>
      </c>
      <c r="AK242" s="1">
        <v>0.0</v>
      </c>
      <c r="AL242" s="1">
        <v>0.0</v>
      </c>
      <c r="AM242" s="5">
        <v>43213.0</v>
      </c>
      <c r="AN242" s="1">
        <v>0.0</v>
      </c>
      <c r="AO242" s="1">
        <v>0.0</v>
      </c>
      <c r="AP242" s="5">
        <v>43214.0</v>
      </c>
      <c r="AQ242" s="1">
        <v>1.0</v>
      </c>
      <c r="AR242" s="1">
        <v>0.0</v>
      </c>
      <c r="AS242" s="5">
        <v>43215.0</v>
      </c>
      <c r="AT242" s="1">
        <v>1.0</v>
      </c>
      <c r="AU242" s="1">
        <v>2.0</v>
      </c>
      <c r="AV242" s="5">
        <v>43216.0</v>
      </c>
      <c r="AW242" s="1">
        <v>1.0</v>
      </c>
      <c r="AX242" s="1">
        <v>0.0</v>
      </c>
      <c r="AY242" s="5">
        <v>43217.0</v>
      </c>
      <c r="AZ242" s="1">
        <v>1.0</v>
      </c>
      <c r="BA242" s="1">
        <v>2.0</v>
      </c>
      <c r="BB242" s="5">
        <v>43218.0</v>
      </c>
      <c r="BC242" s="1">
        <v>1.0</v>
      </c>
      <c r="BD242" s="1">
        <v>2.0</v>
      </c>
      <c r="BE242" s="1">
        <v>2311.86</v>
      </c>
      <c r="BF242" s="5">
        <v>43216.0</v>
      </c>
      <c r="BG242">
        <f t="shared" si="5"/>
        <v>82</v>
      </c>
      <c r="BI242">
        <f t="shared" si="6"/>
        <v>0</v>
      </c>
      <c r="BJ242">
        <f t="shared" si="7"/>
        <v>82</v>
      </c>
      <c r="BK242" s="1">
        <v>10.0</v>
      </c>
      <c r="BM242" s="1">
        <v>72.0</v>
      </c>
      <c r="BP242">
        <f t="shared" si="8"/>
        <v>7</v>
      </c>
      <c r="BQ242">
        <f t="shared" si="9"/>
        <v>7</v>
      </c>
      <c r="BR242">
        <f t="shared" si="10"/>
        <v>0</v>
      </c>
      <c r="BU242" s="1">
        <v>1.0</v>
      </c>
      <c r="BY242" s="1">
        <v>5.0</v>
      </c>
      <c r="CC242">
        <f t="shared" si="11"/>
        <v>0</v>
      </c>
      <c r="CG242">
        <f t="shared" si="12"/>
        <v>0</v>
      </c>
      <c r="CK242">
        <f t="shared" si="13"/>
        <v>1</v>
      </c>
      <c r="CN242" s="1">
        <v>1.0</v>
      </c>
      <c r="CO242">
        <f t="shared" si="14"/>
        <v>0</v>
      </c>
      <c r="CT242" s="1" t="s">
        <v>264</v>
      </c>
    </row>
    <row r="243">
      <c r="A243" s="1">
        <v>277.0</v>
      </c>
      <c r="C243" s="1" t="s">
        <v>61</v>
      </c>
      <c r="D243" s="1">
        <v>28.0</v>
      </c>
      <c r="E243" s="1">
        <v>0.0</v>
      </c>
      <c r="F243" s="1" t="s">
        <v>4</v>
      </c>
      <c r="H243" s="5">
        <v>43196.0</v>
      </c>
      <c r="I243" s="5">
        <v>43200.0</v>
      </c>
      <c r="J243" s="6">
        <v>0.28958333333333336</v>
      </c>
      <c r="K243" s="1">
        <v>1.0</v>
      </c>
      <c r="L243" s="5">
        <v>43200.0</v>
      </c>
      <c r="M243" s="1">
        <v>55.27</v>
      </c>
      <c r="N243" s="5">
        <v>43204.0</v>
      </c>
      <c r="O243" s="1">
        <v>309.24</v>
      </c>
      <c r="P243" s="5">
        <v>43207.0</v>
      </c>
      <c r="Q243" s="1">
        <v>1450.92</v>
      </c>
      <c r="R243" s="5">
        <v>43208.0</v>
      </c>
      <c r="S243" s="6">
        <v>0.31319444444444444</v>
      </c>
      <c r="T243" s="6">
        <v>0.36041666666666666</v>
      </c>
      <c r="U243" s="5">
        <v>43211.0</v>
      </c>
      <c r="V243" s="1">
        <v>5.0</v>
      </c>
      <c r="W243" s="1">
        <v>0.0</v>
      </c>
      <c r="X243" s="1">
        <v>3019.63</v>
      </c>
      <c r="Y243" s="8">
        <f t="shared" si="1"/>
        <v>122</v>
      </c>
      <c r="Z243" s="1">
        <v>112.0</v>
      </c>
      <c r="AA243" s="1"/>
      <c r="AB243">
        <f t="shared" si="15"/>
        <v>112</v>
      </c>
      <c r="AC243" s="1">
        <v>10.0</v>
      </c>
      <c r="AE243">
        <f t="shared" si="3"/>
        <v>10</v>
      </c>
      <c r="AI243" s="8">
        <f t="shared" si="4"/>
        <v>122</v>
      </c>
      <c r="AJ243" s="5">
        <v>43212.0</v>
      </c>
      <c r="AK243" s="1">
        <v>0.0</v>
      </c>
      <c r="AL243" s="1">
        <v>0.0</v>
      </c>
      <c r="AM243" s="5">
        <v>43213.0</v>
      </c>
      <c r="AN243" s="1">
        <v>0.0</v>
      </c>
      <c r="AO243" s="1">
        <v>0.0</v>
      </c>
      <c r="AP243" s="5">
        <v>43214.0</v>
      </c>
      <c r="AQ243" s="1">
        <v>1.0</v>
      </c>
      <c r="AR243" s="1">
        <v>1.0</v>
      </c>
      <c r="AS243" s="5">
        <v>43215.0</v>
      </c>
      <c r="AT243" s="1">
        <v>1.0</v>
      </c>
      <c r="AU243" s="1">
        <v>2.0</v>
      </c>
      <c r="AV243" s="5">
        <v>43216.0</v>
      </c>
      <c r="AW243" s="1">
        <v>1.0</v>
      </c>
      <c r="AX243" s="1">
        <v>2.0</v>
      </c>
      <c r="AY243" s="5">
        <v>43217.0</v>
      </c>
      <c r="AZ243" s="1">
        <v>1.0</v>
      </c>
      <c r="BA243" s="1">
        <v>5.0</v>
      </c>
      <c r="BB243" s="5">
        <v>43218.0</v>
      </c>
      <c r="BC243" s="1">
        <v>1.0</v>
      </c>
      <c r="BD243" s="1">
        <v>3.0</v>
      </c>
      <c r="BE243" s="1">
        <v>3176.44</v>
      </c>
      <c r="BF243" s="5">
        <v>43215.0</v>
      </c>
      <c r="BG243">
        <f t="shared" si="5"/>
        <v>87</v>
      </c>
      <c r="BI243">
        <f t="shared" si="6"/>
        <v>0</v>
      </c>
      <c r="BJ243">
        <f t="shared" si="7"/>
        <v>87</v>
      </c>
      <c r="BK243" s="1">
        <v>56.0</v>
      </c>
      <c r="BM243" s="1">
        <v>31.0</v>
      </c>
      <c r="BN243" s="1"/>
      <c r="BP243">
        <f t="shared" si="8"/>
        <v>25</v>
      </c>
      <c r="BQ243">
        <f t="shared" si="9"/>
        <v>25</v>
      </c>
      <c r="BR243">
        <f t="shared" si="10"/>
        <v>0</v>
      </c>
      <c r="BS243" s="1">
        <v>10.0</v>
      </c>
      <c r="BU243" s="1">
        <v>6.0</v>
      </c>
      <c r="BY243" s="1">
        <v>5.0</v>
      </c>
      <c r="CA243" s="1">
        <v>1.0</v>
      </c>
      <c r="CC243">
        <f t="shared" si="11"/>
        <v>0</v>
      </c>
      <c r="CG243">
        <f t="shared" si="12"/>
        <v>0</v>
      </c>
      <c r="CK243">
        <f t="shared" si="13"/>
        <v>3</v>
      </c>
      <c r="CM243" s="1">
        <v>1.0</v>
      </c>
      <c r="CN243" s="1">
        <v>2.0</v>
      </c>
      <c r="CO243">
        <f t="shared" si="14"/>
        <v>0</v>
      </c>
    </row>
    <row r="244">
      <c r="A244" s="1">
        <v>278.0</v>
      </c>
      <c r="C244" s="1" t="s">
        <v>61</v>
      </c>
      <c r="D244" s="1">
        <v>28.0</v>
      </c>
      <c r="E244" s="1">
        <v>0.0</v>
      </c>
      <c r="F244" s="1" t="s">
        <v>4</v>
      </c>
      <c r="H244" s="5">
        <v>43196.0</v>
      </c>
      <c r="I244" s="5">
        <v>43200.0</v>
      </c>
      <c r="J244" s="6">
        <v>0.2902777777777778</v>
      </c>
      <c r="K244" s="1">
        <v>1.0</v>
      </c>
      <c r="L244" s="5">
        <v>43200.0</v>
      </c>
      <c r="M244" s="1">
        <v>60.01</v>
      </c>
      <c r="N244" s="5">
        <v>43203.0</v>
      </c>
      <c r="O244" s="1">
        <v>259.23</v>
      </c>
      <c r="P244" s="5">
        <v>43206.0</v>
      </c>
      <c r="Q244" s="1">
        <v>1508.98</v>
      </c>
      <c r="R244" s="5">
        <v>43207.0</v>
      </c>
      <c r="S244" s="6">
        <v>0.3125</v>
      </c>
      <c r="T244" s="6">
        <v>0.36041666666666666</v>
      </c>
      <c r="U244" s="5">
        <v>43210.0</v>
      </c>
      <c r="V244" s="1">
        <v>5.0</v>
      </c>
      <c r="W244" s="1">
        <v>0.0</v>
      </c>
      <c r="X244" s="1">
        <v>3880.83</v>
      </c>
      <c r="Y244" s="8">
        <f t="shared" si="1"/>
        <v>114</v>
      </c>
      <c r="Z244" s="1">
        <v>110.0</v>
      </c>
      <c r="AA244" s="1"/>
      <c r="AB244">
        <f t="shared" si="15"/>
        <v>110</v>
      </c>
      <c r="AC244" s="1">
        <v>4.0</v>
      </c>
      <c r="AE244">
        <f t="shared" si="3"/>
        <v>4</v>
      </c>
      <c r="AH244" s="1">
        <v>84.0</v>
      </c>
      <c r="AI244" s="8">
        <f t="shared" si="4"/>
        <v>198</v>
      </c>
      <c r="AJ244" s="5">
        <v>43211.0</v>
      </c>
      <c r="AK244" s="1">
        <v>1.0</v>
      </c>
      <c r="AL244" s="1">
        <v>0.0</v>
      </c>
      <c r="AM244" s="5">
        <v>43212.0</v>
      </c>
      <c r="AN244" s="1">
        <v>0.0</v>
      </c>
      <c r="AO244" s="1">
        <v>0.0</v>
      </c>
      <c r="AP244" s="5">
        <v>43213.0</v>
      </c>
      <c r="AQ244" s="1">
        <v>0.0</v>
      </c>
      <c r="AR244" s="1">
        <v>0.0</v>
      </c>
      <c r="AS244" s="5">
        <v>43214.0</v>
      </c>
      <c r="AT244" s="1">
        <v>1.0</v>
      </c>
      <c r="AU244" s="1">
        <v>1.0</v>
      </c>
      <c r="AV244" s="5">
        <v>43215.0</v>
      </c>
      <c r="AW244" s="1">
        <v>1.0</v>
      </c>
      <c r="AX244" s="1">
        <v>5.0</v>
      </c>
      <c r="AY244" s="5">
        <v>43216.0</v>
      </c>
      <c r="AZ244" s="1">
        <v>1.0</v>
      </c>
      <c r="BA244" s="1">
        <v>2.0</v>
      </c>
      <c r="BB244" s="5">
        <v>43217.0</v>
      </c>
      <c r="BC244" s="1">
        <v>1.0</v>
      </c>
      <c r="BD244" s="1">
        <v>2.0</v>
      </c>
      <c r="BE244" s="1">
        <v>4118.44</v>
      </c>
      <c r="BF244" s="5">
        <v>43214.0</v>
      </c>
      <c r="BG244">
        <f t="shared" si="5"/>
        <v>95</v>
      </c>
      <c r="BI244">
        <f t="shared" si="6"/>
        <v>0</v>
      </c>
      <c r="BJ244">
        <f t="shared" si="7"/>
        <v>95</v>
      </c>
      <c r="BK244" s="1">
        <v>3.0</v>
      </c>
      <c r="BM244" s="1">
        <v>92.0</v>
      </c>
      <c r="BN244" s="1"/>
      <c r="BP244">
        <f t="shared" si="8"/>
        <v>15</v>
      </c>
      <c r="BQ244">
        <f t="shared" si="9"/>
        <v>15</v>
      </c>
      <c r="BR244">
        <f t="shared" si="10"/>
        <v>0</v>
      </c>
      <c r="BU244" s="1">
        <v>4.0</v>
      </c>
      <c r="BY244" s="1">
        <v>1.0</v>
      </c>
      <c r="CA244" s="1">
        <v>3.0</v>
      </c>
      <c r="CC244">
        <f t="shared" si="11"/>
        <v>1</v>
      </c>
      <c r="CF244" s="1">
        <v>1.0</v>
      </c>
      <c r="CG244">
        <f t="shared" si="12"/>
        <v>0</v>
      </c>
      <c r="CK244">
        <f t="shared" si="13"/>
        <v>6</v>
      </c>
      <c r="CN244" s="1">
        <v>6.0</v>
      </c>
      <c r="CO244">
        <f t="shared" si="14"/>
        <v>0</v>
      </c>
      <c r="CT244" s="18" t="s">
        <v>242</v>
      </c>
      <c r="CU244" s="1" t="s">
        <v>265</v>
      </c>
    </row>
    <row r="245">
      <c r="A245" s="1">
        <v>279.0</v>
      </c>
      <c r="C245" s="1" t="s">
        <v>61</v>
      </c>
      <c r="D245" s="1">
        <v>28.0</v>
      </c>
      <c r="E245" s="1">
        <v>0.0</v>
      </c>
      <c r="F245" s="1" t="s">
        <v>3</v>
      </c>
      <c r="H245" s="5">
        <v>43196.0</v>
      </c>
      <c r="I245" s="5">
        <v>43200.0</v>
      </c>
      <c r="J245" s="6">
        <v>0.2847222222222222</v>
      </c>
      <c r="K245" s="1">
        <v>1.0</v>
      </c>
      <c r="L245" s="5">
        <v>43200.0</v>
      </c>
      <c r="M245" s="1">
        <v>47.39</v>
      </c>
      <c r="N245" s="5">
        <v>43205.0</v>
      </c>
      <c r="O245" s="1">
        <v>305.16</v>
      </c>
      <c r="R245" s="5">
        <v>43206.0</v>
      </c>
      <c r="S245" s="6">
        <v>0.3125</v>
      </c>
      <c r="T245" s="6">
        <v>0.36041666666666666</v>
      </c>
      <c r="U245" s="5">
        <v>43209.0</v>
      </c>
      <c r="V245" s="1">
        <v>4.0</v>
      </c>
      <c r="W245" s="1">
        <v>0.0</v>
      </c>
      <c r="X245" s="1">
        <v>757.53</v>
      </c>
      <c r="Y245" s="8">
        <f t="shared" si="1"/>
        <v>44</v>
      </c>
      <c r="Z245" s="1">
        <v>43.0</v>
      </c>
      <c r="AA245" s="1"/>
      <c r="AB245">
        <f t="shared" si="15"/>
        <v>43</v>
      </c>
      <c r="AC245" s="1">
        <v>1.0</v>
      </c>
      <c r="AE245">
        <f t="shared" si="3"/>
        <v>1</v>
      </c>
      <c r="AH245" s="1">
        <v>5.0</v>
      </c>
      <c r="AI245" s="8">
        <f t="shared" si="4"/>
        <v>49</v>
      </c>
      <c r="AJ245" s="5">
        <v>43210.0</v>
      </c>
      <c r="AK245" s="1">
        <v>0.0</v>
      </c>
      <c r="AL245" s="1">
        <v>1.0</v>
      </c>
      <c r="AM245" s="5">
        <v>43211.0</v>
      </c>
      <c r="AN245" s="1">
        <v>0.0</v>
      </c>
      <c r="AO245" s="1">
        <v>0.0</v>
      </c>
      <c r="AP245" s="5">
        <v>43212.0</v>
      </c>
      <c r="AQ245" s="1">
        <v>1.0</v>
      </c>
      <c r="AR245" s="1">
        <v>1.0</v>
      </c>
      <c r="AS245" s="5">
        <v>43213.0</v>
      </c>
      <c r="AT245" s="1">
        <v>1.0</v>
      </c>
      <c r="AU245" s="1">
        <v>1.0</v>
      </c>
      <c r="AV245" s="5">
        <v>43214.0</v>
      </c>
      <c r="AW245" s="1">
        <v>0.0</v>
      </c>
      <c r="AX245" s="1">
        <v>0.0</v>
      </c>
      <c r="AY245" s="5">
        <v>43215.0</v>
      </c>
      <c r="AZ245" s="1">
        <v>0.0</v>
      </c>
      <c r="BA245" s="1">
        <v>0.0</v>
      </c>
      <c r="BB245" s="5">
        <v>43216.0</v>
      </c>
      <c r="BC245" s="1">
        <v>1.0</v>
      </c>
      <c r="BD245" s="1">
        <v>3.0</v>
      </c>
      <c r="BE245" s="1">
        <v>638.24</v>
      </c>
      <c r="BG245">
        <f t="shared" si="5"/>
        <v>42</v>
      </c>
      <c r="BH245" s="5">
        <v>43214.0</v>
      </c>
      <c r="BI245">
        <f t="shared" si="6"/>
        <v>0</v>
      </c>
      <c r="BJ245">
        <f t="shared" si="7"/>
        <v>42</v>
      </c>
      <c r="BK245" s="1">
        <v>0.0</v>
      </c>
      <c r="BM245" s="1">
        <v>42.0</v>
      </c>
      <c r="BN245" s="1"/>
      <c r="BP245">
        <f t="shared" si="8"/>
        <v>1</v>
      </c>
      <c r="BQ245">
        <f t="shared" si="9"/>
        <v>1</v>
      </c>
      <c r="BR245">
        <f t="shared" si="10"/>
        <v>0</v>
      </c>
      <c r="BU245" s="1">
        <v>1.0</v>
      </c>
      <c r="CC245">
        <f t="shared" si="11"/>
        <v>0</v>
      </c>
      <c r="CG245">
        <f t="shared" si="12"/>
        <v>0</v>
      </c>
      <c r="CK245">
        <f t="shared" si="13"/>
        <v>0</v>
      </c>
      <c r="CO245">
        <f t="shared" si="14"/>
        <v>0</v>
      </c>
      <c r="CU245" s="1" t="s">
        <v>154</v>
      </c>
    </row>
    <row r="246">
      <c r="A246" s="1">
        <v>280.0</v>
      </c>
      <c r="C246" s="1" t="s">
        <v>61</v>
      </c>
      <c r="D246" s="1">
        <v>28.0</v>
      </c>
      <c r="E246" s="1">
        <v>0.0</v>
      </c>
      <c r="F246" s="1" t="s">
        <v>3</v>
      </c>
      <c r="H246" s="5">
        <v>43196.0</v>
      </c>
      <c r="I246" s="5">
        <v>43200.0</v>
      </c>
      <c r="J246" s="6">
        <v>0.2861111111111111</v>
      </c>
      <c r="K246" s="1">
        <v>1.0</v>
      </c>
      <c r="L246" s="5">
        <v>43200.0</v>
      </c>
      <c r="M246" s="1">
        <v>69.34</v>
      </c>
      <c r="N246" s="5">
        <v>43203.0</v>
      </c>
      <c r="O246" s="1">
        <v>278.98</v>
      </c>
      <c r="P246" s="5">
        <v>43206.0</v>
      </c>
      <c r="Q246" s="1">
        <v>943.83</v>
      </c>
      <c r="R246" s="5">
        <v>43204.0</v>
      </c>
      <c r="S246" s="6">
        <v>0.3138888888888889</v>
      </c>
      <c r="T246" s="6">
        <v>0.3590277777777778</v>
      </c>
      <c r="U246" s="5">
        <v>43210.0</v>
      </c>
      <c r="V246" s="1">
        <v>5.0</v>
      </c>
      <c r="W246" s="1">
        <v>0.0</v>
      </c>
      <c r="X246" s="1">
        <v>2313.24</v>
      </c>
      <c r="Y246" s="8">
        <f t="shared" si="1"/>
        <v>44</v>
      </c>
      <c r="Z246" s="1">
        <v>44.0</v>
      </c>
      <c r="AA246" s="1"/>
      <c r="AB246">
        <f t="shared" si="15"/>
        <v>44</v>
      </c>
      <c r="AC246" s="1">
        <v>0.0</v>
      </c>
      <c r="AE246">
        <f t="shared" si="3"/>
        <v>0</v>
      </c>
      <c r="AI246" s="8">
        <f t="shared" si="4"/>
        <v>44</v>
      </c>
      <c r="AJ246" s="5">
        <v>43211.0</v>
      </c>
      <c r="AK246" s="1">
        <v>1.0</v>
      </c>
      <c r="AL246" s="1">
        <v>1.0</v>
      </c>
      <c r="AM246" s="5">
        <v>43212.0</v>
      </c>
      <c r="AN246" s="1">
        <v>1.0</v>
      </c>
      <c r="AO246" s="1">
        <v>9.0</v>
      </c>
      <c r="AP246" s="5">
        <v>43213.0</v>
      </c>
      <c r="AQ246" s="1">
        <v>1.0</v>
      </c>
      <c r="AR246" s="1">
        <v>2.0</v>
      </c>
      <c r="AS246" s="5">
        <v>43214.0</v>
      </c>
      <c r="AT246" s="1">
        <v>1.0</v>
      </c>
      <c r="AU246" s="1">
        <v>3.0</v>
      </c>
      <c r="AV246" s="5">
        <v>43215.0</v>
      </c>
      <c r="AW246" s="1">
        <v>1.0</v>
      </c>
      <c r="AX246" s="1">
        <v>4.0</v>
      </c>
      <c r="AY246" s="5">
        <v>43216.0</v>
      </c>
      <c r="AZ246" s="1">
        <v>1.0</v>
      </c>
      <c r="BA246" s="1">
        <v>7.0</v>
      </c>
      <c r="BB246" s="5">
        <v>43217.0</v>
      </c>
      <c r="BC246" s="1">
        <v>1.0</v>
      </c>
      <c r="BD246" s="1">
        <v>10.0</v>
      </c>
      <c r="BE246" s="1">
        <v>2397.94</v>
      </c>
      <c r="BF246" s="5">
        <v>43214.0</v>
      </c>
      <c r="BG246">
        <f t="shared" si="5"/>
        <v>37</v>
      </c>
      <c r="BI246">
        <f t="shared" si="6"/>
        <v>0</v>
      </c>
      <c r="BJ246">
        <f t="shared" si="7"/>
        <v>37</v>
      </c>
      <c r="BK246" s="1">
        <v>11.0</v>
      </c>
      <c r="BM246" s="1">
        <v>26.0</v>
      </c>
      <c r="BN246" s="1"/>
      <c r="BP246">
        <f t="shared" si="8"/>
        <v>7</v>
      </c>
      <c r="BQ246">
        <f t="shared" si="9"/>
        <v>7</v>
      </c>
      <c r="BR246">
        <f t="shared" si="10"/>
        <v>0</v>
      </c>
      <c r="BU246" s="1">
        <v>1.0</v>
      </c>
      <c r="CA246" s="1">
        <v>1.0</v>
      </c>
      <c r="CC246">
        <f t="shared" si="11"/>
        <v>1</v>
      </c>
      <c r="CE246" s="1">
        <v>1.0</v>
      </c>
      <c r="CG246">
        <f t="shared" si="12"/>
        <v>0</v>
      </c>
      <c r="CK246">
        <f t="shared" si="13"/>
        <v>4</v>
      </c>
      <c r="CL246" s="1">
        <v>1.0</v>
      </c>
      <c r="CM246" s="1">
        <v>1.0</v>
      </c>
      <c r="CN246" s="1">
        <v>2.0</v>
      </c>
      <c r="CO246">
        <f t="shared" si="14"/>
        <v>0</v>
      </c>
      <c r="CT246" s="18" t="s">
        <v>242</v>
      </c>
    </row>
    <row r="247">
      <c r="A247" s="1">
        <v>282.0</v>
      </c>
      <c r="C247" s="1" t="s">
        <v>61</v>
      </c>
      <c r="D247" s="1">
        <v>28.0</v>
      </c>
      <c r="E247" s="1">
        <v>10.0</v>
      </c>
      <c r="F247" s="1" t="s">
        <v>3</v>
      </c>
      <c r="H247" s="5">
        <v>43196.0</v>
      </c>
      <c r="I247" s="5">
        <v>43200.0</v>
      </c>
      <c r="J247" s="6">
        <v>0.37430555555555556</v>
      </c>
      <c r="K247" s="1">
        <v>1.0</v>
      </c>
      <c r="L247" s="5">
        <v>43200.0</v>
      </c>
      <c r="M247" s="1">
        <v>60.96</v>
      </c>
      <c r="N247" s="5">
        <v>43203.0</v>
      </c>
      <c r="O247" s="1">
        <v>242.52</v>
      </c>
      <c r="P247" s="5">
        <v>43208.0</v>
      </c>
      <c r="Q247" s="1">
        <v>1348.87</v>
      </c>
      <c r="R247" s="5">
        <v>43204.0</v>
      </c>
      <c r="S247" s="6">
        <v>0.3138888888888889</v>
      </c>
      <c r="T247" s="6">
        <v>0.3590277777777778</v>
      </c>
      <c r="U247" s="5">
        <v>43213.0</v>
      </c>
      <c r="V247" s="1">
        <v>5.0</v>
      </c>
      <c r="W247" s="1">
        <v>0.0</v>
      </c>
      <c r="X247" s="1">
        <v>3402.67</v>
      </c>
      <c r="Y247" s="8">
        <f t="shared" si="1"/>
        <v>48</v>
      </c>
      <c r="Z247" s="1">
        <v>44.0</v>
      </c>
      <c r="AA247" s="1">
        <v>0.0</v>
      </c>
      <c r="AB247">
        <f t="shared" si="15"/>
        <v>44</v>
      </c>
      <c r="AC247" s="1">
        <v>3.0</v>
      </c>
      <c r="AD247" s="1">
        <v>1.0</v>
      </c>
      <c r="AE247">
        <f t="shared" si="3"/>
        <v>4</v>
      </c>
      <c r="AF247" s="5">
        <v>43220.0</v>
      </c>
      <c r="AG247" s="1">
        <v>1.0</v>
      </c>
      <c r="AH247" s="1">
        <v>15.0</v>
      </c>
      <c r="AI247" s="8">
        <f t="shared" si="4"/>
        <v>64</v>
      </c>
      <c r="AJ247" s="5">
        <v>43214.0</v>
      </c>
      <c r="AK247" s="1">
        <v>0.0</v>
      </c>
      <c r="AL247" s="1">
        <v>0.0</v>
      </c>
      <c r="AM247" s="5">
        <v>43215.0</v>
      </c>
      <c r="AN247" s="1">
        <v>1.0</v>
      </c>
      <c r="AO247" s="1">
        <v>0.0</v>
      </c>
      <c r="AP247" s="5">
        <v>43216.0</v>
      </c>
      <c r="AQ247" s="1">
        <v>1.0</v>
      </c>
      <c r="AR247" s="1">
        <v>2.0</v>
      </c>
      <c r="AS247" s="5">
        <v>43217.0</v>
      </c>
      <c r="AT247" s="1">
        <v>1.0</v>
      </c>
      <c r="AU247" s="1">
        <v>4.0</v>
      </c>
      <c r="AV247" s="5">
        <v>43218.0</v>
      </c>
      <c r="AW247" s="1">
        <v>1.0</v>
      </c>
      <c r="AX247" s="1">
        <v>4.0</v>
      </c>
      <c r="AY247" s="5">
        <v>43219.0</v>
      </c>
      <c r="AZ247" s="1">
        <v>1.0</v>
      </c>
      <c r="BA247" s="1">
        <v>6.0</v>
      </c>
      <c r="BB247" s="5">
        <v>43220.0</v>
      </c>
      <c r="BC247" s="1">
        <v>1.0</v>
      </c>
      <c r="BD247" s="1">
        <v>6.0</v>
      </c>
      <c r="BE247" s="1">
        <v>3478.43</v>
      </c>
      <c r="BF247" s="5">
        <v>43219.0</v>
      </c>
      <c r="BG247">
        <f t="shared" si="5"/>
        <v>33</v>
      </c>
      <c r="BH247" s="5"/>
      <c r="BI247">
        <f t="shared" si="6"/>
        <v>0</v>
      </c>
      <c r="BJ247">
        <f t="shared" si="7"/>
        <v>33</v>
      </c>
      <c r="BK247" s="1">
        <v>1.0</v>
      </c>
      <c r="BM247" s="1">
        <v>32.0</v>
      </c>
      <c r="BN247" s="1"/>
      <c r="BP247">
        <f t="shared" si="8"/>
        <v>11</v>
      </c>
      <c r="BQ247">
        <f t="shared" si="9"/>
        <v>11</v>
      </c>
      <c r="BR247">
        <f t="shared" si="10"/>
        <v>0</v>
      </c>
      <c r="BU247" s="1">
        <v>7.0</v>
      </c>
      <c r="CA247" s="1">
        <v>3.0</v>
      </c>
      <c r="CC247">
        <f t="shared" si="11"/>
        <v>0</v>
      </c>
      <c r="CG247">
        <f t="shared" si="12"/>
        <v>0</v>
      </c>
      <c r="CK247">
        <f t="shared" si="13"/>
        <v>1</v>
      </c>
      <c r="CN247" s="1">
        <v>1.0</v>
      </c>
      <c r="CO247">
        <f t="shared" si="14"/>
        <v>0</v>
      </c>
      <c r="CT247" s="1" t="s">
        <v>149</v>
      </c>
      <c r="CU247" s="1" t="s">
        <v>154</v>
      </c>
    </row>
    <row r="248">
      <c r="A248" s="1">
        <v>284.0</v>
      </c>
      <c r="C248" s="1" t="s">
        <v>61</v>
      </c>
      <c r="D248" s="1">
        <v>28.0</v>
      </c>
      <c r="E248" s="1">
        <v>10.0</v>
      </c>
      <c r="F248" s="1" t="s">
        <v>4</v>
      </c>
      <c r="H248" s="5">
        <v>43196.0</v>
      </c>
      <c r="I248" s="5">
        <v>43200.0</v>
      </c>
      <c r="J248" s="6">
        <v>0.37569444444444444</v>
      </c>
      <c r="K248" s="1">
        <v>1.0</v>
      </c>
      <c r="L248" s="5">
        <v>43200.0</v>
      </c>
      <c r="M248" s="1">
        <v>41.03</v>
      </c>
      <c r="N248" s="5">
        <v>43203.0</v>
      </c>
      <c r="O248" s="1">
        <v>155.17</v>
      </c>
      <c r="P248" s="5">
        <v>43208.0</v>
      </c>
      <c r="Q248" s="1">
        <v>876.16</v>
      </c>
      <c r="R248" s="5">
        <v>43209.0</v>
      </c>
      <c r="S248" s="6">
        <v>0.3125</v>
      </c>
      <c r="T248" s="6">
        <v>0.3611111111111111</v>
      </c>
      <c r="U248" s="5">
        <v>43213.0</v>
      </c>
      <c r="V248" s="1">
        <v>5.0</v>
      </c>
      <c r="W248" s="1">
        <v>0.0</v>
      </c>
      <c r="X248" s="1">
        <v>2456.83</v>
      </c>
      <c r="Y248" s="8">
        <f t="shared" si="1"/>
        <v>39</v>
      </c>
      <c r="Z248" s="1">
        <v>35.0</v>
      </c>
      <c r="AB248">
        <f t="shared" si="15"/>
        <v>35</v>
      </c>
      <c r="AC248" s="1">
        <v>4.0</v>
      </c>
      <c r="AE248">
        <f t="shared" si="3"/>
        <v>4</v>
      </c>
      <c r="AH248" s="1">
        <v>15.0</v>
      </c>
      <c r="AI248" s="8">
        <f t="shared" si="4"/>
        <v>54</v>
      </c>
      <c r="AJ248" s="5">
        <v>43214.0</v>
      </c>
      <c r="AK248" s="1">
        <v>0.0</v>
      </c>
      <c r="AL248" s="1">
        <v>0.0</v>
      </c>
      <c r="AM248" s="5">
        <v>43215.0</v>
      </c>
      <c r="AN248" s="1">
        <v>0.0</v>
      </c>
      <c r="AO248" s="1">
        <v>1.0</v>
      </c>
      <c r="AP248" s="5">
        <v>43216.0</v>
      </c>
      <c r="AQ248" s="1">
        <v>1.0</v>
      </c>
      <c r="AR248" s="1">
        <v>0.0</v>
      </c>
      <c r="AS248" s="5">
        <v>43217.0</v>
      </c>
      <c r="AT248" s="1">
        <v>0.0</v>
      </c>
      <c r="AU248" s="1">
        <v>1.0</v>
      </c>
      <c r="AV248" s="5">
        <v>43218.0</v>
      </c>
      <c r="AW248" s="1">
        <v>0.0</v>
      </c>
      <c r="AX248" s="1">
        <v>0.0</v>
      </c>
      <c r="AY248" s="5">
        <v>43219.0</v>
      </c>
      <c r="AZ248" s="1">
        <v>1.0</v>
      </c>
      <c r="BA248" s="1">
        <v>1.0</v>
      </c>
      <c r="BB248" s="5">
        <v>43220.0</v>
      </c>
      <c r="BC248" s="1">
        <v>1.0</v>
      </c>
      <c r="BD248" s="1">
        <v>2.0</v>
      </c>
      <c r="BE248" s="1">
        <v>2273.11</v>
      </c>
      <c r="BF248" s="5">
        <v>43220.0</v>
      </c>
      <c r="BG248">
        <f t="shared" si="5"/>
        <v>26</v>
      </c>
      <c r="BI248">
        <f t="shared" si="6"/>
        <v>0</v>
      </c>
      <c r="BJ248">
        <f t="shared" si="7"/>
        <v>26</v>
      </c>
      <c r="BK248" s="1">
        <v>2.0</v>
      </c>
      <c r="BM248" s="1">
        <v>24.0</v>
      </c>
      <c r="BN248" s="1"/>
      <c r="BP248">
        <f t="shared" si="8"/>
        <v>0</v>
      </c>
      <c r="BQ248">
        <f t="shared" si="9"/>
        <v>0</v>
      </c>
      <c r="BR248">
        <f t="shared" si="10"/>
        <v>0</v>
      </c>
      <c r="CC248">
        <f t="shared" si="11"/>
        <v>0</v>
      </c>
      <c r="CG248">
        <f t="shared" si="12"/>
        <v>0</v>
      </c>
      <c r="CK248">
        <f t="shared" si="13"/>
        <v>0</v>
      </c>
      <c r="CO248">
        <f t="shared" si="14"/>
        <v>0</v>
      </c>
      <c r="CU248" s="1" t="s">
        <v>154</v>
      </c>
    </row>
    <row r="249">
      <c r="A249" s="1">
        <v>285.0</v>
      </c>
      <c r="C249" s="1" t="s">
        <v>61</v>
      </c>
      <c r="D249" s="1">
        <v>28.0</v>
      </c>
      <c r="E249" s="1">
        <v>10.0</v>
      </c>
      <c r="F249" s="1" t="s">
        <v>4</v>
      </c>
      <c r="G249" s="5">
        <v>43220.0</v>
      </c>
      <c r="H249" s="5">
        <v>43196.0</v>
      </c>
      <c r="I249" s="5">
        <v>43200.0</v>
      </c>
      <c r="J249" s="6">
        <v>0.3763888888888889</v>
      </c>
      <c r="K249" s="1">
        <v>1.0</v>
      </c>
      <c r="L249" s="5">
        <v>43200.0</v>
      </c>
      <c r="M249" s="1">
        <v>68.46</v>
      </c>
      <c r="N249" s="5">
        <v>43203.0</v>
      </c>
      <c r="O249" s="1">
        <v>180.77</v>
      </c>
      <c r="P249" s="5">
        <v>43207.0</v>
      </c>
      <c r="Q249" s="1">
        <v>855.23</v>
      </c>
      <c r="R249" s="5">
        <v>43208.0</v>
      </c>
      <c r="S249" s="6">
        <v>0.3145833333333333</v>
      </c>
      <c r="T249" s="6">
        <v>0.36041666666666666</v>
      </c>
      <c r="Y249" s="8">
        <f t="shared" si="1"/>
        <v>0</v>
      </c>
      <c r="AB249">
        <f t="shared" si="15"/>
        <v>0</v>
      </c>
      <c r="AE249">
        <f t="shared" si="3"/>
        <v>0</v>
      </c>
      <c r="AI249" s="8">
        <f t="shared" si="4"/>
        <v>0</v>
      </c>
      <c r="BG249">
        <f t="shared" si="5"/>
        <v>0</v>
      </c>
      <c r="BI249">
        <f t="shared" si="6"/>
        <v>0</v>
      </c>
      <c r="BJ249">
        <f t="shared" si="7"/>
        <v>0</v>
      </c>
      <c r="BP249">
        <f t="shared" si="8"/>
        <v>0</v>
      </c>
      <c r="BQ249">
        <f t="shared" si="9"/>
        <v>0</v>
      </c>
      <c r="BR249">
        <f t="shared" si="10"/>
        <v>0</v>
      </c>
      <c r="CC249">
        <f t="shared" si="11"/>
        <v>0</v>
      </c>
      <c r="CG249">
        <f t="shared" si="12"/>
        <v>0</v>
      </c>
      <c r="CK249">
        <f t="shared" si="13"/>
        <v>0</v>
      </c>
      <c r="CO249">
        <f t="shared" si="14"/>
        <v>0</v>
      </c>
      <c r="CT249" s="1" t="s">
        <v>266</v>
      </c>
    </row>
    <row r="250">
      <c r="A250" s="1">
        <v>286.0</v>
      </c>
      <c r="C250" s="1" t="s">
        <v>61</v>
      </c>
      <c r="D250" s="1">
        <v>28.0</v>
      </c>
      <c r="E250" s="1">
        <v>10.0</v>
      </c>
      <c r="F250" s="1">
        <v>0.0</v>
      </c>
      <c r="H250" s="5">
        <v>43196.0</v>
      </c>
      <c r="I250" s="5">
        <v>43200.0</v>
      </c>
      <c r="J250" s="6">
        <v>0.3770833333333333</v>
      </c>
      <c r="K250" s="1">
        <v>1.0</v>
      </c>
      <c r="L250" s="5">
        <v>43200.0</v>
      </c>
      <c r="M250" s="1">
        <v>43.17</v>
      </c>
      <c r="N250" s="5">
        <v>43205.0</v>
      </c>
      <c r="O250" s="1">
        <v>174.09</v>
      </c>
      <c r="P250" s="5">
        <v>43209.0</v>
      </c>
      <c r="Q250" s="1">
        <v>800.57</v>
      </c>
      <c r="U250" s="5">
        <v>43214.0</v>
      </c>
      <c r="V250" s="1">
        <v>5.0</v>
      </c>
      <c r="W250" s="1">
        <v>0.0</v>
      </c>
      <c r="X250" s="1">
        <v>2501.72</v>
      </c>
      <c r="Y250" s="8">
        <f t="shared" si="1"/>
        <v>50</v>
      </c>
      <c r="Z250" s="1">
        <v>37.0</v>
      </c>
      <c r="AA250" s="1">
        <v>1.0</v>
      </c>
      <c r="AB250">
        <f t="shared" si="15"/>
        <v>38</v>
      </c>
      <c r="AC250" s="1">
        <v>9.0</v>
      </c>
      <c r="AD250" s="1">
        <v>3.0</v>
      </c>
      <c r="AE250">
        <f t="shared" si="3"/>
        <v>12</v>
      </c>
      <c r="AF250" s="5">
        <v>43217.0</v>
      </c>
      <c r="AG250" s="1">
        <v>1.0</v>
      </c>
      <c r="AH250" s="1">
        <v>30.0</v>
      </c>
      <c r="AI250" s="8">
        <f t="shared" si="4"/>
        <v>81</v>
      </c>
      <c r="AJ250" s="5">
        <v>43215.0</v>
      </c>
      <c r="AK250" s="1">
        <v>0.0</v>
      </c>
      <c r="AL250" s="1">
        <v>0.0</v>
      </c>
      <c r="AM250" s="5">
        <v>43216.0</v>
      </c>
      <c r="AN250" s="1">
        <v>1.0</v>
      </c>
      <c r="AO250" s="1">
        <v>1.0</v>
      </c>
      <c r="AP250" s="5">
        <v>43217.0</v>
      </c>
      <c r="AQ250" s="1">
        <v>1.0</v>
      </c>
      <c r="AR250" s="1">
        <v>0.0</v>
      </c>
      <c r="AS250" s="5">
        <v>43218.0</v>
      </c>
      <c r="AT250" s="1">
        <v>0.0</v>
      </c>
      <c r="AU250" s="1">
        <v>2.0</v>
      </c>
      <c r="AV250" s="5">
        <v>43219.0</v>
      </c>
      <c r="AW250" s="1">
        <v>0.0</v>
      </c>
      <c r="AX250" s="1">
        <v>1.0</v>
      </c>
      <c r="AY250" s="5">
        <v>43220.0</v>
      </c>
      <c r="AZ250" s="1">
        <v>1.0</v>
      </c>
      <c r="BA250" s="1">
        <v>1.0</v>
      </c>
      <c r="BB250" s="5">
        <v>43221.0</v>
      </c>
      <c r="BC250" s="1">
        <v>0.0</v>
      </c>
      <c r="BD250" s="1">
        <v>2.0</v>
      </c>
      <c r="BE250" s="1">
        <v>2156.69</v>
      </c>
      <c r="BF250" s="5">
        <v>43221.0</v>
      </c>
      <c r="BG250">
        <f t="shared" si="5"/>
        <v>31</v>
      </c>
      <c r="BH250" s="5">
        <v>43223.0</v>
      </c>
      <c r="BI250">
        <f t="shared" si="6"/>
        <v>1</v>
      </c>
      <c r="BJ250">
        <f t="shared" si="7"/>
        <v>32</v>
      </c>
      <c r="BK250" s="1">
        <v>15.0</v>
      </c>
      <c r="BL250" s="1">
        <v>0.0</v>
      </c>
      <c r="BM250" s="1">
        <v>16.0</v>
      </c>
      <c r="BN250" s="1"/>
      <c r="BO250" s="1">
        <v>1.0</v>
      </c>
      <c r="BP250">
        <f t="shared" si="8"/>
        <v>6</v>
      </c>
      <c r="BQ250">
        <f t="shared" si="9"/>
        <v>6</v>
      </c>
      <c r="BR250">
        <f t="shared" si="10"/>
        <v>0</v>
      </c>
      <c r="BS250" s="1">
        <v>2.0</v>
      </c>
      <c r="BU250" s="1">
        <v>1.0</v>
      </c>
      <c r="BY250" s="1">
        <v>1.0</v>
      </c>
      <c r="CA250" s="1">
        <v>1.0</v>
      </c>
      <c r="CC250">
        <f t="shared" si="11"/>
        <v>0</v>
      </c>
      <c r="CG250">
        <f t="shared" si="12"/>
        <v>0</v>
      </c>
      <c r="CK250">
        <f t="shared" si="13"/>
        <v>1</v>
      </c>
      <c r="CN250" s="1">
        <v>1.0</v>
      </c>
      <c r="CO250">
        <f t="shared" si="14"/>
        <v>0</v>
      </c>
      <c r="CU250" s="1" t="s">
        <v>267</v>
      </c>
    </row>
    <row r="251">
      <c r="A251" s="1">
        <v>288.0</v>
      </c>
      <c r="C251" s="1" t="s">
        <v>61</v>
      </c>
      <c r="D251" s="1">
        <v>28.0</v>
      </c>
      <c r="E251" s="1">
        <v>10.0</v>
      </c>
      <c r="F251" s="1" t="s">
        <v>4</v>
      </c>
      <c r="H251" s="5">
        <v>43196.0</v>
      </c>
      <c r="I251" s="5">
        <v>43200.0</v>
      </c>
      <c r="J251" s="6">
        <v>0.3715277777777778</v>
      </c>
      <c r="K251" s="1">
        <v>1.0</v>
      </c>
      <c r="L251" s="5">
        <v>43200.0</v>
      </c>
      <c r="M251" s="1">
        <v>50.94</v>
      </c>
      <c r="N251" s="5">
        <v>43204.0</v>
      </c>
      <c r="O251" s="1">
        <v>250.41</v>
      </c>
      <c r="P251" s="5">
        <v>43208.0</v>
      </c>
      <c r="Q251" s="1">
        <v>1050.64</v>
      </c>
      <c r="R251" s="5">
        <v>43209.0</v>
      </c>
      <c r="S251" s="6">
        <v>0.3125</v>
      </c>
      <c r="T251" s="6">
        <v>0.3611111111111111</v>
      </c>
      <c r="U251" s="5">
        <v>43213.0</v>
      </c>
      <c r="V251" s="1">
        <v>5.0</v>
      </c>
      <c r="W251" s="1">
        <v>0.0</v>
      </c>
      <c r="X251" s="1">
        <v>2236.48</v>
      </c>
      <c r="Y251" s="8">
        <f t="shared" si="1"/>
        <v>34</v>
      </c>
      <c r="Z251" s="1">
        <v>29.0</v>
      </c>
      <c r="AB251">
        <f t="shared" si="15"/>
        <v>29</v>
      </c>
      <c r="AC251" s="1">
        <v>5.0</v>
      </c>
      <c r="AE251">
        <f t="shared" si="3"/>
        <v>5</v>
      </c>
      <c r="AH251" s="1">
        <v>5.0</v>
      </c>
      <c r="AI251" s="8">
        <f t="shared" si="4"/>
        <v>39</v>
      </c>
      <c r="AJ251" s="5">
        <v>43214.0</v>
      </c>
      <c r="AK251" s="1">
        <v>0.0</v>
      </c>
      <c r="AL251" s="1">
        <v>2.0</v>
      </c>
      <c r="AM251" s="5">
        <v>43215.0</v>
      </c>
      <c r="AN251" s="1">
        <v>0.0</v>
      </c>
      <c r="AO251" s="1">
        <v>0.0</v>
      </c>
      <c r="AP251" s="5">
        <v>43216.0</v>
      </c>
      <c r="AQ251" s="1">
        <v>1.0</v>
      </c>
      <c r="AR251" s="1">
        <v>0.0</v>
      </c>
      <c r="AS251" s="5">
        <v>43217.0</v>
      </c>
      <c r="AT251" s="1">
        <v>0.0</v>
      </c>
      <c r="AU251" s="1">
        <v>1.0</v>
      </c>
      <c r="AV251" s="5">
        <v>43218.0</v>
      </c>
      <c r="AW251" s="1">
        <v>1.0</v>
      </c>
      <c r="AX251" s="1">
        <v>1.0</v>
      </c>
      <c r="AY251" s="5">
        <v>43219.0</v>
      </c>
      <c r="AZ251" s="1">
        <v>0.0</v>
      </c>
      <c r="BA251" s="1">
        <v>1.0</v>
      </c>
      <c r="BB251" s="5">
        <v>43220.0</v>
      </c>
      <c r="BC251" s="1">
        <v>1.0</v>
      </c>
      <c r="BD251" s="1">
        <v>1.0</v>
      </c>
      <c r="BE251" s="1">
        <v>2319.36</v>
      </c>
      <c r="BF251" s="5">
        <v>43220.0</v>
      </c>
      <c r="BG251">
        <f t="shared" si="5"/>
        <v>24</v>
      </c>
      <c r="BI251">
        <f t="shared" si="6"/>
        <v>0</v>
      </c>
      <c r="BJ251">
        <f t="shared" si="7"/>
        <v>24</v>
      </c>
      <c r="BK251" s="1">
        <v>0.0</v>
      </c>
      <c r="BM251" s="1">
        <v>24.0</v>
      </c>
      <c r="BN251" s="1"/>
      <c r="BP251">
        <f t="shared" si="8"/>
        <v>5</v>
      </c>
      <c r="BQ251">
        <f t="shared" si="9"/>
        <v>5</v>
      </c>
      <c r="BR251">
        <f t="shared" si="10"/>
        <v>0</v>
      </c>
      <c r="BU251" s="1">
        <v>1.0</v>
      </c>
      <c r="CA251" s="1">
        <v>3.0</v>
      </c>
      <c r="CC251">
        <f t="shared" si="11"/>
        <v>1</v>
      </c>
      <c r="CF251" s="1">
        <v>1.0</v>
      </c>
      <c r="CG251">
        <f t="shared" si="12"/>
        <v>0</v>
      </c>
      <c r="CK251">
        <f t="shared" si="13"/>
        <v>0</v>
      </c>
      <c r="CO251">
        <f t="shared" si="14"/>
        <v>0</v>
      </c>
      <c r="CT251" s="1" t="s">
        <v>149</v>
      </c>
      <c r="CU251" s="1" t="s">
        <v>154</v>
      </c>
    </row>
    <row r="252">
      <c r="A252" s="1">
        <v>289.0</v>
      </c>
      <c r="C252" s="1" t="s">
        <v>61</v>
      </c>
      <c r="D252" s="1">
        <v>28.0</v>
      </c>
      <c r="E252" s="1">
        <v>10.0</v>
      </c>
      <c r="F252" s="1" t="s">
        <v>4</v>
      </c>
      <c r="H252" s="5">
        <v>43196.0</v>
      </c>
      <c r="I252" s="5">
        <v>43200.0</v>
      </c>
      <c r="J252" s="6">
        <v>0.37222222222222223</v>
      </c>
      <c r="K252" s="1">
        <v>1.0</v>
      </c>
      <c r="L252" s="5">
        <v>43200.0</v>
      </c>
      <c r="M252" s="1">
        <v>61.94</v>
      </c>
      <c r="N252" s="5">
        <v>43204.0</v>
      </c>
      <c r="O252" s="1">
        <v>267.28</v>
      </c>
      <c r="P252" s="5">
        <v>43208.0</v>
      </c>
      <c r="Q252" s="1">
        <v>1317.38</v>
      </c>
      <c r="R252" s="5">
        <v>43209.0</v>
      </c>
      <c r="S252" s="6">
        <v>0.3125</v>
      </c>
      <c r="T252" s="6">
        <v>0.3611111111111111</v>
      </c>
      <c r="U252" s="5">
        <v>43213.0</v>
      </c>
      <c r="V252" s="1">
        <v>5.0</v>
      </c>
      <c r="W252" s="1">
        <v>0.0</v>
      </c>
      <c r="X252" s="1">
        <v>3598.4</v>
      </c>
      <c r="Y252" s="8">
        <f t="shared" si="1"/>
        <v>70</v>
      </c>
      <c r="Z252" s="1">
        <v>55.0</v>
      </c>
      <c r="AA252" s="1">
        <v>7.0</v>
      </c>
      <c r="AB252">
        <f t="shared" si="15"/>
        <v>62</v>
      </c>
      <c r="AC252" s="1">
        <v>6.0</v>
      </c>
      <c r="AD252" s="1">
        <v>2.0</v>
      </c>
      <c r="AE252">
        <f t="shared" si="3"/>
        <v>8</v>
      </c>
      <c r="AF252" s="5">
        <v>43216.0</v>
      </c>
      <c r="AG252" s="1">
        <v>1.0</v>
      </c>
      <c r="AH252" s="1">
        <v>44.0</v>
      </c>
      <c r="AI252" s="8">
        <f t="shared" si="4"/>
        <v>115</v>
      </c>
      <c r="AJ252" s="5">
        <v>43214.0</v>
      </c>
      <c r="AK252" s="1">
        <v>0.0</v>
      </c>
      <c r="AL252" s="1">
        <v>1.0</v>
      </c>
      <c r="AM252" s="5">
        <v>43215.0</v>
      </c>
      <c r="AN252" s="1">
        <v>0.0</v>
      </c>
      <c r="AO252" s="1">
        <v>0.0</v>
      </c>
      <c r="AP252" s="5">
        <v>43216.0</v>
      </c>
      <c r="AQ252" s="1">
        <v>0.0</v>
      </c>
      <c r="AR252" s="1">
        <v>0.0</v>
      </c>
      <c r="AS252" s="5">
        <v>43217.0</v>
      </c>
      <c r="AT252" s="1">
        <v>0.0</v>
      </c>
      <c r="AU252" s="1">
        <v>3.0</v>
      </c>
      <c r="AV252" s="5">
        <v>43218.0</v>
      </c>
      <c r="AW252" s="1">
        <v>0.0</v>
      </c>
      <c r="AX252" s="1">
        <v>0.0</v>
      </c>
      <c r="AY252" s="5">
        <v>43219.0</v>
      </c>
      <c r="AZ252" s="1">
        <v>0.0</v>
      </c>
      <c r="BA252" s="1">
        <v>1.0</v>
      </c>
      <c r="BB252" s="5">
        <v>43220.0</v>
      </c>
      <c r="BC252" s="1">
        <v>1.0</v>
      </c>
      <c r="BD252" s="1">
        <v>0.0</v>
      </c>
      <c r="BE252" s="1">
        <v>3176.31</v>
      </c>
      <c r="BF252" s="5">
        <v>43220.0</v>
      </c>
      <c r="BG252">
        <f t="shared" si="5"/>
        <v>45</v>
      </c>
      <c r="BH252" s="5">
        <v>43221.0</v>
      </c>
      <c r="BI252">
        <f t="shared" si="6"/>
        <v>4</v>
      </c>
      <c r="BJ252">
        <f t="shared" si="7"/>
        <v>49</v>
      </c>
      <c r="BK252" s="1">
        <v>28.0</v>
      </c>
      <c r="BL252" s="1">
        <v>3.0</v>
      </c>
      <c r="BM252" s="1">
        <v>17.0</v>
      </c>
      <c r="BN252" s="1"/>
      <c r="BO252" s="1">
        <v>1.0</v>
      </c>
      <c r="BP252">
        <f t="shared" si="8"/>
        <v>13</v>
      </c>
      <c r="BQ252">
        <f t="shared" si="9"/>
        <v>10</v>
      </c>
      <c r="BR252">
        <f t="shared" si="10"/>
        <v>3</v>
      </c>
      <c r="BS252" s="1">
        <v>2.0</v>
      </c>
      <c r="BU252" s="1">
        <v>1.0</v>
      </c>
      <c r="BY252" s="1">
        <v>7.0</v>
      </c>
      <c r="CB252" s="1">
        <v>2.0</v>
      </c>
      <c r="CC252">
        <f t="shared" si="11"/>
        <v>0</v>
      </c>
      <c r="CG252">
        <f t="shared" si="12"/>
        <v>0</v>
      </c>
      <c r="CK252">
        <f t="shared" si="13"/>
        <v>0</v>
      </c>
      <c r="CL252" s="1"/>
      <c r="CM252" s="1"/>
      <c r="CN252" s="1"/>
      <c r="CO252">
        <f t="shared" si="14"/>
        <v>1</v>
      </c>
      <c r="CP252" s="1">
        <v>1.0</v>
      </c>
      <c r="CU252" s="1" t="s">
        <v>154</v>
      </c>
    </row>
    <row r="253">
      <c r="A253" s="1">
        <v>290.0</v>
      </c>
      <c r="C253" s="1" t="s">
        <v>61</v>
      </c>
      <c r="D253" s="1">
        <v>28.0</v>
      </c>
      <c r="E253" s="1">
        <v>10.0</v>
      </c>
      <c r="F253" s="1" t="s">
        <v>4</v>
      </c>
      <c r="H253" s="5">
        <v>43196.0</v>
      </c>
      <c r="I253" s="5">
        <v>43200.0</v>
      </c>
      <c r="J253" s="6">
        <v>0.3729166666666667</v>
      </c>
      <c r="K253" s="1">
        <v>2.0</v>
      </c>
      <c r="L253" s="5">
        <v>43200.0</v>
      </c>
      <c r="M253" s="1">
        <v>52.14</v>
      </c>
      <c r="N253" s="5">
        <v>43204.0</v>
      </c>
      <c r="O253" s="1">
        <v>279.88</v>
      </c>
      <c r="P253" s="5">
        <v>43208.0</v>
      </c>
      <c r="Q253" s="1">
        <v>1160.35</v>
      </c>
      <c r="R253" s="5">
        <v>43209.0</v>
      </c>
      <c r="S253" s="6">
        <v>0.3125</v>
      </c>
      <c r="T253" s="6">
        <v>0.3611111111111111</v>
      </c>
      <c r="U253" s="5">
        <v>43213.0</v>
      </c>
      <c r="V253" s="1">
        <v>5.0</v>
      </c>
      <c r="W253" s="1">
        <v>0.0</v>
      </c>
      <c r="X253" s="1">
        <v>2389.38</v>
      </c>
      <c r="Y253" s="8">
        <f t="shared" si="1"/>
        <v>43</v>
      </c>
      <c r="Z253" s="1">
        <v>38.0</v>
      </c>
      <c r="AB253">
        <f t="shared" si="15"/>
        <v>38</v>
      </c>
      <c r="AC253" s="1">
        <v>5.0</v>
      </c>
      <c r="AE253">
        <f t="shared" si="3"/>
        <v>5</v>
      </c>
      <c r="AI253" s="8">
        <f t="shared" si="4"/>
        <v>43</v>
      </c>
      <c r="AJ253" s="5">
        <v>43214.0</v>
      </c>
      <c r="AK253" s="1">
        <v>0.0</v>
      </c>
      <c r="AL253" s="1">
        <v>0.0</v>
      </c>
      <c r="AM253" s="5">
        <v>43215.0</v>
      </c>
      <c r="AN253" s="1">
        <v>0.0</v>
      </c>
      <c r="AO253" s="1">
        <v>0.0</v>
      </c>
      <c r="AP253" s="5">
        <v>43216.0</v>
      </c>
      <c r="AQ253" s="1">
        <v>0.0</v>
      </c>
      <c r="AR253" s="1">
        <v>0.0</v>
      </c>
      <c r="AS253" s="5">
        <v>43217.0</v>
      </c>
      <c r="AT253" s="1">
        <v>0.0</v>
      </c>
      <c r="AU253" s="1">
        <v>1.0</v>
      </c>
      <c r="AV253" s="5">
        <v>43218.0</v>
      </c>
      <c r="AW253" s="1">
        <v>0.0</v>
      </c>
      <c r="AX253" s="1">
        <v>1.0</v>
      </c>
      <c r="AY253" s="5">
        <v>43219.0</v>
      </c>
      <c r="AZ253" s="1">
        <v>1.0</v>
      </c>
      <c r="BA253" s="1">
        <v>0.0</v>
      </c>
      <c r="BB253" s="5">
        <v>43220.0</v>
      </c>
      <c r="BC253" s="1">
        <v>0.0</v>
      </c>
      <c r="BD253" s="1">
        <v>1.0</v>
      </c>
      <c r="BE253" s="1">
        <v>2186.63</v>
      </c>
      <c r="BF253" s="5">
        <v>43219.0</v>
      </c>
      <c r="BG253">
        <f t="shared" si="5"/>
        <v>29</v>
      </c>
      <c r="BI253">
        <f t="shared" si="6"/>
        <v>0</v>
      </c>
      <c r="BJ253">
        <f t="shared" si="7"/>
        <v>29</v>
      </c>
      <c r="BK253" s="1">
        <v>4.0</v>
      </c>
      <c r="BM253" s="1">
        <v>25.0</v>
      </c>
      <c r="BN253" s="1"/>
      <c r="BP253">
        <f t="shared" si="8"/>
        <v>9</v>
      </c>
      <c r="BQ253">
        <f t="shared" si="9"/>
        <v>9</v>
      </c>
      <c r="BR253">
        <f t="shared" si="10"/>
        <v>0</v>
      </c>
      <c r="BS253" s="1">
        <v>2.0</v>
      </c>
      <c r="BY253" s="1">
        <v>2.0</v>
      </c>
      <c r="CA253" s="1">
        <v>1.0</v>
      </c>
      <c r="CC253">
        <f t="shared" si="11"/>
        <v>1</v>
      </c>
      <c r="CF253" s="1">
        <v>1.0</v>
      </c>
      <c r="CG253">
        <f t="shared" si="12"/>
        <v>0</v>
      </c>
      <c r="CK253">
        <f t="shared" si="13"/>
        <v>3</v>
      </c>
      <c r="CN253" s="1">
        <v>3.0</v>
      </c>
      <c r="CO253">
        <f t="shared" si="14"/>
        <v>0</v>
      </c>
    </row>
    <row r="254">
      <c r="A254" s="1">
        <v>291.0</v>
      </c>
      <c r="C254" s="1" t="s">
        <v>61</v>
      </c>
      <c r="D254" s="1">
        <v>28.0</v>
      </c>
      <c r="E254" s="1">
        <v>0.0</v>
      </c>
      <c r="F254" s="1" t="s">
        <v>3</v>
      </c>
      <c r="H254" s="5">
        <v>43197.0</v>
      </c>
      <c r="I254" s="5">
        <v>43201.0</v>
      </c>
      <c r="J254" s="6">
        <v>0.28541666666666665</v>
      </c>
      <c r="K254" s="1">
        <v>1.0</v>
      </c>
      <c r="L254" s="5">
        <v>43201.0</v>
      </c>
      <c r="M254" s="1">
        <v>66.52</v>
      </c>
      <c r="N254" s="5">
        <v>43205.0</v>
      </c>
      <c r="O254" s="1">
        <v>228.48</v>
      </c>
      <c r="P254" s="5">
        <v>43209.0</v>
      </c>
      <c r="Q254" s="1">
        <v>1344.33</v>
      </c>
      <c r="R254" s="5">
        <v>43206.0</v>
      </c>
      <c r="S254" s="6">
        <v>0.3125</v>
      </c>
      <c r="T254" s="6">
        <v>0.36041666666666666</v>
      </c>
      <c r="U254" s="5">
        <v>43212.0</v>
      </c>
      <c r="V254" s="1">
        <v>5.0</v>
      </c>
      <c r="W254" s="1">
        <v>0.0</v>
      </c>
      <c r="X254" s="1">
        <v>2431.78</v>
      </c>
      <c r="Y254" s="8">
        <f t="shared" si="1"/>
        <v>41</v>
      </c>
      <c r="Z254" s="1">
        <v>39.0</v>
      </c>
      <c r="AB254">
        <f t="shared" si="15"/>
        <v>39</v>
      </c>
      <c r="AC254" s="1">
        <v>2.0</v>
      </c>
      <c r="AE254">
        <f t="shared" si="3"/>
        <v>2</v>
      </c>
      <c r="AI254" s="8">
        <f t="shared" si="4"/>
        <v>41</v>
      </c>
      <c r="AJ254" s="5">
        <v>43213.0</v>
      </c>
      <c r="AK254" s="1">
        <v>0.0</v>
      </c>
      <c r="AL254" s="1">
        <v>0.0</v>
      </c>
      <c r="AM254" s="5">
        <v>43214.0</v>
      </c>
      <c r="AN254" s="1">
        <v>1.0</v>
      </c>
      <c r="AO254" s="1">
        <v>5.0</v>
      </c>
      <c r="AP254" s="5">
        <v>43215.0</v>
      </c>
      <c r="AQ254" s="1">
        <v>1.0</v>
      </c>
      <c r="AR254" s="1">
        <v>1.0</v>
      </c>
      <c r="AS254" s="5">
        <v>43216.0</v>
      </c>
      <c r="AT254" s="1">
        <v>1.0</v>
      </c>
      <c r="AU254" s="1">
        <v>7.0</v>
      </c>
      <c r="AV254" s="5">
        <v>43217.0</v>
      </c>
      <c r="AW254" s="1">
        <v>1.0</v>
      </c>
      <c r="AX254" s="1">
        <v>4.0</v>
      </c>
      <c r="AY254" s="5">
        <v>43218.0</v>
      </c>
      <c r="AZ254" s="1">
        <v>1.0</v>
      </c>
      <c r="BA254" s="1">
        <v>3.0</v>
      </c>
      <c r="BB254" s="5">
        <v>43219.0</v>
      </c>
      <c r="BC254" s="1">
        <v>1.0</v>
      </c>
      <c r="BD254" s="1">
        <v>3.0</v>
      </c>
      <c r="BE254" s="1">
        <v>2426.6</v>
      </c>
      <c r="BF254" s="5">
        <v>43217.0</v>
      </c>
      <c r="BG254">
        <f t="shared" si="5"/>
        <v>36</v>
      </c>
      <c r="BI254">
        <f t="shared" si="6"/>
        <v>0</v>
      </c>
      <c r="BJ254">
        <f t="shared" si="7"/>
        <v>36</v>
      </c>
      <c r="BK254" s="1">
        <v>3.0</v>
      </c>
      <c r="BM254" s="1">
        <v>33.0</v>
      </c>
      <c r="BN254" s="1"/>
      <c r="BP254">
        <f t="shared" si="8"/>
        <v>2</v>
      </c>
      <c r="BQ254">
        <f t="shared" si="9"/>
        <v>2</v>
      </c>
      <c r="BR254">
        <f t="shared" si="10"/>
        <v>0</v>
      </c>
      <c r="BU254" s="1">
        <v>1.0</v>
      </c>
      <c r="CA254" s="1">
        <v>1.0</v>
      </c>
      <c r="CC254">
        <f t="shared" si="11"/>
        <v>0</v>
      </c>
      <c r="CG254">
        <f t="shared" si="12"/>
        <v>0</v>
      </c>
      <c r="CK254">
        <f t="shared" si="13"/>
        <v>0</v>
      </c>
      <c r="CO254">
        <f t="shared" si="14"/>
        <v>0</v>
      </c>
    </row>
    <row r="255">
      <c r="A255" s="1">
        <v>292.0</v>
      </c>
      <c r="C255" s="1" t="s">
        <v>61</v>
      </c>
      <c r="D255" s="1">
        <v>28.0</v>
      </c>
      <c r="E255" s="1">
        <v>10.0</v>
      </c>
      <c r="F255" s="1" t="s">
        <v>3</v>
      </c>
      <c r="H255" s="5">
        <v>43196.0</v>
      </c>
      <c r="I255" s="5">
        <v>43201.0</v>
      </c>
      <c r="J255" s="6">
        <v>0.2861111111111111</v>
      </c>
      <c r="K255" s="1">
        <v>1.0</v>
      </c>
      <c r="L255" s="5">
        <v>43201.0</v>
      </c>
      <c r="M255" s="1">
        <v>49.54</v>
      </c>
      <c r="N255" s="5">
        <v>43203.0</v>
      </c>
      <c r="O255" s="1">
        <v>130.87</v>
      </c>
      <c r="P255" s="5">
        <v>43208.0</v>
      </c>
      <c r="Q255" s="1">
        <v>717.23</v>
      </c>
      <c r="R255" s="5">
        <v>43204.0</v>
      </c>
      <c r="S255" s="6">
        <v>0.3138888888888889</v>
      </c>
      <c r="T255" s="6">
        <v>0.3590277777777778</v>
      </c>
      <c r="U255" s="5">
        <v>43214.0</v>
      </c>
      <c r="V255" s="1">
        <v>5.0</v>
      </c>
      <c r="W255" s="1">
        <v>0.0</v>
      </c>
      <c r="X255" s="1">
        <v>3007.23</v>
      </c>
      <c r="Y255" s="8">
        <f t="shared" si="1"/>
        <v>66</v>
      </c>
      <c r="Z255" s="1">
        <v>42.0</v>
      </c>
      <c r="AA255" s="1">
        <v>1.0</v>
      </c>
      <c r="AB255">
        <f t="shared" si="15"/>
        <v>43</v>
      </c>
      <c r="AC255" s="1">
        <v>23.0</v>
      </c>
      <c r="AD255" s="1">
        <v>0.0</v>
      </c>
      <c r="AE255">
        <f t="shared" si="3"/>
        <v>23</v>
      </c>
      <c r="AF255" s="5">
        <v>43217.0</v>
      </c>
      <c r="AG255" s="1">
        <v>1.0</v>
      </c>
      <c r="AH255" s="1">
        <v>46.0</v>
      </c>
      <c r="AI255" s="8">
        <f t="shared" si="4"/>
        <v>113</v>
      </c>
      <c r="AJ255" s="5">
        <v>43215.0</v>
      </c>
      <c r="AK255" s="1">
        <v>0.0</v>
      </c>
      <c r="AL255" s="1">
        <v>0.0</v>
      </c>
      <c r="AM255" s="5">
        <v>43216.0</v>
      </c>
      <c r="AN255" s="1">
        <v>0.0</v>
      </c>
      <c r="AO255" s="1">
        <v>0.0</v>
      </c>
      <c r="AP255" s="5">
        <v>43217.0</v>
      </c>
      <c r="AQ255" s="1">
        <v>1.0</v>
      </c>
      <c r="AR255" s="1">
        <v>1.0</v>
      </c>
      <c r="AS255" s="5">
        <v>43218.0</v>
      </c>
      <c r="AT255" s="1">
        <v>0.0</v>
      </c>
      <c r="AU255" s="1">
        <v>0.0</v>
      </c>
      <c r="AV255" s="5">
        <v>43219.0</v>
      </c>
      <c r="AW255" s="1">
        <v>0.0</v>
      </c>
      <c r="AX255" s="1">
        <v>0.0</v>
      </c>
      <c r="AY255" s="5">
        <v>43220.0</v>
      </c>
      <c r="AZ255" s="1">
        <v>1.0</v>
      </c>
      <c r="BA255" s="1">
        <v>0.0</v>
      </c>
      <c r="BB255" s="5">
        <v>43221.0</v>
      </c>
      <c r="BC255" s="1">
        <v>1.0</v>
      </c>
      <c r="BD255" s="1">
        <v>2.0</v>
      </c>
      <c r="BE255" s="1">
        <v>2631.46</v>
      </c>
      <c r="BF255" s="5">
        <v>43220.0</v>
      </c>
      <c r="BG255">
        <f t="shared" si="5"/>
        <v>22</v>
      </c>
      <c r="BI255">
        <f t="shared" si="6"/>
        <v>0</v>
      </c>
      <c r="BJ255">
        <f t="shared" si="7"/>
        <v>22</v>
      </c>
      <c r="BK255" s="1">
        <v>1.0</v>
      </c>
      <c r="BL255" s="1">
        <v>0.0</v>
      </c>
      <c r="BM255" s="1">
        <v>21.0</v>
      </c>
      <c r="BN255" s="1"/>
      <c r="BO255" s="1">
        <v>0.0</v>
      </c>
      <c r="BP255">
        <f t="shared" si="8"/>
        <v>20</v>
      </c>
      <c r="BQ255">
        <f t="shared" si="9"/>
        <v>19</v>
      </c>
      <c r="BR255">
        <f t="shared" si="10"/>
        <v>1</v>
      </c>
      <c r="BU255" s="1">
        <v>6.0</v>
      </c>
      <c r="BY255" s="1">
        <v>4.0</v>
      </c>
      <c r="CA255" s="1">
        <v>2.0</v>
      </c>
      <c r="CC255">
        <f t="shared" si="11"/>
        <v>1</v>
      </c>
      <c r="CF255" s="1">
        <v>1.0</v>
      </c>
      <c r="CG255">
        <f t="shared" si="12"/>
        <v>0</v>
      </c>
      <c r="CK255">
        <f t="shared" si="13"/>
        <v>6</v>
      </c>
      <c r="CN255" s="1">
        <v>6.0</v>
      </c>
      <c r="CO255">
        <f t="shared" si="14"/>
        <v>1</v>
      </c>
      <c r="CR255" s="1">
        <v>1.0</v>
      </c>
      <c r="CU255" s="1" t="s">
        <v>268</v>
      </c>
    </row>
    <row r="256">
      <c r="A256" s="1">
        <v>293.0</v>
      </c>
      <c r="C256" s="1" t="s">
        <v>61</v>
      </c>
      <c r="D256" s="1">
        <v>28.0</v>
      </c>
      <c r="E256" s="1">
        <v>10.0</v>
      </c>
      <c r="F256" s="1" t="s">
        <v>3</v>
      </c>
      <c r="H256" s="5">
        <v>43196.0</v>
      </c>
      <c r="I256" s="5">
        <v>43201.0</v>
      </c>
      <c r="J256" s="6">
        <v>0.28680555555555554</v>
      </c>
      <c r="K256" s="1">
        <v>1.0</v>
      </c>
      <c r="L256" s="5">
        <v>43201.0</v>
      </c>
      <c r="M256" s="1">
        <v>77.43</v>
      </c>
      <c r="N256" s="5">
        <v>43204.0</v>
      </c>
      <c r="O256" s="1">
        <v>199.45</v>
      </c>
      <c r="P256" s="5">
        <v>43209.0</v>
      </c>
      <c r="Q256" s="1">
        <v>839.05</v>
      </c>
      <c r="R256" s="5">
        <v>43205.0</v>
      </c>
      <c r="S256" s="6">
        <v>0.3194444444444444</v>
      </c>
      <c r="T256" s="6">
        <v>0.3659722222222222</v>
      </c>
      <c r="U256" s="5">
        <v>43215.0</v>
      </c>
      <c r="V256" s="1">
        <v>5.0</v>
      </c>
      <c r="W256" s="1">
        <v>0.0</v>
      </c>
      <c r="X256" s="1">
        <v>3323.26</v>
      </c>
      <c r="Y256" s="8">
        <f t="shared" si="1"/>
        <v>73</v>
      </c>
      <c r="Z256" s="1">
        <v>47.0</v>
      </c>
      <c r="AA256" s="1">
        <v>1.0</v>
      </c>
      <c r="AB256">
        <f t="shared" si="15"/>
        <v>48</v>
      </c>
      <c r="AC256" s="1">
        <v>25.0</v>
      </c>
      <c r="AD256" s="1">
        <v>0.0</v>
      </c>
      <c r="AE256">
        <f t="shared" si="3"/>
        <v>25</v>
      </c>
      <c r="AF256" s="5">
        <v>43218.0</v>
      </c>
      <c r="AG256" s="1">
        <v>1.0</v>
      </c>
      <c r="AI256" s="8">
        <f t="shared" si="4"/>
        <v>74</v>
      </c>
      <c r="AJ256" s="5">
        <v>43216.0</v>
      </c>
      <c r="AK256" s="1">
        <v>1.0</v>
      </c>
      <c r="AL256" s="1">
        <v>1.0</v>
      </c>
      <c r="AM256" s="5">
        <v>43217.0</v>
      </c>
      <c r="AN256" s="1">
        <v>1.0</v>
      </c>
      <c r="AO256" s="1">
        <v>0.0</v>
      </c>
      <c r="AP256" s="5">
        <v>43218.0</v>
      </c>
      <c r="AQ256" s="1">
        <v>1.0</v>
      </c>
      <c r="AR256" s="1">
        <v>2.0</v>
      </c>
      <c r="AS256" s="5">
        <v>43219.0</v>
      </c>
      <c r="AT256" s="1">
        <v>0.0</v>
      </c>
      <c r="AU256" s="1">
        <v>1.0</v>
      </c>
      <c r="AV256" s="5">
        <v>43220.0</v>
      </c>
      <c r="AW256" s="1">
        <v>1.0</v>
      </c>
      <c r="AX256" s="1">
        <v>3.0</v>
      </c>
      <c r="AY256" s="5">
        <v>43221.0</v>
      </c>
      <c r="AZ256" s="1">
        <v>1.0</v>
      </c>
      <c r="BA256" s="1">
        <v>3.0</v>
      </c>
      <c r="BB256" s="5">
        <v>43222.0</v>
      </c>
      <c r="BC256" s="1">
        <v>1.0</v>
      </c>
      <c r="BD256" s="1">
        <v>4.0</v>
      </c>
      <c r="BE256" s="1">
        <v>3163.19</v>
      </c>
      <c r="BF256" s="5">
        <v>43221.0</v>
      </c>
      <c r="BG256">
        <f t="shared" si="5"/>
        <v>22</v>
      </c>
      <c r="BH256" s="5">
        <v>43224.0</v>
      </c>
      <c r="BI256">
        <f t="shared" si="6"/>
        <v>1</v>
      </c>
      <c r="BJ256">
        <f t="shared" si="7"/>
        <v>23</v>
      </c>
      <c r="BK256" s="1">
        <v>0.0</v>
      </c>
      <c r="BL256" s="1">
        <v>0.0</v>
      </c>
      <c r="BM256" s="1">
        <v>22.0</v>
      </c>
      <c r="BN256" s="1"/>
      <c r="BO256" s="1">
        <v>1.0</v>
      </c>
      <c r="BP256">
        <f t="shared" si="8"/>
        <v>0</v>
      </c>
      <c r="BQ256">
        <f t="shared" si="9"/>
        <v>0</v>
      </c>
      <c r="BR256">
        <f t="shared" si="10"/>
        <v>0</v>
      </c>
      <c r="CC256">
        <f t="shared" si="11"/>
        <v>0</v>
      </c>
      <c r="CG256">
        <f t="shared" si="12"/>
        <v>0</v>
      </c>
      <c r="CK256">
        <f t="shared" si="13"/>
        <v>0</v>
      </c>
      <c r="CO256">
        <f t="shared" si="14"/>
        <v>0</v>
      </c>
      <c r="CT256" s="1" t="s">
        <v>269</v>
      </c>
    </row>
    <row r="257">
      <c r="A257" s="1">
        <v>294.0</v>
      </c>
      <c r="C257" s="1" t="s">
        <v>61</v>
      </c>
      <c r="D257" s="1">
        <v>28.0</v>
      </c>
      <c r="E257" s="1">
        <v>0.0</v>
      </c>
      <c r="F257" s="1" t="s">
        <v>3</v>
      </c>
      <c r="H257" s="5">
        <v>43198.0</v>
      </c>
      <c r="I257" s="5">
        <v>43202.0</v>
      </c>
      <c r="J257" s="6">
        <v>0.2791666666666667</v>
      </c>
      <c r="K257" s="1">
        <v>2.0</v>
      </c>
      <c r="L257" s="5">
        <v>43202.0</v>
      </c>
      <c r="M257" s="1">
        <v>78.0</v>
      </c>
      <c r="N257" s="5">
        <v>43205.0</v>
      </c>
      <c r="O257" s="1">
        <v>270.2</v>
      </c>
      <c r="P257" s="5">
        <v>43209.0</v>
      </c>
      <c r="Q257" s="1">
        <v>919.58</v>
      </c>
      <c r="R257" s="5">
        <v>43206.0</v>
      </c>
      <c r="S257" s="6">
        <v>0.3125</v>
      </c>
      <c r="T257" s="6">
        <v>0.36041666666666666</v>
      </c>
      <c r="U257" s="5">
        <v>43212.0</v>
      </c>
      <c r="V257" s="1">
        <v>5.0</v>
      </c>
      <c r="W257" s="1">
        <v>0.0</v>
      </c>
      <c r="X257" s="1">
        <v>2523.96</v>
      </c>
      <c r="Y257" s="8">
        <f t="shared" si="1"/>
        <v>91</v>
      </c>
      <c r="Z257" s="1">
        <v>83.0</v>
      </c>
      <c r="AB257">
        <f t="shared" si="15"/>
        <v>83</v>
      </c>
      <c r="AC257" s="1">
        <v>8.0</v>
      </c>
      <c r="AE257">
        <f t="shared" si="3"/>
        <v>8</v>
      </c>
      <c r="AI257" s="8">
        <f t="shared" si="4"/>
        <v>91</v>
      </c>
      <c r="AJ257" s="5">
        <v>43213.0</v>
      </c>
      <c r="AK257" s="1">
        <v>0.0</v>
      </c>
      <c r="AL257" s="1">
        <v>0.0</v>
      </c>
      <c r="AM257" s="5">
        <v>43214.0</v>
      </c>
      <c r="AN257" s="1">
        <v>1.0</v>
      </c>
      <c r="AO257" s="1">
        <v>0.0</v>
      </c>
      <c r="AP257" s="5">
        <v>43215.0</v>
      </c>
      <c r="AQ257" s="1">
        <v>1.0</v>
      </c>
      <c r="AR257" s="1">
        <v>3.0</v>
      </c>
      <c r="AS257" s="5">
        <v>43216.0</v>
      </c>
      <c r="AT257" s="1">
        <v>1.0</v>
      </c>
      <c r="AU257" s="1">
        <v>2.0</v>
      </c>
      <c r="AV257" s="5">
        <v>43217.0</v>
      </c>
      <c r="AW257" s="1">
        <v>1.0</v>
      </c>
      <c r="AX257" s="1">
        <v>2.0</v>
      </c>
      <c r="AY257" s="5">
        <v>43218.0</v>
      </c>
      <c r="AZ257" s="1">
        <v>1.0</v>
      </c>
      <c r="BA257" s="1">
        <v>3.0</v>
      </c>
      <c r="BB257" s="5">
        <v>43219.0</v>
      </c>
      <c r="BC257" s="1">
        <v>0.0</v>
      </c>
      <c r="BD257" s="1">
        <v>1.0</v>
      </c>
      <c r="BE257" s="1">
        <v>2313.92</v>
      </c>
      <c r="BF257" s="5">
        <v>43217.0</v>
      </c>
      <c r="BG257">
        <f t="shared" si="5"/>
        <v>78</v>
      </c>
      <c r="BI257">
        <f t="shared" si="6"/>
        <v>0</v>
      </c>
      <c r="BJ257">
        <f t="shared" si="7"/>
        <v>78</v>
      </c>
      <c r="BK257" s="1">
        <v>0.0</v>
      </c>
      <c r="BM257" s="1">
        <v>78.0</v>
      </c>
      <c r="BN257" s="1"/>
      <c r="BP257">
        <f t="shared" si="8"/>
        <v>5</v>
      </c>
      <c r="BQ257">
        <f t="shared" si="9"/>
        <v>5</v>
      </c>
      <c r="BR257">
        <f t="shared" si="10"/>
        <v>0</v>
      </c>
      <c r="BU257" s="1">
        <v>1.0</v>
      </c>
      <c r="CA257" s="1">
        <v>2.0</v>
      </c>
      <c r="CC257">
        <f t="shared" si="11"/>
        <v>0</v>
      </c>
      <c r="CG257">
        <f t="shared" si="12"/>
        <v>0</v>
      </c>
      <c r="CK257">
        <f t="shared" si="13"/>
        <v>2</v>
      </c>
      <c r="CN257" s="1">
        <v>2.0</v>
      </c>
      <c r="CO257">
        <f t="shared" si="14"/>
        <v>0</v>
      </c>
    </row>
    <row r="258">
      <c r="A258" s="1">
        <v>296.0</v>
      </c>
      <c r="C258" s="1" t="s">
        <v>61</v>
      </c>
      <c r="D258" s="1">
        <v>28.0</v>
      </c>
      <c r="E258" s="1">
        <v>0.0</v>
      </c>
      <c r="F258" s="1" t="s">
        <v>3</v>
      </c>
      <c r="H258" s="5">
        <v>43198.0</v>
      </c>
      <c r="I258" s="5">
        <v>43202.0</v>
      </c>
      <c r="J258" s="6">
        <v>0.28125</v>
      </c>
      <c r="K258" s="1">
        <v>1.0</v>
      </c>
      <c r="L258" s="5">
        <v>43202.0</v>
      </c>
      <c r="M258" s="1">
        <v>64.61</v>
      </c>
      <c r="N258" s="5">
        <v>43205.0</v>
      </c>
      <c r="O258" s="1">
        <v>283.97</v>
      </c>
      <c r="P258" s="5">
        <v>43209.0</v>
      </c>
      <c r="Q258" s="1">
        <v>1402.15</v>
      </c>
      <c r="R258" s="5">
        <v>43206.0</v>
      </c>
      <c r="S258" s="6">
        <v>0.3125</v>
      </c>
      <c r="T258" s="6">
        <v>0.36041666666666666</v>
      </c>
      <c r="U258" s="5">
        <v>43213.0</v>
      </c>
      <c r="V258" s="1">
        <v>5.0</v>
      </c>
      <c r="W258" s="1">
        <v>0.0</v>
      </c>
      <c r="X258" s="1">
        <v>2867.65</v>
      </c>
      <c r="Y258" s="8">
        <f t="shared" si="1"/>
        <v>108</v>
      </c>
      <c r="Z258" s="1">
        <v>101.0</v>
      </c>
      <c r="AB258">
        <f t="shared" si="15"/>
        <v>101</v>
      </c>
      <c r="AC258" s="1">
        <v>7.0</v>
      </c>
      <c r="AE258">
        <f t="shared" si="3"/>
        <v>7</v>
      </c>
      <c r="AI258" s="8">
        <f t="shared" si="4"/>
        <v>108</v>
      </c>
      <c r="AJ258" s="5">
        <v>43214.0</v>
      </c>
      <c r="AK258" s="1">
        <v>0.0</v>
      </c>
      <c r="AL258" s="1">
        <v>0.0</v>
      </c>
      <c r="AM258" s="5">
        <v>43215.0</v>
      </c>
      <c r="AN258" s="1">
        <v>1.0</v>
      </c>
      <c r="AO258" s="1">
        <v>0.0</v>
      </c>
      <c r="AP258" s="5">
        <v>43216.0</v>
      </c>
      <c r="AQ258" s="1">
        <v>0.0</v>
      </c>
      <c r="AR258" s="1">
        <v>1.0</v>
      </c>
      <c r="AS258" s="5">
        <v>43217.0</v>
      </c>
      <c r="AT258" s="1">
        <v>1.0</v>
      </c>
      <c r="AU258" s="1">
        <v>1.0</v>
      </c>
      <c r="AV258" s="5">
        <v>43218.0</v>
      </c>
      <c r="AW258" s="1">
        <v>1.0</v>
      </c>
      <c r="AX258" s="1">
        <v>1.0</v>
      </c>
      <c r="AY258" s="5">
        <v>43219.0</v>
      </c>
      <c r="AZ258" s="1">
        <v>1.0</v>
      </c>
      <c r="BA258" s="1">
        <v>5.0</v>
      </c>
      <c r="BB258" s="5">
        <v>43220.0</v>
      </c>
      <c r="BC258" s="1">
        <v>1.0</v>
      </c>
      <c r="BD258" s="1">
        <v>4.0</v>
      </c>
      <c r="BE258" s="1">
        <v>2778.09</v>
      </c>
      <c r="BF258" s="5">
        <v>43217.0</v>
      </c>
      <c r="BG258">
        <f t="shared" si="5"/>
        <v>88</v>
      </c>
      <c r="BI258">
        <f t="shared" si="6"/>
        <v>0</v>
      </c>
      <c r="BJ258">
        <f t="shared" si="7"/>
        <v>88</v>
      </c>
      <c r="BK258" s="1">
        <v>34.0</v>
      </c>
      <c r="BM258" s="1">
        <v>54.0</v>
      </c>
      <c r="BN258" s="1"/>
      <c r="BP258">
        <f t="shared" si="8"/>
        <v>13</v>
      </c>
      <c r="BQ258">
        <f t="shared" si="9"/>
        <v>13</v>
      </c>
      <c r="BR258">
        <f t="shared" si="10"/>
        <v>0</v>
      </c>
      <c r="BY258" s="1">
        <v>4.0</v>
      </c>
      <c r="CA258" s="1">
        <v>5.0</v>
      </c>
      <c r="CC258">
        <f t="shared" si="11"/>
        <v>0</v>
      </c>
      <c r="CG258">
        <f t="shared" si="12"/>
        <v>0</v>
      </c>
      <c r="CK258">
        <f t="shared" si="13"/>
        <v>4</v>
      </c>
      <c r="CM258" s="1">
        <v>1.0</v>
      </c>
      <c r="CN258" s="1">
        <v>3.0</v>
      </c>
      <c r="CO258">
        <f t="shared" si="14"/>
        <v>0</v>
      </c>
    </row>
    <row r="259">
      <c r="A259" s="1">
        <v>297.0</v>
      </c>
      <c r="C259" s="1" t="s">
        <v>61</v>
      </c>
      <c r="D259" s="1">
        <v>28.0</v>
      </c>
      <c r="E259" s="1">
        <v>0.0</v>
      </c>
      <c r="F259" s="1" t="s">
        <v>3</v>
      </c>
      <c r="H259" s="5">
        <v>43198.0</v>
      </c>
      <c r="I259" s="5">
        <v>43202.0</v>
      </c>
      <c r="J259" s="6">
        <v>0.28194444444444444</v>
      </c>
      <c r="K259" s="1">
        <v>1.0</v>
      </c>
      <c r="L259" s="5">
        <v>43202.0</v>
      </c>
      <c r="M259" s="1">
        <v>77.95</v>
      </c>
      <c r="N259" s="5">
        <v>43205.0</v>
      </c>
      <c r="O259" s="1">
        <v>262.65</v>
      </c>
      <c r="P259" s="5">
        <v>43209.0</v>
      </c>
      <c r="Q259" s="1">
        <v>1234.68</v>
      </c>
      <c r="R259" s="5">
        <v>43206.0</v>
      </c>
      <c r="S259" s="6">
        <v>0.3125</v>
      </c>
      <c r="T259" s="6">
        <v>0.36041666666666666</v>
      </c>
      <c r="U259" s="5">
        <v>43213.0</v>
      </c>
      <c r="V259" s="1">
        <v>5.0</v>
      </c>
      <c r="W259" s="1">
        <v>0.0</v>
      </c>
      <c r="X259" s="1">
        <v>2404.28</v>
      </c>
      <c r="Y259" s="8">
        <f t="shared" si="1"/>
        <v>68</v>
      </c>
      <c r="Z259" s="1">
        <v>63.0</v>
      </c>
      <c r="AB259">
        <f t="shared" si="15"/>
        <v>63</v>
      </c>
      <c r="AC259" s="1">
        <v>5.0</v>
      </c>
      <c r="AE259">
        <f t="shared" si="3"/>
        <v>5</v>
      </c>
      <c r="AI259" s="8">
        <f t="shared" si="4"/>
        <v>68</v>
      </c>
      <c r="AJ259" s="5">
        <v>43214.0</v>
      </c>
      <c r="AK259" s="1">
        <v>0.0</v>
      </c>
      <c r="AL259" s="1">
        <v>1.0</v>
      </c>
      <c r="AM259" s="5">
        <v>43215.0</v>
      </c>
      <c r="AN259" s="1">
        <v>1.0</v>
      </c>
      <c r="AO259" s="1">
        <v>0.0</v>
      </c>
      <c r="AP259" s="5">
        <v>43216.0</v>
      </c>
      <c r="AQ259" s="1">
        <v>1.0</v>
      </c>
      <c r="AR259" s="1">
        <v>2.0</v>
      </c>
      <c r="AS259" s="5">
        <v>43217.0</v>
      </c>
      <c r="AT259" s="1">
        <v>1.0</v>
      </c>
      <c r="AU259" s="1">
        <v>6.0</v>
      </c>
      <c r="AV259" s="5">
        <v>43218.0</v>
      </c>
      <c r="AW259" s="1">
        <v>1.0</v>
      </c>
      <c r="AX259" s="1">
        <v>5.0</v>
      </c>
      <c r="AY259" s="5">
        <v>43219.0</v>
      </c>
      <c r="AZ259" s="1">
        <v>1.0</v>
      </c>
      <c r="BA259" s="1">
        <v>5.0</v>
      </c>
      <c r="BB259" s="5">
        <v>43220.0</v>
      </c>
      <c r="BC259" s="1">
        <v>1.0</v>
      </c>
      <c r="BD259" s="1">
        <v>2.0</v>
      </c>
      <c r="BE259" s="1">
        <v>2708.13</v>
      </c>
      <c r="BF259" s="5">
        <v>43217.0</v>
      </c>
      <c r="BG259">
        <f t="shared" si="5"/>
        <v>54</v>
      </c>
      <c r="BI259">
        <f t="shared" si="6"/>
        <v>0</v>
      </c>
      <c r="BJ259">
        <f t="shared" si="7"/>
        <v>54</v>
      </c>
      <c r="BK259" s="1">
        <v>24.0</v>
      </c>
      <c r="BM259" s="1">
        <v>30.0</v>
      </c>
      <c r="BN259" s="1"/>
      <c r="BP259">
        <f t="shared" si="8"/>
        <v>9</v>
      </c>
      <c r="BQ259">
        <f t="shared" si="9"/>
        <v>9</v>
      </c>
      <c r="BR259">
        <f t="shared" si="10"/>
        <v>0</v>
      </c>
      <c r="BU259" s="1">
        <v>3.0</v>
      </c>
      <c r="BY259" s="1">
        <v>1.0</v>
      </c>
      <c r="CA259" s="1">
        <v>1.0</v>
      </c>
      <c r="CC259">
        <f t="shared" si="11"/>
        <v>2</v>
      </c>
      <c r="CE259" s="1">
        <v>1.0</v>
      </c>
      <c r="CF259" s="1">
        <v>1.0</v>
      </c>
      <c r="CG259">
        <f t="shared" si="12"/>
        <v>0</v>
      </c>
      <c r="CK259">
        <f t="shared" si="13"/>
        <v>2</v>
      </c>
      <c r="CM259" s="1">
        <v>1.0</v>
      </c>
      <c r="CN259" s="1">
        <v>1.0</v>
      </c>
      <c r="CO259">
        <f t="shared" si="14"/>
        <v>0</v>
      </c>
    </row>
    <row r="260">
      <c r="A260" s="1">
        <v>299.0</v>
      </c>
      <c r="C260" s="1" t="s">
        <v>61</v>
      </c>
      <c r="D260" s="1">
        <v>28.0</v>
      </c>
      <c r="E260" s="1">
        <v>0.0</v>
      </c>
      <c r="F260" s="1" t="s">
        <v>4</v>
      </c>
      <c r="H260" s="5">
        <v>43198.0</v>
      </c>
      <c r="I260" s="5">
        <v>43202.0</v>
      </c>
      <c r="J260" s="6">
        <v>0.2833333333333333</v>
      </c>
      <c r="K260" s="1">
        <v>1.0</v>
      </c>
      <c r="L260" s="5">
        <v>43202.0</v>
      </c>
      <c r="M260" s="1">
        <v>68.51</v>
      </c>
      <c r="N260" s="5">
        <v>43206.0</v>
      </c>
      <c r="O260" s="1">
        <v>66.82</v>
      </c>
      <c r="P260" s="5">
        <v>43211.0</v>
      </c>
      <c r="Q260" s="1">
        <v>258.46</v>
      </c>
      <c r="R260" s="5">
        <v>43212.0</v>
      </c>
      <c r="S260" s="6">
        <v>0.3145833333333333</v>
      </c>
      <c r="T260" s="6">
        <v>0.3597222222222222</v>
      </c>
      <c r="U260" s="5">
        <v>43215.0</v>
      </c>
      <c r="V260" s="1">
        <v>5.0</v>
      </c>
      <c r="W260" s="1">
        <v>0.0</v>
      </c>
      <c r="X260" s="1">
        <v>445.28</v>
      </c>
      <c r="Y260" s="8">
        <f t="shared" si="1"/>
        <v>9</v>
      </c>
      <c r="Z260" s="1">
        <v>8.0</v>
      </c>
      <c r="AB260">
        <f t="shared" si="15"/>
        <v>8</v>
      </c>
      <c r="AC260" s="1">
        <v>1.0</v>
      </c>
      <c r="AE260">
        <f t="shared" si="3"/>
        <v>1</v>
      </c>
      <c r="AI260" s="8">
        <f t="shared" si="4"/>
        <v>9</v>
      </c>
      <c r="AJ260" s="5">
        <v>43216.0</v>
      </c>
      <c r="AK260" s="1">
        <v>0.0</v>
      </c>
      <c r="AL260" s="1">
        <v>0.0</v>
      </c>
      <c r="AM260" s="5">
        <v>43217.0</v>
      </c>
      <c r="AN260" s="1">
        <v>0.0</v>
      </c>
      <c r="AO260" s="1">
        <v>1.0</v>
      </c>
      <c r="AP260" s="5">
        <v>43218.0</v>
      </c>
      <c r="AQ260" s="1">
        <v>1.0</v>
      </c>
      <c r="AR260" s="1">
        <v>3.0</v>
      </c>
      <c r="AS260" s="5">
        <v>43219.0</v>
      </c>
      <c r="AT260" s="1">
        <v>1.0</v>
      </c>
      <c r="AU260" s="1">
        <v>3.0</v>
      </c>
      <c r="AV260" s="5">
        <v>43220.0</v>
      </c>
      <c r="AW260" s="1">
        <v>1.0</v>
      </c>
      <c r="AX260" s="1">
        <v>11.0</v>
      </c>
      <c r="AY260" s="5">
        <v>43221.0</v>
      </c>
      <c r="AZ260" s="1">
        <v>1.0</v>
      </c>
      <c r="BA260" s="1">
        <v>5.0</v>
      </c>
      <c r="BB260" s="5">
        <v>43222.0</v>
      </c>
      <c r="BC260" s="1">
        <v>1.0</v>
      </c>
      <c r="BD260" s="1">
        <v>7.0</v>
      </c>
      <c r="BE260" s="1">
        <v>695.2</v>
      </c>
      <c r="BF260" s="5">
        <v>43219.0</v>
      </c>
      <c r="BG260">
        <f t="shared" si="5"/>
        <v>5</v>
      </c>
      <c r="BI260">
        <f t="shared" si="6"/>
        <v>0</v>
      </c>
      <c r="BJ260">
        <f t="shared" si="7"/>
        <v>5</v>
      </c>
      <c r="BK260" s="1">
        <v>0.0</v>
      </c>
      <c r="BM260" s="1">
        <v>5.0</v>
      </c>
      <c r="BN260" s="1"/>
      <c r="BP260">
        <f t="shared" si="8"/>
        <v>3</v>
      </c>
      <c r="BQ260">
        <f t="shared" si="9"/>
        <v>3</v>
      </c>
      <c r="BR260">
        <f t="shared" si="10"/>
        <v>0</v>
      </c>
      <c r="BW260" s="1">
        <v>2.0</v>
      </c>
      <c r="CA260" s="1">
        <v>1.0</v>
      </c>
      <c r="CC260">
        <f t="shared" si="11"/>
        <v>0</v>
      </c>
      <c r="CG260">
        <f t="shared" si="12"/>
        <v>0</v>
      </c>
      <c r="CK260">
        <f t="shared" si="13"/>
        <v>0</v>
      </c>
      <c r="CO260">
        <f t="shared" si="14"/>
        <v>0</v>
      </c>
    </row>
    <row r="261">
      <c r="A261" s="1">
        <v>300.0</v>
      </c>
      <c r="C261" s="1" t="s">
        <v>61</v>
      </c>
      <c r="D261" s="1">
        <v>28.0</v>
      </c>
      <c r="E261" s="1">
        <v>0.0</v>
      </c>
      <c r="F261" s="1" t="s">
        <v>4</v>
      </c>
      <c r="H261" s="5">
        <v>43198.0</v>
      </c>
      <c r="I261" s="5">
        <v>43202.0</v>
      </c>
      <c r="J261" s="6">
        <v>0.28402777777777777</v>
      </c>
      <c r="K261" s="1">
        <v>1.0</v>
      </c>
      <c r="L261" s="5">
        <v>43202.0</v>
      </c>
      <c r="M261" s="1">
        <v>61.78</v>
      </c>
      <c r="N261" s="5">
        <v>43206.0</v>
      </c>
      <c r="O261" s="1">
        <v>221.78</v>
      </c>
      <c r="U261" s="5">
        <v>43213.0</v>
      </c>
      <c r="V261" s="1">
        <v>4.0</v>
      </c>
      <c r="W261" s="1">
        <v>1.0</v>
      </c>
      <c r="X261" s="1">
        <v>1542.78</v>
      </c>
      <c r="Y261" s="8">
        <f t="shared" si="1"/>
        <v>69</v>
      </c>
      <c r="Z261" s="1">
        <v>36.0</v>
      </c>
      <c r="AA261" s="1">
        <v>1.0</v>
      </c>
      <c r="AB261">
        <f t="shared" si="15"/>
        <v>37</v>
      </c>
      <c r="AC261" s="1">
        <v>32.0</v>
      </c>
      <c r="AD261" s="1">
        <v>0.0</v>
      </c>
      <c r="AE261">
        <f t="shared" si="3"/>
        <v>32</v>
      </c>
      <c r="AI261" s="8">
        <f t="shared" si="4"/>
        <v>69</v>
      </c>
      <c r="AJ261" s="5">
        <v>43214.0</v>
      </c>
      <c r="AK261" s="1">
        <v>0.0</v>
      </c>
      <c r="AL261" s="1">
        <v>0.0</v>
      </c>
      <c r="AM261" s="5">
        <v>43215.0</v>
      </c>
      <c r="AN261" s="1">
        <v>0.0</v>
      </c>
      <c r="AO261" s="1">
        <v>0.0</v>
      </c>
      <c r="AP261" s="5">
        <v>43216.0</v>
      </c>
      <c r="AQ261" s="1">
        <v>1.0</v>
      </c>
      <c r="AR261" s="1">
        <v>1.0</v>
      </c>
      <c r="AS261" s="5">
        <v>43217.0</v>
      </c>
      <c r="AT261" s="1">
        <v>0.0</v>
      </c>
      <c r="AU261" s="1">
        <v>0.0</v>
      </c>
      <c r="AV261" s="5">
        <v>43218.0</v>
      </c>
      <c r="AW261" s="1">
        <v>0.0</v>
      </c>
      <c r="AX261" s="1">
        <v>2.0</v>
      </c>
      <c r="AY261" s="5">
        <v>43219.0</v>
      </c>
      <c r="AZ261" s="1">
        <v>1.0</v>
      </c>
      <c r="BA261" s="1">
        <v>0.0</v>
      </c>
      <c r="BB261" s="5">
        <v>43220.0</v>
      </c>
      <c r="BC261" s="1">
        <v>1.0</v>
      </c>
      <c r="BD261" s="1">
        <v>1.0</v>
      </c>
      <c r="BE261" s="1">
        <v>1272.07</v>
      </c>
      <c r="BF261" s="5">
        <v>43217.0</v>
      </c>
      <c r="BG261">
        <f t="shared" si="5"/>
        <v>27</v>
      </c>
      <c r="BI261">
        <f t="shared" si="6"/>
        <v>0</v>
      </c>
      <c r="BJ261">
        <f t="shared" si="7"/>
        <v>27</v>
      </c>
      <c r="BK261" s="1">
        <v>2.0</v>
      </c>
      <c r="BM261" s="1">
        <v>25.0</v>
      </c>
      <c r="BN261" s="1"/>
      <c r="BP261">
        <f t="shared" si="8"/>
        <v>9</v>
      </c>
      <c r="BQ261">
        <f t="shared" si="9"/>
        <v>9</v>
      </c>
      <c r="BR261">
        <f t="shared" si="10"/>
        <v>0</v>
      </c>
      <c r="BU261" s="1">
        <v>1.0</v>
      </c>
      <c r="BY261" s="1">
        <v>1.0</v>
      </c>
      <c r="CA261" s="1">
        <v>3.0</v>
      </c>
      <c r="CC261">
        <f t="shared" si="11"/>
        <v>2</v>
      </c>
      <c r="CD261" s="1">
        <v>1.0</v>
      </c>
      <c r="CF261" s="1">
        <v>1.0</v>
      </c>
      <c r="CG261">
        <f t="shared" si="12"/>
        <v>0</v>
      </c>
      <c r="CK261">
        <f t="shared" si="13"/>
        <v>2</v>
      </c>
      <c r="CN261" s="1">
        <v>2.0</v>
      </c>
      <c r="CO261">
        <f t="shared" si="14"/>
        <v>0</v>
      </c>
      <c r="CT261" s="1" t="s">
        <v>270</v>
      </c>
    </row>
    <row r="262">
      <c r="A262" s="1">
        <v>301.0</v>
      </c>
      <c r="C262" s="1" t="s">
        <v>61</v>
      </c>
      <c r="D262" s="1">
        <v>28.0</v>
      </c>
      <c r="E262" s="1">
        <v>0.0</v>
      </c>
      <c r="F262" s="1" t="s">
        <v>4</v>
      </c>
      <c r="H262" s="5">
        <v>43198.0</v>
      </c>
      <c r="I262" s="5">
        <v>43202.0</v>
      </c>
      <c r="J262" s="6">
        <v>0.2847222222222222</v>
      </c>
      <c r="K262" s="1">
        <v>1.0</v>
      </c>
      <c r="L262" s="5">
        <v>43202.0</v>
      </c>
      <c r="M262" s="1">
        <v>79.41</v>
      </c>
      <c r="N262" s="5">
        <v>43206.0</v>
      </c>
      <c r="O262" s="1">
        <v>332.49</v>
      </c>
      <c r="U262" s="5">
        <v>43211.0</v>
      </c>
      <c r="V262" s="1">
        <v>4.0</v>
      </c>
      <c r="W262" s="1">
        <v>0.0</v>
      </c>
      <c r="X262" s="1">
        <v>1472.47</v>
      </c>
      <c r="Y262" s="8">
        <f t="shared" si="1"/>
        <v>67</v>
      </c>
      <c r="Z262" s="1">
        <v>65.0</v>
      </c>
      <c r="AA262" s="1"/>
      <c r="AB262">
        <f t="shared" si="15"/>
        <v>65</v>
      </c>
      <c r="AC262" s="1">
        <v>2.0</v>
      </c>
      <c r="AE262">
        <f t="shared" si="3"/>
        <v>2</v>
      </c>
      <c r="AI262" s="8">
        <f t="shared" si="4"/>
        <v>67</v>
      </c>
      <c r="AJ262" s="5">
        <v>43212.0</v>
      </c>
      <c r="AK262" s="1">
        <v>0.0</v>
      </c>
      <c r="AL262" s="1">
        <v>0.0</v>
      </c>
      <c r="AM262" s="5">
        <v>43213.0</v>
      </c>
      <c r="AN262" s="1">
        <v>1.0</v>
      </c>
      <c r="AO262" s="1">
        <v>0.0</v>
      </c>
      <c r="AP262" s="5">
        <v>43214.0</v>
      </c>
      <c r="AQ262" s="1">
        <v>1.0</v>
      </c>
      <c r="AR262" s="1">
        <v>2.0</v>
      </c>
      <c r="AS262" s="5">
        <v>43215.0</v>
      </c>
      <c r="AT262" s="1">
        <v>1.0</v>
      </c>
      <c r="AU262" s="1">
        <v>5.0</v>
      </c>
      <c r="AV262" s="5">
        <v>43216.0</v>
      </c>
      <c r="AW262" s="1">
        <v>1.0</v>
      </c>
      <c r="AX262" s="1">
        <v>5.0</v>
      </c>
      <c r="AY262" s="5">
        <v>43217.0</v>
      </c>
      <c r="AZ262" s="1">
        <v>1.0</v>
      </c>
      <c r="BA262" s="1">
        <v>9.0</v>
      </c>
      <c r="BB262" s="5">
        <v>43218.0</v>
      </c>
      <c r="BC262" s="1">
        <v>0.0</v>
      </c>
      <c r="BD262" s="1">
        <v>0.0</v>
      </c>
      <c r="BE262" s="1">
        <v>1508.58</v>
      </c>
      <c r="BF262" s="5">
        <v>43216.0</v>
      </c>
      <c r="BG262">
        <f t="shared" si="5"/>
        <v>58</v>
      </c>
      <c r="BI262">
        <f t="shared" si="6"/>
        <v>0</v>
      </c>
      <c r="BJ262">
        <f t="shared" si="7"/>
        <v>58</v>
      </c>
      <c r="BK262" s="1">
        <v>26.0</v>
      </c>
      <c r="BM262" s="1">
        <v>32.0</v>
      </c>
      <c r="BP262">
        <f t="shared" si="8"/>
        <v>0</v>
      </c>
      <c r="BQ262">
        <f t="shared" si="9"/>
        <v>0</v>
      </c>
      <c r="BR262">
        <f t="shared" si="10"/>
        <v>0</v>
      </c>
      <c r="CC262">
        <f t="shared" si="11"/>
        <v>0</v>
      </c>
      <c r="CG262">
        <f t="shared" si="12"/>
        <v>0</v>
      </c>
      <c r="CK262">
        <f t="shared" si="13"/>
        <v>0</v>
      </c>
      <c r="CO262">
        <f t="shared" si="14"/>
        <v>0</v>
      </c>
      <c r="CT262" s="1" t="s">
        <v>271</v>
      </c>
    </row>
    <row r="263">
      <c r="A263" s="1">
        <v>302.0</v>
      </c>
      <c r="C263" s="1" t="s">
        <v>61</v>
      </c>
      <c r="D263" s="1">
        <v>28.0</v>
      </c>
      <c r="E263" s="1">
        <v>10.0</v>
      </c>
      <c r="F263" s="1" t="s">
        <v>3</v>
      </c>
      <c r="G263" s="5">
        <v>43214.0</v>
      </c>
      <c r="H263" s="5">
        <v>43197.0</v>
      </c>
      <c r="I263" s="5">
        <v>43202.0</v>
      </c>
      <c r="J263" s="6">
        <v>0.28541666666666665</v>
      </c>
      <c r="K263" s="1">
        <v>1.0</v>
      </c>
      <c r="L263" s="5">
        <v>43202.0</v>
      </c>
      <c r="M263" s="1">
        <v>66.42</v>
      </c>
      <c r="N263" s="5">
        <v>43205.0</v>
      </c>
      <c r="O263" s="1">
        <v>158.15</v>
      </c>
      <c r="P263" s="5">
        <v>43212.0</v>
      </c>
      <c r="Q263" s="1">
        <v>476.97</v>
      </c>
      <c r="R263" s="5">
        <v>43206.0</v>
      </c>
      <c r="S263" s="6">
        <v>0.3125</v>
      </c>
      <c r="T263" s="6">
        <v>0.36041666666666666</v>
      </c>
      <c r="Y263" s="8">
        <f t="shared" si="1"/>
        <v>0</v>
      </c>
      <c r="AB263">
        <f t="shared" si="15"/>
        <v>0</v>
      </c>
      <c r="AE263">
        <f t="shared" si="3"/>
        <v>0</v>
      </c>
      <c r="AI263" s="8">
        <f t="shared" si="4"/>
        <v>0</v>
      </c>
      <c r="BG263">
        <f t="shared" si="5"/>
        <v>0</v>
      </c>
      <c r="BI263">
        <f t="shared" si="6"/>
        <v>0</v>
      </c>
      <c r="BJ263">
        <f t="shared" si="7"/>
        <v>0</v>
      </c>
      <c r="BP263">
        <f t="shared" si="8"/>
        <v>0</v>
      </c>
      <c r="BQ263">
        <f t="shared" si="9"/>
        <v>0</v>
      </c>
      <c r="BR263">
        <f t="shared" si="10"/>
        <v>0</v>
      </c>
      <c r="CC263">
        <f t="shared" si="11"/>
        <v>0</v>
      </c>
      <c r="CG263">
        <f t="shared" si="12"/>
        <v>0</v>
      </c>
      <c r="CK263">
        <f t="shared" si="13"/>
        <v>0</v>
      </c>
      <c r="CO263">
        <f t="shared" si="14"/>
        <v>0</v>
      </c>
      <c r="CT263" s="1" t="s">
        <v>148</v>
      </c>
    </row>
    <row r="264">
      <c r="A264" s="1">
        <v>303.0</v>
      </c>
      <c r="C264" s="1" t="s">
        <v>61</v>
      </c>
      <c r="D264" s="1">
        <v>28.0</v>
      </c>
      <c r="E264" s="1">
        <v>10.0</v>
      </c>
      <c r="F264" s="1" t="s">
        <v>3</v>
      </c>
      <c r="G264" s="5">
        <v>43208.0</v>
      </c>
      <c r="H264" s="5">
        <v>43197.0</v>
      </c>
      <c r="I264" s="5">
        <v>43202.0</v>
      </c>
      <c r="J264" s="6">
        <v>0.2861111111111111</v>
      </c>
      <c r="K264" s="1">
        <v>1.0</v>
      </c>
      <c r="L264" s="5">
        <v>43202.0</v>
      </c>
      <c r="M264" s="1">
        <v>54.53</v>
      </c>
      <c r="N264" s="5">
        <v>43206.0</v>
      </c>
      <c r="O264" s="1">
        <v>75.94</v>
      </c>
      <c r="R264" s="5">
        <v>43207.0</v>
      </c>
      <c r="S264" s="6">
        <v>0.3125</v>
      </c>
      <c r="T264" s="6">
        <v>0.36041666666666666</v>
      </c>
      <c r="Y264" s="8">
        <f t="shared" si="1"/>
        <v>0</v>
      </c>
      <c r="AB264">
        <f t="shared" si="15"/>
        <v>0</v>
      </c>
      <c r="AE264">
        <f t="shared" si="3"/>
        <v>0</v>
      </c>
      <c r="AI264" s="8">
        <f t="shared" si="4"/>
        <v>0</v>
      </c>
      <c r="BG264">
        <f t="shared" si="5"/>
        <v>0</v>
      </c>
      <c r="BI264">
        <f t="shared" si="6"/>
        <v>0</v>
      </c>
      <c r="BJ264">
        <f t="shared" si="7"/>
        <v>0</v>
      </c>
      <c r="BP264">
        <f t="shared" si="8"/>
        <v>0</v>
      </c>
      <c r="BQ264">
        <f t="shared" si="9"/>
        <v>0</v>
      </c>
      <c r="BR264">
        <f t="shared" si="10"/>
        <v>0</v>
      </c>
      <c r="CC264">
        <f t="shared" si="11"/>
        <v>0</v>
      </c>
      <c r="CG264">
        <f t="shared" si="12"/>
        <v>0</v>
      </c>
      <c r="CK264">
        <f t="shared" si="13"/>
        <v>0</v>
      </c>
      <c r="CO264">
        <f t="shared" si="14"/>
        <v>0</v>
      </c>
    </row>
    <row r="265">
      <c r="A265" s="1">
        <v>304.0</v>
      </c>
      <c r="C265" s="1" t="s">
        <v>61</v>
      </c>
      <c r="D265" s="1">
        <v>28.0</v>
      </c>
      <c r="E265" s="1">
        <v>10.0</v>
      </c>
      <c r="F265" s="1" t="s">
        <v>3</v>
      </c>
      <c r="G265" s="5">
        <v>43213.0</v>
      </c>
      <c r="H265" s="5">
        <v>43197.0</v>
      </c>
      <c r="I265" s="5">
        <v>43202.0</v>
      </c>
      <c r="J265" s="6">
        <v>0.28680555555555554</v>
      </c>
      <c r="K265" s="1">
        <v>1.0</v>
      </c>
      <c r="L265" s="5">
        <v>43202.0</v>
      </c>
      <c r="M265" s="1">
        <v>48.39</v>
      </c>
      <c r="N265" s="5">
        <v>43205.0</v>
      </c>
      <c r="O265" s="1">
        <v>144.54</v>
      </c>
      <c r="P265" s="5">
        <v>43208.0</v>
      </c>
      <c r="Q265" s="1">
        <v>415.96</v>
      </c>
      <c r="R265" s="5">
        <v>43206.0</v>
      </c>
      <c r="S265" s="6">
        <v>0.3125</v>
      </c>
      <c r="T265" s="6">
        <v>0.36041666666666666</v>
      </c>
      <c r="Y265" s="8">
        <f t="shared" si="1"/>
        <v>0</v>
      </c>
      <c r="AB265">
        <f t="shared" si="15"/>
        <v>0</v>
      </c>
      <c r="AE265">
        <f t="shared" si="3"/>
        <v>0</v>
      </c>
      <c r="AI265" s="8">
        <f t="shared" si="4"/>
        <v>0</v>
      </c>
      <c r="BG265">
        <f t="shared" si="5"/>
        <v>0</v>
      </c>
      <c r="BI265">
        <f t="shared" si="6"/>
        <v>0</v>
      </c>
      <c r="BJ265">
        <f t="shared" si="7"/>
        <v>0</v>
      </c>
      <c r="BP265">
        <f t="shared" si="8"/>
        <v>0</v>
      </c>
      <c r="BQ265">
        <f t="shared" si="9"/>
        <v>0</v>
      </c>
      <c r="BR265">
        <f t="shared" si="10"/>
        <v>0</v>
      </c>
      <c r="CC265">
        <f t="shared" si="11"/>
        <v>0</v>
      </c>
      <c r="CG265">
        <f t="shared" si="12"/>
        <v>0</v>
      </c>
      <c r="CK265">
        <f t="shared" si="13"/>
        <v>0</v>
      </c>
      <c r="CO265">
        <f t="shared" si="14"/>
        <v>0</v>
      </c>
    </row>
    <row r="266">
      <c r="A266" s="1">
        <v>305.0</v>
      </c>
      <c r="C266" s="1" t="s">
        <v>61</v>
      </c>
      <c r="D266" s="1">
        <v>28.0</v>
      </c>
      <c r="E266" s="1">
        <v>10.0</v>
      </c>
      <c r="F266" s="1" t="s">
        <v>3</v>
      </c>
      <c r="H266" s="5">
        <v>43198.0</v>
      </c>
      <c r="I266" s="5">
        <v>43202.0</v>
      </c>
      <c r="J266" s="6">
        <v>0.2875</v>
      </c>
      <c r="K266" s="1">
        <v>1.0</v>
      </c>
      <c r="L266" s="5">
        <v>43202.0</v>
      </c>
      <c r="M266" s="1">
        <v>49.63</v>
      </c>
      <c r="N266" s="5">
        <v>43205.0</v>
      </c>
      <c r="O266" s="1">
        <v>142.75</v>
      </c>
      <c r="R266" s="5">
        <v>43206.0</v>
      </c>
      <c r="S266" s="6">
        <v>0.3125</v>
      </c>
      <c r="T266" s="6">
        <v>0.36041666666666666</v>
      </c>
      <c r="U266" s="5">
        <v>43214.0</v>
      </c>
      <c r="V266" s="1">
        <v>5.0</v>
      </c>
      <c r="W266" s="1">
        <v>0.0</v>
      </c>
      <c r="X266" s="1">
        <v>1763.58</v>
      </c>
      <c r="Y266" s="8">
        <f t="shared" si="1"/>
        <v>22</v>
      </c>
      <c r="Z266" s="1">
        <v>9.0</v>
      </c>
      <c r="AA266" s="1">
        <v>0.0</v>
      </c>
      <c r="AB266">
        <f t="shared" si="15"/>
        <v>9</v>
      </c>
      <c r="AC266" s="1">
        <v>12.0</v>
      </c>
      <c r="AD266" s="1">
        <v>1.0</v>
      </c>
      <c r="AE266">
        <f t="shared" si="3"/>
        <v>13</v>
      </c>
      <c r="AF266" s="5">
        <v>43218.0</v>
      </c>
      <c r="AG266" s="1">
        <v>2.0</v>
      </c>
      <c r="AH266" s="1">
        <v>17.0</v>
      </c>
      <c r="AI266" s="8">
        <f t="shared" si="4"/>
        <v>41</v>
      </c>
      <c r="AJ266" s="5">
        <v>43215.0</v>
      </c>
      <c r="AK266" s="1">
        <v>0.0</v>
      </c>
      <c r="AL266" s="1">
        <v>2.0</v>
      </c>
      <c r="AM266" s="5">
        <v>43216.0</v>
      </c>
      <c r="AN266" s="1">
        <v>1.0</v>
      </c>
      <c r="AO266" s="1">
        <v>0.0</v>
      </c>
      <c r="AP266" s="5">
        <v>43217.0</v>
      </c>
      <c r="AQ266" s="1">
        <v>1.0</v>
      </c>
      <c r="AR266" s="1">
        <v>1.0</v>
      </c>
      <c r="AS266" s="5">
        <v>43218.0</v>
      </c>
      <c r="AT266" s="1">
        <v>1.0</v>
      </c>
      <c r="AU266" s="1">
        <v>5.0</v>
      </c>
      <c r="AV266" s="5">
        <v>43219.0</v>
      </c>
      <c r="AW266" s="1">
        <v>1.0</v>
      </c>
      <c r="AX266" s="1">
        <v>6.0</v>
      </c>
      <c r="AY266" s="5">
        <v>43220.0</v>
      </c>
      <c r="AZ266" s="1">
        <v>1.0</v>
      </c>
      <c r="BA266" s="1">
        <v>5.0</v>
      </c>
      <c r="BB266" s="5">
        <v>43221.0</v>
      </c>
      <c r="BC266" s="1">
        <v>1.0</v>
      </c>
      <c r="BD266" s="1">
        <v>3.0</v>
      </c>
      <c r="BE266" s="1">
        <v>1558.27</v>
      </c>
      <c r="BF266" s="5">
        <v>43221.0</v>
      </c>
      <c r="BG266">
        <f t="shared" si="5"/>
        <v>8</v>
      </c>
      <c r="BH266" s="5"/>
      <c r="BI266">
        <f t="shared" si="6"/>
        <v>0</v>
      </c>
      <c r="BJ266">
        <f t="shared" si="7"/>
        <v>8</v>
      </c>
      <c r="BK266" s="1">
        <v>0.0</v>
      </c>
      <c r="BM266" s="1">
        <v>8.0</v>
      </c>
      <c r="BN266" s="1"/>
      <c r="BP266">
        <f t="shared" si="8"/>
        <v>1</v>
      </c>
      <c r="BQ266">
        <f t="shared" si="9"/>
        <v>1</v>
      </c>
      <c r="BR266">
        <f t="shared" si="10"/>
        <v>0</v>
      </c>
      <c r="BY266" s="1">
        <v>1.0</v>
      </c>
      <c r="CC266">
        <f t="shared" si="11"/>
        <v>0</v>
      </c>
      <c r="CG266">
        <f t="shared" si="12"/>
        <v>0</v>
      </c>
      <c r="CK266">
        <f t="shared" si="13"/>
        <v>0</v>
      </c>
      <c r="CO266">
        <f t="shared" si="14"/>
        <v>0</v>
      </c>
      <c r="CU266" s="1" t="s">
        <v>272</v>
      </c>
    </row>
    <row r="267">
      <c r="A267" s="1">
        <v>306.0</v>
      </c>
      <c r="C267" s="1" t="s">
        <v>61</v>
      </c>
      <c r="D267" s="1">
        <v>28.0</v>
      </c>
      <c r="E267" s="1">
        <v>10.0</v>
      </c>
      <c r="F267" s="1" t="s">
        <v>4</v>
      </c>
      <c r="H267" s="5">
        <v>43198.0</v>
      </c>
      <c r="I267" s="5">
        <v>43202.0</v>
      </c>
      <c r="J267" s="6">
        <v>0.2881944444444444</v>
      </c>
      <c r="K267" s="1">
        <v>1.0</v>
      </c>
      <c r="L267" s="5">
        <v>43202.0</v>
      </c>
      <c r="M267" s="1">
        <v>45.83</v>
      </c>
      <c r="N267" s="5">
        <v>43206.0</v>
      </c>
      <c r="O267" s="1">
        <v>200.68</v>
      </c>
      <c r="P267" s="5">
        <v>43212.0</v>
      </c>
      <c r="Q267" s="1">
        <v>1090.76</v>
      </c>
      <c r="R267" s="5">
        <v>43213.0</v>
      </c>
      <c r="S267" s="6">
        <v>0.3111111111111111</v>
      </c>
      <c r="T267" s="6">
        <v>0.36041666666666666</v>
      </c>
      <c r="U267" s="5">
        <v>43217.0</v>
      </c>
      <c r="V267" s="1">
        <v>5.0</v>
      </c>
      <c r="W267" s="1">
        <v>0.0</v>
      </c>
      <c r="X267" s="1">
        <v>3252.64</v>
      </c>
      <c r="Y267" s="8">
        <f t="shared" si="1"/>
        <v>100</v>
      </c>
      <c r="Z267" s="1">
        <v>72.0</v>
      </c>
      <c r="AB267">
        <f t="shared" si="15"/>
        <v>72</v>
      </c>
      <c r="AC267" s="1">
        <v>28.0</v>
      </c>
      <c r="AE267">
        <f t="shared" si="3"/>
        <v>28</v>
      </c>
      <c r="AI267" s="8">
        <f t="shared" si="4"/>
        <v>100</v>
      </c>
      <c r="AJ267" s="5">
        <v>43218.0</v>
      </c>
      <c r="AK267" s="1">
        <v>0.0</v>
      </c>
      <c r="AL267" s="1">
        <v>0.0</v>
      </c>
      <c r="AM267" s="5">
        <v>43219.0</v>
      </c>
      <c r="AN267" s="1">
        <v>0.0</v>
      </c>
      <c r="AO267" s="1">
        <v>1.0</v>
      </c>
      <c r="AP267" s="5">
        <v>43220.0</v>
      </c>
      <c r="AQ267" s="1">
        <v>0.0</v>
      </c>
      <c r="AR267" s="1">
        <v>0.0</v>
      </c>
      <c r="AS267" s="5">
        <v>43221.0</v>
      </c>
      <c r="AT267" s="1">
        <v>1.0</v>
      </c>
      <c r="AU267" s="1">
        <v>0.0</v>
      </c>
      <c r="AV267" s="5">
        <v>43222.0</v>
      </c>
      <c r="AW267" s="1">
        <v>1.0</v>
      </c>
      <c r="AX267" s="1">
        <v>1.0</v>
      </c>
      <c r="AY267" s="5">
        <v>43223.0</v>
      </c>
      <c r="AZ267" s="1">
        <v>1.0</v>
      </c>
      <c r="BA267" s="1">
        <v>6.0</v>
      </c>
      <c r="BB267" s="5">
        <v>43224.0</v>
      </c>
      <c r="BC267" s="1">
        <v>1.0</v>
      </c>
      <c r="BD267" s="1">
        <v>2.0</v>
      </c>
      <c r="BE267" s="1">
        <v>2981.79</v>
      </c>
      <c r="BF267" s="5">
        <v>43223.0</v>
      </c>
      <c r="BG267">
        <f t="shared" si="5"/>
        <v>59</v>
      </c>
      <c r="BI267">
        <f t="shared" si="6"/>
        <v>0</v>
      </c>
      <c r="BJ267">
        <f t="shared" si="7"/>
        <v>59</v>
      </c>
      <c r="BK267" s="1">
        <v>0.0</v>
      </c>
      <c r="BM267" s="1">
        <v>59.0</v>
      </c>
      <c r="BN267" s="1"/>
      <c r="BP267">
        <f t="shared" si="8"/>
        <v>10</v>
      </c>
      <c r="BQ267">
        <f t="shared" si="9"/>
        <v>10</v>
      </c>
      <c r="BR267">
        <f t="shared" si="10"/>
        <v>0</v>
      </c>
      <c r="BS267" s="1">
        <v>2.0</v>
      </c>
      <c r="BU267" s="1">
        <v>2.0</v>
      </c>
      <c r="BW267" s="1">
        <v>3.0</v>
      </c>
      <c r="BY267" s="1">
        <v>1.0</v>
      </c>
      <c r="CA267" s="1">
        <v>2.0</v>
      </c>
      <c r="CC267">
        <f t="shared" si="11"/>
        <v>0</v>
      </c>
      <c r="CG267">
        <f t="shared" si="12"/>
        <v>0</v>
      </c>
      <c r="CK267">
        <f t="shared" si="13"/>
        <v>0</v>
      </c>
      <c r="CO267">
        <f t="shared" si="14"/>
        <v>0</v>
      </c>
      <c r="CT267" s="1" t="s">
        <v>148</v>
      </c>
    </row>
    <row r="268">
      <c r="A268" s="1">
        <v>307.0</v>
      </c>
      <c r="C268" s="1" t="s">
        <v>61</v>
      </c>
      <c r="D268" s="1">
        <v>28.0</v>
      </c>
      <c r="E268" s="1">
        <v>10.0</v>
      </c>
      <c r="F268" s="1" t="s">
        <v>4</v>
      </c>
      <c r="H268" s="5">
        <v>43198.0</v>
      </c>
      <c r="I268" s="5">
        <v>43202.0</v>
      </c>
      <c r="J268" s="6">
        <v>0.28958333333333336</v>
      </c>
      <c r="K268" s="1">
        <v>1.0</v>
      </c>
      <c r="L268" s="5">
        <v>43202.0</v>
      </c>
      <c r="M268" s="1">
        <v>34.42</v>
      </c>
      <c r="N268" s="5">
        <v>43206.0</v>
      </c>
      <c r="O268" s="1">
        <v>259.76</v>
      </c>
      <c r="P268" s="5">
        <v>43210.0</v>
      </c>
      <c r="Q268" s="1">
        <v>1211.1</v>
      </c>
      <c r="R268" s="5">
        <v>43211.0</v>
      </c>
      <c r="S268" s="6">
        <v>0.3104166666666667</v>
      </c>
      <c r="T268" s="6">
        <v>0.36041666666666666</v>
      </c>
      <c r="U268" s="5">
        <v>43214.0</v>
      </c>
      <c r="V268" s="1">
        <v>5.0</v>
      </c>
      <c r="W268" s="1">
        <v>0.0</v>
      </c>
      <c r="X268" s="1">
        <v>2785.34</v>
      </c>
      <c r="Y268" s="8">
        <f t="shared" si="1"/>
        <v>70</v>
      </c>
      <c r="Z268" s="1">
        <v>62.0</v>
      </c>
      <c r="AA268" s="1">
        <v>3.0</v>
      </c>
      <c r="AB268">
        <f t="shared" si="15"/>
        <v>65</v>
      </c>
      <c r="AC268" s="1">
        <v>4.0</v>
      </c>
      <c r="AD268" s="1">
        <v>1.0</v>
      </c>
      <c r="AE268">
        <f t="shared" si="3"/>
        <v>5</v>
      </c>
      <c r="AF268" s="5">
        <v>43219.0</v>
      </c>
      <c r="AG268" s="1">
        <v>1.0</v>
      </c>
      <c r="AI268" s="8">
        <f t="shared" si="4"/>
        <v>71</v>
      </c>
      <c r="AJ268" s="5">
        <v>43215.0</v>
      </c>
      <c r="AK268" s="1">
        <v>1.0</v>
      </c>
      <c r="AL268" s="1">
        <v>1.0</v>
      </c>
      <c r="AM268" s="5">
        <v>43216.0</v>
      </c>
      <c r="AN268" s="1">
        <v>0.0</v>
      </c>
      <c r="AO268" s="1">
        <v>0.0</v>
      </c>
      <c r="AP268" s="5">
        <v>43217.0</v>
      </c>
      <c r="AQ268" s="1">
        <v>1.0</v>
      </c>
      <c r="AR268" s="1">
        <v>1.0</v>
      </c>
      <c r="AS268" s="5">
        <v>43218.0</v>
      </c>
      <c r="AT268" s="1">
        <v>1.0</v>
      </c>
      <c r="AU268" s="1">
        <v>3.0</v>
      </c>
      <c r="AV268" s="5">
        <v>43219.0</v>
      </c>
      <c r="AW268" s="1">
        <v>1.0</v>
      </c>
      <c r="AX268" s="1">
        <v>2.0</v>
      </c>
      <c r="AY268" s="5">
        <v>43220.0</v>
      </c>
      <c r="AZ268" s="1">
        <v>1.0</v>
      </c>
      <c r="BA268" s="1">
        <v>4.0</v>
      </c>
      <c r="BB268" s="5">
        <v>43221.0</v>
      </c>
      <c r="BC268" s="1">
        <v>1.0</v>
      </c>
      <c r="BD268" s="1">
        <v>2.0</v>
      </c>
      <c r="BE268" s="1">
        <v>2800.98</v>
      </c>
      <c r="BF268" s="5">
        <v>43220.0</v>
      </c>
      <c r="BG268">
        <f t="shared" si="5"/>
        <v>50</v>
      </c>
      <c r="BI268">
        <f t="shared" si="6"/>
        <v>0</v>
      </c>
      <c r="BJ268">
        <f t="shared" si="7"/>
        <v>50</v>
      </c>
      <c r="BK268" s="1">
        <v>5.0</v>
      </c>
      <c r="BM268" s="1">
        <v>45.0</v>
      </c>
      <c r="BN268" s="1"/>
      <c r="BP268">
        <f t="shared" si="8"/>
        <v>12</v>
      </c>
      <c r="BQ268">
        <f t="shared" si="9"/>
        <v>12</v>
      </c>
      <c r="BR268">
        <f t="shared" si="10"/>
        <v>0</v>
      </c>
      <c r="BU268" s="1">
        <v>5.0</v>
      </c>
      <c r="CA268" s="1">
        <v>2.0</v>
      </c>
      <c r="CC268">
        <f t="shared" si="11"/>
        <v>0</v>
      </c>
      <c r="CG268">
        <f t="shared" si="12"/>
        <v>0</v>
      </c>
      <c r="CK268">
        <f t="shared" si="13"/>
        <v>5</v>
      </c>
      <c r="CM268" s="1">
        <v>2.0</v>
      </c>
      <c r="CN268" s="1">
        <v>3.0</v>
      </c>
      <c r="CO268">
        <f t="shared" si="14"/>
        <v>0</v>
      </c>
      <c r="CT268" s="1" t="s">
        <v>273</v>
      </c>
    </row>
    <row r="269">
      <c r="A269" s="1">
        <v>308.0</v>
      </c>
      <c r="C269" s="1" t="s">
        <v>61</v>
      </c>
      <c r="D269" s="1">
        <v>28.0</v>
      </c>
      <c r="E269" s="1">
        <v>10.0</v>
      </c>
      <c r="F269" s="1" t="s">
        <v>4</v>
      </c>
      <c r="H269" s="5">
        <v>43198.0</v>
      </c>
      <c r="I269" s="5">
        <v>43202.0</v>
      </c>
      <c r="J269" s="6">
        <v>0.2902777777777778</v>
      </c>
      <c r="K269" s="1">
        <v>1.0</v>
      </c>
      <c r="L269" s="5">
        <v>43202.0</v>
      </c>
      <c r="M269" s="1">
        <v>44.33</v>
      </c>
      <c r="N269" s="5">
        <v>43206.0</v>
      </c>
      <c r="O269" s="1">
        <v>61.32</v>
      </c>
      <c r="P269" s="5">
        <v>43211.0</v>
      </c>
      <c r="Q269" s="1">
        <v>347.58</v>
      </c>
      <c r="R269" s="5">
        <v>43212.0</v>
      </c>
      <c r="S269" s="6">
        <v>0.3145833333333333</v>
      </c>
      <c r="T269" s="6">
        <v>0.3597222222222222</v>
      </c>
      <c r="U269" s="5">
        <v>43216.0</v>
      </c>
      <c r="V269" s="1">
        <v>5.0</v>
      </c>
      <c r="W269" s="1">
        <v>0.0</v>
      </c>
      <c r="X269" s="1">
        <v>1575.49</v>
      </c>
      <c r="Y269" s="8">
        <f t="shared" si="1"/>
        <v>47</v>
      </c>
      <c r="Z269" s="1">
        <v>36.0</v>
      </c>
      <c r="AB269">
        <f t="shared" si="15"/>
        <v>36</v>
      </c>
      <c r="AC269" s="1">
        <v>11.0</v>
      </c>
      <c r="AE269">
        <f t="shared" si="3"/>
        <v>11</v>
      </c>
      <c r="AF269" s="5">
        <v>43225.0</v>
      </c>
      <c r="AI269" s="8">
        <f t="shared" si="4"/>
        <v>47</v>
      </c>
      <c r="AJ269" s="5">
        <v>43217.0</v>
      </c>
      <c r="AK269" s="1">
        <v>1.0</v>
      </c>
      <c r="AL269" s="1">
        <v>0.0</v>
      </c>
      <c r="AM269" s="5">
        <v>43218.0</v>
      </c>
      <c r="AN269" s="1">
        <v>0.0</v>
      </c>
      <c r="AO269" s="1">
        <v>0.0</v>
      </c>
      <c r="AP269" s="5">
        <v>43219.0</v>
      </c>
      <c r="AQ269" s="1">
        <v>0.0</v>
      </c>
      <c r="AR269" s="1">
        <v>0.0</v>
      </c>
      <c r="AS269" s="5">
        <v>43220.0</v>
      </c>
      <c r="AT269" s="1">
        <v>0.0</v>
      </c>
      <c r="AU269" s="1">
        <v>1.0</v>
      </c>
      <c r="AV269" s="5">
        <v>43221.0</v>
      </c>
      <c r="AW269" s="1">
        <v>0.0</v>
      </c>
      <c r="AX269" s="1">
        <v>0.0</v>
      </c>
      <c r="AY269" s="5">
        <v>43222.0</v>
      </c>
      <c r="AZ269" s="1">
        <v>1.0</v>
      </c>
      <c r="BA269" s="1">
        <v>1.0</v>
      </c>
      <c r="BB269" s="5">
        <v>43223.0</v>
      </c>
      <c r="BC269" s="1">
        <v>1.0</v>
      </c>
      <c r="BD269" s="1">
        <v>0.0</v>
      </c>
      <c r="BE269" s="1">
        <v>1318.01</v>
      </c>
      <c r="BF269" s="5">
        <v>43222.0</v>
      </c>
      <c r="BG269">
        <f t="shared" si="5"/>
        <v>15</v>
      </c>
      <c r="BI269">
        <f t="shared" si="6"/>
        <v>2</v>
      </c>
      <c r="BJ269">
        <f t="shared" si="7"/>
        <v>17</v>
      </c>
      <c r="BK269" s="1">
        <v>3.0</v>
      </c>
      <c r="BL269" s="1">
        <v>2.0</v>
      </c>
      <c r="BM269" s="1">
        <v>12.0</v>
      </c>
      <c r="BN269" s="1"/>
      <c r="BO269" s="1">
        <v>0.0</v>
      </c>
      <c r="BP269">
        <f t="shared" si="8"/>
        <v>1</v>
      </c>
      <c r="BQ269">
        <f t="shared" si="9"/>
        <v>1</v>
      </c>
      <c r="BR269">
        <f t="shared" si="10"/>
        <v>0</v>
      </c>
      <c r="CA269" s="1">
        <v>1.0</v>
      </c>
      <c r="CC269">
        <f t="shared" si="11"/>
        <v>0</v>
      </c>
      <c r="CG269">
        <f t="shared" si="12"/>
        <v>0</v>
      </c>
      <c r="CK269">
        <f t="shared" si="13"/>
        <v>0</v>
      </c>
      <c r="CO269">
        <f t="shared" si="14"/>
        <v>0</v>
      </c>
    </row>
    <row r="270">
      <c r="A270" s="1">
        <v>309.0</v>
      </c>
      <c r="C270" s="1" t="s">
        <v>61</v>
      </c>
      <c r="D270" s="1">
        <v>28.0</v>
      </c>
      <c r="E270" s="1">
        <v>10.0</v>
      </c>
      <c r="F270" s="1" t="s">
        <v>4</v>
      </c>
      <c r="G270" s="5">
        <v>43203.0</v>
      </c>
      <c r="H270" s="5">
        <v>43198.0</v>
      </c>
      <c r="I270" s="5">
        <v>43202.0</v>
      </c>
      <c r="J270" s="6">
        <v>0.29097222222222224</v>
      </c>
      <c r="K270" s="1">
        <v>1.0</v>
      </c>
      <c r="L270" s="5">
        <v>43202.0</v>
      </c>
      <c r="M270" s="1">
        <v>35.41</v>
      </c>
      <c r="Y270" s="8">
        <f t="shared" si="1"/>
        <v>0</v>
      </c>
      <c r="AB270">
        <f t="shared" si="15"/>
        <v>0</v>
      </c>
      <c r="AE270">
        <f t="shared" si="3"/>
        <v>0</v>
      </c>
      <c r="AI270" s="8">
        <f t="shared" si="4"/>
        <v>0</v>
      </c>
      <c r="BG270">
        <f t="shared" si="5"/>
        <v>0</v>
      </c>
      <c r="BI270">
        <f t="shared" si="6"/>
        <v>0</v>
      </c>
      <c r="BJ270">
        <f t="shared" si="7"/>
        <v>0</v>
      </c>
      <c r="BP270">
        <f t="shared" si="8"/>
        <v>0</v>
      </c>
      <c r="BQ270">
        <f t="shared" si="9"/>
        <v>0</v>
      </c>
      <c r="BR270">
        <f t="shared" si="10"/>
        <v>0</v>
      </c>
      <c r="CC270">
        <f t="shared" si="11"/>
        <v>0</v>
      </c>
      <c r="CG270">
        <f t="shared" si="12"/>
        <v>0</v>
      </c>
      <c r="CK270">
        <f t="shared" si="13"/>
        <v>0</v>
      </c>
      <c r="CO270">
        <f t="shared" si="14"/>
        <v>0</v>
      </c>
    </row>
    <row r="271">
      <c r="A271" s="1">
        <v>310.0</v>
      </c>
      <c r="C271" s="1" t="s">
        <v>61</v>
      </c>
      <c r="D271" s="1">
        <v>28.0</v>
      </c>
      <c r="E271" s="1">
        <v>0.0</v>
      </c>
      <c r="F271" s="1" t="s">
        <v>4</v>
      </c>
      <c r="H271" s="5">
        <v>43202.0</v>
      </c>
      <c r="I271" s="5">
        <v>43206.0</v>
      </c>
      <c r="J271" s="6">
        <v>0.475</v>
      </c>
      <c r="K271" s="1">
        <v>1.0</v>
      </c>
      <c r="L271" s="5">
        <v>43206.0</v>
      </c>
      <c r="M271" s="1">
        <v>46.63</v>
      </c>
      <c r="N271" s="5">
        <v>43210.0</v>
      </c>
      <c r="O271" s="1">
        <v>285.84</v>
      </c>
      <c r="P271" s="5">
        <v>43214.0</v>
      </c>
      <c r="Q271" s="1">
        <v>1835.51</v>
      </c>
      <c r="R271" s="5">
        <v>43215.0</v>
      </c>
      <c r="S271" s="6">
        <v>0.31180555555555556</v>
      </c>
      <c r="T271" s="6">
        <v>0.36041666666666666</v>
      </c>
      <c r="U271" s="5">
        <v>43217.0</v>
      </c>
      <c r="V271" s="1">
        <v>5.0</v>
      </c>
      <c r="W271" s="1">
        <v>0.0</v>
      </c>
      <c r="X271" s="1">
        <v>3734.43</v>
      </c>
      <c r="Y271" s="8">
        <f t="shared" si="1"/>
        <v>145</v>
      </c>
      <c r="Z271" s="1">
        <v>86.0</v>
      </c>
      <c r="AB271">
        <f t="shared" si="15"/>
        <v>86</v>
      </c>
      <c r="AC271" s="1">
        <v>59.0</v>
      </c>
      <c r="AE271">
        <f t="shared" si="3"/>
        <v>59</v>
      </c>
      <c r="AI271" s="8">
        <f t="shared" si="4"/>
        <v>145</v>
      </c>
      <c r="AJ271" s="5">
        <v>43218.0</v>
      </c>
      <c r="AK271" s="1">
        <v>0.0</v>
      </c>
      <c r="AL271" s="1">
        <v>0.0</v>
      </c>
      <c r="AM271" s="5">
        <v>43219.0</v>
      </c>
      <c r="AN271" s="1">
        <v>1.0</v>
      </c>
      <c r="AO271" s="1">
        <v>4.0</v>
      </c>
      <c r="AP271" s="5">
        <v>43220.0</v>
      </c>
      <c r="AQ271" s="1">
        <v>1.0</v>
      </c>
      <c r="AR271" s="1">
        <v>1.0</v>
      </c>
      <c r="AS271" s="5">
        <v>43221.0</v>
      </c>
      <c r="AT271" s="1">
        <v>1.0</v>
      </c>
      <c r="AU271" s="1">
        <v>3.0</v>
      </c>
      <c r="AV271" s="5">
        <v>43222.0</v>
      </c>
      <c r="AW271" s="1">
        <v>1.0</v>
      </c>
      <c r="AX271" s="1">
        <v>1.0</v>
      </c>
      <c r="AY271" s="5">
        <v>43223.0</v>
      </c>
      <c r="AZ271" s="1">
        <v>1.0</v>
      </c>
      <c r="BA271" s="1">
        <v>2.0</v>
      </c>
      <c r="BB271" s="5">
        <v>43224.0</v>
      </c>
      <c r="BC271" s="1">
        <v>1.0</v>
      </c>
      <c r="BD271" s="1">
        <v>3.0</v>
      </c>
      <c r="BE271" s="1">
        <v>4032.79</v>
      </c>
      <c r="BF271" s="5">
        <v>43222.0</v>
      </c>
      <c r="BG271">
        <f t="shared" si="5"/>
        <v>46</v>
      </c>
      <c r="BI271">
        <f t="shared" si="6"/>
        <v>0</v>
      </c>
      <c r="BJ271">
        <f t="shared" si="7"/>
        <v>46</v>
      </c>
      <c r="BK271" s="1">
        <v>18.0</v>
      </c>
      <c r="BM271" s="1">
        <v>28.0</v>
      </c>
      <c r="BN271" s="1"/>
      <c r="BP271">
        <f t="shared" si="8"/>
        <v>0</v>
      </c>
      <c r="BQ271">
        <f t="shared" si="9"/>
        <v>0</v>
      </c>
      <c r="BR271">
        <f t="shared" si="10"/>
        <v>0</v>
      </c>
      <c r="CC271">
        <f t="shared" si="11"/>
        <v>0</v>
      </c>
      <c r="CG271">
        <f t="shared" si="12"/>
        <v>0</v>
      </c>
      <c r="CK271">
        <f t="shared" si="13"/>
        <v>0</v>
      </c>
      <c r="CO271">
        <f t="shared" si="14"/>
        <v>0</v>
      </c>
    </row>
    <row r="272">
      <c r="A272" s="1">
        <v>311.0</v>
      </c>
      <c r="C272" s="1" t="s">
        <v>61</v>
      </c>
      <c r="D272" s="1">
        <v>28.0</v>
      </c>
      <c r="E272" s="1">
        <v>0.0</v>
      </c>
      <c r="F272" s="1" t="s">
        <v>4</v>
      </c>
      <c r="H272" s="5">
        <v>43202.0</v>
      </c>
      <c r="I272" s="5">
        <v>43206.0</v>
      </c>
      <c r="J272" s="6">
        <v>0.4756944444444444</v>
      </c>
      <c r="K272" s="1">
        <v>1.0</v>
      </c>
      <c r="L272" s="5">
        <v>43206.0</v>
      </c>
      <c r="M272" s="1">
        <v>47.13</v>
      </c>
      <c r="N272" s="5">
        <v>43210.0</v>
      </c>
      <c r="O272" s="1">
        <v>249.24</v>
      </c>
      <c r="P272" s="5">
        <v>43214.0</v>
      </c>
      <c r="Q272" s="1">
        <v>1450.27</v>
      </c>
      <c r="R272" s="5">
        <v>43215.0</v>
      </c>
      <c r="S272" s="6">
        <v>0.31180555555555556</v>
      </c>
      <c r="T272" s="6">
        <v>0.36041666666666666</v>
      </c>
      <c r="U272" s="5">
        <v>43218.0</v>
      </c>
      <c r="V272" s="1">
        <v>5.0</v>
      </c>
      <c r="W272" s="1">
        <v>0.0</v>
      </c>
      <c r="X272" s="1">
        <v>2922.64</v>
      </c>
      <c r="Y272" s="8">
        <f t="shared" si="1"/>
        <v>77</v>
      </c>
      <c r="Z272" s="1">
        <v>69.0</v>
      </c>
      <c r="AB272">
        <f t="shared" si="15"/>
        <v>69</v>
      </c>
      <c r="AC272" s="1">
        <v>8.0</v>
      </c>
      <c r="AE272">
        <f t="shared" si="3"/>
        <v>8</v>
      </c>
      <c r="AI272" s="8">
        <f t="shared" si="4"/>
        <v>77</v>
      </c>
      <c r="AJ272" s="5">
        <v>43219.0</v>
      </c>
      <c r="AK272" s="1">
        <v>0.0</v>
      </c>
      <c r="AL272" s="1">
        <v>0.0</v>
      </c>
      <c r="AM272" s="5">
        <v>43220.0</v>
      </c>
      <c r="AN272" s="1">
        <v>0.0</v>
      </c>
      <c r="AO272" s="1">
        <v>1.0</v>
      </c>
      <c r="AP272" s="5">
        <v>43221.0</v>
      </c>
      <c r="AQ272" s="1">
        <v>1.0</v>
      </c>
      <c r="AR272" s="1">
        <v>1.0</v>
      </c>
      <c r="AS272" s="5">
        <v>43222.0</v>
      </c>
      <c r="AT272" s="1">
        <v>1.0</v>
      </c>
      <c r="AU272" s="1">
        <v>2.0</v>
      </c>
      <c r="AV272" s="5">
        <v>43223.0</v>
      </c>
      <c r="AW272" s="1">
        <v>1.0</v>
      </c>
      <c r="AX272" s="1">
        <v>2.0</v>
      </c>
      <c r="AY272" s="5">
        <v>43224.0</v>
      </c>
      <c r="AZ272" s="1">
        <v>1.0</v>
      </c>
      <c r="BA272" s="1">
        <v>1.0</v>
      </c>
      <c r="BB272" s="5">
        <v>43225.0</v>
      </c>
      <c r="BC272" s="1">
        <v>1.0</v>
      </c>
      <c r="BD272" s="1">
        <v>4.0</v>
      </c>
      <c r="BE272" s="1">
        <v>3140.7</v>
      </c>
      <c r="BF272" s="5">
        <v>43222.0</v>
      </c>
      <c r="BG272">
        <f t="shared" si="5"/>
        <v>52</v>
      </c>
      <c r="BI272">
        <f t="shared" si="6"/>
        <v>0</v>
      </c>
      <c r="BJ272">
        <f t="shared" si="7"/>
        <v>52</v>
      </c>
      <c r="BK272" s="1">
        <v>28.0</v>
      </c>
      <c r="BM272" s="1">
        <v>24.0</v>
      </c>
      <c r="BN272" s="1"/>
      <c r="BP272">
        <f t="shared" si="8"/>
        <v>0</v>
      </c>
      <c r="BQ272">
        <f t="shared" si="9"/>
        <v>0</v>
      </c>
      <c r="BR272">
        <f t="shared" si="10"/>
        <v>0</v>
      </c>
      <c r="CC272">
        <f t="shared" si="11"/>
        <v>0</v>
      </c>
      <c r="CG272">
        <f t="shared" si="12"/>
        <v>0</v>
      </c>
      <c r="CK272">
        <f t="shared" si="13"/>
        <v>0</v>
      </c>
      <c r="CO272">
        <f t="shared" si="14"/>
        <v>0</v>
      </c>
    </row>
    <row r="273">
      <c r="A273" s="1">
        <v>312.0</v>
      </c>
      <c r="C273" s="1" t="s">
        <v>61</v>
      </c>
      <c r="D273" s="1">
        <v>28.0</v>
      </c>
      <c r="E273" s="1">
        <v>0.0</v>
      </c>
      <c r="F273" s="1" t="s">
        <v>4</v>
      </c>
      <c r="H273" s="5">
        <v>43202.0</v>
      </c>
      <c r="I273" s="5">
        <v>43206.0</v>
      </c>
      <c r="J273" s="6">
        <v>0.47638888888888886</v>
      </c>
      <c r="K273" s="1">
        <v>1.0</v>
      </c>
      <c r="L273" s="5">
        <v>43206.0</v>
      </c>
      <c r="M273" s="1">
        <v>36.34</v>
      </c>
      <c r="N273" s="5">
        <v>43209.0</v>
      </c>
      <c r="O273" s="1">
        <v>257.11</v>
      </c>
      <c r="P273" s="5">
        <v>43213.0</v>
      </c>
      <c r="Q273" s="1">
        <v>2102.61</v>
      </c>
      <c r="R273" s="5">
        <v>43214.0</v>
      </c>
      <c r="S273" s="6">
        <v>0.3111111111111111</v>
      </c>
      <c r="T273" s="6">
        <v>0.36041666666666666</v>
      </c>
      <c r="U273" s="5">
        <v>43216.0</v>
      </c>
      <c r="V273" s="1">
        <v>5.0</v>
      </c>
      <c r="W273" s="1">
        <v>0.0</v>
      </c>
      <c r="X273" s="1">
        <v>3996.62</v>
      </c>
      <c r="Y273" s="8">
        <f t="shared" si="1"/>
        <v>142</v>
      </c>
      <c r="Z273" s="1">
        <v>100.0</v>
      </c>
      <c r="AA273" s="1">
        <v>1.0</v>
      </c>
      <c r="AB273">
        <f t="shared" si="15"/>
        <v>101</v>
      </c>
      <c r="AC273" s="1">
        <v>41.0</v>
      </c>
      <c r="AD273" s="1">
        <v>0.0</v>
      </c>
      <c r="AE273">
        <f t="shared" si="3"/>
        <v>41</v>
      </c>
      <c r="AF273" s="5">
        <v>43218.0</v>
      </c>
      <c r="AG273" s="1">
        <v>1.0</v>
      </c>
      <c r="AI273" s="8">
        <f t="shared" si="4"/>
        <v>143</v>
      </c>
      <c r="AJ273" s="5">
        <v>43217.0</v>
      </c>
      <c r="AK273" s="1">
        <v>1.0</v>
      </c>
      <c r="AL273" s="1">
        <v>0.0</v>
      </c>
      <c r="AM273" s="5">
        <v>43218.0</v>
      </c>
      <c r="AN273" s="1">
        <v>1.0</v>
      </c>
      <c r="AO273" s="1">
        <v>0.0</v>
      </c>
      <c r="AP273" s="5">
        <v>43219.0</v>
      </c>
      <c r="AQ273" s="1">
        <v>0.0</v>
      </c>
      <c r="AR273" s="1">
        <v>0.0</v>
      </c>
      <c r="AS273" s="5">
        <v>43220.0</v>
      </c>
      <c r="AT273" s="1">
        <v>1.0</v>
      </c>
      <c r="AU273" s="1">
        <v>1.0</v>
      </c>
      <c r="AV273" s="5">
        <v>43221.0</v>
      </c>
      <c r="AW273" s="1">
        <v>1.0</v>
      </c>
      <c r="AX273" s="1">
        <v>3.0</v>
      </c>
      <c r="AY273" s="5">
        <v>43222.0</v>
      </c>
      <c r="AZ273" s="1">
        <v>0.0</v>
      </c>
      <c r="BA273" s="1">
        <v>1.0</v>
      </c>
      <c r="BB273" s="5">
        <v>43223.0</v>
      </c>
      <c r="BC273" s="1">
        <v>1.0</v>
      </c>
      <c r="BD273" s="1">
        <v>1.0</v>
      </c>
      <c r="BE273" s="1">
        <v>3532.88</v>
      </c>
      <c r="BF273" s="5">
        <v>43221.0</v>
      </c>
      <c r="BG273">
        <f t="shared" si="5"/>
        <v>89</v>
      </c>
      <c r="BH273" s="5">
        <v>43222.0</v>
      </c>
      <c r="BI273">
        <f t="shared" si="6"/>
        <v>1</v>
      </c>
      <c r="BJ273">
        <f t="shared" si="7"/>
        <v>90</v>
      </c>
      <c r="BK273" s="1">
        <v>18.0</v>
      </c>
      <c r="BL273" s="1">
        <v>0.0</v>
      </c>
      <c r="BM273" s="1">
        <v>71.0</v>
      </c>
      <c r="BN273" s="1"/>
      <c r="BO273" s="1">
        <v>1.0</v>
      </c>
      <c r="BP273">
        <f t="shared" si="8"/>
        <v>13</v>
      </c>
      <c r="BQ273">
        <f t="shared" si="9"/>
        <v>13</v>
      </c>
      <c r="BR273">
        <f t="shared" si="10"/>
        <v>0</v>
      </c>
      <c r="BS273" s="1">
        <v>1.0</v>
      </c>
      <c r="BU273" s="1">
        <v>1.0</v>
      </c>
      <c r="BY273" s="1">
        <v>4.0</v>
      </c>
      <c r="CC273">
        <f t="shared" si="11"/>
        <v>0</v>
      </c>
      <c r="CG273">
        <f t="shared" si="12"/>
        <v>0</v>
      </c>
      <c r="CK273">
        <f t="shared" si="13"/>
        <v>7</v>
      </c>
      <c r="CM273" s="1">
        <v>4.0</v>
      </c>
      <c r="CN273" s="1">
        <v>3.0</v>
      </c>
      <c r="CO273">
        <f t="shared" si="14"/>
        <v>0</v>
      </c>
      <c r="CT273" s="1" t="s">
        <v>274</v>
      </c>
    </row>
    <row r="274">
      <c r="A274" s="1">
        <v>313.0</v>
      </c>
      <c r="C274" s="1" t="s">
        <v>61</v>
      </c>
      <c r="D274" s="1">
        <v>28.0</v>
      </c>
      <c r="E274" s="1">
        <v>0.0</v>
      </c>
      <c r="F274" s="1" t="s">
        <v>4</v>
      </c>
      <c r="H274" s="5">
        <v>43202.0</v>
      </c>
      <c r="I274" s="5">
        <v>43206.0</v>
      </c>
      <c r="J274" s="6">
        <v>0.47708333333333336</v>
      </c>
      <c r="K274" s="1">
        <v>1.0</v>
      </c>
      <c r="L274" s="5">
        <v>43206.0</v>
      </c>
      <c r="M274" s="1">
        <v>55.52</v>
      </c>
      <c r="N274" s="5">
        <v>43209.0</v>
      </c>
      <c r="O274" s="1">
        <v>139.62</v>
      </c>
      <c r="P274" s="5">
        <v>43213.0</v>
      </c>
      <c r="Q274" s="1">
        <v>957.46</v>
      </c>
      <c r="R274" s="5">
        <v>43214.0</v>
      </c>
      <c r="S274" s="6">
        <v>0.3111111111111111</v>
      </c>
      <c r="T274" s="6">
        <v>0.36041666666666666</v>
      </c>
      <c r="U274" s="5">
        <v>43216.0</v>
      </c>
      <c r="V274" s="1">
        <v>5.0</v>
      </c>
      <c r="W274" s="1">
        <v>0.0</v>
      </c>
      <c r="X274" s="1">
        <v>2144.07</v>
      </c>
      <c r="Y274" s="8">
        <f t="shared" si="1"/>
        <v>87</v>
      </c>
      <c r="Z274" s="1">
        <v>84.0</v>
      </c>
      <c r="AB274">
        <f t="shared" si="15"/>
        <v>84</v>
      </c>
      <c r="AC274" s="1">
        <v>3.0</v>
      </c>
      <c r="AE274">
        <f t="shared" si="3"/>
        <v>3</v>
      </c>
      <c r="AI274" s="8">
        <f t="shared" si="4"/>
        <v>87</v>
      </c>
      <c r="AJ274" s="5">
        <v>43217.0</v>
      </c>
      <c r="AK274" s="1">
        <v>1.0</v>
      </c>
      <c r="AL274" s="1">
        <v>1.0</v>
      </c>
      <c r="AM274" s="5">
        <v>43218.0</v>
      </c>
      <c r="AN274" s="1">
        <v>1.0</v>
      </c>
      <c r="AO274" s="1">
        <v>0.0</v>
      </c>
      <c r="AP274" s="5">
        <v>43219.0</v>
      </c>
      <c r="AQ274" s="1">
        <v>1.0</v>
      </c>
      <c r="AR274" s="1">
        <v>4.0</v>
      </c>
      <c r="AS274" s="5">
        <v>43220.0</v>
      </c>
      <c r="AT274" s="1">
        <v>0.0</v>
      </c>
      <c r="AU274" s="1">
        <v>1.0</v>
      </c>
      <c r="AV274" s="5">
        <v>43221.0</v>
      </c>
      <c r="AW274" s="1">
        <v>1.0</v>
      </c>
      <c r="AX274" s="1">
        <v>1.0</v>
      </c>
      <c r="AY274" s="5">
        <v>43222.0</v>
      </c>
      <c r="AZ274" s="1">
        <v>0.0</v>
      </c>
      <c r="BA274" s="1">
        <v>3.0</v>
      </c>
      <c r="BB274" s="5">
        <v>43223.0</v>
      </c>
      <c r="BC274" s="1">
        <v>0.0</v>
      </c>
      <c r="BD274" s="1">
        <v>1.0</v>
      </c>
      <c r="BE274" s="1">
        <v>1764.64</v>
      </c>
      <c r="BF274" s="5">
        <v>43221.0</v>
      </c>
      <c r="BG274">
        <f t="shared" si="5"/>
        <v>80</v>
      </c>
      <c r="BI274">
        <f t="shared" si="6"/>
        <v>0</v>
      </c>
      <c r="BJ274">
        <f t="shared" si="7"/>
        <v>80</v>
      </c>
      <c r="BK274" s="1">
        <v>53.0</v>
      </c>
      <c r="BM274" s="1">
        <v>27.0</v>
      </c>
      <c r="BN274" s="1"/>
      <c r="BP274">
        <f t="shared" si="8"/>
        <v>3</v>
      </c>
      <c r="BQ274">
        <f t="shared" si="9"/>
        <v>3</v>
      </c>
      <c r="BR274">
        <f t="shared" si="10"/>
        <v>0</v>
      </c>
      <c r="BS274" s="1">
        <v>1.0</v>
      </c>
      <c r="BW274" s="1">
        <v>2.0</v>
      </c>
      <c r="CC274">
        <f t="shared" si="11"/>
        <v>0</v>
      </c>
      <c r="CG274">
        <f t="shared" si="12"/>
        <v>0</v>
      </c>
      <c r="CK274">
        <f t="shared" si="13"/>
        <v>0</v>
      </c>
      <c r="CO274">
        <f t="shared" si="14"/>
        <v>0</v>
      </c>
    </row>
    <row r="275">
      <c r="A275" s="1">
        <v>314.0</v>
      </c>
      <c r="C275" s="1" t="s">
        <v>61</v>
      </c>
      <c r="D275" s="1">
        <v>28.0</v>
      </c>
      <c r="E275" s="1">
        <v>0.0</v>
      </c>
      <c r="F275" s="1" t="s">
        <v>4</v>
      </c>
      <c r="H275" s="5">
        <v>43202.0</v>
      </c>
      <c r="I275" s="5">
        <v>43206.0</v>
      </c>
      <c r="J275" s="6">
        <v>0.4777777777777778</v>
      </c>
      <c r="K275" s="1">
        <v>1.0</v>
      </c>
      <c r="L275" s="5">
        <v>43206.0</v>
      </c>
      <c r="M275" s="1">
        <v>39.57</v>
      </c>
      <c r="N275" s="5">
        <v>43209.0</v>
      </c>
      <c r="O275" s="1">
        <v>237.22</v>
      </c>
      <c r="P275" s="5">
        <v>43213.0</v>
      </c>
      <c r="Q275" s="1">
        <v>1989.57</v>
      </c>
      <c r="R275" s="5">
        <v>43214.0</v>
      </c>
      <c r="S275" s="6">
        <v>0.3111111111111111</v>
      </c>
      <c r="T275" s="6">
        <v>0.36041666666666666</v>
      </c>
      <c r="U275" s="5">
        <v>43216.0</v>
      </c>
      <c r="V275" s="1">
        <v>5.0</v>
      </c>
      <c r="W275" s="1">
        <v>0.0</v>
      </c>
      <c r="X275" s="1">
        <v>3644.35</v>
      </c>
      <c r="Y275" s="8">
        <f t="shared" si="1"/>
        <v>149</v>
      </c>
      <c r="Z275" s="1">
        <v>135.0</v>
      </c>
      <c r="AB275">
        <f t="shared" si="15"/>
        <v>135</v>
      </c>
      <c r="AC275" s="1">
        <v>14.0</v>
      </c>
      <c r="AE275">
        <f t="shared" si="3"/>
        <v>14</v>
      </c>
      <c r="AH275" s="1">
        <v>23.0</v>
      </c>
      <c r="AI275" s="8">
        <f t="shared" si="4"/>
        <v>172</v>
      </c>
      <c r="AJ275" s="5">
        <v>43217.0</v>
      </c>
      <c r="AK275" s="1">
        <v>0.0</v>
      </c>
      <c r="AL275" s="1">
        <v>0.0</v>
      </c>
      <c r="AM275" s="5">
        <v>43218.0</v>
      </c>
      <c r="AN275" s="1">
        <v>0.0</v>
      </c>
      <c r="AO275" s="1">
        <v>0.0</v>
      </c>
      <c r="AP275" s="5">
        <v>43219.0</v>
      </c>
      <c r="AQ275" s="1">
        <v>0.0</v>
      </c>
      <c r="AR275" s="1">
        <v>0.0</v>
      </c>
      <c r="AS275" s="5">
        <v>43220.0</v>
      </c>
      <c r="AT275" s="1">
        <v>1.0</v>
      </c>
      <c r="AU275" s="1">
        <v>2.0</v>
      </c>
      <c r="AV275" s="5">
        <v>43221.0</v>
      </c>
      <c r="AW275" s="1">
        <v>1.0</v>
      </c>
      <c r="AX275" s="1">
        <v>1.0</v>
      </c>
      <c r="AY275" s="5">
        <v>43222.0</v>
      </c>
      <c r="AZ275" s="1">
        <v>1.0</v>
      </c>
      <c r="BA275" s="1">
        <v>1.0</v>
      </c>
      <c r="BB275" s="5">
        <v>43223.0</v>
      </c>
      <c r="BC275" s="1">
        <v>1.0</v>
      </c>
      <c r="BD275" s="1">
        <v>1.0</v>
      </c>
      <c r="BE275" s="1">
        <v>3430.93</v>
      </c>
      <c r="BF275" s="5">
        <v>43221.0</v>
      </c>
      <c r="BG275">
        <f t="shared" si="5"/>
        <v>128</v>
      </c>
      <c r="BI275">
        <f t="shared" si="6"/>
        <v>0</v>
      </c>
      <c r="BJ275">
        <f t="shared" si="7"/>
        <v>128</v>
      </c>
      <c r="BK275" s="1">
        <v>20.0</v>
      </c>
      <c r="BM275" s="1">
        <v>108.0</v>
      </c>
      <c r="BN275" s="1"/>
      <c r="BP275">
        <f t="shared" si="8"/>
        <v>0</v>
      </c>
      <c r="BQ275">
        <f t="shared" si="9"/>
        <v>0</v>
      </c>
      <c r="BR275">
        <f t="shared" si="10"/>
        <v>0</v>
      </c>
      <c r="CC275">
        <f t="shared" si="11"/>
        <v>0</v>
      </c>
      <c r="CG275">
        <f t="shared" si="12"/>
        <v>0</v>
      </c>
      <c r="CK275">
        <f t="shared" si="13"/>
        <v>0</v>
      </c>
      <c r="CO275">
        <f t="shared" si="14"/>
        <v>0</v>
      </c>
      <c r="CU275" s="1" t="s">
        <v>272</v>
      </c>
    </row>
    <row r="276">
      <c r="A276" s="1">
        <v>315.0</v>
      </c>
      <c r="C276" s="1" t="s">
        <v>61</v>
      </c>
      <c r="D276" s="1">
        <v>28.0</v>
      </c>
      <c r="E276" s="1">
        <v>0.0</v>
      </c>
      <c r="F276" s="1" t="s">
        <v>4</v>
      </c>
      <c r="H276" s="5">
        <v>43202.0</v>
      </c>
      <c r="I276" s="5">
        <v>43206.0</v>
      </c>
      <c r="J276" s="6">
        <v>0.47847222222222224</v>
      </c>
      <c r="K276" s="1">
        <v>2.0</v>
      </c>
      <c r="L276" s="5">
        <v>43206.0</v>
      </c>
      <c r="M276" s="1">
        <v>75.54</v>
      </c>
      <c r="N276" s="5">
        <v>43209.0</v>
      </c>
      <c r="O276" s="1">
        <v>318.26</v>
      </c>
      <c r="P276" s="5">
        <v>43213.0</v>
      </c>
      <c r="Q276" s="1">
        <v>1869.5</v>
      </c>
      <c r="R276" s="5">
        <v>43214.0</v>
      </c>
      <c r="S276" s="6">
        <v>0.3111111111111111</v>
      </c>
      <c r="T276" s="6">
        <v>0.36041666666666666</v>
      </c>
      <c r="U276" s="5">
        <v>43217.0</v>
      </c>
      <c r="V276" s="1">
        <v>5.0</v>
      </c>
      <c r="W276" s="1">
        <v>0.0</v>
      </c>
      <c r="X276" s="1">
        <v>3703.26</v>
      </c>
      <c r="Y276" s="8">
        <f t="shared" si="1"/>
        <v>168</v>
      </c>
      <c r="Z276" s="1">
        <v>95.0</v>
      </c>
      <c r="AB276">
        <f t="shared" si="15"/>
        <v>95</v>
      </c>
      <c r="AC276" s="1">
        <v>73.0</v>
      </c>
      <c r="AE276">
        <f t="shared" si="3"/>
        <v>73</v>
      </c>
      <c r="AI276" s="8">
        <f t="shared" si="4"/>
        <v>168</v>
      </c>
      <c r="AJ276" s="5">
        <v>43218.0</v>
      </c>
      <c r="AK276" s="1">
        <v>0.0</v>
      </c>
      <c r="AL276" s="1">
        <v>0.0</v>
      </c>
      <c r="AM276" s="5">
        <v>43219.0</v>
      </c>
      <c r="AN276" s="1">
        <v>0.0</v>
      </c>
      <c r="AO276" s="1">
        <v>0.0</v>
      </c>
      <c r="AP276" s="5">
        <v>43220.0</v>
      </c>
      <c r="AQ276" s="1">
        <v>0.0</v>
      </c>
      <c r="AR276" s="1">
        <v>0.0</v>
      </c>
      <c r="AS276" s="5">
        <v>43221.0</v>
      </c>
      <c r="AT276" s="1">
        <v>1.0</v>
      </c>
      <c r="AU276" s="1">
        <v>1.0</v>
      </c>
      <c r="AV276" s="5">
        <v>43222.0</v>
      </c>
      <c r="AW276" s="1">
        <v>1.0</v>
      </c>
      <c r="AX276" s="1">
        <v>1.0</v>
      </c>
      <c r="AY276" s="5">
        <v>43223.0</v>
      </c>
      <c r="AZ276" s="1">
        <v>1.0</v>
      </c>
      <c r="BA276" s="1">
        <v>1.0</v>
      </c>
      <c r="BB276" s="5">
        <v>43224.0</v>
      </c>
      <c r="BC276" s="1">
        <v>1.0</v>
      </c>
      <c r="BD276" s="1">
        <v>2.0</v>
      </c>
      <c r="BE276" s="1">
        <v>3527.62</v>
      </c>
      <c r="BF276" s="5">
        <v>43221.0</v>
      </c>
      <c r="BG276">
        <f t="shared" si="5"/>
        <v>52</v>
      </c>
      <c r="BI276">
        <f t="shared" si="6"/>
        <v>0</v>
      </c>
      <c r="BJ276">
        <f t="shared" si="7"/>
        <v>52</v>
      </c>
      <c r="BK276" s="1">
        <v>19.0</v>
      </c>
      <c r="BM276" s="1">
        <v>33.0</v>
      </c>
      <c r="BN276" s="1"/>
      <c r="BP276">
        <f t="shared" si="8"/>
        <v>0</v>
      </c>
      <c r="BQ276">
        <f t="shared" si="9"/>
        <v>0</v>
      </c>
      <c r="BR276">
        <f t="shared" si="10"/>
        <v>0</v>
      </c>
      <c r="CC276">
        <f t="shared" si="11"/>
        <v>0</v>
      </c>
      <c r="CG276">
        <f t="shared" si="12"/>
        <v>0</v>
      </c>
      <c r="CK276">
        <f t="shared" si="13"/>
        <v>0</v>
      </c>
      <c r="CO276">
        <f t="shared" si="14"/>
        <v>0</v>
      </c>
    </row>
    <row r="277">
      <c r="A277" s="1">
        <v>316.0</v>
      </c>
      <c r="C277" s="1" t="s">
        <v>61</v>
      </c>
      <c r="D277" s="1">
        <v>28.0</v>
      </c>
      <c r="E277" s="1">
        <v>0.0</v>
      </c>
      <c r="F277" s="1" t="s">
        <v>4</v>
      </c>
      <c r="H277" s="5">
        <v>43202.0</v>
      </c>
      <c r="I277" s="5">
        <v>43206.0</v>
      </c>
      <c r="J277" s="6">
        <v>0.4791666666666667</v>
      </c>
      <c r="K277" s="1">
        <v>1.0</v>
      </c>
      <c r="L277" s="5">
        <v>43206.0</v>
      </c>
      <c r="M277" s="1">
        <v>56.02</v>
      </c>
      <c r="N277" s="5">
        <v>43573.0</v>
      </c>
      <c r="O277" s="1">
        <v>235.11</v>
      </c>
      <c r="P277" s="5">
        <v>43212.0</v>
      </c>
      <c r="Q277" s="1">
        <v>2143.91</v>
      </c>
      <c r="R277" s="5">
        <v>43213.0</v>
      </c>
      <c r="S277" s="6">
        <v>0.3111111111111111</v>
      </c>
      <c r="T277" s="6">
        <v>0.36041666666666666</v>
      </c>
      <c r="Y277" s="8">
        <f t="shared" si="1"/>
        <v>0</v>
      </c>
      <c r="AB277">
        <f t="shared" si="15"/>
        <v>0</v>
      </c>
      <c r="AE277">
        <f t="shared" si="3"/>
        <v>0</v>
      </c>
      <c r="AI277" s="8">
        <f t="shared" si="4"/>
        <v>0</v>
      </c>
      <c r="BG277">
        <f t="shared" si="5"/>
        <v>0</v>
      </c>
      <c r="BI277">
        <f t="shared" si="6"/>
        <v>0</v>
      </c>
      <c r="BJ277">
        <f t="shared" si="7"/>
        <v>0</v>
      </c>
      <c r="BP277">
        <f t="shared" si="8"/>
        <v>0</v>
      </c>
      <c r="BQ277">
        <f t="shared" si="9"/>
        <v>0</v>
      </c>
      <c r="BR277">
        <f t="shared" si="10"/>
        <v>0</v>
      </c>
      <c r="CC277">
        <f t="shared" si="11"/>
        <v>0</v>
      </c>
      <c r="CG277">
        <f t="shared" si="12"/>
        <v>0</v>
      </c>
      <c r="CK277">
        <f t="shared" si="13"/>
        <v>0</v>
      </c>
      <c r="CL277" s="1"/>
      <c r="CM277" s="1"/>
      <c r="CN277" s="1"/>
      <c r="CO277">
        <f t="shared" si="14"/>
        <v>0</v>
      </c>
      <c r="CP277" s="1"/>
      <c r="CQ277" s="1"/>
      <c r="CR277" s="1"/>
      <c r="CS277" s="1">
        <v>1.0</v>
      </c>
      <c r="CT277" s="1" t="s">
        <v>275</v>
      </c>
    </row>
    <row r="278">
      <c r="A278" s="1">
        <v>317.0</v>
      </c>
      <c r="C278" s="1" t="s">
        <v>61</v>
      </c>
      <c r="D278" s="1">
        <v>28.0</v>
      </c>
      <c r="E278" s="1">
        <v>0.0</v>
      </c>
      <c r="F278" s="1" t="s">
        <v>4</v>
      </c>
      <c r="G278" s="5">
        <v>43224.0</v>
      </c>
      <c r="H278" s="5">
        <v>43202.0</v>
      </c>
      <c r="I278" s="5">
        <v>43206.0</v>
      </c>
      <c r="J278" s="6">
        <v>0.4798611111111111</v>
      </c>
      <c r="K278" s="1">
        <v>1.0</v>
      </c>
      <c r="L278" s="5">
        <v>43206.0</v>
      </c>
      <c r="M278" s="1">
        <v>53.07</v>
      </c>
      <c r="N278" s="5">
        <v>43209.0</v>
      </c>
      <c r="O278" s="1">
        <v>223.13</v>
      </c>
      <c r="P278" s="5">
        <v>43214.0</v>
      </c>
      <c r="Q278" s="1">
        <v>1502.89</v>
      </c>
      <c r="R278" s="5">
        <v>43215.0</v>
      </c>
      <c r="S278" s="6">
        <v>0.31180555555555556</v>
      </c>
      <c r="T278" s="6">
        <v>0.36041666666666666</v>
      </c>
      <c r="U278" s="5">
        <v>43218.0</v>
      </c>
      <c r="V278" s="1">
        <v>5.0</v>
      </c>
      <c r="W278" s="1">
        <v>0.0</v>
      </c>
      <c r="X278" s="1">
        <v>3119.5</v>
      </c>
      <c r="Y278" s="8">
        <f t="shared" si="1"/>
        <v>128</v>
      </c>
      <c r="Z278" s="1">
        <v>74.0</v>
      </c>
      <c r="AB278">
        <f t="shared" si="15"/>
        <v>74</v>
      </c>
      <c r="AC278" s="1">
        <v>54.0</v>
      </c>
      <c r="AE278">
        <f t="shared" si="3"/>
        <v>54</v>
      </c>
      <c r="AH278" s="1">
        <v>25.0</v>
      </c>
      <c r="AI278" s="8">
        <f t="shared" si="4"/>
        <v>153</v>
      </c>
      <c r="AJ278" s="5">
        <v>43219.0</v>
      </c>
      <c r="AK278" s="1">
        <v>1.0</v>
      </c>
      <c r="AL278" s="1">
        <v>0.0</v>
      </c>
      <c r="AM278" s="5">
        <v>43220.0</v>
      </c>
      <c r="AN278" s="1">
        <v>1.0</v>
      </c>
      <c r="AO278" s="1">
        <v>1.0</v>
      </c>
      <c r="AP278" s="5">
        <v>43221.0</v>
      </c>
      <c r="AQ278" s="1">
        <v>1.0</v>
      </c>
      <c r="AR278" s="1">
        <v>2.0</v>
      </c>
      <c r="AS278" s="5">
        <v>43222.0</v>
      </c>
      <c r="AT278" s="1">
        <v>0.0</v>
      </c>
      <c r="AU278" s="1">
        <v>0.0</v>
      </c>
      <c r="AV278" s="5">
        <v>43223.0</v>
      </c>
      <c r="AW278" s="1">
        <v>1.0</v>
      </c>
      <c r="AX278" s="1">
        <v>2.0</v>
      </c>
      <c r="AY278" s="5">
        <v>43224.0</v>
      </c>
      <c r="AZ278" s="1">
        <v>0.0</v>
      </c>
      <c r="BA278" s="1">
        <v>0.0</v>
      </c>
      <c r="BF278" s="5">
        <v>43222.0</v>
      </c>
      <c r="BG278">
        <f t="shared" si="5"/>
        <v>56</v>
      </c>
      <c r="BI278">
        <f t="shared" si="6"/>
        <v>0</v>
      </c>
      <c r="BJ278">
        <f t="shared" si="7"/>
        <v>56</v>
      </c>
      <c r="BK278" s="1">
        <v>20.0</v>
      </c>
      <c r="BM278" s="1">
        <v>36.0</v>
      </c>
      <c r="BN278" s="1"/>
      <c r="BP278">
        <f t="shared" si="8"/>
        <v>0</v>
      </c>
      <c r="BQ278">
        <f t="shared" si="9"/>
        <v>0</v>
      </c>
      <c r="BR278">
        <f t="shared" si="10"/>
        <v>0</v>
      </c>
      <c r="CC278">
        <f t="shared" si="11"/>
        <v>0</v>
      </c>
      <c r="CG278">
        <f t="shared" si="12"/>
        <v>0</v>
      </c>
      <c r="CK278">
        <f t="shared" si="13"/>
        <v>0</v>
      </c>
      <c r="CO278">
        <f t="shared" si="14"/>
        <v>0</v>
      </c>
      <c r="CU278" s="1" t="s">
        <v>161</v>
      </c>
    </row>
    <row r="279">
      <c r="A279" s="1">
        <v>318.0</v>
      </c>
      <c r="C279" s="1" t="s">
        <v>61</v>
      </c>
      <c r="D279" s="1">
        <v>28.0</v>
      </c>
      <c r="E279" s="1">
        <v>0.0</v>
      </c>
      <c r="F279" s="1" t="s">
        <v>4</v>
      </c>
      <c r="G279" s="5">
        <v>43213.0</v>
      </c>
      <c r="H279" s="5">
        <v>43202.0</v>
      </c>
      <c r="I279" s="5">
        <v>43206.0</v>
      </c>
      <c r="J279" s="6">
        <v>0.48055555555555557</v>
      </c>
      <c r="K279" s="1">
        <v>2.0</v>
      </c>
      <c r="L279" s="5">
        <v>43206.0</v>
      </c>
      <c r="M279" s="1">
        <v>67.54</v>
      </c>
      <c r="N279" s="5">
        <v>43210.0</v>
      </c>
      <c r="O279" s="1">
        <v>241.46</v>
      </c>
      <c r="P279" s="5">
        <v>43213.0</v>
      </c>
      <c r="Q279" s="1">
        <v>1368.32</v>
      </c>
      <c r="Y279" s="8">
        <f t="shared" si="1"/>
        <v>0</v>
      </c>
      <c r="AB279">
        <f t="shared" si="15"/>
        <v>0</v>
      </c>
      <c r="AE279">
        <f t="shared" si="3"/>
        <v>0</v>
      </c>
      <c r="AI279" s="8">
        <f t="shared" si="4"/>
        <v>0</v>
      </c>
      <c r="BG279">
        <f t="shared" si="5"/>
        <v>0</v>
      </c>
      <c r="BI279">
        <f t="shared" si="6"/>
        <v>0</v>
      </c>
      <c r="BJ279">
        <f t="shared" si="7"/>
        <v>0</v>
      </c>
      <c r="BP279">
        <f t="shared" si="8"/>
        <v>0</v>
      </c>
      <c r="BQ279">
        <f t="shared" si="9"/>
        <v>0</v>
      </c>
      <c r="BR279">
        <f t="shared" si="10"/>
        <v>0</v>
      </c>
      <c r="CC279">
        <f t="shared" si="11"/>
        <v>0</v>
      </c>
      <c r="CG279">
        <f t="shared" si="12"/>
        <v>0</v>
      </c>
      <c r="CK279">
        <f t="shared" si="13"/>
        <v>0</v>
      </c>
      <c r="CO279">
        <f t="shared" si="14"/>
        <v>0</v>
      </c>
    </row>
    <row r="280">
      <c r="A280" s="1">
        <v>319.0</v>
      </c>
      <c r="C280" s="1" t="s">
        <v>61</v>
      </c>
      <c r="D280" s="1">
        <v>28.0</v>
      </c>
      <c r="E280" s="1">
        <v>0.0</v>
      </c>
      <c r="F280" s="1" t="s">
        <v>4</v>
      </c>
      <c r="H280" s="5">
        <v>43202.0</v>
      </c>
      <c r="I280" s="5">
        <v>43206.0</v>
      </c>
      <c r="J280" s="6">
        <v>0.48125</v>
      </c>
      <c r="K280" s="1">
        <v>1.0</v>
      </c>
      <c r="L280" s="5">
        <v>43206.0</v>
      </c>
      <c r="M280" s="1">
        <v>47.44</v>
      </c>
      <c r="N280" s="5">
        <v>43209.0</v>
      </c>
      <c r="O280" s="1">
        <v>240.11</v>
      </c>
      <c r="R280" s="5">
        <v>43214.0</v>
      </c>
      <c r="S280" s="6">
        <v>0.3111111111111111</v>
      </c>
      <c r="T280" s="6">
        <v>0.36041666666666666</v>
      </c>
      <c r="U280" s="5">
        <v>43216.0</v>
      </c>
      <c r="V280" s="1">
        <v>5.0</v>
      </c>
      <c r="W280" s="1">
        <v>0.0</v>
      </c>
      <c r="X280" s="1">
        <v>3283.84</v>
      </c>
      <c r="Y280" s="8">
        <f t="shared" si="1"/>
        <v>113</v>
      </c>
      <c r="Z280" s="1">
        <v>111.0</v>
      </c>
      <c r="AB280">
        <f t="shared" si="15"/>
        <v>111</v>
      </c>
      <c r="AC280" s="1">
        <v>2.0</v>
      </c>
      <c r="AE280">
        <f t="shared" si="3"/>
        <v>2</v>
      </c>
      <c r="AI280" s="8">
        <f t="shared" si="4"/>
        <v>113</v>
      </c>
      <c r="AJ280" s="5">
        <v>43217.0</v>
      </c>
      <c r="AK280" s="1">
        <v>0.0</v>
      </c>
      <c r="AL280" s="1">
        <v>0.0</v>
      </c>
      <c r="AM280" s="5">
        <v>43218.0</v>
      </c>
      <c r="AN280" s="1">
        <v>0.0</v>
      </c>
      <c r="AO280" s="1">
        <v>0.0</v>
      </c>
      <c r="AP280" s="5">
        <v>43219.0</v>
      </c>
      <c r="AQ280" s="1">
        <v>1.0</v>
      </c>
      <c r="AR280" s="1">
        <v>1.0</v>
      </c>
      <c r="AS280" s="5">
        <v>43220.0</v>
      </c>
      <c r="AT280" s="1">
        <v>1.0</v>
      </c>
      <c r="AU280" s="1">
        <v>1.0</v>
      </c>
      <c r="AV280" s="5">
        <v>43221.0</v>
      </c>
      <c r="AW280" s="1">
        <v>0.0</v>
      </c>
      <c r="AX280" s="1">
        <v>1.0</v>
      </c>
      <c r="AY280" s="5">
        <v>43222.0</v>
      </c>
      <c r="AZ280" s="1">
        <v>1.0</v>
      </c>
      <c r="BA280" s="1">
        <v>2.0</v>
      </c>
      <c r="BB280" s="5">
        <v>43223.0</v>
      </c>
      <c r="BC280" s="1">
        <v>1.0</v>
      </c>
      <c r="BD280" s="1">
        <v>3.0</v>
      </c>
      <c r="BE280" s="1">
        <v>2981.86</v>
      </c>
      <c r="BF280" s="5">
        <v>43221.0</v>
      </c>
      <c r="BG280">
        <f t="shared" si="5"/>
        <v>99</v>
      </c>
      <c r="BI280">
        <f t="shared" si="6"/>
        <v>0</v>
      </c>
      <c r="BJ280">
        <f t="shared" si="7"/>
        <v>99</v>
      </c>
      <c r="BK280" s="1">
        <v>65.0</v>
      </c>
      <c r="BM280" s="1">
        <v>34.0</v>
      </c>
      <c r="BN280" s="1"/>
      <c r="BP280">
        <f t="shared" si="8"/>
        <v>13</v>
      </c>
      <c r="BQ280">
        <f t="shared" si="9"/>
        <v>13</v>
      </c>
      <c r="BR280">
        <f t="shared" si="10"/>
        <v>0</v>
      </c>
      <c r="BS280" s="1">
        <v>2.0</v>
      </c>
      <c r="BY280" s="1">
        <v>5.0</v>
      </c>
      <c r="CA280" s="1">
        <v>1.0</v>
      </c>
      <c r="CC280">
        <f t="shared" si="11"/>
        <v>2</v>
      </c>
      <c r="CF280" s="1">
        <v>2.0</v>
      </c>
      <c r="CG280">
        <f t="shared" si="12"/>
        <v>0</v>
      </c>
      <c r="CK280">
        <f t="shared" si="13"/>
        <v>3</v>
      </c>
      <c r="CM280" s="1">
        <v>3.0</v>
      </c>
      <c r="CO280">
        <f t="shared" si="14"/>
        <v>0</v>
      </c>
      <c r="CT280" s="1" t="s">
        <v>276</v>
      </c>
    </row>
    <row r="281">
      <c r="A281" s="1">
        <v>320.0</v>
      </c>
      <c r="C281" s="1" t="s">
        <v>61</v>
      </c>
      <c r="D281" s="1">
        <v>28.0</v>
      </c>
      <c r="E281" s="1">
        <v>0.0</v>
      </c>
      <c r="F281" s="1" t="s">
        <v>4</v>
      </c>
      <c r="H281" s="5">
        <v>43202.0</v>
      </c>
      <c r="I281" s="5">
        <v>43206.0</v>
      </c>
      <c r="J281" s="6">
        <v>0.48194444444444445</v>
      </c>
      <c r="K281" s="1">
        <v>1.0</v>
      </c>
      <c r="L281" s="5">
        <v>43206.0</v>
      </c>
      <c r="M281" s="1">
        <v>53.54</v>
      </c>
      <c r="N281" s="5">
        <v>43210.0</v>
      </c>
      <c r="O281" s="1">
        <v>339.17</v>
      </c>
      <c r="P281" s="5">
        <v>43214.0</v>
      </c>
      <c r="Q281" s="1">
        <v>1846.23</v>
      </c>
      <c r="R281" s="5">
        <v>43215.0</v>
      </c>
      <c r="S281" s="6">
        <v>0.31180555555555556</v>
      </c>
      <c r="T281" s="6">
        <v>0.36041666666666666</v>
      </c>
      <c r="U281" s="5">
        <v>43217.0</v>
      </c>
      <c r="V281" s="1">
        <v>5.0</v>
      </c>
      <c r="W281" s="1">
        <v>0.0</v>
      </c>
      <c r="X281" s="1">
        <v>3479.99</v>
      </c>
      <c r="Y281" s="8">
        <f t="shared" si="1"/>
        <v>145</v>
      </c>
      <c r="Z281" s="1">
        <v>141.0</v>
      </c>
      <c r="AB281">
        <f t="shared" si="15"/>
        <v>141</v>
      </c>
      <c r="AC281" s="1">
        <v>4.0</v>
      </c>
      <c r="AE281">
        <f t="shared" si="3"/>
        <v>4</v>
      </c>
      <c r="AI281" s="8">
        <f t="shared" si="4"/>
        <v>145</v>
      </c>
      <c r="AJ281" s="5">
        <v>43218.0</v>
      </c>
      <c r="AK281" s="1">
        <v>1.0</v>
      </c>
      <c r="AL281" s="1">
        <v>0.0</v>
      </c>
      <c r="AM281" s="5">
        <v>43219.0</v>
      </c>
      <c r="AN281" s="1">
        <v>1.0</v>
      </c>
      <c r="AO281" s="1">
        <v>0.0</v>
      </c>
      <c r="AP281" s="5">
        <v>43220.0</v>
      </c>
      <c r="AQ281" s="1">
        <v>1.0</v>
      </c>
      <c r="AR281" s="1">
        <v>3.0</v>
      </c>
      <c r="AS281" s="5">
        <v>43221.0</v>
      </c>
      <c r="AT281" s="1">
        <v>1.0</v>
      </c>
      <c r="AU281" s="1">
        <v>1.0</v>
      </c>
      <c r="AV281" s="5">
        <v>43222.0</v>
      </c>
      <c r="AW281" s="1">
        <v>1.0</v>
      </c>
      <c r="AX281" s="1">
        <v>1.0</v>
      </c>
      <c r="AY281" s="5">
        <v>43223.0</v>
      </c>
      <c r="AZ281" s="1">
        <v>0.0</v>
      </c>
      <c r="BA281" s="1">
        <v>1.0</v>
      </c>
      <c r="BB281" s="5">
        <v>43224.0</v>
      </c>
      <c r="BC281" s="1">
        <v>1.0</v>
      </c>
      <c r="BD281" s="1">
        <v>1.0</v>
      </c>
      <c r="BE281" s="1">
        <v>3150.48</v>
      </c>
      <c r="BF281" s="5">
        <v>43222.0</v>
      </c>
      <c r="BG281">
        <f t="shared" si="5"/>
        <v>116</v>
      </c>
      <c r="BI281">
        <f t="shared" si="6"/>
        <v>0</v>
      </c>
      <c r="BJ281">
        <f t="shared" si="7"/>
        <v>116</v>
      </c>
      <c r="BK281" s="1">
        <v>56.0</v>
      </c>
      <c r="BM281" s="1">
        <v>60.0</v>
      </c>
      <c r="BN281" s="1"/>
      <c r="BP281">
        <f t="shared" si="8"/>
        <v>0</v>
      </c>
      <c r="BQ281">
        <f t="shared" si="9"/>
        <v>0</v>
      </c>
      <c r="BR281">
        <f t="shared" si="10"/>
        <v>0</v>
      </c>
      <c r="CC281">
        <f t="shared" si="11"/>
        <v>0</v>
      </c>
      <c r="CG281">
        <f t="shared" si="12"/>
        <v>0</v>
      </c>
      <c r="CK281">
        <f t="shared" si="13"/>
        <v>0</v>
      </c>
      <c r="CO281">
        <f t="shared" si="14"/>
        <v>0</v>
      </c>
    </row>
    <row r="282">
      <c r="A282" s="1">
        <v>321.0</v>
      </c>
      <c r="C282" s="1" t="s">
        <v>61</v>
      </c>
      <c r="D282" s="1">
        <v>28.0</v>
      </c>
      <c r="E282" s="1">
        <v>10.0</v>
      </c>
      <c r="F282" s="1" t="s">
        <v>3</v>
      </c>
      <c r="H282" s="5">
        <v>43202.0</v>
      </c>
      <c r="I282" s="5">
        <v>43206.0</v>
      </c>
      <c r="J282" s="6">
        <v>0.49375</v>
      </c>
      <c r="K282" s="1">
        <v>1.0</v>
      </c>
      <c r="L282" s="5">
        <v>43206.0</v>
      </c>
      <c r="M282" s="1">
        <v>47.06</v>
      </c>
      <c r="N282" s="5">
        <v>43211.0</v>
      </c>
      <c r="O282" s="1">
        <v>224.64</v>
      </c>
      <c r="P282" s="5">
        <v>43216.0</v>
      </c>
      <c r="Q282" s="1">
        <v>861.15</v>
      </c>
      <c r="R282" s="5">
        <v>43212.0</v>
      </c>
      <c r="S282" s="6">
        <v>0.3145833333333333</v>
      </c>
      <c r="T282" s="6">
        <v>0.3597222222222222</v>
      </c>
      <c r="U282" s="5">
        <v>43221.0</v>
      </c>
      <c r="V282" s="1">
        <v>5.0</v>
      </c>
      <c r="W282" s="1">
        <v>0.0</v>
      </c>
      <c r="X282" s="1">
        <v>2063.88</v>
      </c>
      <c r="Y282" s="8">
        <f t="shared" si="1"/>
        <v>57</v>
      </c>
      <c r="Z282" s="1">
        <v>51.0</v>
      </c>
      <c r="AB282">
        <f t="shared" si="15"/>
        <v>51</v>
      </c>
      <c r="AC282" s="1">
        <v>0.0</v>
      </c>
      <c r="AD282" s="1">
        <v>6.0</v>
      </c>
      <c r="AE282">
        <f t="shared" si="3"/>
        <v>6</v>
      </c>
      <c r="AI282" s="8">
        <f t="shared" si="4"/>
        <v>57</v>
      </c>
      <c r="AJ282" s="5">
        <v>43222.0</v>
      </c>
      <c r="AK282" s="1">
        <v>0.0</v>
      </c>
      <c r="AL282" s="1">
        <v>0.0</v>
      </c>
      <c r="AM282" s="5">
        <v>43223.0</v>
      </c>
      <c r="AN282" s="1">
        <v>0.0</v>
      </c>
      <c r="AO282" s="1">
        <v>0.0</v>
      </c>
      <c r="AP282" s="5">
        <v>43224.0</v>
      </c>
      <c r="AQ282" s="1">
        <v>1.0</v>
      </c>
      <c r="AR282" s="1">
        <v>1.0</v>
      </c>
      <c r="AS282" s="5">
        <v>43225.0</v>
      </c>
      <c r="AT282" s="1">
        <v>1.0</v>
      </c>
      <c r="AU282" s="1">
        <v>2.0</v>
      </c>
      <c r="AV282" s="5">
        <v>43226.0</v>
      </c>
      <c r="AW282" s="1">
        <v>1.0</v>
      </c>
      <c r="AX282" s="1">
        <v>1.0</v>
      </c>
      <c r="AY282" s="5">
        <v>43227.0</v>
      </c>
      <c r="AZ282" s="1">
        <v>1.0</v>
      </c>
      <c r="BA282" s="1">
        <v>1.0</v>
      </c>
      <c r="BB282" s="5">
        <v>43228.0</v>
      </c>
      <c r="BC282" s="1">
        <v>0.0</v>
      </c>
      <c r="BD282" s="1">
        <v>1.0</v>
      </c>
      <c r="BE282" s="1">
        <v>2059.5</v>
      </c>
      <c r="BF282" s="5">
        <v>43227.0</v>
      </c>
      <c r="BG282">
        <f t="shared" si="5"/>
        <v>45</v>
      </c>
      <c r="BI282">
        <f t="shared" si="6"/>
        <v>0</v>
      </c>
      <c r="BJ282">
        <f t="shared" si="7"/>
        <v>45</v>
      </c>
      <c r="BK282" s="1">
        <v>16.0</v>
      </c>
      <c r="BM282" s="1">
        <v>29.0</v>
      </c>
      <c r="BN282" s="1"/>
      <c r="BP282">
        <f t="shared" si="8"/>
        <v>6</v>
      </c>
      <c r="BQ282">
        <f t="shared" si="9"/>
        <v>5</v>
      </c>
      <c r="BR282">
        <f t="shared" si="10"/>
        <v>1</v>
      </c>
      <c r="BY282" s="1">
        <v>1.0</v>
      </c>
      <c r="CA282" s="1">
        <v>2.0</v>
      </c>
      <c r="CC282">
        <f t="shared" si="11"/>
        <v>0</v>
      </c>
      <c r="CG282">
        <f t="shared" si="12"/>
        <v>1</v>
      </c>
      <c r="CJ282" s="1">
        <v>1.0</v>
      </c>
      <c r="CK282">
        <f t="shared" si="13"/>
        <v>2</v>
      </c>
      <c r="CN282" s="1">
        <v>2.0</v>
      </c>
      <c r="CO282">
        <f t="shared" si="14"/>
        <v>0</v>
      </c>
    </row>
    <row r="283">
      <c r="A283" s="1">
        <v>322.0</v>
      </c>
      <c r="C283" s="1" t="s">
        <v>61</v>
      </c>
      <c r="D283" s="1">
        <v>28.0</v>
      </c>
      <c r="E283" s="1">
        <v>10.0</v>
      </c>
      <c r="F283" s="1" t="s">
        <v>3</v>
      </c>
      <c r="H283" s="5">
        <v>43202.0</v>
      </c>
      <c r="I283" s="5">
        <v>43206.0</v>
      </c>
      <c r="J283" s="6">
        <v>0.49444444444444446</v>
      </c>
      <c r="K283" s="1">
        <v>1.0</v>
      </c>
      <c r="L283" s="5">
        <v>43206.0</v>
      </c>
      <c r="M283" s="1">
        <v>44.25</v>
      </c>
      <c r="N283" s="5">
        <v>43211.0</v>
      </c>
      <c r="O283" s="1">
        <v>228.33</v>
      </c>
      <c r="P283" s="5">
        <v>43217.0</v>
      </c>
      <c r="Q283" s="1">
        <v>1495.61</v>
      </c>
      <c r="R283" s="5">
        <v>43212.0</v>
      </c>
      <c r="S283" s="6">
        <v>0.3145833333333333</v>
      </c>
      <c r="T283" s="6">
        <v>0.3597222222222222</v>
      </c>
      <c r="U283" s="5">
        <v>43223.0</v>
      </c>
      <c r="V283" s="1">
        <v>5.0</v>
      </c>
      <c r="W283" s="1">
        <v>0.0</v>
      </c>
      <c r="X283" s="1">
        <v>3221.08</v>
      </c>
      <c r="Y283" s="8">
        <f t="shared" si="1"/>
        <v>75</v>
      </c>
      <c r="Z283" s="1">
        <v>68.0</v>
      </c>
      <c r="AB283">
        <f t="shared" si="15"/>
        <v>68</v>
      </c>
      <c r="AC283" s="1">
        <v>7.0</v>
      </c>
      <c r="AE283">
        <f t="shared" si="3"/>
        <v>7</v>
      </c>
      <c r="AI283" s="8">
        <f t="shared" si="4"/>
        <v>75</v>
      </c>
      <c r="AJ283" s="5">
        <v>43224.0</v>
      </c>
      <c r="AK283" s="1">
        <v>0.0</v>
      </c>
      <c r="AL283" s="1">
        <v>0.0</v>
      </c>
      <c r="AM283" s="5">
        <v>43225.0</v>
      </c>
      <c r="AN283" s="1">
        <v>0.0</v>
      </c>
      <c r="AO283" s="1">
        <v>1.0</v>
      </c>
      <c r="AP283" s="5">
        <v>43226.0</v>
      </c>
      <c r="AQ283" s="1">
        <v>1.0</v>
      </c>
      <c r="AR283" s="1">
        <v>1.0</v>
      </c>
      <c r="AS283" s="5">
        <v>43227.0</v>
      </c>
      <c r="AT283" s="1">
        <v>1.0</v>
      </c>
      <c r="AU283" s="1">
        <v>2.0</v>
      </c>
      <c r="AV283" s="5">
        <v>43228.0</v>
      </c>
      <c r="AW283" s="1">
        <v>1.0</v>
      </c>
      <c r="AX283" s="1">
        <v>1.0</v>
      </c>
      <c r="AY283" s="5">
        <v>43229.0</v>
      </c>
      <c r="AZ283" s="1">
        <v>1.0</v>
      </c>
      <c r="BA283" s="1">
        <v>2.0</v>
      </c>
      <c r="BB283" s="5">
        <v>43230.0</v>
      </c>
      <c r="BC283" s="1">
        <v>1.0</v>
      </c>
      <c r="BD283" s="1">
        <v>1.0</v>
      </c>
      <c r="BE283" s="1">
        <v>3407.73</v>
      </c>
      <c r="BF283" s="5">
        <v>43229.0</v>
      </c>
      <c r="BG283">
        <f t="shared" si="5"/>
        <v>53</v>
      </c>
      <c r="BI283">
        <f t="shared" si="6"/>
        <v>0</v>
      </c>
      <c r="BJ283">
        <f t="shared" si="7"/>
        <v>53</v>
      </c>
      <c r="BK283" s="1">
        <v>36.0</v>
      </c>
      <c r="BM283" s="1">
        <v>17.0</v>
      </c>
      <c r="BN283" s="1"/>
      <c r="BP283">
        <f t="shared" si="8"/>
        <v>15</v>
      </c>
      <c r="BQ283">
        <f t="shared" si="9"/>
        <v>15</v>
      </c>
      <c r="BR283">
        <f t="shared" si="10"/>
        <v>0</v>
      </c>
      <c r="BS283" s="1">
        <v>1.0</v>
      </c>
      <c r="BY283" s="1">
        <v>4.0</v>
      </c>
      <c r="CA283" s="1">
        <v>5.0</v>
      </c>
      <c r="CC283">
        <f t="shared" si="11"/>
        <v>2</v>
      </c>
      <c r="CE283" s="1">
        <v>2.0</v>
      </c>
      <c r="CG283">
        <f t="shared" si="12"/>
        <v>0</v>
      </c>
      <c r="CK283">
        <f t="shared" si="13"/>
        <v>3</v>
      </c>
      <c r="CM283" s="1">
        <v>1.0</v>
      </c>
      <c r="CN283" s="1">
        <v>2.0</v>
      </c>
      <c r="CO283">
        <f t="shared" si="14"/>
        <v>0</v>
      </c>
      <c r="CT283" s="1" t="s">
        <v>277</v>
      </c>
    </row>
    <row r="284">
      <c r="A284" s="1">
        <v>323.0</v>
      </c>
      <c r="C284" s="1" t="s">
        <v>61</v>
      </c>
      <c r="D284" s="1">
        <v>28.0</v>
      </c>
      <c r="E284" s="1">
        <v>10.0</v>
      </c>
      <c r="F284" s="1" t="s">
        <v>3</v>
      </c>
      <c r="H284" s="5">
        <v>43202.0</v>
      </c>
      <c r="I284" s="5">
        <v>43206.0</v>
      </c>
      <c r="J284" s="6">
        <v>0.4951388888888889</v>
      </c>
      <c r="K284" s="1">
        <v>1.0</v>
      </c>
      <c r="L284" s="5">
        <v>43206.0</v>
      </c>
      <c r="M284" s="1">
        <v>45.43</v>
      </c>
      <c r="N284" s="5">
        <v>43210.0</v>
      </c>
      <c r="O284" s="1">
        <v>193.92</v>
      </c>
      <c r="P284" s="5">
        <v>43215.0</v>
      </c>
      <c r="Q284" s="1">
        <v>1102.41</v>
      </c>
      <c r="R284" s="5">
        <v>43211.0</v>
      </c>
      <c r="S284" s="6">
        <v>0.3104166666666667</v>
      </c>
      <c r="T284" s="6">
        <v>0.36041666666666666</v>
      </c>
      <c r="U284" s="5">
        <v>43220.0</v>
      </c>
      <c r="V284" s="1">
        <v>5.0</v>
      </c>
      <c r="W284" s="1">
        <v>0.0</v>
      </c>
      <c r="X284" s="1">
        <v>2408.78</v>
      </c>
      <c r="Y284" s="8">
        <f t="shared" si="1"/>
        <v>48</v>
      </c>
      <c r="Z284" s="1">
        <v>39.0</v>
      </c>
      <c r="AB284">
        <f t="shared" si="15"/>
        <v>39</v>
      </c>
      <c r="AC284" s="1">
        <v>9.0</v>
      </c>
      <c r="AE284">
        <f t="shared" si="3"/>
        <v>9</v>
      </c>
      <c r="AI284" s="8">
        <f t="shared" si="4"/>
        <v>48</v>
      </c>
      <c r="AJ284" s="5">
        <v>43221.0</v>
      </c>
      <c r="AK284" s="1">
        <v>0.0</v>
      </c>
      <c r="AL284" s="1">
        <v>0.0</v>
      </c>
      <c r="AM284" s="5">
        <v>43222.0</v>
      </c>
      <c r="AN284" s="1">
        <v>0.0</v>
      </c>
      <c r="AO284" s="1">
        <v>0.0</v>
      </c>
      <c r="AP284" s="5">
        <v>43223.0</v>
      </c>
      <c r="AQ284" s="1">
        <v>1.0</v>
      </c>
      <c r="AR284" s="1">
        <v>3.0</v>
      </c>
      <c r="AS284" s="5">
        <v>43224.0</v>
      </c>
      <c r="AT284" s="1">
        <v>1.0</v>
      </c>
      <c r="AU284" s="1">
        <v>0.0</v>
      </c>
      <c r="AV284" s="5">
        <v>43225.0</v>
      </c>
      <c r="AW284" s="1">
        <v>0.0</v>
      </c>
      <c r="AX284" s="1">
        <v>0.0</v>
      </c>
      <c r="AY284" s="5">
        <v>43226.0</v>
      </c>
      <c r="AZ284" s="1">
        <v>1.0</v>
      </c>
      <c r="BA284" s="1">
        <v>1.0</v>
      </c>
      <c r="BB284" s="5">
        <v>43227.0</v>
      </c>
      <c r="BC284" s="1">
        <v>0.0</v>
      </c>
      <c r="BD284" s="1">
        <v>1.0</v>
      </c>
      <c r="BE284" s="1">
        <v>2234.8</v>
      </c>
      <c r="BF284" s="5">
        <v>43227.0</v>
      </c>
      <c r="BG284">
        <f t="shared" si="5"/>
        <v>22</v>
      </c>
      <c r="BI284">
        <f t="shared" si="6"/>
        <v>0</v>
      </c>
      <c r="BJ284">
        <f t="shared" si="7"/>
        <v>22</v>
      </c>
      <c r="BK284" s="1">
        <v>0.0</v>
      </c>
      <c r="BM284" s="1">
        <v>22.0</v>
      </c>
      <c r="BN284" s="1"/>
      <c r="BP284">
        <f t="shared" si="8"/>
        <v>17</v>
      </c>
      <c r="BQ284">
        <f t="shared" si="9"/>
        <v>17</v>
      </c>
      <c r="BR284">
        <f t="shared" si="10"/>
        <v>0</v>
      </c>
      <c r="BY284" s="1">
        <v>4.0</v>
      </c>
      <c r="CA284" s="1">
        <v>6.0</v>
      </c>
      <c r="CC284">
        <f t="shared" si="11"/>
        <v>1</v>
      </c>
      <c r="CF284" s="1">
        <v>1.0</v>
      </c>
      <c r="CG284">
        <f t="shared" si="12"/>
        <v>0</v>
      </c>
      <c r="CK284">
        <f t="shared" si="13"/>
        <v>6</v>
      </c>
      <c r="CN284" s="1">
        <v>6.0</v>
      </c>
      <c r="CO284">
        <f t="shared" si="14"/>
        <v>0</v>
      </c>
    </row>
    <row r="285">
      <c r="A285" s="1">
        <v>324.0</v>
      </c>
      <c r="C285" s="1" t="s">
        <v>61</v>
      </c>
      <c r="D285" s="1">
        <v>28.0</v>
      </c>
      <c r="E285" s="1">
        <v>10.0</v>
      </c>
      <c r="F285" s="1" t="s">
        <v>3</v>
      </c>
      <c r="G285" s="5">
        <v>43229.0</v>
      </c>
      <c r="H285" s="5">
        <v>43202.0</v>
      </c>
      <c r="I285" s="5">
        <v>43206.0</v>
      </c>
      <c r="J285" s="6">
        <v>0.49583333333333335</v>
      </c>
      <c r="K285" s="1">
        <v>1.0</v>
      </c>
      <c r="L285" s="5">
        <v>43206.0</v>
      </c>
      <c r="M285" s="1">
        <v>41.43</v>
      </c>
      <c r="N285" s="5">
        <v>43211.0</v>
      </c>
      <c r="O285" s="1">
        <v>101.12</v>
      </c>
      <c r="P285" s="5">
        <v>43215.0</v>
      </c>
      <c r="Q285" s="1">
        <v>507.53</v>
      </c>
      <c r="R285" s="5">
        <v>43212.0</v>
      </c>
      <c r="S285" s="6">
        <v>0.3145833333333333</v>
      </c>
      <c r="T285" s="6">
        <v>0.3597222222222222</v>
      </c>
      <c r="Y285" s="8">
        <f t="shared" si="1"/>
        <v>0</v>
      </c>
      <c r="AB285">
        <f t="shared" si="15"/>
        <v>0</v>
      </c>
      <c r="AE285">
        <f t="shared" si="3"/>
        <v>0</v>
      </c>
      <c r="AI285" s="8">
        <f t="shared" si="4"/>
        <v>0</v>
      </c>
      <c r="BG285">
        <f t="shared" si="5"/>
        <v>0</v>
      </c>
      <c r="BI285">
        <f t="shared" si="6"/>
        <v>0</v>
      </c>
      <c r="BJ285">
        <f t="shared" si="7"/>
        <v>0</v>
      </c>
      <c r="BP285">
        <f t="shared" si="8"/>
        <v>0</v>
      </c>
      <c r="BQ285">
        <f t="shared" si="9"/>
        <v>0</v>
      </c>
      <c r="BR285">
        <f t="shared" si="10"/>
        <v>0</v>
      </c>
      <c r="CC285">
        <f t="shared" si="11"/>
        <v>0</v>
      </c>
      <c r="CG285">
        <f t="shared" si="12"/>
        <v>0</v>
      </c>
      <c r="CK285">
        <f t="shared" si="13"/>
        <v>0</v>
      </c>
      <c r="CO285">
        <f t="shared" si="14"/>
        <v>0</v>
      </c>
      <c r="CT285" s="1" t="s">
        <v>278</v>
      </c>
    </row>
    <row r="286">
      <c r="A286" s="1">
        <v>325.0</v>
      </c>
      <c r="C286" s="1" t="s">
        <v>61</v>
      </c>
      <c r="D286" s="1">
        <v>28.0</v>
      </c>
      <c r="E286" s="1">
        <v>10.0</v>
      </c>
      <c r="F286" s="1">
        <v>0.0</v>
      </c>
      <c r="H286" s="5">
        <v>43202.0</v>
      </c>
      <c r="I286" s="5">
        <v>43206.0</v>
      </c>
      <c r="J286" s="6">
        <v>0.49722222222222223</v>
      </c>
      <c r="K286" s="1">
        <v>1.0</v>
      </c>
      <c r="L286" s="5">
        <v>43206.0</v>
      </c>
      <c r="M286" s="1">
        <v>45.47</v>
      </c>
      <c r="N286" s="5">
        <v>43210.0</v>
      </c>
      <c r="O286" s="1">
        <v>126.49</v>
      </c>
      <c r="P286" s="5">
        <v>43215.0</v>
      </c>
      <c r="Q286" s="1">
        <v>771.2</v>
      </c>
      <c r="U286" s="5">
        <v>43220.0</v>
      </c>
      <c r="V286" s="1">
        <v>5.0</v>
      </c>
      <c r="W286" s="1">
        <v>0.0</v>
      </c>
      <c r="X286" s="1">
        <v>1647.37</v>
      </c>
      <c r="Y286" s="8">
        <f t="shared" si="1"/>
        <v>39</v>
      </c>
      <c r="Z286" s="1">
        <v>35.0</v>
      </c>
      <c r="AA286" s="1">
        <v>1.0</v>
      </c>
      <c r="AB286">
        <f t="shared" si="15"/>
        <v>36</v>
      </c>
      <c r="AC286" s="1">
        <v>3.0</v>
      </c>
      <c r="AD286" s="1">
        <v>0.0</v>
      </c>
      <c r="AE286">
        <f t="shared" si="3"/>
        <v>3</v>
      </c>
      <c r="AF286" s="5">
        <v>43223.0</v>
      </c>
      <c r="AG286" s="1">
        <v>1.0</v>
      </c>
      <c r="AI286" s="8">
        <f t="shared" si="4"/>
        <v>40</v>
      </c>
      <c r="AJ286" s="5">
        <v>43221.0</v>
      </c>
      <c r="AK286" s="1">
        <v>1.0</v>
      </c>
      <c r="AL286" s="1">
        <v>1.0</v>
      </c>
      <c r="AM286" s="5">
        <v>43222.0</v>
      </c>
      <c r="AN286" s="1">
        <v>0.0</v>
      </c>
      <c r="AO286" s="1">
        <v>0.0</v>
      </c>
      <c r="AP286" s="5">
        <v>43223.0</v>
      </c>
      <c r="AQ286" s="1">
        <v>1.0</v>
      </c>
      <c r="AR286" s="1">
        <v>0.0</v>
      </c>
      <c r="AS286" s="5">
        <v>43224.0</v>
      </c>
      <c r="AT286" s="1">
        <v>0.0</v>
      </c>
      <c r="AU286" s="1">
        <v>1.0</v>
      </c>
      <c r="AV286" s="5">
        <v>43225.0</v>
      </c>
      <c r="AW286" s="1">
        <v>0.0</v>
      </c>
      <c r="AX286" s="1">
        <v>0.0</v>
      </c>
      <c r="AY286" s="5">
        <v>43226.0</v>
      </c>
      <c r="AZ286" s="1">
        <v>0.0</v>
      </c>
      <c r="BA286" s="1">
        <v>2.0</v>
      </c>
      <c r="BB286" s="5">
        <v>43227.0</v>
      </c>
      <c r="BC286" s="1">
        <v>1.0</v>
      </c>
      <c r="BD286" s="1">
        <v>1.0</v>
      </c>
      <c r="BE286" s="1">
        <v>1433.17</v>
      </c>
      <c r="BF286" s="5">
        <v>43226.0</v>
      </c>
      <c r="BG286">
        <f t="shared" si="5"/>
        <v>20</v>
      </c>
      <c r="BH286" s="5">
        <v>43229.0</v>
      </c>
      <c r="BI286">
        <f t="shared" si="6"/>
        <v>1</v>
      </c>
      <c r="BJ286">
        <f t="shared" si="7"/>
        <v>21</v>
      </c>
      <c r="BK286" s="1">
        <v>2.0</v>
      </c>
      <c r="BL286" s="1">
        <v>0.0</v>
      </c>
      <c r="BM286" s="1">
        <v>18.0</v>
      </c>
      <c r="BN286" s="1"/>
      <c r="BO286" s="1">
        <v>1.0</v>
      </c>
      <c r="BP286">
        <f t="shared" si="8"/>
        <v>14</v>
      </c>
      <c r="BQ286">
        <f t="shared" si="9"/>
        <v>14</v>
      </c>
      <c r="BR286">
        <f t="shared" si="10"/>
        <v>0</v>
      </c>
      <c r="BU286" s="1">
        <v>11.0</v>
      </c>
      <c r="BY286" s="1">
        <v>1.0</v>
      </c>
      <c r="CC286">
        <f t="shared" si="11"/>
        <v>0</v>
      </c>
      <c r="CG286">
        <f t="shared" si="12"/>
        <v>0</v>
      </c>
      <c r="CK286">
        <f t="shared" si="13"/>
        <v>2</v>
      </c>
      <c r="CN286" s="1">
        <v>2.0</v>
      </c>
      <c r="CO286">
        <f t="shared" si="14"/>
        <v>0</v>
      </c>
    </row>
    <row r="287">
      <c r="A287" s="1">
        <v>326.0</v>
      </c>
      <c r="C287" s="1" t="s">
        <v>61</v>
      </c>
      <c r="D287" s="1">
        <v>28.0</v>
      </c>
      <c r="E287" s="1">
        <v>10.0</v>
      </c>
      <c r="F287" s="1">
        <v>0.0</v>
      </c>
      <c r="H287" s="5">
        <v>43202.0</v>
      </c>
      <c r="I287" s="5">
        <v>43206.0</v>
      </c>
      <c r="J287" s="6">
        <v>0.4986111111111111</v>
      </c>
      <c r="K287" s="1">
        <v>1.0</v>
      </c>
      <c r="L287" s="5">
        <v>43206.0</v>
      </c>
      <c r="M287" s="1">
        <v>44.11</v>
      </c>
      <c r="N287" s="5">
        <v>43211.0</v>
      </c>
      <c r="O287" s="1">
        <v>166.22</v>
      </c>
      <c r="P287" s="5">
        <v>43215.0</v>
      </c>
      <c r="Q287" s="1">
        <v>775.39</v>
      </c>
      <c r="U287" s="5">
        <v>43220.0</v>
      </c>
      <c r="V287" s="1">
        <v>5.0</v>
      </c>
      <c r="W287" s="1">
        <v>0.0</v>
      </c>
      <c r="X287" s="1">
        <v>1329.17</v>
      </c>
      <c r="Y287" s="8">
        <f t="shared" si="1"/>
        <v>34</v>
      </c>
      <c r="Z287" s="1">
        <v>32.0</v>
      </c>
      <c r="AB287">
        <f t="shared" si="15"/>
        <v>32</v>
      </c>
      <c r="AC287" s="1">
        <v>2.0</v>
      </c>
      <c r="AE287">
        <f t="shared" si="3"/>
        <v>2</v>
      </c>
      <c r="AI287" s="8">
        <f t="shared" si="4"/>
        <v>34</v>
      </c>
      <c r="AJ287" s="5">
        <v>43221.0</v>
      </c>
      <c r="AK287" s="1">
        <v>1.0</v>
      </c>
      <c r="AL287" s="1">
        <v>0.0</v>
      </c>
      <c r="AM287" s="5">
        <v>43222.0</v>
      </c>
      <c r="AN287" s="1">
        <v>0.0</v>
      </c>
      <c r="AO287" s="1">
        <v>0.0</v>
      </c>
      <c r="AP287" s="5">
        <v>43223.0</v>
      </c>
      <c r="AQ287" s="1">
        <v>1.0</v>
      </c>
      <c r="AR287" s="1">
        <v>2.0</v>
      </c>
      <c r="AS287" s="5">
        <v>43224.0</v>
      </c>
      <c r="AT287" s="1">
        <v>1.0</v>
      </c>
      <c r="AU287" s="1">
        <v>0.0</v>
      </c>
      <c r="AV287" s="5">
        <v>43225.0</v>
      </c>
      <c r="AW287" s="1">
        <v>0.0</v>
      </c>
      <c r="AX287" s="1">
        <v>1.0</v>
      </c>
      <c r="AY287" s="5">
        <v>43226.0</v>
      </c>
      <c r="AZ287" s="1">
        <v>1.0</v>
      </c>
      <c r="BA287" s="1">
        <v>1.0</v>
      </c>
      <c r="BB287" s="5">
        <v>43227.0</v>
      </c>
      <c r="BC287" s="1">
        <v>1.0</v>
      </c>
      <c r="BD287" s="1">
        <v>3.0</v>
      </c>
      <c r="BE287" s="1">
        <v>1160.26</v>
      </c>
      <c r="BF287" s="5">
        <v>43226.0</v>
      </c>
      <c r="BG287">
        <f t="shared" si="5"/>
        <v>30</v>
      </c>
      <c r="BI287">
        <f t="shared" si="6"/>
        <v>0</v>
      </c>
      <c r="BJ287">
        <f t="shared" si="7"/>
        <v>30</v>
      </c>
      <c r="BK287" s="1">
        <v>14.0</v>
      </c>
      <c r="BM287" s="1">
        <v>16.0</v>
      </c>
      <c r="BN287" s="1"/>
      <c r="BP287">
        <f t="shared" si="8"/>
        <v>2</v>
      </c>
      <c r="BQ287">
        <f t="shared" si="9"/>
        <v>2</v>
      </c>
      <c r="BR287">
        <f t="shared" si="10"/>
        <v>0</v>
      </c>
      <c r="CA287" s="1">
        <v>1.0</v>
      </c>
      <c r="CC287">
        <f t="shared" si="11"/>
        <v>0</v>
      </c>
      <c r="CG287">
        <f t="shared" si="12"/>
        <v>0</v>
      </c>
      <c r="CK287">
        <f t="shared" si="13"/>
        <v>1</v>
      </c>
      <c r="CN287" s="1">
        <v>1.0</v>
      </c>
      <c r="CO287">
        <f t="shared" si="14"/>
        <v>0</v>
      </c>
      <c r="CT287" s="1" t="s">
        <v>279</v>
      </c>
    </row>
    <row r="288">
      <c r="A288" s="1">
        <v>327.0</v>
      </c>
      <c r="C288" s="1" t="s">
        <v>61</v>
      </c>
      <c r="D288" s="1">
        <v>28.0</v>
      </c>
      <c r="E288" s="1">
        <v>10.0</v>
      </c>
      <c r="F288" s="1">
        <v>0.0</v>
      </c>
      <c r="G288" s="5">
        <v>43225.0</v>
      </c>
      <c r="H288" s="5">
        <v>43202.0</v>
      </c>
      <c r="I288" s="5">
        <v>43206.0</v>
      </c>
      <c r="J288" s="6">
        <v>0.49930555555555556</v>
      </c>
      <c r="K288" s="1">
        <v>1.0</v>
      </c>
      <c r="L288" s="5">
        <v>43206.0</v>
      </c>
      <c r="M288" s="1">
        <v>49.23</v>
      </c>
      <c r="N288" s="5">
        <v>43211.0</v>
      </c>
      <c r="O288" s="1">
        <v>110.39</v>
      </c>
      <c r="P288" s="5">
        <v>43216.0</v>
      </c>
      <c r="Q288" s="1">
        <v>761.48</v>
      </c>
      <c r="U288" s="5">
        <v>43222.0</v>
      </c>
      <c r="V288" s="1">
        <v>5.0</v>
      </c>
      <c r="W288" s="1">
        <v>0.0</v>
      </c>
      <c r="X288" s="1">
        <v>1673.37</v>
      </c>
      <c r="Y288" s="8">
        <f t="shared" si="1"/>
        <v>77</v>
      </c>
      <c r="Z288" s="1">
        <v>66.0</v>
      </c>
      <c r="AB288">
        <f t="shared" si="15"/>
        <v>66</v>
      </c>
      <c r="AC288" s="1">
        <v>11.0</v>
      </c>
      <c r="AE288">
        <f t="shared" si="3"/>
        <v>11</v>
      </c>
      <c r="AI288" s="8">
        <f t="shared" si="4"/>
        <v>77</v>
      </c>
      <c r="AJ288" s="5">
        <v>43223.0</v>
      </c>
      <c r="AK288" s="1">
        <v>0.0</v>
      </c>
      <c r="AL288" s="1">
        <v>0.0</v>
      </c>
      <c r="AM288" s="5">
        <v>43224.0</v>
      </c>
      <c r="AN288" s="1">
        <v>1.0</v>
      </c>
      <c r="AO288" s="1">
        <v>3.0</v>
      </c>
      <c r="AP288" s="5">
        <v>43225.0</v>
      </c>
      <c r="AQ288" s="1">
        <v>0.0</v>
      </c>
      <c r="AR288" s="1">
        <v>1.0</v>
      </c>
      <c r="BF288" s="5">
        <v>43228.0</v>
      </c>
      <c r="BG288">
        <f t="shared" si="5"/>
        <v>55</v>
      </c>
      <c r="BI288">
        <f t="shared" si="6"/>
        <v>0</v>
      </c>
      <c r="BJ288">
        <f t="shared" si="7"/>
        <v>55</v>
      </c>
      <c r="BK288" s="1">
        <v>12.0</v>
      </c>
      <c r="BM288" s="1">
        <v>43.0</v>
      </c>
      <c r="BN288" s="1"/>
      <c r="BP288">
        <f t="shared" si="8"/>
        <v>11</v>
      </c>
      <c r="BQ288">
        <f t="shared" si="9"/>
        <v>11</v>
      </c>
      <c r="BR288">
        <f t="shared" si="10"/>
        <v>0</v>
      </c>
      <c r="BS288" s="1">
        <v>2.0</v>
      </c>
      <c r="BU288" s="1">
        <v>6.0</v>
      </c>
      <c r="CC288">
        <f t="shared" si="11"/>
        <v>1</v>
      </c>
      <c r="CD288" s="1">
        <v>1.0</v>
      </c>
      <c r="CG288">
        <f t="shared" si="12"/>
        <v>0</v>
      </c>
      <c r="CK288">
        <f t="shared" si="13"/>
        <v>2</v>
      </c>
      <c r="CN288" s="1">
        <v>2.0</v>
      </c>
      <c r="CO288">
        <f t="shared" si="14"/>
        <v>0</v>
      </c>
      <c r="CT288" s="1" t="s">
        <v>280</v>
      </c>
    </row>
    <row r="289">
      <c r="A289" s="1">
        <v>328.0</v>
      </c>
      <c r="C289" s="1" t="s">
        <v>61</v>
      </c>
      <c r="D289" s="1">
        <v>28.0</v>
      </c>
      <c r="E289" s="1">
        <v>10.0</v>
      </c>
      <c r="F289" s="1">
        <v>0.0</v>
      </c>
      <c r="H289" s="5">
        <v>43202.0</v>
      </c>
      <c r="I289" s="5">
        <v>43206.0</v>
      </c>
      <c r="J289" s="6">
        <v>0.5</v>
      </c>
      <c r="K289" s="1">
        <v>1.0</v>
      </c>
      <c r="L289" s="5">
        <v>43206.0</v>
      </c>
      <c r="M289" s="1">
        <v>46.99</v>
      </c>
      <c r="N289" s="5">
        <v>43211.0</v>
      </c>
      <c r="O289" s="1">
        <v>271.94</v>
      </c>
      <c r="P289" s="5">
        <v>43215.0</v>
      </c>
      <c r="Q289" s="1">
        <v>1074.41</v>
      </c>
      <c r="U289" s="5">
        <v>43220.0</v>
      </c>
      <c r="V289" s="1">
        <v>5.0</v>
      </c>
      <c r="W289" s="1">
        <v>0.0</v>
      </c>
      <c r="X289" s="1">
        <v>2642.8</v>
      </c>
      <c r="Y289" s="8">
        <f t="shared" si="1"/>
        <v>54</v>
      </c>
      <c r="Z289" s="1">
        <v>53.0</v>
      </c>
      <c r="AB289">
        <f t="shared" si="15"/>
        <v>53</v>
      </c>
      <c r="AC289" s="1">
        <v>1.0</v>
      </c>
      <c r="AE289">
        <f t="shared" si="3"/>
        <v>1</v>
      </c>
      <c r="AI289" s="8">
        <f t="shared" si="4"/>
        <v>54</v>
      </c>
      <c r="AJ289" s="5">
        <v>43221.0</v>
      </c>
      <c r="AK289" s="1">
        <v>0.0</v>
      </c>
      <c r="AL289" s="1">
        <v>0.0</v>
      </c>
      <c r="AP289" s="5">
        <v>43223.0</v>
      </c>
      <c r="AQ289" s="1">
        <v>0.0</v>
      </c>
      <c r="AR289" s="1">
        <v>1.0</v>
      </c>
      <c r="AS289" s="5">
        <v>43224.0</v>
      </c>
      <c r="AT289" s="1">
        <v>1.0</v>
      </c>
      <c r="AU289" s="1">
        <v>0.0</v>
      </c>
      <c r="AV289" s="5">
        <v>43225.0</v>
      </c>
      <c r="AW289" s="1">
        <v>1.0</v>
      </c>
      <c r="AX289" s="1">
        <v>6.0</v>
      </c>
      <c r="AY289" s="5">
        <v>43226.0</v>
      </c>
      <c r="AZ289" s="1">
        <v>1.0</v>
      </c>
      <c r="BA289" s="1">
        <v>7.0</v>
      </c>
      <c r="BB289" s="5">
        <v>43227.0</v>
      </c>
      <c r="BC289" s="1">
        <v>1.0</v>
      </c>
      <c r="BD289" s="1">
        <v>9.0</v>
      </c>
      <c r="BE289" s="1">
        <v>2988.84</v>
      </c>
      <c r="BF289" s="5">
        <v>43226.0</v>
      </c>
      <c r="BG289">
        <f t="shared" si="5"/>
        <v>47</v>
      </c>
      <c r="BI289">
        <f t="shared" si="6"/>
        <v>0</v>
      </c>
      <c r="BJ289">
        <f t="shared" si="7"/>
        <v>47</v>
      </c>
      <c r="BK289" s="1">
        <v>6.0</v>
      </c>
      <c r="BM289" s="1">
        <v>41.0</v>
      </c>
      <c r="BN289" s="1"/>
      <c r="BP289">
        <f t="shared" si="8"/>
        <v>6</v>
      </c>
      <c r="BQ289">
        <f t="shared" si="9"/>
        <v>6</v>
      </c>
      <c r="BR289">
        <f t="shared" si="10"/>
        <v>0</v>
      </c>
      <c r="BS289" s="1">
        <v>1.0</v>
      </c>
      <c r="BU289" s="1">
        <v>3.0</v>
      </c>
      <c r="CC289">
        <f t="shared" si="11"/>
        <v>0</v>
      </c>
      <c r="CG289">
        <f t="shared" si="12"/>
        <v>0</v>
      </c>
      <c r="CK289">
        <f t="shared" si="13"/>
        <v>2</v>
      </c>
      <c r="CN289" s="1">
        <v>2.0</v>
      </c>
      <c r="CO289">
        <f t="shared" si="14"/>
        <v>0</v>
      </c>
    </row>
    <row r="290">
      <c r="A290" s="1">
        <v>329.0</v>
      </c>
      <c r="C290" s="1" t="s">
        <v>61</v>
      </c>
      <c r="D290" s="1">
        <v>28.0</v>
      </c>
      <c r="E290" s="1">
        <v>10.0</v>
      </c>
      <c r="F290" s="1" t="s">
        <v>4</v>
      </c>
      <c r="H290" s="5">
        <v>43202.0</v>
      </c>
      <c r="I290" s="5">
        <v>43206.0</v>
      </c>
      <c r="J290" s="6">
        <v>0.5006944444444444</v>
      </c>
      <c r="K290" s="1">
        <v>1.0</v>
      </c>
      <c r="L290" s="5">
        <v>43206.0</v>
      </c>
      <c r="M290" s="1">
        <v>50.79</v>
      </c>
      <c r="N290" s="5">
        <v>43211.0</v>
      </c>
      <c r="O290" s="1">
        <v>121.7</v>
      </c>
      <c r="P290" s="5">
        <v>43215.0</v>
      </c>
      <c r="Q290" s="1">
        <v>555.63</v>
      </c>
      <c r="R290" s="5">
        <v>43216.0</v>
      </c>
      <c r="S290" s="6">
        <v>0.31319444444444444</v>
      </c>
      <c r="T290" s="6">
        <v>0.36041666666666666</v>
      </c>
      <c r="U290" s="5">
        <v>43221.0</v>
      </c>
      <c r="V290" s="1">
        <v>5.0</v>
      </c>
      <c r="W290" s="1">
        <v>0.0</v>
      </c>
      <c r="X290" s="1">
        <v>2288.44</v>
      </c>
      <c r="Y290" s="8">
        <f t="shared" si="1"/>
        <v>72</v>
      </c>
      <c r="Z290" s="1">
        <v>40.0</v>
      </c>
      <c r="AA290" s="1">
        <v>0.0</v>
      </c>
      <c r="AB290">
        <f t="shared" si="15"/>
        <v>40</v>
      </c>
      <c r="AC290" s="1">
        <v>31.0</v>
      </c>
      <c r="AD290" s="1">
        <v>1.0</v>
      </c>
      <c r="AE290">
        <f t="shared" si="3"/>
        <v>32</v>
      </c>
      <c r="AF290" s="5">
        <v>43224.0</v>
      </c>
      <c r="AG290" s="1">
        <v>1.0</v>
      </c>
      <c r="AI290" s="8">
        <f t="shared" si="4"/>
        <v>73</v>
      </c>
      <c r="AJ290" s="5">
        <v>43222.0</v>
      </c>
      <c r="AK290" s="1">
        <v>0.0</v>
      </c>
      <c r="AL290" s="1">
        <v>0.0</v>
      </c>
      <c r="AM290" s="5">
        <v>43223.0</v>
      </c>
      <c r="AN290" s="1">
        <v>1.0</v>
      </c>
      <c r="AO290" s="1">
        <v>0.0</v>
      </c>
      <c r="AP290" s="5">
        <v>43224.0</v>
      </c>
      <c r="AQ290" s="1">
        <v>1.0</v>
      </c>
      <c r="AR290" s="1">
        <v>3.0</v>
      </c>
      <c r="AS290" s="5">
        <v>43225.0</v>
      </c>
      <c r="AT290" s="1">
        <v>1.0</v>
      </c>
      <c r="AU290" s="1">
        <v>1.0</v>
      </c>
      <c r="AV290" s="5">
        <v>43226.0</v>
      </c>
      <c r="AW290" s="1">
        <v>1.0</v>
      </c>
      <c r="AX290" s="1">
        <v>1.0</v>
      </c>
      <c r="AY290" s="5">
        <v>43227.0</v>
      </c>
      <c r="AZ290" s="1">
        <v>1.0</v>
      </c>
      <c r="BA290" s="1">
        <v>3.0</v>
      </c>
      <c r="BB290" s="5">
        <v>43228.0</v>
      </c>
      <c r="BC290" s="1">
        <v>1.0</v>
      </c>
      <c r="BD290" s="1">
        <v>3.0</v>
      </c>
      <c r="BE290" s="1">
        <v>2340.01</v>
      </c>
      <c r="BF290" s="5">
        <v>43228.0</v>
      </c>
      <c r="BG290">
        <f t="shared" si="5"/>
        <v>32</v>
      </c>
      <c r="BI290">
        <f t="shared" si="6"/>
        <v>0</v>
      </c>
      <c r="BJ290">
        <f t="shared" si="7"/>
        <v>32</v>
      </c>
      <c r="BK290" s="1">
        <v>6.0</v>
      </c>
      <c r="BM290" s="1">
        <v>26.0</v>
      </c>
      <c r="BN290" s="1"/>
      <c r="BP290">
        <f t="shared" si="8"/>
        <v>8</v>
      </c>
      <c r="BQ290">
        <f t="shared" si="9"/>
        <v>8</v>
      </c>
      <c r="BR290">
        <f t="shared" si="10"/>
        <v>0</v>
      </c>
      <c r="BU290" s="1">
        <v>5.0</v>
      </c>
      <c r="BY290" s="1">
        <v>1.0</v>
      </c>
      <c r="CC290">
        <f t="shared" si="11"/>
        <v>0</v>
      </c>
      <c r="CG290">
        <f t="shared" si="12"/>
        <v>0</v>
      </c>
      <c r="CK290">
        <f t="shared" si="13"/>
        <v>2</v>
      </c>
      <c r="CM290" s="1">
        <v>1.0</v>
      </c>
      <c r="CN290" s="1">
        <v>1.0</v>
      </c>
      <c r="CO290">
        <f t="shared" si="14"/>
        <v>0</v>
      </c>
    </row>
    <row r="291">
      <c r="A291" s="1">
        <v>330.0</v>
      </c>
      <c r="C291" s="1" t="s">
        <v>61</v>
      </c>
      <c r="D291" s="1">
        <v>28.0</v>
      </c>
      <c r="E291" s="1">
        <v>10.0</v>
      </c>
      <c r="F291" s="1" t="s">
        <v>4</v>
      </c>
      <c r="H291" s="5">
        <v>43202.0</v>
      </c>
      <c r="I291" s="5">
        <v>43206.0</v>
      </c>
      <c r="J291" s="6">
        <v>0.5013888888888889</v>
      </c>
      <c r="K291" s="1">
        <v>1.0</v>
      </c>
      <c r="L291" s="5">
        <v>43206.0</v>
      </c>
      <c r="M291" s="1">
        <v>42.64</v>
      </c>
      <c r="N291" s="5">
        <v>43211.0</v>
      </c>
      <c r="O291" s="1">
        <v>137.93</v>
      </c>
      <c r="P291" s="5">
        <v>43218.0</v>
      </c>
      <c r="Q291" s="1">
        <v>518.59</v>
      </c>
      <c r="R291" s="5">
        <v>43219.0</v>
      </c>
      <c r="S291" s="6">
        <v>0.31319444444444444</v>
      </c>
      <c r="T291" s="6">
        <v>0.3590277777777778</v>
      </c>
      <c r="U291" s="5">
        <v>43223.0</v>
      </c>
      <c r="V291" s="1">
        <v>5.0</v>
      </c>
      <c r="W291" s="1">
        <v>0.0</v>
      </c>
      <c r="X291" s="1">
        <v>1175.25</v>
      </c>
      <c r="Y291" s="8">
        <f t="shared" si="1"/>
        <v>38</v>
      </c>
      <c r="Z291" s="1">
        <v>23.0</v>
      </c>
      <c r="AA291" s="1">
        <v>0.0</v>
      </c>
      <c r="AB291">
        <f t="shared" si="15"/>
        <v>23</v>
      </c>
      <c r="AC291" s="1">
        <v>14.0</v>
      </c>
      <c r="AD291" s="1">
        <v>1.0</v>
      </c>
      <c r="AE291">
        <f t="shared" si="3"/>
        <v>15</v>
      </c>
      <c r="AF291" s="5">
        <v>43227.0</v>
      </c>
      <c r="AG291" s="1">
        <v>1.0</v>
      </c>
      <c r="AI291" s="8">
        <f t="shared" si="4"/>
        <v>39</v>
      </c>
      <c r="AJ291" s="5">
        <v>43224.0</v>
      </c>
      <c r="AK291" s="1">
        <v>0.0</v>
      </c>
      <c r="AL291" s="1">
        <v>1.0</v>
      </c>
      <c r="AM291" s="5">
        <v>43225.0</v>
      </c>
      <c r="AN291" s="1">
        <v>0.0</v>
      </c>
      <c r="AO291" s="1">
        <v>0.0</v>
      </c>
      <c r="AP291" s="5">
        <v>43226.0</v>
      </c>
      <c r="AQ291" s="1">
        <v>0.0</v>
      </c>
      <c r="AR291" s="1">
        <v>0.0</v>
      </c>
      <c r="AS291" s="5">
        <v>43227.0</v>
      </c>
      <c r="AT291" s="1">
        <v>0.0</v>
      </c>
      <c r="AU291" s="1">
        <v>0.0</v>
      </c>
      <c r="AV291" s="5">
        <v>43228.0</v>
      </c>
      <c r="AW291" s="1">
        <v>0.0</v>
      </c>
      <c r="AX291" s="1">
        <v>2.0</v>
      </c>
      <c r="AY291" s="5">
        <v>43229.0</v>
      </c>
      <c r="AZ291" s="1">
        <v>1.0</v>
      </c>
      <c r="BA291" s="1">
        <v>1.0</v>
      </c>
      <c r="BB291" s="5">
        <v>43230.0</v>
      </c>
      <c r="BC291" s="1">
        <v>0.0</v>
      </c>
      <c r="BD291" s="1">
        <v>0.0</v>
      </c>
      <c r="BE291" s="1">
        <v>1042.28</v>
      </c>
      <c r="BF291" s="5">
        <v>43230.0</v>
      </c>
      <c r="BG291">
        <f t="shared" si="5"/>
        <v>13</v>
      </c>
      <c r="BI291">
        <f t="shared" si="6"/>
        <v>0</v>
      </c>
      <c r="BJ291">
        <f t="shared" si="7"/>
        <v>13</v>
      </c>
      <c r="BK291" s="1">
        <v>3.0</v>
      </c>
      <c r="BM291" s="1">
        <v>9.0</v>
      </c>
      <c r="BN291" s="1">
        <v>1.0</v>
      </c>
      <c r="BP291">
        <f t="shared" si="8"/>
        <v>10</v>
      </c>
      <c r="BQ291">
        <f t="shared" si="9"/>
        <v>10</v>
      </c>
      <c r="BR291">
        <f t="shared" si="10"/>
        <v>0</v>
      </c>
      <c r="BS291" s="1">
        <v>1.0</v>
      </c>
      <c r="BU291" s="1">
        <v>1.0</v>
      </c>
      <c r="BY291" s="1">
        <v>3.0</v>
      </c>
      <c r="CA291" s="1">
        <v>3.0</v>
      </c>
      <c r="CC291">
        <f t="shared" si="11"/>
        <v>0</v>
      </c>
      <c r="CG291">
        <f t="shared" si="12"/>
        <v>0</v>
      </c>
      <c r="CK291">
        <f t="shared" si="13"/>
        <v>2</v>
      </c>
      <c r="CN291" s="1">
        <v>2.0</v>
      </c>
      <c r="CO291">
        <f t="shared" si="14"/>
        <v>0</v>
      </c>
    </row>
    <row r="292">
      <c r="A292" s="1">
        <v>331.0</v>
      </c>
      <c r="C292" s="1" t="s">
        <v>61</v>
      </c>
      <c r="D292" s="1">
        <v>28.0</v>
      </c>
      <c r="E292" s="1">
        <v>10.0</v>
      </c>
      <c r="F292" s="1" t="s">
        <v>4</v>
      </c>
      <c r="H292" s="5">
        <v>43202.0</v>
      </c>
      <c r="I292" s="5">
        <v>43206.0</v>
      </c>
      <c r="J292" s="6">
        <v>0.5020833333333333</v>
      </c>
      <c r="K292" s="1">
        <v>1.0</v>
      </c>
      <c r="L292" s="5">
        <v>43206.0</v>
      </c>
      <c r="M292" s="1">
        <v>42.96</v>
      </c>
      <c r="N292" s="5">
        <v>43210.0</v>
      </c>
      <c r="O292" s="1">
        <v>220.96</v>
      </c>
      <c r="P292" s="5">
        <v>43214.0</v>
      </c>
      <c r="Q292" s="1">
        <v>1226.27</v>
      </c>
      <c r="R292" s="5">
        <v>43215.0</v>
      </c>
      <c r="S292" s="6">
        <v>0.31180555555555556</v>
      </c>
      <c r="T292" s="6">
        <v>0.36041666666666666</v>
      </c>
      <c r="U292" s="5">
        <v>43220.0</v>
      </c>
      <c r="V292" s="1">
        <v>5.0</v>
      </c>
      <c r="W292" s="1">
        <v>0.0</v>
      </c>
      <c r="X292" s="1">
        <v>3646.44</v>
      </c>
      <c r="Y292" s="8">
        <f t="shared" si="1"/>
        <v>131</v>
      </c>
      <c r="Z292" s="1">
        <v>92.0</v>
      </c>
      <c r="AB292">
        <f t="shared" si="15"/>
        <v>92</v>
      </c>
      <c r="AC292" s="1">
        <v>39.0</v>
      </c>
      <c r="AE292">
        <f t="shared" si="3"/>
        <v>39</v>
      </c>
      <c r="AI292" s="8">
        <f t="shared" si="4"/>
        <v>131</v>
      </c>
      <c r="AJ292" s="5">
        <v>43221.0</v>
      </c>
      <c r="AK292" s="1">
        <v>0.0</v>
      </c>
      <c r="AL292" s="1">
        <v>2.0</v>
      </c>
      <c r="AM292" s="5">
        <v>43222.0</v>
      </c>
      <c r="AN292" s="1">
        <v>1.0</v>
      </c>
      <c r="AO292" s="1">
        <v>1.0</v>
      </c>
      <c r="AP292" s="5">
        <v>43223.0</v>
      </c>
      <c r="AQ292" s="1">
        <v>1.0</v>
      </c>
      <c r="AR292" s="1">
        <v>0.0</v>
      </c>
      <c r="AS292" s="5">
        <v>43224.0</v>
      </c>
      <c r="AT292" s="1">
        <v>0.0</v>
      </c>
      <c r="AU292" s="1">
        <v>4.0</v>
      </c>
      <c r="AV292" s="5">
        <v>43225.0</v>
      </c>
      <c r="AW292" s="1">
        <v>1.0</v>
      </c>
      <c r="AX292" s="1">
        <v>0.0</v>
      </c>
      <c r="AY292" s="5">
        <v>43226.0</v>
      </c>
      <c r="AZ292" s="1">
        <v>1.0</v>
      </c>
      <c r="BA292" s="1">
        <v>4.0</v>
      </c>
      <c r="BB292" s="5">
        <v>43227.0</v>
      </c>
      <c r="BC292" s="1">
        <v>1.0</v>
      </c>
      <c r="BD292" s="1">
        <v>1.0</v>
      </c>
      <c r="BE292" s="1">
        <v>3398.31</v>
      </c>
      <c r="BF292" s="5">
        <v>43226.0</v>
      </c>
      <c r="BG292">
        <f t="shared" si="5"/>
        <v>58</v>
      </c>
      <c r="BI292">
        <f t="shared" si="6"/>
        <v>0</v>
      </c>
      <c r="BJ292">
        <f t="shared" si="7"/>
        <v>58</v>
      </c>
      <c r="BK292" s="1">
        <v>27.0</v>
      </c>
      <c r="BM292" s="1">
        <v>31.0</v>
      </c>
      <c r="BN292" s="1"/>
      <c r="BP292">
        <f t="shared" si="8"/>
        <v>0</v>
      </c>
      <c r="BQ292">
        <f t="shared" si="9"/>
        <v>0</v>
      </c>
      <c r="BR292">
        <f t="shared" si="10"/>
        <v>0</v>
      </c>
      <c r="CC292">
        <f t="shared" si="11"/>
        <v>0</v>
      </c>
      <c r="CG292">
        <f t="shared" si="12"/>
        <v>0</v>
      </c>
      <c r="CK292">
        <f t="shared" si="13"/>
        <v>0</v>
      </c>
      <c r="CO292">
        <f t="shared" si="14"/>
        <v>0</v>
      </c>
      <c r="CT292" s="1" t="s">
        <v>281</v>
      </c>
    </row>
    <row r="293">
      <c r="Y293" s="8">
        <f t="shared" si="1"/>
        <v>0</v>
      </c>
      <c r="AB293">
        <f t="shared" si="15"/>
        <v>0</v>
      </c>
      <c r="AE293">
        <f t="shared" si="3"/>
        <v>0</v>
      </c>
      <c r="AI293" s="8">
        <f t="shared" si="4"/>
        <v>0</v>
      </c>
      <c r="BG293">
        <f t="shared" si="5"/>
        <v>0</v>
      </c>
      <c r="BI293">
        <f t="shared" si="6"/>
        <v>0</v>
      </c>
      <c r="BJ293">
        <f t="shared" si="7"/>
        <v>0</v>
      </c>
      <c r="BP293">
        <f t="shared" si="8"/>
        <v>0</v>
      </c>
      <c r="BQ293">
        <f t="shared" si="9"/>
        <v>0</v>
      </c>
      <c r="BR293">
        <f t="shared" si="10"/>
        <v>0</v>
      </c>
      <c r="CC293">
        <f t="shared" si="11"/>
        <v>0</v>
      </c>
      <c r="CG293">
        <f t="shared" si="12"/>
        <v>0</v>
      </c>
      <c r="CK293">
        <f t="shared" si="13"/>
        <v>0</v>
      </c>
      <c r="CO293">
        <f t="shared" si="14"/>
        <v>0</v>
      </c>
    </row>
    <row r="294">
      <c r="Y294" s="8">
        <f t="shared" si="1"/>
        <v>0</v>
      </c>
      <c r="AB294">
        <f t="shared" si="15"/>
        <v>0</v>
      </c>
      <c r="AE294">
        <f t="shared" si="3"/>
        <v>0</v>
      </c>
      <c r="AI294" s="8">
        <f t="shared" si="4"/>
        <v>0</v>
      </c>
      <c r="BG294">
        <f t="shared" si="5"/>
        <v>0</v>
      </c>
      <c r="BI294">
        <f t="shared" si="6"/>
        <v>0</v>
      </c>
      <c r="BJ294">
        <f t="shared" si="7"/>
        <v>0</v>
      </c>
      <c r="BP294">
        <f t="shared" si="8"/>
        <v>0</v>
      </c>
      <c r="BQ294">
        <f t="shared" si="9"/>
        <v>0</v>
      </c>
      <c r="BR294">
        <f t="shared" si="10"/>
        <v>0</v>
      </c>
      <c r="CC294">
        <f t="shared" si="11"/>
        <v>0</v>
      </c>
      <c r="CG294">
        <f t="shared" si="12"/>
        <v>0</v>
      </c>
      <c r="CK294">
        <f t="shared" si="13"/>
        <v>0</v>
      </c>
      <c r="CO294">
        <f t="shared" si="14"/>
        <v>0</v>
      </c>
    </row>
    <row r="295">
      <c r="Y295" s="8">
        <f t="shared" si="1"/>
        <v>0</v>
      </c>
      <c r="AB295">
        <f t="shared" si="15"/>
        <v>0</v>
      </c>
      <c r="AE295">
        <f t="shared" si="3"/>
        <v>0</v>
      </c>
      <c r="AI295" s="8">
        <f t="shared" si="4"/>
        <v>0</v>
      </c>
      <c r="BG295">
        <f t="shared" si="5"/>
        <v>0</v>
      </c>
      <c r="BP295">
        <f t="shared" si="8"/>
        <v>0</v>
      </c>
      <c r="BQ295">
        <f t="shared" si="9"/>
        <v>0</v>
      </c>
      <c r="BR295">
        <f t="shared" si="10"/>
        <v>0</v>
      </c>
      <c r="CC295">
        <f t="shared" si="11"/>
        <v>0</v>
      </c>
      <c r="CG295">
        <f t="shared" si="12"/>
        <v>0</v>
      </c>
      <c r="CK295">
        <f t="shared" si="13"/>
        <v>0</v>
      </c>
      <c r="CO295">
        <f t="shared" si="14"/>
        <v>0</v>
      </c>
    </row>
    <row r="296">
      <c r="Y296" s="8">
        <f t="shared" si="1"/>
        <v>0</v>
      </c>
      <c r="AB296">
        <f t="shared" si="15"/>
        <v>0</v>
      </c>
      <c r="AE296">
        <f t="shared" si="3"/>
        <v>0</v>
      </c>
      <c r="AI296" s="8">
        <f t="shared" si="4"/>
        <v>0</v>
      </c>
      <c r="BG296">
        <f t="shared" si="5"/>
        <v>0</v>
      </c>
      <c r="BP296">
        <f t="shared" si="8"/>
        <v>0</v>
      </c>
      <c r="BQ296">
        <f t="shared" si="9"/>
        <v>0</v>
      </c>
      <c r="BR296">
        <f t="shared" si="10"/>
        <v>0</v>
      </c>
      <c r="CG296">
        <f t="shared" si="12"/>
        <v>0</v>
      </c>
      <c r="CK296">
        <f t="shared" si="13"/>
        <v>0</v>
      </c>
      <c r="CO296">
        <f t="shared" si="14"/>
        <v>0</v>
      </c>
    </row>
    <row r="297">
      <c r="Y297" s="8">
        <f t="shared" si="1"/>
        <v>0</v>
      </c>
      <c r="AB297">
        <f t="shared" si="15"/>
        <v>0</v>
      </c>
      <c r="AE297">
        <f t="shared" si="3"/>
        <v>0</v>
      </c>
      <c r="BP297">
        <f t="shared" si="8"/>
        <v>0</v>
      </c>
      <c r="BQ297">
        <f t="shared" si="9"/>
        <v>0</v>
      </c>
      <c r="BR297">
        <f t="shared" si="10"/>
        <v>0</v>
      </c>
      <c r="CG297">
        <f t="shared" si="12"/>
        <v>0</v>
      </c>
      <c r="CO297">
        <f t="shared" si="14"/>
        <v>0</v>
      </c>
    </row>
    <row r="298">
      <c r="Y298" s="8"/>
      <c r="AB298">
        <f t="shared" si="15"/>
        <v>0</v>
      </c>
      <c r="AE298">
        <f t="shared" si="3"/>
        <v>0</v>
      </c>
      <c r="BP298">
        <f t="shared" si="8"/>
        <v>0</v>
      </c>
      <c r="BQ298">
        <f t="shared" si="9"/>
        <v>0</v>
      </c>
      <c r="BR298">
        <f t="shared" si="10"/>
        <v>0</v>
      </c>
    </row>
    <row r="299">
      <c r="Y299" s="8"/>
      <c r="BP299">
        <f t="shared" ref="BP299:BP310" si="16">BS299+BT299+BU299+BV299+BW299+BX299+BY299+BZ299+CA299+CB299+CC299+CG299+CK299+CO299</f>
        <v>0</v>
      </c>
      <c r="BQ299">
        <f t="shared" si="9"/>
        <v>0</v>
      </c>
      <c r="BR299">
        <f t="shared" si="10"/>
        <v>0</v>
      </c>
    </row>
    <row r="300">
      <c r="Y300" s="8"/>
      <c r="BP300">
        <f t="shared" si="16"/>
        <v>0</v>
      </c>
      <c r="BQ300">
        <f t="shared" si="9"/>
        <v>0</v>
      </c>
    </row>
    <row r="301">
      <c r="Y301" s="8"/>
      <c r="BP301">
        <f t="shared" si="16"/>
        <v>0</v>
      </c>
      <c r="BQ301">
        <f t="shared" si="9"/>
        <v>0</v>
      </c>
    </row>
    <row r="302">
      <c r="Y302" s="8"/>
      <c r="BP302">
        <f t="shared" si="16"/>
        <v>0</v>
      </c>
      <c r="BQ302">
        <f t="shared" si="9"/>
        <v>0</v>
      </c>
    </row>
    <row r="303">
      <c r="Y303" s="8"/>
      <c r="BP303">
        <f t="shared" si="16"/>
        <v>0</v>
      </c>
      <c r="BQ303">
        <f t="shared" si="9"/>
        <v>0</v>
      </c>
    </row>
    <row r="304">
      <c r="Y304" s="8"/>
      <c r="BP304">
        <f t="shared" si="16"/>
        <v>0</v>
      </c>
      <c r="BQ304">
        <f t="shared" si="9"/>
        <v>0</v>
      </c>
    </row>
    <row r="305">
      <c r="Y305" s="8"/>
      <c r="BP305">
        <f t="shared" si="16"/>
        <v>0</v>
      </c>
      <c r="BQ305">
        <f t="shared" si="9"/>
        <v>0</v>
      </c>
    </row>
    <row r="306">
      <c r="Y306" s="8"/>
      <c r="BP306">
        <f t="shared" si="16"/>
        <v>0</v>
      </c>
    </row>
    <row r="307">
      <c r="Y307" s="8"/>
      <c r="BP307">
        <f t="shared" si="16"/>
        <v>0</v>
      </c>
    </row>
    <row r="308">
      <c r="Y308" s="8"/>
      <c r="BP308">
        <f t="shared" si="16"/>
        <v>0</v>
      </c>
    </row>
    <row r="309">
      <c r="Y309" s="8"/>
      <c r="BP309">
        <f t="shared" si="16"/>
        <v>0</v>
      </c>
    </row>
    <row r="310">
      <c r="Y310" s="8"/>
      <c r="BP310">
        <f t="shared" si="16"/>
        <v>0</v>
      </c>
    </row>
    <row r="311">
      <c r="Y311" s="8"/>
    </row>
    <row r="312">
      <c r="Y312" s="8"/>
    </row>
    <row r="313">
      <c r="Y313" s="8"/>
    </row>
    <row r="314">
      <c r="Y314" s="8"/>
    </row>
    <row r="315">
      <c r="Y315" s="8"/>
    </row>
    <row r="316">
      <c r="Y316" s="8"/>
    </row>
    <row r="317">
      <c r="Y317" s="8"/>
    </row>
    <row r="318">
      <c r="Y318" s="8"/>
    </row>
    <row r="319">
      <c r="Y319" s="8"/>
    </row>
    <row r="320">
      <c r="Y320" s="8"/>
    </row>
    <row r="321">
      <c r="Y321" s="8"/>
    </row>
    <row r="322">
      <c r="Y322" s="8"/>
    </row>
    <row r="323">
      <c r="Y323" s="8"/>
    </row>
    <row r="324">
      <c r="Y324" s="8"/>
    </row>
    <row r="325">
      <c r="Y325" s="8"/>
    </row>
    <row r="326">
      <c r="Y326" s="8"/>
    </row>
    <row r="327">
      <c r="Y327" s="8"/>
    </row>
    <row r="328">
      <c r="Y328" s="8"/>
    </row>
    <row r="329">
      <c r="Y329" s="8"/>
    </row>
    <row r="330">
      <c r="Y330" s="8"/>
    </row>
    <row r="331">
      <c r="Y331" s="8"/>
    </row>
    <row r="332">
      <c r="Y332" s="8"/>
    </row>
    <row r="333">
      <c r="Y333" s="8"/>
    </row>
    <row r="334">
      <c r="Y334" s="8"/>
    </row>
    <row r="335">
      <c r="Y335" s="8"/>
    </row>
    <row r="336">
      <c r="Y336" s="8"/>
    </row>
    <row r="337">
      <c r="Y337" s="8"/>
    </row>
    <row r="338">
      <c r="Y338" s="8"/>
    </row>
    <row r="339">
      <c r="Y339" s="8"/>
    </row>
    <row r="340">
      <c r="Y340" s="8"/>
    </row>
    <row r="341">
      <c r="Y341" s="8"/>
    </row>
    <row r="342">
      <c r="Y342" s="8"/>
    </row>
    <row r="343">
      <c r="Y343" s="8"/>
    </row>
    <row r="344">
      <c r="Y344" s="8"/>
    </row>
    <row r="345">
      <c r="Y345" s="8"/>
    </row>
    <row r="346">
      <c r="Y346" s="8"/>
    </row>
    <row r="347">
      <c r="Y347" s="8"/>
    </row>
    <row r="348">
      <c r="Y348" s="8"/>
    </row>
    <row r="349">
      <c r="Y349" s="8"/>
    </row>
    <row r="350">
      <c r="Y350" s="8"/>
    </row>
    <row r="351">
      <c r="Y351" s="8"/>
    </row>
    <row r="352">
      <c r="Y352" s="8"/>
    </row>
    <row r="353">
      <c r="Y353" s="8"/>
    </row>
    <row r="354">
      <c r="Y354" s="8"/>
    </row>
    <row r="355">
      <c r="Y355" s="8"/>
    </row>
    <row r="356">
      <c r="Y356" s="8"/>
    </row>
    <row r="357">
      <c r="Y357" s="8"/>
    </row>
    <row r="358">
      <c r="Y358" s="8"/>
    </row>
    <row r="359">
      <c r="Y359" s="8"/>
    </row>
    <row r="360">
      <c r="Y360" s="8"/>
    </row>
    <row r="361">
      <c r="Y361" s="8"/>
    </row>
    <row r="362">
      <c r="Y362" s="8"/>
    </row>
    <row r="363">
      <c r="Y363" s="8"/>
    </row>
    <row r="364">
      <c r="Y364" s="8"/>
    </row>
    <row r="365">
      <c r="Y365" s="8"/>
    </row>
    <row r="366">
      <c r="Y366" s="8"/>
    </row>
    <row r="367">
      <c r="Y367" s="8"/>
    </row>
    <row r="368">
      <c r="Y368" s="8"/>
    </row>
    <row r="369">
      <c r="Y369" s="8"/>
    </row>
    <row r="370">
      <c r="Y370" s="8"/>
    </row>
    <row r="371">
      <c r="Y371" s="8"/>
    </row>
    <row r="372">
      <c r="Y372" s="8"/>
    </row>
    <row r="373">
      <c r="Y373" s="8"/>
    </row>
    <row r="374">
      <c r="Y374" s="8"/>
    </row>
    <row r="375">
      <c r="Y375" s="8"/>
    </row>
    <row r="376">
      <c r="Y376" s="8"/>
    </row>
    <row r="377">
      <c r="Y377" s="8"/>
    </row>
    <row r="378">
      <c r="Y378" s="8"/>
    </row>
    <row r="379">
      <c r="Y379" s="8"/>
    </row>
    <row r="380">
      <c r="Y380" s="8"/>
    </row>
    <row r="381">
      <c r="Y381" s="8"/>
    </row>
    <row r="382">
      <c r="Y382" s="8"/>
    </row>
    <row r="383">
      <c r="Y383" s="8"/>
    </row>
    <row r="384">
      <c r="Y384" s="8"/>
    </row>
    <row r="385">
      <c r="Y385" s="8"/>
    </row>
    <row r="386">
      <c r="Y386" s="8"/>
    </row>
    <row r="387">
      <c r="Y387" s="8"/>
    </row>
    <row r="388">
      <c r="Y388" s="8"/>
    </row>
    <row r="389">
      <c r="Y389" s="8"/>
    </row>
    <row r="390">
      <c r="Y390" s="8"/>
    </row>
    <row r="391">
      <c r="Y391" s="8"/>
    </row>
    <row r="392">
      <c r="Y392" s="8"/>
    </row>
    <row r="393">
      <c r="Y393" s="8"/>
    </row>
    <row r="394">
      <c r="Y394" s="8"/>
    </row>
    <row r="395">
      <c r="Y395" s="8"/>
    </row>
    <row r="396">
      <c r="Y396" s="8"/>
    </row>
    <row r="397">
      <c r="Y397" s="8"/>
    </row>
    <row r="398">
      <c r="Y398" s="8"/>
    </row>
    <row r="399">
      <c r="Y399" s="8"/>
    </row>
    <row r="400">
      <c r="Y400" s="8"/>
    </row>
    <row r="401">
      <c r="Y401" s="8"/>
    </row>
    <row r="402">
      <c r="Y402" s="8"/>
    </row>
    <row r="403">
      <c r="Y403" s="8"/>
    </row>
    <row r="404">
      <c r="Y404" s="8"/>
    </row>
    <row r="405">
      <c r="Y405" s="8"/>
    </row>
    <row r="406">
      <c r="Y406" s="8"/>
    </row>
    <row r="407">
      <c r="Y407" s="8"/>
    </row>
    <row r="408">
      <c r="Y408" s="8"/>
    </row>
    <row r="409">
      <c r="Y409" s="8"/>
    </row>
    <row r="410">
      <c r="Y410" s="8"/>
    </row>
    <row r="411">
      <c r="Y411" s="8"/>
    </row>
    <row r="412">
      <c r="Y412" s="8"/>
    </row>
    <row r="413">
      <c r="Y413" s="8"/>
    </row>
    <row r="414">
      <c r="Y414" s="8"/>
    </row>
    <row r="415">
      <c r="Y415" s="8"/>
    </row>
    <row r="416">
      <c r="Y416" s="8"/>
    </row>
    <row r="417">
      <c r="Y417" s="8"/>
    </row>
    <row r="418">
      <c r="Y418" s="8"/>
    </row>
    <row r="419">
      <c r="Y419" s="8"/>
    </row>
    <row r="420">
      <c r="Y420" s="8"/>
    </row>
    <row r="421">
      <c r="Y421" s="8"/>
    </row>
    <row r="422">
      <c r="Y422" s="8"/>
    </row>
    <row r="423">
      <c r="Y423" s="8"/>
    </row>
    <row r="424">
      <c r="Y424" s="8"/>
    </row>
    <row r="425">
      <c r="Y425" s="8"/>
    </row>
    <row r="426">
      <c r="Y426" s="8"/>
    </row>
    <row r="427">
      <c r="Y427" s="8"/>
    </row>
    <row r="428">
      <c r="Y428" s="8"/>
    </row>
    <row r="429">
      <c r="Y429" s="8"/>
    </row>
    <row r="430">
      <c r="Y430" s="8"/>
    </row>
    <row r="431">
      <c r="Y431" s="8"/>
    </row>
    <row r="432">
      <c r="Y432" s="8"/>
    </row>
    <row r="433">
      <c r="Y433" s="8"/>
    </row>
    <row r="434">
      <c r="Y434" s="8"/>
    </row>
    <row r="435">
      <c r="Y435" s="8"/>
    </row>
    <row r="436">
      <c r="Y436" s="8"/>
    </row>
    <row r="437">
      <c r="Y437" s="8"/>
    </row>
    <row r="438">
      <c r="Y438" s="8"/>
    </row>
    <row r="439">
      <c r="Y439" s="8"/>
    </row>
    <row r="440">
      <c r="Y440" s="8"/>
    </row>
    <row r="441">
      <c r="Y441" s="8"/>
    </row>
    <row r="442">
      <c r="Y442" s="8"/>
    </row>
    <row r="443">
      <c r="Y443" s="8"/>
    </row>
    <row r="444">
      <c r="Y444" s="8"/>
    </row>
    <row r="445">
      <c r="Y445" s="8"/>
    </row>
    <row r="446">
      <c r="Y446" s="8"/>
    </row>
    <row r="447">
      <c r="Y447" s="8"/>
    </row>
    <row r="448">
      <c r="Y448" s="8"/>
    </row>
    <row r="449">
      <c r="Y449" s="8"/>
    </row>
    <row r="450">
      <c r="Y450" s="8"/>
    </row>
    <row r="451">
      <c r="Y451" s="8"/>
    </row>
    <row r="452">
      <c r="Y452" s="8"/>
    </row>
    <row r="453">
      <c r="Y453" s="8"/>
    </row>
    <row r="454">
      <c r="Y454" s="8"/>
    </row>
    <row r="455">
      <c r="Y455" s="8"/>
    </row>
    <row r="456">
      <c r="Y456" s="8"/>
    </row>
    <row r="457">
      <c r="Y457" s="8"/>
    </row>
    <row r="458">
      <c r="Y458" s="8"/>
    </row>
    <row r="459">
      <c r="Y459" s="8"/>
    </row>
    <row r="460">
      <c r="Y460" s="8"/>
    </row>
    <row r="461">
      <c r="Y461" s="8"/>
    </row>
    <row r="462">
      <c r="Y462" s="8"/>
    </row>
    <row r="463">
      <c r="Y463" s="8"/>
    </row>
    <row r="464">
      <c r="Y464" s="8"/>
    </row>
    <row r="465">
      <c r="Y465" s="8"/>
    </row>
    <row r="466">
      <c r="Y466" s="8"/>
    </row>
    <row r="467">
      <c r="Y467" s="8"/>
    </row>
    <row r="468">
      <c r="Y468" s="8"/>
    </row>
    <row r="469">
      <c r="Y469" s="8"/>
    </row>
    <row r="470">
      <c r="Y470" s="8"/>
    </row>
    <row r="471">
      <c r="Y471" s="8"/>
    </row>
    <row r="472">
      <c r="Y472" s="8"/>
    </row>
    <row r="473">
      <c r="Y473" s="8"/>
    </row>
    <row r="474">
      <c r="Y474" s="8"/>
    </row>
    <row r="475">
      <c r="Y475" s="8"/>
    </row>
    <row r="476">
      <c r="Y476" s="8"/>
    </row>
    <row r="477">
      <c r="Y477" s="8"/>
    </row>
    <row r="478">
      <c r="Y478" s="8"/>
    </row>
    <row r="479">
      <c r="Y479" s="8"/>
    </row>
    <row r="480">
      <c r="Y480" s="8"/>
    </row>
    <row r="481">
      <c r="Y481" s="8"/>
    </row>
    <row r="482">
      <c r="Y482" s="8"/>
    </row>
    <row r="483">
      <c r="Y483" s="8"/>
    </row>
    <row r="484">
      <c r="Y484" s="8"/>
    </row>
    <row r="485">
      <c r="Y485" s="8"/>
    </row>
    <row r="486">
      <c r="Y486" s="8"/>
    </row>
    <row r="487">
      <c r="Y487" s="8"/>
    </row>
    <row r="488">
      <c r="Y488" s="8"/>
    </row>
    <row r="489">
      <c r="Y489" s="8"/>
    </row>
    <row r="490">
      <c r="Y490" s="8"/>
    </row>
    <row r="491">
      <c r="Y491" s="8"/>
    </row>
    <row r="492">
      <c r="Y492" s="8"/>
    </row>
    <row r="493">
      <c r="Y493" s="8"/>
    </row>
    <row r="494">
      <c r="Y494" s="8"/>
    </row>
    <row r="495">
      <c r="Y495" s="8"/>
    </row>
    <row r="496">
      <c r="Y496" s="8"/>
    </row>
    <row r="497">
      <c r="Y497" s="8"/>
    </row>
    <row r="498">
      <c r="Y498" s="8"/>
    </row>
    <row r="499">
      <c r="Y499" s="8"/>
    </row>
    <row r="500">
      <c r="Y500" s="8"/>
    </row>
    <row r="501">
      <c r="Y501" s="8"/>
    </row>
    <row r="502">
      <c r="Y502" s="8"/>
    </row>
    <row r="503">
      <c r="Y503" s="8"/>
    </row>
    <row r="504">
      <c r="Y504" s="8"/>
    </row>
    <row r="505">
      <c r="Y505" s="8"/>
    </row>
    <row r="506">
      <c r="Y506" s="8"/>
    </row>
    <row r="507">
      <c r="Y507" s="8"/>
    </row>
    <row r="508">
      <c r="Y508" s="8"/>
    </row>
    <row r="509">
      <c r="Y509" s="8"/>
    </row>
    <row r="510">
      <c r="Y510" s="8"/>
    </row>
    <row r="511">
      <c r="Y511" s="8"/>
    </row>
    <row r="512">
      <c r="Y512" s="8"/>
    </row>
    <row r="513">
      <c r="Y513" s="8"/>
    </row>
    <row r="514">
      <c r="Y514" s="8"/>
    </row>
    <row r="515">
      <c r="Y515" s="8"/>
    </row>
    <row r="516">
      <c r="Y516" s="8"/>
    </row>
    <row r="517">
      <c r="Y517" s="8"/>
    </row>
    <row r="518">
      <c r="Y518" s="8"/>
    </row>
    <row r="519">
      <c r="Y519" s="8"/>
    </row>
    <row r="520">
      <c r="Y520" s="8"/>
    </row>
    <row r="521">
      <c r="Y521" s="8"/>
    </row>
    <row r="522">
      <c r="Y522" s="8"/>
    </row>
    <row r="523">
      <c r="Y523" s="8"/>
    </row>
    <row r="524">
      <c r="Y524" s="8"/>
    </row>
    <row r="525">
      <c r="Y525" s="8"/>
    </row>
    <row r="526">
      <c r="Y526" s="8"/>
    </row>
    <row r="527">
      <c r="Y527" s="8"/>
    </row>
    <row r="528">
      <c r="Y528" s="8"/>
    </row>
    <row r="529">
      <c r="Y529" s="8"/>
    </row>
    <row r="530">
      <c r="Y530" s="8"/>
    </row>
    <row r="531">
      <c r="Y531" s="8"/>
    </row>
    <row r="532">
      <c r="Y532" s="8"/>
    </row>
    <row r="533">
      <c r="Y533" s="8"/>
    </row>
    <row r="534">
      <c r="Y534" s="8"/>
    </row>
    <row r="535">
      <c r="Y535" s="8"/>
    </row>
    <row r="536">
      <c r="Y536" s="8"/>
    </row>
    <row r="537">
      <c r="Y537" s="8"/>
    </row>
    <row r="538">
      <c r="Y538" s="8"/>
    </row>
    <row r="539">
      <c r="Y539" s="8"/>
    </row>
    <row r="540">
      <c r="Y540" s="8"/>
    </row>
    <row r="541">
      <c r="Y541" s="8"/>
    </row>
    <row r="542">
      <c r="Y542" s="8"/>
    </row>
    <row r="543">
      <c r="Y543" s="8"/>
    </row>
    <row r="544">
      <c r="Y544" s="8"/>
    </row>
    <row r="545">
      <c r="Y545" s="8"/>
    </row>
    <row r="546">
      <c r="Y546" s="8"/>
    </row>
    <row r="547">
      <c r="Y547" s="8"/>
    </row>
    <row r="548">
      <c r="Y548" s="8"/>
    </row>
    <row r="549">
      <c r="Y549" s="8"/>
    </row>
    <row r="550">
      <c r="Y550" s="8"/>
    </row>
    <row r="551">
      <c r="Y551" s="8"/>
    </row>
    <row r="552">
      <c r="Y552" s="8"/>
    </row>
    <row r="553">
      <c r="Y553" s="8"/>
    </row>
    <row r="554">
      <c r="Y554" s="8"/>
    </row>
    <row r="555">
      <c r="Y555" s="8"/>
    </row>
    <row r="556">
      <c r="Y556" s="8"/>
    </row>
    <row r="557">
      <c r="Y557" s="8"/>
    </row>
    <row r="558">
      <c r="Y558" s="8"/>
    </row>
    <row r="559">
      <c r="Y559" s="8"/>
    </row>
    <row r="560">
      <c r="Y560" s="8"/>
    </row>
    <row r="561">
      <c r="Y561" s="8"/>
    </row>
    <row r="562">
      <c r="Y562" s="8"/>
    </row>
    <row r="563">
      <c r="Y563" s="8"/>
    </row>
    <row r="564">
      <c r="Y564" s="8"/>
    </row>
    <row r="565">
      <c r="Y565" s="8"/>
    </row>
    <row r="566">
      <c r="Y566" s="8"/>
    </row>
    <row r="567">
      <c r="Y567" s="8"/>
    </row>
    <row r="568">
      <c r="Y568" s="8"/>
    </row>
    <row r="569">
      <c r="Y569" s="8"/>
    </row>
    <row r="570">
      <c r="Y570" s="8"/>
    </row>
    <row r="571">
      <c r="Y571" s="8"/>
    </row>
    <row r="572">
      <c r="Y572" s="8"/>
    </row>
    <row r="573">
      <c r="Y573" s="8"/>
    </row>
    <row r="574">
      <c r="Y574" s="8"/>
    </row>
    <row r="575">
      <c r="Y575" s="8"/>
    </row>
    <row r="576">
      <c r="Y576" s="8"/>
    </row>
    <row r="577">
      <c r="Y577" s="8"/>
    </row>
    <row r="578">
      <c r="Y578" s="8"/>
    </row>
    <row r="579">
      <c r="Y579" s="8"/>
    </row>
    <row r="580">
      <c r="Y580" s="8"/>
    </row>
    <row r="581">
      <c r="Y581" s="8"/>
    </row>
    <row r="582">
      <c r="Y582" s="8"/>
    </row>
    <row r="583">
      <c r="Y583" s="8"/>
    </row>
    <row r="584">
      <c r="Y584" s="8"/>
    </row>
    <row r="585">
      <c r="Y585" s="8"/>
    </row>
    <row r="586">
      <c r="Y586" s="8"/>
    </row>
    <row r="587">
      <c r="Y587" s="8"/>
    </row>
    <row r="588">
      <c r="Y588" s="8"/>
    </row>
    <row r="589">
      <c r="Y589" s="8"/>
    </row>
    <row r="590">
      <c r="Y590" s="8"/>
    </row>
    <row r="591">
      <c r="Y591" s="8"/>
    </row>
    <row r="592">
      <c r="Y592" s="8"/>
    </row>
    <row r="593">
      <c r="Y593" s="8"/>
    </row>
    <row r="594">
      <c r="Y594" s="8"/>
    </row>
    <row r="595">
      <c r="Y595" s="8"/>
    </row>
    <row r="596">
      <c r="Y596" s="8"/>
    </row>
    <row r="597">
      <c r="Y597" s="8"/>
    </row>
    <row r="598">
      <c r="Y598" s="8"/>
    </row>
    <row r="599">
      <c r="Y599" s="8"/>
    </row>
    <row r="600">
      <c r="Y600" s="8"/>
    </row>
    <row r="601">
      <c r="Y601" s="8"/>
    </row>
    <row r="602">
      <c r="Y602" s="8"/>
    </row>
    <row r="603">
      <c r="Y603" s="8"/>
    </row>
    <row r="604">
      <c r="Y604" s="8"/>
    </row>
    <row r="605">
      <c r="Y605" s="8"/>
    </row>
    <row r="606">
      <c r="Y606" s="8"/>
    </row>
    <row r="607">
      <c r="Y607" s="8"/>
    </row>
    <row r="608">
      <c r="Y608" s="8"/>
    </row>
    <row r="609">
      <c r="Y609" s="8"/>
    </row>
    <row r="610">
      <c r="Y610" s="8"/>
    </row>
    <row r="611">
      <c r="Y611" s="8"/>
    </row>
    <row r="612">
      <c r="Y612" s="8"/>
    </row>
    <row r="613">
      <c r="Y613" s="8"/>
    </row>
    <row r="614">
      <c r="Y614" s="8"/>
    </row>
    <row r="615">
      <c r="Y615" s="8"/>
    </row>
    <row r="616">
      <c r="Y616" s="8"/>
    </row>
    <row r="617">
      <c r="Y617" s="8"/>
    </row>
    <row r="618">
      <c r="Y618" s="8"/>
    </row>
    <row r="619">
      <c r="Y619" s="8"/>
    </row>
    <row r="620">
      <c r="Y620" s="8"/>
    </row>
    <row r="621">
      <c r="Y621" s="8"/>
    </row>
    <row r="622">
      <c r="Y622" s="8"/>
    </row>
    <row r="623">
      <c r="Y623" s="8"/>
    </row>
    <row r="624">
      <c r="Y624" s="8"/>
    </row>
    <row r="625">
      <c r="Y625" s="8"/>
    </row>
    <row r="626">
      <c r="Y626" s="8"/>
    </row>
    <row r="627">
      <c r="Y627" s="8"/>
    </row>
    <row r="628">
      <c r="Y628" s="8"/>
    </row>
    <row r="629">
      <c r="Y629" s="8"/>
    </row>
    <row r="630">
      <c r="Y630" s="8"/>
    </row>
    <row r="631">
      <c r="Y631" s="8"/>
    </row>
    <row r="632">
      <c r="Y632" s="8"/>
    </row>
    <row r="633">
      <c r="Y633" s="8"/>
    </row>
    <row r="634">
      <c r="Y634" s="8"/>
    </row>
    <row r="635">
      <c r="Y635" s="8"/>
    </row>
    <row r="636">
      <c r="Y636" s="8"/>
    </row>
    <row r="637">
      <c r="Y637" s="8"/>
    </row>
    <row r="638">
      <c r="Y638" s="8"/>
    </row>
    <row r="639">
      <c r="Y639" s="8"/>
    </row>
    <row r="640">
      <c r="Y640" s="8"/>
    </row>
    <row r="641">
      <c r="Y641" s="8"/>
    </row>
    <row r="642">
      <c r="Y642" s="8"/>
    </row>
    <row r="643">
      <c r="Y643" s="8"/>
    </row>
    <row r="644">
      <c r="Y644" s="8"/>
    </row>
    <row r="645">
      <c r="Y645" s="8"/>
    </row>
    <row r="646">
      <c r="Y646" s="8"/>
    </row>
    <row r="647">
      <c r="Y647" s="8"/>
    </row>
    <row r="648">
      <c r="Y648" s="8"/>
    </row>
    <row r="649">
      <c r="Y649" s="8"/>
    </row>
    <row r="650">
      <c r="Y650" s="8"/>
    </row>
    <row r="651">
      <c r="Y651" s="8"/>
    </row>
    <row r="652">
      <c r="Y652" s="8"/>
    </row>
    <row r="653">
      <c r="Y653" s="8"/>
    </row>
    <row r="654">
      <c r="Y654" s="8"/>
    </row>
    <row r="655">
      <c r="Y655" s="8"/>
    </row>
    <row r="656">
      <c r="Y656" s="8"/>
    </row>
    <row r="657">
      <c r="Y657" s="8"/>
    </row>
    <row r="658">
      <c r="Y658" s="8"/>
    </row>
    <row r="659">
      <c r="Y659" s="8"/>
    </row>
    <row r="660">
      <c r="Y660" s="8"/>
    </row>
    <row r="661">
      <c r="Y661" s="8"/>
    </row>
    <row r="662">
      <c r="Y662" s="8"/>
    </row>
    <row r="663">
      <c r="Y663" s="8"/>
    </row>
    <row r="664">
      <c r="Y664" s="8"/>
    </row>
    <row r="665">
      <c r="Y665" s="8"/>
    </row>
    <row r="666">
      <c r="Y666" s="8"/>
    </row>
    <row r="667">
      <c r="Y667" s="8"/>
    </row>
    <row r="668">
      <c r="Y668" s="8"/>
    </row>
    <row r="669">
      <c r="Y669" s="8"/>
    </row>
    <row r="670">
      <c r="Y670" s="8"/>
    </row>
    <row r="671">
      <c r="Y671" s="8"/>
    </row>
    <row r="672">
      <c r="Y672" s="8"/>
    </row>
    <row r="673">
      <c r="Y673" s="8"/>
    </row>
    <row r="674">
      <c r="Y674" s="8"/>
    </row>
    <row r="675">
      <c r="Y675" s="8"/>
    </row>
    <row r="676">
      <c r="Y676" s="8"/>
    </row>
    <row r="677">
      <c r="Y677" s="8"/>
    </row>
    <row r="678">
      <c r="Y678" s="8"/>
    </row>
    <row r="679">
      <c r="Y679" s="8"/>
    </row>
    <row r="680">
      <c r="Y680" s="8"/>
    </row>
    <row r="681">
      <c r="Y681" s="8"/>
    </row>
    <row r="682">
      <c r="Y682" s="8"/>
    </row>
    <row r="683">
      <c r="Y683" s="8"/>
    </row>
    <row r="684">
      <c r="Y684" s="8"/>
    </row>
    <row r="685">
      <c r="Y685" s="8"/>
    </row>
    <row r="686">
      <c r="Y686" s="8"/>
    </row>
    <row r="687">
      <c r="Y687" s="8"/>
    </row>
    <row r="688">
      <c r="Y688" s="8"/>
    </row>
    <row r="689">
      <c r="Y689" s="8"/>
    </row>
    <row r="690">
      <c r="Y690" s="8"/>
    </row>
    <row r="691">
      <c r="Y691" s="8"/>
    </row>
    <row r="692">
      <c r="Y692" s="8"/>
    </row>
    <row r="693">
      <c r="Y693" s="8"/>
    </row>
    <row r="694">
      <c r="Y694" s="8"/>
    </row>
    <row r="695">
      <c r="Y695" s="8"/>
    </row>
    <row r="696">
      <c r="Y696" s="8"/>
    </row>
    <row r="697">
      <c r="Y697" s="8"/>
    </row>
    <row r="698">
      <c r="Y698" s="8"/>
    </row>
    <row r="699">
      <c r="Y699" s="8"/>
    </row>
    <row r="700">
      <c r="Y700" s="8"/>
    </row>
    <row r="701">
      <c r="Y701" s="8"/>
    </row>
    <row r="702">
      <c r="Y702" s="8"/>
    </row>
    <row r="703">
      <c r="Y703" s="8"/>
    </row>
    <row r="704">
      <c r="Y704" s="8"/>
    </row>
    <row r="705">
      <c r="Y705" s="8"/>
    </row>
    <row r="706">
      <c r="Y706" s="8"/>
    </row>
    <row r="707">
      <c r="Y707" s="8"/>
    </row>
    <row r="708">
      <c r="Y708" s="8"/>
    </row>
    <row r="709">
      <c r="Y709" s="8"/>
    </row>
    <row r="710">
      <c r="Y710" s="8"/>
    </row>
    <row r="711">
      <c r="Y711" s="8"/>
    </row>
    <row r="712">
      <c r="Y712" s="8"/>
    </row>
    <row r="713">
      <c r="Y713" s="8"/>
    </row>
    <row r="714">
      <c r="Y714" s="8"/>
    </row>
    <row r="715">
      <c r="Y715" s="8"/>
    </row>
    <row r="716">
      <c r="Y716" s="8"/>
    </row>
    <row r="717">
      <c r="Y717" s="8"/>
    </row>
    <row r="718">
      <c r="Y718" s="8"/>
    </row>
    <row r="719">
      <c r="Y719" s="8"/>
    </row>
    <row r="720">
      <c r="Y720" s="8"/>
    </row>
    <row r="721">
      <c r="Y721" s="8"/>
    </row>
    <row r="722">
      <c r="Y722" s="8"/>
    </row>
    <row r="723">
      <c r="Y723" s="8"/>
    </row>
    <row r="724">
      <c r="Y724" s="8"/>
    </row>
    <row r="725">
      <c r="Y725" s="8"/>
    </row>
    <row r="726">
      <c r="Y726" s="8"/>
    </row>
    <row r="727">
      <c r="Y727" s="8"/>
    </row>
    <row r="728">
      <c r="Y728" s="8"/>
    </row>
    <row r="729">
      <c r="Y729" s="8"/>
    </row>
    <row r="730">
      <c r="Y730" s="8"/>
    </row>
    <row r="731">
      <c r="Y731" s="8"/>
    </row>
    <row r="732">
      <c r="Y732" s="8"/>
    </row>
    <row r="733">
      <c r="Y733" s="8"/>
    </row>
    <row r="734">
      <c r="Y734" s="8"/>
    </row>
    <row r="735">
      <c r="Y735" s="8"/>
    </row>
    <row r="736">
      <c r="Y736" s="8"/>
    </row>
    <row r="737">
      <c r="Y737" s="8"/>
    </row>
    <row r="738">
      <c r="Y738" s="8"/>
    </row>
    <row r="739">
      <c r="Y739" s="8"/>
    </row>
    <row r="740">
      <c r="Y740" s="8"/>
    </row>
    <row r="741">
      <c r="Y741" s="8"/>
    </row>
    <row r="742">
      <c r="Y742" s="8"/>
    </row>
    <row r="743">
      <c r="Y743" s="8"/>
    </row>
    <row r="744">
      <c r="Y744" s="8"/>
    </row>
    <row r="745">
      <c r="Y745" s="8"/>
    </row>
    <row r="746">
      <c r="Y746" s="8"/>
    </row>
    <row r="747">
      <c r="Y747" s="8"/>
    </row>
    <row r="748">
      <c r="Y748" s="8"/>
    </row>
    <row r="749">
      <c r="Y749" s="8"/>
    </row>
    <row r="750">
      <c r="Y750" s="8"/>
    </row>
    <row r="751">
      <c r="Y751" s="8"/>
    </row>
    <row r="752">
      <c r="Y752" s="8"/>
    </row>
    <row r="753">
      <c r="Y753" s="8"/>
    </row>
    <row r="754">
      <c r="Y754" s="8"/>
    </row>
    <row r="755">
      <c r="Y755" s="8"/>
    </row>
    <row r="756">
      <c r="Y756" s="8"/>
    </row>
    <row r="757">
      <c r="Y757" s="8"/>
    </row>
    <row r="758">
      <c r="Y758" s="8"/>
    </row>
    <row r="759">
      <c r="Y759" s="8"/>
    </row>
    <row r="760">
      <c r="Y760" s="8"/>
    </row>
    <row r="761">
      <c r="Y761" s="8"/>
    </row>
    <row r="762">
      <c r="Y762" s="8"/>
    </row>
    <row r="763">
      <c r="Y763" s="8"/>
    </row>
    <row r="764">
      <c r="Y764" s="8"/>
    </row>
    <row r="765">
      <c r="Y765" s="8"/>
    </row>
    <row r="766">
      <c r="Y766" s="8"/>
    </row>
    <row r="767">
      <c r="Y767" s="8"/>
    </row>
    <row r="768">
      <c r="Y768" s="8"/>
    </row>
    <row r="769">
      <c r="Y769" s="8"/>
    </row>
    <row r="770">
      <c r="Y770" s="8"/>
    </row>
    <row r="771">
      <c r="Y771" s="8"/>
    </row>
    <row r="772">
      <c r="Y772" s="8"/>
    </row>
    <row r="773">
      <c r="Y773" s="8"/>
    </row>
    <row r="774">
      <c r="Y774" s="8"/>
    </row>
    <row r="775">
      <c r="Y775" s="8"/>
    </row>
    <row r="776">
      <c r="Y776" s="8"/>
    </row>
    <row r="777">
      <c r="Y777" s="8"/>
    </row>
    <row r="778">
      <c r="Y778" s="8"/>
    </row>
    <row r="779">
      <c r="Y779" s="8"/>
    </row>
    <row r="780">
      <c r="Y780" s="8"/>
    </row>
    <row r="781">
      <c r="Y781" s="8"/>
    </row>
    <row r="782">
      <c r="Y782" s="8"/>
    </row>
    <row r="783">
      <c r="Y783" s="8"/>
    </row>
    <row r="784">
      <c r="Y784" s="8"/>
    </row>
    <row r="785">
      <c r="Y785" s="8"/>
    </row>
    <row r="786">
      <c r="Y786" s="8"/>
    </row>
    <row r="787">
      <c r="Y787" s="8"/>
    </row>
    <row r="788">
      <c r="Y788" s="8"/>
    </row>
    <row r="789">
      <c r="Y789" s="8"/>
    </row>
    <row r="790">
      <c r="Y790" s="8"/>
    </row>
    <row r="791">
      <c r="Y791" s="8"/>
    </row>
    <row r="792">
      <c r="Y792" s="8"/>
    </row>
    <row r="793">
      <c r="Y793" s="8"/>
    </row>
    <row r="794">
      <c r="Y794" s="8"/>
    </row>
    <row r="795">
      <c r="Y795" s="8"/>
    </row>
    <row r="796">
      <c r="Y796" s="8"/>
    </row>
    <row r="797">
      <c r="Y797" s="8"/>
    </row>
    <row r="798">
      <c r="Y798" s="8"/>
    </row>
    <row r="799">
      <c r="Y799" s="8"/>
    </row>
    <row r="800">
      <c r="Y800" s="8"/>
    </row>
    <row r="801">
      <c r="Y801" s="8"/>
    </row>
    <row r="802">
      <c r="Y802" s="8"/>
    </row>
    <row r="803">
      <c r="Y803" s="8"/>
    </row>
    <row r="804">
      <c r="Y804" s="8"/>
    </row>
    <row r="805">
      <c r="Y805" s="8"/>
    </row>
    <row r="806">
      <c r="Y806" s="8"/>
    </row>
    <row r="807">
      <c r="Y807" s="8"/>
    </row>
    <row r="808">
      <c r="Y808" s="8"/>
    </row>
    <row r="809">
      <c r="Y809" s="8"/>
    </row>
    <row r="810">
      <c r="Y810" s="8"/>
    </row>
    <row r="811">
      <c r="Y811" s="8"/>
    </row>
    <row r="812">
      <c r="Y812" s="8"/>
    </row>
    <row r="813">
      <c r="Y813" s="8"/>
    </row>
    <row r="814">
      <c r="Y814" s="8"/>
    </row>
    <row r="815">
      <c r="Y815" s="8"/>
    </row>
    <row r="816">
      <c r="Y816" s="8"/>
    </row>
    <row r="817">
      <c r="Y817" s="8"/>
    </row>
    <row r="818">
      <c r="Y818" s="8"/>
    </row>
    <row r="819">
      <c r="Y819" s="8"/>
    </row>
    <row r="820">
      <c r="Y820" s="8"/>
    </row>
    <row r="821">
      <c r="Y821" s="8"/>
    </row>
    <row r="822">
      <c r="Y822" s="8"/>
    </row>
    <row r="823">
      <c r="Y823" s="8"/>
    </row>
    <row r="824">
      <c r="Y824" s="8"/>
    </row>
    <row r="825">
      <c r="Y825" s="8"/>
    </row>
    <row r="826">
      <c r="Y826" s="8"/>
    </row>
    <row r="827">
      <c r="Y827" s="8"/>
    </row>
    <row r="828">
      <c r="Y828" s="8"/>
    </row>
    <row r="829">
      <c r="Y829" s="8"/>
    </row>
    <row r="830">
      <c r="Y830" s="8"/>
    </row>
    <row r="831">
      <c r="Y831" s="8"/>
    </row>
    <row r="832">
      <c r="Y832" s="8"/>
    </row>
    <row r="833">
      <c r="Y833" s="8"/>
    </row>
    <row r="834">
      <c r="Y834" s="8"/>
    </row>
    <row r="835">
      <c r="Y835" s="8"/>
    </row>
    <row r="836">
      <c r="Y836" s="8"/>
    </row>
    <row r="837">
      <c r="Y837" s="8"/>
    </row>
    <row r="838">
      <c r="Y838" s="8"/>
    </row>
    <row r="839">
      <c r="Y839" s="8"/>
    </row>
    <row r="840">
      <c r="Y840" s="8"/>
    </row>
    <row r="841">
      <c r="Y841" s="8"/>
    </row>
    <row r="842">
      <c r="Y842" s="8"/>
    </row>
    <row r="843">
      <c r="Y843" s="8"/>
    </row>
    <row r="844">
      <c r="Y844" s="8"/>
    </row>
    <row r="845">
      <c r="Y845" s="8"/>
    </row>
    <row r="846">
      <c r="Y846" s="8"/>
    </row>
    <row r="847">
      <c r="Y847" s="8"/>
    </row>
    <row r="848">
      <c r="Y848" s="8"/>
    </row>
    <row r="849">
      <c r="Y849" s="8"/>
    </row>
    <row r="850">
      <c r="Y850" s="8"/>
    </row>
    <row r="851">
      <c r="Y851" s="8"/>
    </row>
    <row r="852">
      <c r="Y852" s="8"/>
    </row>
    <row r="853">
      <c r="Y853" s="8"/>
    </row>
    <row r="854">
      <c r="Y854" s="8"/>
    </row>
    <row r="855">
      <c r="Y855" s="8"/>
    </row>
    <row r="856">
      <c r="Y856" s="8"/>
    </row>
    <row r="857">
      <c r="Y857" s="8"/>
    </row>
    <row r="858">
      <c r="Y858" s="8"/>
    </row>
    <row r="859">
      <c r="Y859" s="8"/>
    </row>
    <row r="860">
      <c r="Y860" s="8"/>
    </row>
    <row r="861">
      <c r="Y861" s="8"/>
    </row>
    <row r="862">
      <c r="Y862" s="8"/>
    </row>
    <row r="863">
      <c r="Y863" s="8"/>
    </row>
    <row r="864">
      <c r="Y864" s="8"/>
    </row>
    <row r="865">
      <c r="Y865" s="8"/>
    </row>
    <row r="866">
      <c r="Y866" s="8"/>
    </row>
    <row r="867">
      <c r="Y867" s="8"/>
    </row>
    <row r="868">
      <c r="Y868" s="8"/>
    </row>
    <row r="869">
      <c r="Y869" s="8"/>
    </row>
    <row r="870">
      <c r="Y870" s="8"/>
    </row>
    <row r="871">
      <c r="Y871" s="8"/>
    </row>
    <row r="872">
      <c r="Y872" s="8"/>
    </row>
    <row r="873">
      <c r="Y873" s="8"/>
    </row>
    <row r="874">
      <c r="Y874" s="8"/>
    </row>
    <row r="875">
      <c r="Y875" s="8"/>
    </row>
    <row r="876">
      <c r="Y876" s="8"/>
    </row>
    <row r="877">
      <c r="Y877" s="8"/>
    </row>
    <row r="878">
      <c r="Y878" s="8"/>
    </row>
    <row r="879">
      <c r="Y879" s="8"/>
    </row>
    <row r="880">
      <c r="Y880" s="8"/>
    </row>
    <row r="881">
      <c r="Y881" s="8"/>
    </row>
    <row r="882">
      <c r="Y882" s="8"/>
    </row>
    <row r="883">
      <c r="Y883" s="8"/>
    </row>
    <row r="884">
      <c r="Y884" s="8"/>
    </row>
    <row r="885">
      <c r="Y885" s="8"/>
    </row>
    <row r="886">
      <c r="Y886" s="8"/>
    </row>
    <row r="887">
      <c r="Y887" s="8"/>
    </row>
    <row r="888">
      <c r="Y888" s="8"/>
    </row>
    <row r="889">
      <c r="Y889" s="8"/>
    </row>
    <row r="890">
      <c r="Y890" s="8"/>
    </row>
    <row r="891">
      <c r="Y891" s="8"/>
    </row>
    <row r="892">
      <c r="Y892" s="8"/>
    </row>
    <row r="893">
      <c r="Y893" s="8"/>
    </row>
    <row r="894">
      <c r="Y894" s="8"/>
    </row>
    <row r="895">
      <c r="Y895" s="8"/>
    </row>
    <row r="896">
      <c r="Y896" s="8"/>
    </row>
    <row r="897">
      <c r="Y897" s="8"/>
    </row>
    <row r="898">
      <c r="Y898" s="8"/>
    </row>
    <row r="899">
      <c r="Y899" s="8"/>
    </row>
    <row r="900">
      <c r="Y900" s="8"/>
    </row>
    <row r="901">
      <c r="Y901" s="8"/>
    </row>
    <row r="902">
      <c r="Y902" s="8"/>
    </row>
    <row r="903">
      <c r="Y903" s="8"/>
    </row>
    <row r="904">
      <c r="Y904" s="8"/>
    </row>
    <row r="905">
      <c r="Y905" s="8"/>
    </row>
    <row r="906">
      <c r="Y906" s="8"/>
    </row>
    <row r="907">
      <c r="Y907" s="8"/>
    </row>
    <row r="908">
      <c r="Y908" s="8"/>
    </row>
    <row r="909">
      <c r="Y909" s="8"/>
    </row>
    <row r="910">
      <c r="Y910" s="8"/>
    </row>
    <row r="911">
      <c r="Y911" s="8"/>
    </row>
    <row r="912">
      <c r="Y912" s="8"/>
    </row>
    <row r="913">
      <c r="Y913" s="8"/>
    </row>
    <row r="914">
      <c r="Y914" s="8"/>
    </row>
    <row r="915">
      <c r="Y915" s="8"/>
    </row>
    <row r="916">
      <c r="Y916" s="8"/>
    </row>
    <row r="917">
      <c r="Y917" s="8"/>
    </row>
    <row r="918">
      <c r="Y918" s="8"/>
    </row>
    <row r="919">
      <c r="Y919" s="8"/>
    </row>
    <row r="920">
      <c r="Y920" s="8"/>
    </row>
    <row r="921">
      <c r="Y921" s="8"/>
    </row>
    <row r="922">
      <c r="Y922" s="8"/>
    </row>
    <row r="923">
      <c r="Y923" s="8"/>
    </row>
    <row r="924">
      <c r="Y924" s="8"/>
    </row>
    <row r="925">
      <c r="Y925" s="8"/>
    </row>
    <row r="926">
      <c r="Y926" s="8"/>
    </row>
    <row r="927">
      <c r="Y927" s="8"/>
    </row>
    <row r="928">
      <c r="Y928" s="8"/>
    </row>
    <row r="929">
      <c r="Y929" s="8"/>
    </row>
    <row r="930">
      <c r="Y930" s="8"/>
    </row>
    <row r="931">
      <c r="Y931" s="8"/>
    </row>
    <row r="932">
      <c r="Y932" s="8"/>
    </row>
    <row r="933">
      <c r="Y933" s="8"/>
    </row>
    <row r="934">
      <c r="Y934" s="8"/>
    </row>
    <row r="935">
      <c r="Y935" s="8"/>
    </row>
    <row r="936">
      <c r="Y936" s="8"/>
    </row>
    <row r="937">
      <c r="Y937" s="8"/>
    </row>
    <row r="938">
      <c r="Y938" s="8"/>
    </row>
    <row r="939">
      <c r="Y939" s="8"/>
    </row>
    <row r="940">
      <c r="Y940" s="8"/>
    </row>
    <row r="941">
      <c r="Y941" s="8"/>
    </row>
    <row r="942">
      <c r="Y942" s="8"/>
    </row>
    <row r="943">
      <c r="Y943" s="8"/>
    </row>
    <row r="944">
      <c r="Y944" s="8"/>
    </row>
    <row r="945">
      <c r="Y945" s="8"/>
    </row>
    <row r="946">
      <c r="Y946" s="8"/>
    </row>
    <row r="947">
      <c r="Y947" s="8"/>
    </row>
    <row r="948">
      <c r="Y948" s="8"/>
    </row>
    <row r="949">
      <c r="Y949" s="8"/>
    </row>
    <row r="950">
      <c r="Y950" s="8"/>
    </row>
    <row r="951">
      <c r="Y951" s="8"/>
    </row>
    <row r="952">
      <c r="Y952" s="8"/>
    </row>
    <row r="953">
      <c r="Y953" s="8"/>
    </row>
    <row r="954">
      <c r="Y954" s="8"/>
    </row>
    <row r="955">
      <c r="Y955" s="8"/>
    </row>
    <row r="956">
      <c r="Y956" s="8"/>
    </row>
    <row r="957">
      <c r="Y957" s="8"/>
    </row>
    <row r="958">
      <c r="Y958" s="8"/>
    </row>
    <row r="959">
      <c r="Y959" s="8"/>
    </row>
    <row r="960">
      <c r="Y960" s="8"/>
    </row>
    <row r="961">
      <c r="Y96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K2" s="1" t="s">
        <v>0</v>
      </c>
    </row>
    <row r="4">
      <c r="C4" s="2">
        <v>28.0</v>
      </c>
      <c r="F4" s="2" t="s">
        <v>2</v>
      </c>
    </row>
    <row r="5">
      <c r="C5" s="2" t="s">
        <v>3</v>
      </c>
      <c r="D5" s="2" t="s">
        <v>4</v>
      </c>
      <c r="E5" s="2" t="s">
        <v>5</v>
      </c>
      <c r="F5" s="2" t="s">
        <v>3</v>
      </c>
      <c r="G5" s="2" t="s">
        <v>4</v>
      </c>
      <c r="H5" s="2" t="s">
        <v>5</v>
      </c>
    </row>
    <row r="6">
      <c r="B6" s="2" t="s">
        <v>6</v>
      </c>
      <c r="C6">
        <f>countifs(Sheet1!D:D,"28",Sheet1!E:E,"0",Sheet1!F:F,"hs.4",Sheet1!G:G,"",Sheet1!L:L,"&lt;&gt;",Sheet1!N:N,"")</f>
        <v>0</v>
      </c>
      <c r="D6" s="7">
        <f>countifs(Sheet1!D:D,"28",Sheet1!E:E,"0",Sheet1!F:F,"hs.5",Sheet1!G:G,"",Sheet1!L:L,"&lt;&gt;",Sheet1!N:N,"")</f>
        <v>0</v>
      </c>
      <c r="E6" s="7">
        <f>countifs(Sheet1!D:D,"28",Sheet1!E:E,"0",Sheet1!F:F,"0",Sheet1!G:G,"",Sheet1!L:L,"&lt;&gt;",Sheet1!N:N,"")</f>
        <v>0</v>
      </c>
      <c r="F6" s="7">
        <f>countifs(Sheet1!D:D,"28",Sheet1!E:E,"10",Sheet1!F:F,"hs.4",Sheet1!G:G,"",Sheet1!L:L,"&lt;&gt;",Sheet1!N:N,"")</f>
        <v>2</v>
      </c>
      <c r="G6" s="7">
        <f>countifs(Sheet1!D:D,"28",Sheet1!E:E,"10",Sheet1!F:F,"hs.5",Sheet1!G:G,"",Sheet1!L:L,"&lt;&gt;",Sheet1!N:N,"")</f>
        <v>1</v>
      </c>
      <c r="H6" s="7">
        <f>countifs(Sheet1!D:D,"28",Sheet1!E:E,"10",Sheet1!F:F,"0",Sheet1!G:G,"",Sheet1!L:L,"&lt;&gt;",Sheet1!N:N,"")</f>
        <v>2</v>
      </c>
      <c r="K6" s="1" t="s">
        <v>109</v>
      </c>
    </row>
    <row r="7">
      <c r="B7" s="2" t="s">
        <v>110</v>
      </c>
      <c r="C7">
        <f>countifs(Sheet1!D:D,"28",Sheet1!E:E,"0",Sheet1!F:F,"hs.4",Sheet1!G:G,"",Sheet1!N:N,"&lt;&gt;",Sheet1!P:P,"")</f>
        <v>12</v>
      </c>
      <c r="D7" s="7">
        <f>countifs(Sheet1!D:D,"28",Sheet1!E:E,"0",Sheet1!F:F,"hs.5",Sheet1!G:G,"",Sheet1!N:N,"&lt;&gt;",Sheet1!P:P,"")</f>
        <v>3</v>
      </c>
      <c r="E7" s="7">
        <f>countifs(Sheet1!D:D,"28",Sheet1!E:E,"0",Sheet1!F:F,"0",Sheet1!G:G,"",Sheet1!N:N,"&lt;&gt;",Sheet1!P:P,"")</f>
        <v>21</v>
      </c>
      <c r="F7" s="7">
        <f>countifs(Sheet1!D:D,"28",Sheet1!E:E,"10",Sheet1!F:F,"hs.4",Sheet1!G:G,"",Sheet1!N:N,"&lt;&gt;",Sheet1!P:P,"")</f>
        <v>2</v>
      </c>
      <c r="G7" s="7">
        <f>countifs(Sheet1!D:D,"28",Sheet1!E:E,"10",Sheet1!F:F,"hs.5",Sheet1!G:G,"",Sheet1!N:N,"&lt;&gt;",Sheet1!P:P,"")</f>
        <v>0</v>
      </c>
      <c r="H7" s="7">
        <f>countifs(Sheet1!D:D,"28",Sheet1!E:E,"10",Sheet1!F:F,"0",Sheet1!G:G,"",Sheet1!N:N,"&lt;&gt;",Sheet1!P:P,"")</f>
        <v>0</v>
      </c>
      <c r="K7" s="1" t="s">
        <v>111</v>
      </c>
    </row>
    <row r="8">
      <c r="B8" s="2" t="s">
        <v>112</v>
      </c>
      <c r="C8">
        <f>countifs(Sheet1!D:D,"28",Sheet1!E:E,"0",Sheet1!F:F,"hs.4",Sheet1!G:G,"",Sheet1!P:P,"&lt;&gt;",Sheet1!U:U,"",Sheet1!CS:CS,"")</f>
        <v>0</v>
      </c>
      <c r="D8" s="7">
        <f>countifs(Sheet1!D:D,"28",Sheet1!E:E,"0",Sheet1!F:F,"hs.5",Sheet1!G:G,"",Sheet1!P:P,"&lt;&gt;",Sheet1!U:U,"",Sheet1!CS:CS,"")</f>
        <v>2</v>
      </c>
      <c r="E8" s="7">
        <f>countifs(Sheet1!D:D,"28",Sheet1!E:E,"0",Sheet1!F:F,"0",Sheet1!G:G,"",Sheet1!P:P,"&lt;&gt;",Sheet1!U:U,"",Sheet1!CS:CS,"")</f>
        <v>1</v>
      </c>
      <c r="F8" s="7">
        <f>countifs(Sheet1!D:D,"28",Sheet1!E:E,"10",Sheet1!F:F,"hs.4",Sheet1!G:G,"",Sheet1!P:P,"&lt;&gt;",Sheet1!U:U,"",Sheet1!CS:CS,"")</f>
        <v>0</v>
      </c>
      <c r="G8" s="7">
        <f>countifs(Sheet1!D:D,"28",Sheet1!E:E,"10",Sheet1!F:F,"hs.5",Sheet1!G:G,"",Sheet1!P:P,"&lt;&gt;",Sheet1!U:U,"",Sheet1!CS:CS,"")</f>
        <v>0</v>
      </c>
      <c r="H8" s="7">
        <f>countifs(Sheet1!D:D,"28",Sheet1!E:E,"10",Sheet1!F:F,"0",Sheet1!G:G,"",Sheet1!P:P,"&lt;&gt;",Sheet1!U:U,"",Sheet1!CS:CS,"")</f>
        <v>2</v>
      </c>
      <c r="K8" s="1" t="s">
        <v>115</v>
      </c>
    </row>
    <row r="9">
      <c r="B9" s="2" t="s">
        <v>116</v>
      </c>
      <c r="C9" s="7">
        <f>countifs(Sheet1!D:D,"28",Sheet1!E:E,"0",Sheet1!F:F,"hs.4",Sheet1!G:G,"",Sheet1!U:U,"&lt;&gt;")</f>
        <v>37</v>
      </c>
      <c r="D9" s="7">
        <f>countifs(Sheet1!D:D,"28",Sheet1!E:E,"0",Sheet1!F:F,"hs.5",Sheet1!G:G,"",Sheet1!U:U,"&lt;&gt;")</f>
        <v>37</v>
      </c>
      <c r="E9" s="7">
        <f>countifs(Sheet1!D:D,"28",Sheet1!E:E,"0",Sheet1!F:F,"0",Sheet1!G:G,"",Sheet1!U:U,"&lt;&gt;")</f>
        <v>45</v>
      </c>
      <c r="F9" s="7">
        <f>countifs(Sheet1!D:D,"28",Sheet1!E:E,"10",Sheet1!F:F,"hs.4",Sheet1!G:G,"",Sheet1!U:U,"&lt;&gt;")</f>
        <v>35</v>
      </c>
      <c r="G9" s="7">
        <f>countifs(Sheet1!D:D,"28",Sheet1!E:E,"10",Sheet1!F:F,"hs.5",Sheet1!G:G,"",Sheet1!U:U,"&lt;&gt;")</f>
        <v>42</v>
      </c>
      <c r="H9" s="7">
        <f>countifs(Sheet1!D:D,"28",Sheet1!E:E,"10",Sheet1!F:F,"0",Sheet1!G:G,"",Sheet1!U:U,"&lt;&gt;")</f>
        <v>31</v>
      </c>
      <c r="K9" s="1" t="s">
        <v>120</v>
      </c>
    </row>
    <row r="10">
      <c r="B10" s="2" t="s">
        <v>122</v>
      </c>
      <c r="C10">
        <f t="shared" ref="C10:H10" si="1">sum(C6:C9)</f>
        <v>49</v>
      </c>
      <c r="D10">
        <f t="shared" si="1"/>
        <v>42</v>
      </c>
      <c r="E10">
        <f t="shared" si="1"/>
        <v>67</v>
      </c>
      <c r="F10">
        <f t="shared" si="1"/>
        <v>39</v>
      </c>
      <c r="G10">
        <f t="shared" si="1"/>
        <v>43</v>
      </c>
      <c r="H10">
        <f t="shared" si="1"/>
        <v>35</v>
      </c>
      <c r="K10" s="1" t="s">
        <v>123</v>
      </c>
    </row>
    <row r="11">
      <c r="K11" s="1" t="s">
        <v>124</v>
      </c>
    </row>
    <row r="13">
      <c r="B13" s="2" t="s">
        <v>125</v>
      </c>
      <c r="C13">
        <f>countifs(Sheet1!D:D,"28",Sheet1!E:E,"0",Sheet1!F:F,"hs.4",Sheet1!L:L,"&lt;&gt;")</f>
        <v>43</v>
      </c>
      <c r="D13" s="7">
        <f>countifs(Sheet1!D:D,"28",Sheet1!E:E,"0",Sheet1!F:F,"hs.5",Sheet1!L:L,"&lt;&gt;")</f>
        <v>48</v>
      </c>
      <c r="E13" s="7">
        <f>countifs(Sheet1!D:D,"28",Sheet1!E:E,"0",Sheet1!F:F,"0",Sheet1!L:L,"&lt;&gt;")</f>
        <v>53</v>
      </c>
      <c r="F13" s="7">
        <f>countifs(Sheet1!D:D,"28",Sheet1!E:E,"10",Sheet1!F:F,"hs.4",Sheet1!L:L,"&lt;&gt;")</f>
        <v>49</v>
      </c>
      <c r="G13" s="7">
        <f>countifs(Sheet1!D:D,"28",Sheet1!E:E,"10",Sheet1!F:F,"hs.5",Sheet1!L:L,"&lt;&gt;")</f>
        <v>53</v>
      </c>
      <c r="H13" s="7">
        <f>countifs(Sheet1!D:D,"28",Sheet1!E:E,"10",Sheet1!F:F,"0",Sheet1!L:L,"&lt;&gt;")</f>
        <v>44</v>
      </c>
      <c r="K13" s="1" t="s">
        <v>129</v>
      </c>
    </row>
    <row r="14">
      <c r="B14" s="2" t="s">
        <v>130</v>
      </c>
      <c r="C14">
        <f>countifs(Sheet1!D:D,"28",Sheet1!E:E,"0",Sheet1!F:F,"hs.4",Sheet1!G:G,"&lt;&gt;")</f>
        <v>5</v>
      </c>
      <c r="D14" s="7">
        <f>countifs(Sheet1!D:D,"28",Sheet1!E:E,"0",Sheet1!F:F,"hs.5",Sheet1!G:G,"&lt;&gt;")</f>
        <v>7</v>
      </c>
      <c r="E14" s="7">
        <f>countifs(Sheet1!D:D,"28",Sheet1!E:E,"0",Sheet1!F:F,"0",Sheet1!G:G,"&lt;&gt;")</f>
        <v>7</v>
      </c>
      <c r="F14" s="7">
        <f>countifs(Sheet1!D:D,"28",Sheet1!E:E,"10",Sheet1!F:F,"hs.4",Sheet1!G:G,"&lt;&gt;")</f>
        <v>11</v>
      </c>
      <c r="G14" s="7">
        <f>countifs(Sheet1!D:D,"28",Sheet1!E:E,"10",Sheet1!F:F,"hs.5",Sheet1!G:G,"&lt;&gt;")</f>
        <v>9</v>
      </c>
      <c r="H14" s="7">
        <f>countifs(Sheet1!D:D,"28",Sheet1!E:E,"10",Sheet1!F:F,"0",Sheet1!G:G,"&lt;&gt;")</f>
        <v>9</v>
      </c>
      <c r="K14" s="1" t="s">
        <v>131</v>
      </c>
    </row>
    <row r="15">
      <c r="B15" s="2" t="s">
        <v>132</v>
      </c>
      <c r="C15">
        <f t="shared" ref="C15:H15" si="2">1-(C14/C13)</f>
        <v>0.8837209302</v>
      </c>
      <c r="D15">
        <f t="shared" si="2"/>
        <v>0.8541666667</v>
      </c>
      <c r="E15">
        <f t="shared" si="2"/>
        <v>0.8679245283</v>
      </c>
      <c r="F15">
        <f t="shared" si="2"/>
        <v>0.7755102041</v>
      </c>
      <c r="G15">
        <f t="shared" si="2"/>
        <v>0.8301886792</v>
      </c>
      <c r="H15">
        <f t="shared" si="2"/>
        <v>0.7954545455</v>
      </c>
    </row>
    <row r="18">
      <c r="B18" s="1" t="s">
        <v>133</v>
      </c>
      <c r="C18">
        <f>countifs(Sheet1!G:G,"",Sheet1!AH:AH,"",Sheet1!C:C,"para")</f>
        <v>155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" t="s">
        <v>1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2" t="s">
        <v>29</v>
      </c>
      <c r="Y1" s="3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>
      <c r="A2" s="1">
        <v>11.0</v>
      </c>
      <c r="C2" s="1" t="s">
        <v>61</v>
      </c>
      <c r="D2" s="1">
        <v>28.0</v>
      </c>
      <c r="E2" s="1">
        <v>0.0</v>
      </c>
      <c r="F2" s="1">
        <v>0.0</v>
      </c>
      <c r="H2" s="5">
        <v>43183.0</v>
      </c>
      <c r="I2" s="5">
        <v>43187.0</v>
      </c>
      <c r="J2" s="6">
        <v>0.25555555555555554</v>
      </c>
      <c r="K2" s="1">
        <v>2.0</v>
      </c>
      <c r="L2" s="5">
        <v>43187.0</v>
      </c>
      <c r="M2" s="1">
        <v>46.26</v>
      </c>
      <c r="N2" s="5">
        <v>43191.0</v>
      </c>
      <c r="O2" s="1">
        <v>722.97</v>
      </c>
    </row>
    <row r="3">
      <c r="A3" s="1">
        <v>5.0</v>
      </c>
      <c r="C3" s="1" t="s">
        <v>61</v>
      </c>
      <c r="D3" s="1">
        <v>28.0</v>
      </c>
      <c r="E3" s="1">
        <v>0.0</v>
      </c>
      <c r="F3" s="1">
        <v>0.0</v>
      </c>
      <c r="H3" s="5">
        <v>43182.0</v>
      </c>
      <c r="I3" s="5">
        <v>43187.0</v>
      </c>
      <c r="J3" s="6">
        <v>0.2569444444444444</v>
      </c>
      <c r="K3" s="1">
        <v>1.0</v>
      </c>
      <c r="L3" s="5">
        <v>43187.0</v>
      </c>
      <c r="M3" s="1">
        <v>61.23</v>
      </c>
      <c r="N3" s="5">
        <v>43191.0</v>
      </c>
      <c r="O3" s="1">
        <v>529.21</v>
      </c>
    </row>
    <row r="4">
      <c r="A4" s="1">
        <v>1.0</v>
      </c>
      <c r="C4" s="1" t="s">
        <v>61</v>
      </c>
      <c r="D4" s="1">
        <v>28.0</v>
      </c>
      <c r="E4" s="1">
        <v>0.0</v>
      </c>
      <c r="F4" s="1" t="s">
        <v>3</v>
      </c>
      <c r="H4" s="5">
        <v>43181.0</v>
      </c>
      <c r="I4" s="5">
        <v>43186.0</v>
      </c>
      <c r="J4" s="6">
        <v>0.2701388888888889</v>
      </c>
      <c r="K4" s="1">
        <v>1.0</v>
      </c>
      <c r="L4" s="5">
        <v>43186.0</v>
      </c>
      <c r="M4" s="1">
        <v>46.91</v>
      </c>
      <c r="N4" s="5">
        <v>43191.0</v>
      </c>
      <c r="O4" s="1">
        <v>386.35</v>
      </c>
    </row>
    <row r="5">
      <c r="A5" s="1">
        <v>14.0</v>
      </c>
      <c r="C5" s="1" t="s">
        <v>61</v>
      </c>
      <c r="D5" s="1">
        <v>28.0</v>
      </c>
      <c r="E5" s="1">
        <v>0.0</v>
      </c>
      <c r="F5" s="1" t="s">
        <v>3</v>
      </c>
      <c r="H5" s="5">
        <v>43183.0</v>
      </c>
      <c r="I5" s="5">
        <v>43187.0</v>
      </c>
      <c r="J5" s="6">
        <v>0.42430555555555555</v>
      </c>
      <c r="K5" s="1">
        <v>2.0</v>
      </c>
      <c r="L5" s="5">
        <v>43187.0</v>
      </c>
      <c r="M5" s="1">
        <v>31.14</v>
      </c>
      <c r="N5" s="5">
        <v>43191.0</v>
      </c>
      <c r="O5" s="1">
        <v>459.16</v>
      </c>
      <c r="BB5" s="1" t="s">
        <v>108</v>
      </c>
    </row>
    <row r="6">
      <c r="A6" s="1">
        <v>6.0</v>
      </c>
      <c r="C6" s="1" t="s">
        <v>61</v>
      </c>
      <c r="D6" s="1">
        <v>28.0</v>
      </c>
      <c r="E6" s="1">
        <v>0.0</v>
      </c>
      <c r="F6" s="1" t="s">
        <v>3</v>
      </c>
      <c r="H6" s="5">
        <v>43183.0</v>
      </c>
      <c r="I6" s="5">
        <v>43187.0</v>
      </c>
      <c r="J6" s="6">
        <v>0.2604166666666667</v>
      </c>
      <c r="K6" s="1">
        <v>2.0</v>
      </c>
      <c r="L6" s="5">
        <v>43187.0</v>
      </c>
      <c r="M6" s="1">
        <v>71.64</v>
      </c>
      <c r="N6" s="5">
        <v>43191.0</v>
      </c>
      <c r="O6" s="1">
        <v>441.04</v>
      </c>
    </row>
    <row r="7">
      <c r="A7" s="1">
        <v>15.0</v>
      </c>
      <c r="C7" s="1" t="s">
        <v>61</v>
      </c>
      <c r="D7" s="1">
        <v>28.0</v>
      </c>
      <c r="E7" s="1">
        <v>0.0</v>
      </c>
      <c r="F7" s="1" t="s">
        <v>4</v>
      </c>
      <c r="H7" s="5">
        <v>43184.0</v>
      </c>
      <c r="I7" s="5">
        <v>43187.0</v>
      </c>
      <c r="J7" s="6">
        <v>0.4270833333333333</v>
      </c>
      <c r="K7" s="1">
        <v>2.0</v>
      </c>
      <c r="L7" s="5">
        <v>43187.0</v>
      </c>
      <c r="M7" s="1">
        <v>45.13</v>
      </c>
      <c r="N7" s="5">
        <v>43191.0</v>
      </c>
      <c r="O7" s="1">
        <v>530.07</v>
      </c>
      <c r="BB7" s="1" t="s">
        <v>108</v>
      </c>
    </row>
    <row r="8">
      <c r="A8" s="1">
        <v>7.0</v>
      </c>
      <c r="C8" s="1" t="s">
        <v>61</v>
      </c>
      <c r="D8" s="1">
        <v>28.0</v>
      </c>
      <c r="E8" s="1">
        <v>0.0</v>
      </c>
      <c r="F8" s="1" t="s">
        <v>4</v>
      </c>
      <c r="H8" s="5">
        <v>43183.0</v>
      </c>
      <c r="I8" s="5">
        <v>43187.0</v>
      </c>
      <c r="J8" s="6">
        <v>0.25416666666666665</v>
      </c>
      <c r="K8" s="1">
        <v>1.0</v>
      </c>
      <c r="L8" s="5">
        <v>43187.0</v>
      </c>
      <c r="M8" s="1">
        <v>52.0</v>
      </c>
      <c r="N8" s="5">
        <v>43191.0</v>
      </c>
      <c r="O8" s="1">
        <v>587.11</v>
      </c>
    </row>
    <row r="9">
      <c r="A9" s="1">
        <v>10.0</v>
      </c>
      <c r="C9" s="1" t="s">
        <v>61</v>
      </c>
      <c r="D9" s="1">
        <v>28.0</v>
      </c>
      <c r="E9" s="1">
        <v>0.0</v>
      </c>
      <c r="F9" s="1" t="s">
        <v>4</v>
      </c>
      <c r="H9" s="5">
        <v>43183.0</v>
      </c>
      <c r="I9" s="5">
        <v>43187.0</v>
      </c>
      <c r="J9" s="6">
        <v>0.2534722222222222</v>
      </c>
      <c r="K9" s="1">
        <v>1.0</v>
      </c>
      <c r="L9" s="5">
        <v>43187.0</v>
      </c>
      <c r="M9" s="1">
        <v>53.54</v>
      </c>
      <c r="N9" s="5">
        <v>43191.0</v>
      </c>
      <c r="O9" s="1">
        <v>898.88</v>
      </c>
    </row>
    <row r="10">
      <c r="A10" s="1">
        <v>17.0</v>
      </c>
      <c r="C10" s="1" t="s">
        <v>61</v>
      </c>
      <c r="D10" s="1">
        <v>28.0</v>
      </c>
      <c r="E10" s="1">
        <v>10.0</v>
      </c>
      <c r="F10" s="1" t="s">
        <v>3</v>
      </c>
      <c r="H10" s="5">
        <v>43183.0</v>
      </c>
      <c r="I10" s="5">
        <v>43187.0</v>
      </c>
      <c r="J10" s="6">
        <v>0.42986111111111114</v>
      </c>
      <c r="K10" s="1">
        <v>1.0</v>
      </c>
      <c r="L10" s="5">
        <v>43187.0</v>
      </c>
      <c r="M10" s="1">
        <v>48.69</v>
      </c>
      <c r="N10" s="5">
        <v>43191.0</v>
      </c>
      <c r="O10" s="1">
        <v>538.37</v>
      </c>
    </row>
    <row r="11">
      <c r="A11" s="1">
        <v>19.0</v>
      </c>
      <c r="C11" s="1" t="s">
        <v>61</v>
      </c>
      <c r="D11" s="1">
        <v>28.0</v>
      </c>
      <c r="E11" s="1">
        <v>10.0</v>
      </c>
      <c r="F11" s="1" t="s">
        <v>3</v>
      </c>
      <c r="H11" s="5">
        <v>43183.0</v>
      </c>
      <c r="I11" s="5">
        <v>43187.0</v>
      </c>
      <c r="J11" s="6">
        <v>0.43125</v>
      </c>
      <c r="K11" s="1">
        <v>1.0</v>
      </c>
      <c r="L11" s="5">
        <v>43187.0</v>
      </c>
      <c r="M11" s="1">
        <v>32.96</v>
      </c>
      <c r="N11" s="5">
        <v>43191.0</v>
      </c>
      <c r="O11" s="1">
        <v>404.7</v>
      </c>
    </row>
    <row r="12">
      <c r="A12" s="1">
        <v>50.0</v>
      </c>
      <c r="C12" s="1" t="s">
        <v>61</v>
      </c>
      <c r="D12" s="1">
        <v>28.0</v>
      </c>
      <c r="E12" s="1">
        <v>10.0</v>
      </c>
      <c r="F12" s="1" t="s">
        <v>3</v>
      </c>
      <c r="H12" s="5">
        <v>43186.0</v>
      </c>
      <c r="I12" s="5">
        <v>43190.0</v>
      </c>
      <c r="J12" s="6">
        <v>0.4756944444444444</v>
      </c>
      <c r="K12" s="1">
        <v>1.0</v>
      </c>
      <c r="L12" s="5">
        <v>43190.0</v>
      </c>
      <c r="M12" s="1">
        <v>43.63</v>
      </c>
      <c r="N12" s="5">
        <v>43194.0</v>
      </c>
      <c r="O12" s="1">
        <v>452.11</v>
      </c>
    </row>
    <row r="13">
      <c r="A13" s="1">
        <v>23.0</v>
      </c>
      <c r="C13" s="1" t="s">
        <v>61</v>
      </c>
      <c r="D13" s="1">
        <v>28.0</v>
      </c>
      <c r="E13" s="1">
        <v>10.0</v>
      </c>
      <c r="F13" s="1" t="s">
        <v>3</v>
      </c>
      <c r="H13" s="5">
        <v>46836.0</v>
      </c>
      <c r="I13" s="5">
        <v>43187.0</v>
      </c>
      <c r="J13" s="6">
        <v>0.5416666666666666</v>
      </c>
      <c r="K13" s="1">
        <v>2.0</v>
      </c>
      <c r="L13" s="5">
        <v>43187.0</v>
      </c>
      <c r="M13" s="1">
        <v>28.95</v>
      </c>
      <c r="N13" s="5">
        <v>43191.0</v>
      </c>
      <c r="O13" s="1">
        <v>383.38</v>
      </c>
      <c r="P13" s="5">
        <v>43194.0</v>
      </c>
      <c r="Q13" s="1">
        <v>880.99</v>
      </c>
      <c r="R13" s="5">
        <v>43192.0</v>
      </c>
      <c r="S13" s="6">
        <v>0.3125</v>
      </c>
      <c r="T13" s="6">
        <v>0.3590277777777778</v>
      </c>
    </row>
    <row r="14">
      <c r="A14" s="1">
        <v>55.0</v>
      </c>
      <c r="C14" s="1" t="s">
        <v>61</v>
      </c>
      <c r="D14" s="1">
        <v>28.0</v>
      </c>
      <c r="E14" s="1">
        <v>0.0</v>
      </c>
      <c r="F14" s="1" t="s">
        <v>4</v>
      </c>
      <c r="H14" s="5">
        <v>43186.0</v>
      </c>
      <c r="I14" s="5">
        <v>43190.0</v>
      </c>
      <c r="J14" s="6">
        <v>0.5104166666666666</v>
      </c>
      <c r="K14" s="1">
        <v>1.0</v>
      </c>
      <c r="L14" s="5">
        <v>43190.0</v>
      </c>
      <c r="M14" s="1">
        <v>63.48</v>
      </c>
      <c r="N14" s="5">
        <v>43194.0</v>
      </c>
      <c r="O14" s="1">
        <v>407.67</v>
      </c>
    </row>
    <row r="15">
      <c r="A15" s="1">
        <v>74.0</v>
      </c>
      <c r="C15" s="1" t="s">
        <v>61</v>
      </c>
      <c r="D15" s="1">
        <v>28.0</v>
      </c>
      <c r="E15" s="1">
        <v>0.0</v>
      </c>
      <c r="F15" s="1" t="s">
        <v>3</v>
      </c>
      <c r="H15" s="5">
        <v>43188.0</v>
      </c>
      <c r="I15" s="5">
        <v>43191.0</v>
      </c>
      <c r="J15" s="6">
        <v>0.5923611111111111</v>
      </c>
      <c r="K15" s="1">
        <v>1.0</v>
      </c>
      <c r="L15" s="5">
        <v>43191.0</v>
      </c>
      <c r="M15" s="1">
        <v>64.96</v>
      </c>
      <c r="N15" s="5">
        <v>43195.0</v>
      </c>
      <c r="O15" s="1">
        <v>401.36</v>
      </c>
    </row>
    <row r="16">
      <c r="A16" s="1">
        <v>72.0</v>
      </c>
      <c r="C16" s="1" t="s">
        <v>61</v>
      </c>
      <c r="D16" s="1">
        <v>28.0</v>
      </c>
      <c r="E16" s="1">
        <v>0.0</v>
      </c>
      <c r="F16" s="1" t="s">
        <v>4</v>
      </c>
      <c r="H16" s="5">
        <v>43188.0</v>
      </c>
      <c r="I16" s="5">
        <v>43191.0</v>
      </c>
      <c r="J16" s="6">
        <v>0.5972222222222222</v>
      </c>
      <c r="K16" s="1">
        <v>1.0</v>
      </c>
      <c r="L16" s="5">
        <v>43191.0</v>
      </c>
      <c r="M16" s="1">
        <v>72.08</v>
      </c>
      <c r="N16" s="5">
        <v>43195.0</v>
      </c>
      <c r="O16" s="1">
        <v>430.72</v>
      </c>
    </row>
    <row r="17">
      <c r="A17" s="1">
        <v>56.0</v>
      </c>
      <c r="C17" s="1" t="s">
        <v>61</v>
      </c>
      <c r="D17" s="1">
        <v>28.0</v>
      </c>
      <c r="E17" s="1">
        <v>0.0</v>
      </c>
      <c r="F17" s="1">
        <v>0.0</v>
      </c>
      <c r="H17" s="5">
        <v>43186.0</v>
      </c>
      <c r="I17" s="5">
        <v>43190.0</v>
      </c>
      <c r="J17" s="6">
        <v>0.5090277777777777</v>
      </c>
      <c r="K17" s="1">
        <v>1.0</v>
      </c>
      <c r="L17" s="5">
        <v>43190.0</v>
      </c>
      <c r="M17" s="1">
        <v>66.22</v>
      </c>
      <c r="N17" s="5">
        <v>43195.0</v>
      </c>
      <c r="O17" s="1">
        <v>371.86</v>
      </c>
    </row>
    <row r="18">
      <c r="A18" s="1">
        <v>73.0</v>
      </c>
      <c r="C18" s="1" t="s">
        <v>61</v>
      </c>
      <c r="D18" s="1">
        <v>28.0</v>
      </c>
      <c r="E18" s="1">
        <v>0.0</v>
      </c>
      <c r="F18" s="1">
        <v>0.0</v>
      </c>
      <c r="H18" s="5">
        <v>43188.0</v>
      </c>
      <c r="I18" s="5">
        <v>43191.0</v>
      </c>
      <c r="J18" s="6">
        <v>0.5993055555555555</v>
      </c>
      <c r="K18" s="1">
        <v>2.0</v>
      </c>
      <c r="L18" s="5">
        <v>43191.0</v>
      </c>
      <c r="M18" s="1">
        <v>61.76</v>
      </c>
      <c r="N18" s="5">
        <v>43195.0</v>
      </c>
      <c r="O18" s="1">
        <v>367.11</v>
      </c>
    </row>
    <row r="19">
      <c r="A19" s="1">
        <v>66.0</v>
      </c>
      <c r="C19" s="1" t="s">
        <v>61</v>
      </c>
      <c r="D19" s="1">
        <v>28.0</v>
      </c>
      <c r="E19" s="1">
        <v>10.0</v>
      </c>
      <c r="F19" s="1">
        <v>0.0</v>
      </c>
      <c r="H19" s="5">
        <v>43187.0</v>
      </c>
      <c r="I19" s="5">
        <v>43191.0</v>
      </c>
      <c r="J19" s="6">
        <v>0.5798611111111112</v>
      </c>
      <c r="K19" s="1">
        <v>2.0</v>
      </c>
      <c r="L19" s="5">
        <v>43191.0</v>
      </c>
      <c r="M19" s="1">
        <v>73.33</v>
      </c>
      <c r="N19" s="5">
        <v>43195.0</v>
      </c>
      <c r="O19" s="1">
        <v>362.03</v>
      </c>
    </row>
    <row r="20">
      <c r="A20" s="1">
        <v>106.0</v>
      </c>
      <c r="C20" s="1" t="s">
        <v>61</v>
      </c>
      <c r="D20" s="1">
        <v>28.0</v>
      </c>
      <c r="E20" s="1">
        <v>0.0</v>
      </c>
      <c r="F20" s="1" t="s">
        <v>3</v>
      </c>
      <c r="H20" s="5">
        <v>43189.0</v>
      </c>
      <c r="I20" s="5">
        <v>43192.0</v>
      </c>
      <c r="J20" s="6">
        <v>0.5270833333333333</v>
      </c>
      <c r="K20" s="1">
        <v>1.0</v>
      </c>
      <c r="L20" s="5">
        <v>43192.0</v>
      </c>
      <c r="M20" s="1">
        <v>47.97</v>
      </c>
      <c r="N20" s="5">
        <v>43197.0</v>
      </c>
      <c r="O20" s="1">
        <v>403.94</v>
      </c>
    </row>
    <row r="21">
      <c r="A21" s="1">
        <v>113.0</v>
      </c>
      <c r="C21" s="1" t="s">
        <v>61</v>
      </c>
      <c r="D21" s="1">
        <v>28.0</v>
      </c>
      <c r="E21" s="1">
        <v>0.0</v>
      </c>
      <c r="F21" s="1">
        <v>0.0</v>
      </c>
      <c r="H21" s="5">
        <v>43189.0</v>
      </c>
      <c r="I21" s="5">
        <v>43193.0</v>
      </c>
      <c r="J21" s="6">
        <v>0.34444444444444444</v>
      </c>
      <c r="K21" s="1">
        <v>1.0</v>
      </c>
      <c r="L21" s="5">
        <v>43193.0</v>
      </c>
      <c r="M21" s="1">
        <v>73.13</v>
      </c>
      <c r="N21" s="5">
        <v>43197.0</v>
      </c>
      <c r="O21" s="1">
        <v>359.94</v>
      </c>
    </row>
    <row r="22">
      <c r="A22" s="1">
        <v>116.0</v>
      </c>
      <c r="C22" s="1" t="s">
        <v>61</v>
      </c>
      <c r="D22" s="1">
        <v>28.0</v>
      </c>
      <c r="E22" s="1">
        <v>0.0</v>
      </c>
      <c r="F22" s="1">
        <v>0.0</v>
      </c>
      <c r="H22" s="5">
        <v>43189.0</v>
      </c>
      <c r="I22" s="5">
        <v>43193.0</v>
      </c>
      <c r="J22" s="6">
        <v>0.3472222222222222</v>
      </c>
      <c r="K22" s="1">
        <v>1.0</v>
      </c>
      <c r="L22" s="5">
        <v>43193.0</v>
      </c>
      <c r="M22" s="1">
        <v>45.59</v>
      </c>
      <c r="N22" s="9">
        <v>43197.0</v>
      </c>
      <c r="O22" s="1">
        <v>436.87</v>
      </c>
    </row>
    <row r="23">
      <c r="A23" s="1">
        <v>135.0</v>
      </c>
      <c r="C23" s="1" t="s">
        <v>61</v>
      </c>
      <c r="D23" s="1">
        <v>28.0</v>
      </c>
      <c r="E23" s="1">
        <v>10.0</v>
      </c>
      <c r="F23" s="1">
        <v>0.0</v>
      </c>
      <c r="H23" s="5">
        <v>43189.0</v>
      </c>
      <c r="I23" s="5">
        <v>43193.0</v>
      </c>
      <c r="J23" s="6">
        <v>0.5152777777777777</v>
      </c>
      <c r="K23" s="1">
        <v>1.0</v>
      </c>
      <c r="L23" s="5">
        <v>43193.0</v>
      </c>
      <c r="M23" s="1">
        <v>66.87</v>
      </c>
      <c r="N23" s="5">
        <v>43197.0</v>
      </c>
      <c r="O23" s="1">
        <v>476.63</v>
      </c>
    </row>
    <row r="24">
      <c r="A24" s="1">
        <v>139.0</v>
      </c>
      <c r="C24" s="1" t="s">
        <v>61</v>
      </c>
      <c r="D24" s="1">
        <v>28.0</v>
      </c>
      <c r="E24" s="1">
        <v>10.0</v>
      </c>
      <c r="F24" s="1" t="s">
        <v>3</v>
      </c>
      <c r="H24" s="5">
        <v>43189.0</v>
      </c>
      <c r="I24" s="5">
        <v>43193.0</v>
      </c>
      <c r="J24" s="6">
        <v>0.5222222222222223</v>
      </c>
      <c r="K24" s="1">
        <v>1.0</v>
      </c>
      <c r="L24" s="5">
        <v>43193.0</v>
      </c>
      <c r="M24" s="1">
        <v>61.43</v>
      </c>
      <c r="N24" s="5">
        <v>43197.0</v>
      </c>
      <c r="O24" s="1">
        <v>372.49</v>
      </c>
    </row>
    <row r="25">
      <c r="A25" s="1">
        <v>141.0</v>
      </c>
      <c r="C25" s="1" t="s">
        <v>61</v>
      </c>
      <c r="D25" s="1">
        <v>28.0</v>
      </c>
      <c r="E25" s="1">
        <v>10.0</v>
      </c>
      <c r="F25" s="1">
        <v>0.0</v>
      </c>
      <c r="H25" s="5">
        <v>43189.0</v>
      </c>
      <c r="I25" s="5">
        <v>43193.0</v>
      </c>
      <c r="J25" s="6">
        <v>0.5173611111111112</v>
      </c>
      <c r="K25" s="1">
        <v>1.0</v>
      </c>
      <c r="L25" s="5">
        <v>43193.0</v>
      </c>
      <c r="M25" s="1">
        <v>63.03</v>
      </c>
      <c r="N25" s="5">
        <v>43198.0</v>
      </c>
      <c r="O25" s="1">
        <v>452.86</v>
      </c>
    </row>
    <row r="26">
      <c r="A26" s="1">
        <v>172.0</v>
      </c>
      <c r="C26" s="1" t="s">
        <v>61</v>
      </c>
      <c r="D26" s="1">
        <v>28.0</v>
      </c>
      <c r="E26" s="1">
        <v>10.0</v>
      </c>
      <c r="F26" s="1" t="s">
        <v>4</v>
      </c>
      <c r="H26" s="5">
        <v>43190.0</v>
      </c>
      <c r="I26" s="5">
        <v>43194.0</v>
      </c>
      <c r="J26" s="6">
        <v>0.4965277777777778</v>
      </c>
      <c r="K26" s="1">
        <v>1.0</v>
      </c>
      <c r="L26" s="5">
        <v>43194.0</v>
      </c>
      <c r="M26" s="1">
        <v>67.41</v>
      </c>
      <c r="N26" s="5">
        <v>43198.0</v>
      </c>
      <c r="O26" s="1">
        <v>448.85</v>
      </c>
    </row>
    <row r="27">
      <c r="A27" s="1">
        <v>219.0</v>
      </c>
      <c r="C27" s="1" t="s">
        <v>61</v>
      </c>
      <c r="D27" s="1">
        <v>28.0</v>
      </c>
      <c r="E27" s="1">
        <v>0.0</v>
      </c>
      <c r="F27" s="1">
        <v>0.0</v>
      </c>
      <c r="H27" s="5">
        <v>43192.0</v>
      </c>
      <c r="I27" s="5">
        <v>43196.0</v>
      </c>
      <c r="J27" s="6">
        <v>0.34097222222222223</v>
      </c>
      <c r="K27" s="1">
        <v>1.0</v>
      </c>
      <c r="L27" s="5">
        <v>43196.0</v>
      </c>
      <c r="M27" s="1">
        <v>76.02</v>
      </c>
      <c r="N27" s="5">
        <v>43199.0</v>
      </c>
      <c r="O27" s="1">
        <v>440.82</v>
      </c>
    </row>
    <row r="28">
      <c r="A28" s="1">
        <v>212.0</v>
      </c>
      <c r="C28" s="1" t="s">
        <v>61</v>
      </c>
      <c r="D28" s="1">
        <v>28.0</v>
      </c>
      <c r="E28" s="1">
        <v>0.0</v>
      </c>
      <c r="F28" s="1" t="s">
        <v>4</v>
      </c>
      <c r="H28" s="5">
        <v>43192.0</v>
      </c>
      <c r="I28" s="5">
        <v>43196.0</v>
      </c>
      <c r="J28" s="6">
        <v>0.3458333333333333</v>
      </c>
      <c r="K28" s="1">
        <v>1.0</v>
      </c>
      <c r="L28" s="5">
        <v>43196.0</v>
      </c>
      <c r="M28" s="1">
        <v>72.96</v>
      </c>
      <c r="N28" s="5">
        <v>43200.0</v>
      </c>
      <c r="O28" s="1">
        <v>410.64</v>
      </c>
    </row>
    <row r="29">
      <c r="A29" s="1">
        <v>218.0</v>
      </c>
      <c r="C29" s="1" t="s">
        <v>61</v>
      </c>
      <c r="D29" s="1">
        <v>28.0</v>
      </c>
      <c r="E29" s="1">
        <v>0.0</v>
      </c>
      <c r="F29" s="1" t="s">
        <v>4</v>
      </c>
      <c r="H29" s="5">
        <v>43192.0</v>
      </c>
      <c r="I29" s="5">
        <v>43196.0</v>
      </c>
      <c r="J29" s="6">
        <v>0.34375</v>
      </c>
      <c r="K29" s="1">
        <v>3.0</v>
      </c>
      <c r="L29" s="5">
        <v>43196.0</v>
      </c>
      <c r="M29" s="1">
        <v>64.44</v>
      </c>
      <c r="N29" s="5">
        <v>43200.0</v>
      </c>
      <c r="O29" s="1">
        <v>396.18</v>
      </c>
    </row>
    <row r="30">
      <c r="A30" s="1">
        <v>213.0</v>
      </c>
      <c r="C30" s="1" t="s">
        <v>61</v>
      </c>
      <c r="D30" s="1">
        <v>28.0</v>
      </c>
      <c r="E30" s="1">
        <v>0.0</v>
      </c>
      <c r="F30" s="1">
        <v>0.0</v>
      </c>
      <c r="H30" s="5">
        <v>43192.0</v>
      </c>
      <c r="I30" s="5">
        <v>43196.0</v>
      </c>
      <c r="J30" s="6">
        <v>0.34305555555555556</v>
      </c>
      <c r="K30" s="1">
        <v>2.0</v>
      </c>
      <c r="L30" s="5">
        <v>43196.0</v>
      </c>
      <c r="M30" s="1">
        <v>65.86</v>
      </c>
      <c r="N30" s="5">
        <v>43200.0</v>
      </c>
      <c r="O30" s="1">
        <v>381.06</v>
      </c>
    </row>
    <row r="31">
      <c r="A31" s="1">
        <v>224.0</v>
      </c>
      <c r="C31" s="1" t="s">
        <v>61</v>
      </c>
      <c r="D31" s="1">
        <v>28.0</v>
      </c>
      <c r="E31" s="1">
        <v>10.0</v>
      </c>
      <c r="F31" s="1" t="s">
        <v>4</v>
      </c>
      <c r="H31" s="5">
        <v>43192.0</v>
      </c>
      <c r="I31" s="5">
        <v>43196.0</v>
      </c>
      <c r="J31" s="6">
        <v>0.3541666666666667</v>
      </c>
      <c r="K31" s="1">
        <v>2.0</v>
      </c>
      <c r="L31" s="5">
        <v>43196.0</v>
      </c>
      <c r="M31" s="1">
        <v>51.95</v>
      </c>
      <c r="N31" s="5">
        <v>43200.0</v>
      </c>
      <c r="O31" s="1">
        <v>444.53</v>
      </c>
    </row>
    <row r="32">
      <c r="A32" s="1">
        <v>240.0</v>
      </c>
      <c r="C32" s="1" t="s">
        <v>61</v>
      </c>
      <c r="D32" s="1">
        <v>28.0</v>
      </c>
      <c r="E32" s="1">
        <v>0.0</v>
      </c>
      <c r="F32" s="1" t="s">
        <v>3</v>
      </c>
      <c r="H32" s="5">
        <v>43193.0</v>
      </c>
      <c r="I32" s="5">
        <v>43197.0</v>
      </c>
      <c r="J32" s="6">
        <v>0.3298611111111111</v>
      </c>
      <c r="K32" s="1">
        <v>2.0</v>
      </c>
      <c r="L32" s="5">
        <v>43197.0</v>
      </c>
      <c r="M32" s="1">
        <v>60.47</v>
      </c>
      <c r="N32" s="5">
        <v>43201.0</v>
      </c>
      <c r="O32" s="1">
        <v>372.71</v>
      </c>
    </row>
    <row r="33">
      <c r="A33" s="1">
        <v>249.0</v>
      </c>
      <c r="C33" s="1" t="s">
        <v>61</v>
      </c>
      <c r="D33" s="1">
        <v>28.0</v>
      </c>
      <c r="E33" s="1">
        <v>0.0</v>
      </c>
      <c r="F33" s="1" t="s">
        <v>3</v>
      </c>
      <c r="H33" s="5">
        <v>43193.0</v>
      </c>
      <c r="I33" s="5">
        <v>43197.0</v>
      </c>
      <c r="J33" s="6">
        <v>0.3326388888888889</v>
      </c>
      <c r="K33" s="1">
        <v>1.0</v>
      </c>
      <c r="L33" s="5">
        <v>43197.0</v>
      </c>
      <c r="M33" s="1">
        <v>77.21</v>
      </c>
      <c r="N33" s="5">
        <v>43201.0</v>
      </c>
      <c r="O33" s="1">
        <v>373.23</v>
      </c>
    </row>
    <row r="34">
      <c r="A34" s="1">
        <v>271.0</v>
      </c>
      <c r="C34" s="1" t="s">
        <v>61</v>
      </c>
      <c r="D34" s="1">
        <v>28.0</v>
      </c>
      <c r="E34" s="1">
        <v>0.0</v>
      </c>
      <c r="F34" s="1" t="s">
        <v>4</v>
      </c>
      <c r="H34" s="5">
        <v>43196.0</v>
      </c>
      <c r="I34" s="5">
        <v>43200.0</v>
      </c>
      <c r="J34" s="6">
        <v>0.28888888888888886</v>
      </c>
      <c r="K34" s="1">
        <v>2.0</v>
      </c>
      <c r="L34" s="5">
        <v>43200.0</v>
      </c>
      <c r="M34" s="1">
        <v>74.77</v>
      </c>
      <c r="N34" s="5">
        <v>43203.0</v>
      </c>
      <c r="O34" s="1">
        <v>441.7</v>
      </c>
      <c r="Y34">
        <f t="shared" ref="Y34:Y38" si="1">Z34+AA34</f>
        <v>0</v>
      </c>
    </row>
    <row r="35">
      <c r="A35" s="1">
        <v>260.0</v>
      </c>
      <c r="C35" s="1" t="s">
        <v>61</v>
      </c>
      <c r="D35" s="1">
        <v>28.0</v>
      </c>
      <c r="E35" s="1">
        <v>10.0</v>
      </c>
      <c r="F35" s="1">
        <v>0.0</v>
      </c>
      <c r="H35" s="5">
        <v>43195.0</v>
      </c>
      <c r="I35" s="5">
        <v>43199.0</v>
      </c>
      <c r="J35" s="6">
        <v>0.35833333333333334</v>
      </c>
      <c r="K35" s="1">
        <v>2.0</v>
      </c>
      <c r="L35" s="5">
        <v>43199.0</v>
      </c>
      <c r="M35" s="1">
        <v>63.39</v>
      </c>
      <c r="N35" s="5">
        <v>43203.0</v>
      </c>
      <c r="O35" s="1">
        <v>381.7</v>
      </c>
      <c r="Y35">
        <f t="shared" si="1"/>
        <v>0</v>
      </c>
    </row>
    <row r="36">
      <c r="A36" s="1">
        <v>287.0</v>
      </c>
      <c r="C36" s="1" t="s">
        <v>61</v>
      </c>
      <c r="D36" s="1">
        <v>28.0</v>
      </c>
      <c r="E36" s="1">
        <v>10.0</v>
      </c>
      <c r="F36" s="1" t="s">
        <v>4</v>
      </c>
      <c r="H36" s="5">
        <v>43196.0</v>
      </c>
      <c r="I36" s="5">
        <v>43200.0</v>
      </c>
      <c r="J36" s="6">
        <v>0.37083333333333335</v>
      </c>
      <c r="K36" s="1">
        <v>2.0</v>
      </c>
      <c r="L36" s="5">
        <v>43200.0</v>
      </c>
      <c r="M36" s="1">
        <v>56.07</v>
      </c>
      <c r="N36" s="5">
        <v>43205.0</v>
      </c>
      <c r="O36" s="1">
        <v>444.69</v>
      </c>
      <c r="Y36" s="8">
        <f t="shared" si="1"/>
        <v>0</v>
      </c>
      <c r="BA36">
        <f t="shared" ref="BA36:BA38" si="2">BB36+BC36</f>
        <v>0</v>
      </c>
    </row>
    <row r="37">
      <c r="A37" s="1">
        <v>283.0</v>
      </c>
      <c r="C37" s="1" t="s">
        <v>61</v>
      </c>
      <c r="D37" s="1">
        <v>28.0</v>
      </c>
      <c r="E37" s="1">
        <v>10.0</v>
      </c>
      <c r="F37" s="1" t="s">
        <v>3</v>
      </c>
      <c r="H37" s="5">
        <v>43196.0</v>
      </c>
      <c r="I37" s="5">
        <v>43200.0</v>
      </c>
      <c r="J37" s="6">
        <v>0.375</v>
      </c>
      <c r="K37" s="1">
        <v>1.0</v>
      </c>
      <c r="L37" s="5">
        <v>43200.0</v>
      </c>
      <c r="M37" s="1">
        <v>63.19</v>
      </c>
      <c r="N37" s="5">
        <v>43205.0</v>
      </c>
      <c r="O37" s="1">
        <v>367.88</v>
      </c>
      <c r="Y37" s="8">
        <f t="shared" si="1"/>
        <v>0</v>
      </c>
      <c r="BA37">
        <f t="shared" si="2"/>
        <v>0</v>
      </c>
    </row>
    <row r="38">
      <c r="A38" s="1">
        <v>281.0</v>
      </c>
      <c r="C38" s="1" t="s">
        <v>61</v>
      </c>
      <c r="D38" s="1">
        <v>28.0</v>
      </c>
      <c r="E38" s="1">
        <v>10.0</v>
      </c>
      <c r="F38" s="1" t="s">
        <v>3</v>
      </c>
      <c r="H38" s="5">
        <v>43196.0</v>
      </c>
      <c r="I38" s="5">
        <v>43200.0</v>
      </c>
      <c r="J38" s="6">
        <v>0.3736111111111111</v>
      </c>
      <c r="K38" s="1">
        <v>1.0</v>
      </c>
      <c r="L38" s="5">
        <v>43200.0</v>
      </c>
      <c r="M38" s="1">
        <v>58.01</v>
      </c>
      <c r="N38" s="5">
        <v>43205.0</v>
      </c>
      <c r="O38" s="1">
        <v>501.13</v>
      </c>
      <c r="Y38" s="8">
        <f t="shared" si="1"/>
        <v>0</v>
      </c>
      <c r="BA38">
        <f t="shared" si="2"/>
        <v>0</v>
      </c>
    </row>
    <row r="39">
      <c r="A39" s="1">
        <v>298.0</v>
      </c>
      <c r="C39" s="1" t="s">
        <v>61</v>
      </c>
      <c r="D39" s="1">
        <v>28.0</v>
      </c>
      <c r="E39" s="1">
        <v>0.0</v>
      </c>
      <c r="F39" s="1" t="s">
        <v>4</v>
      </c>
      <c r="H39" s="5">
        <v>43198.0</v>
      </c>
      <c r="I39" s="5">
        <v>43202.0</v>
      </c>
      <c r="J39" s="6">
        <v>0.2826388888888889</v>
      </c>
      <c r="K39" s="1">
        <v>1.0</v>
      </c>
      <c r="L39" s="5">
        <v>43202.0</v>
      </c>
      <c r="M39" s="1">
        <v>71.56</v>
      </c>
      <c r="N39" s="5">
        <v>43206.0</v>
      </c>
      <c r="O39" s="1">
        <v>366.41</v>
      </c>
    </row>
    <row r="40">
      <c r="A40" s="1">
        <v>295.0</v>
      </c>
      <c r="C40" s="1" t="s">
        <v>61</v>
      </c>
      <c r="D40" s="1">
        <v>28.0</v>
      </c>
      <c r="E40" s="1">
        <v>0.0</v>
      </c>
      <c r="F40" s="1" t="s">
        <v>3</v>
      </c>
      <c r="H40" s="5">
        <v>43198.0</v>
      </c>
      <c r="I40" s="5">
        <v>43202.0</v>
      </c>
      <c r="J40" s="6">
        <v>0.2798611111111111</v>
      </c>
      <c r="K40" s="1">
        <v>1.0</v>
      </c>
      <c r="L40" s="5">
        <v>43202.0</v>
      </c>
      <c r="M40" s="1">
        <v>62.31</v>
      </c>
      <c r="N40" s="5">
        <v>43206.0</v>
      </c>
      <c r="O40" s="1">
        <v>381.81</v>
      </c>
    </row>
  </sheetData>
  <drawing r:id="rId1"/>
</worksheet>
</file>