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ink/ink1.xml" ContentType="application/inkml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이재형\Desktop\수업자료\2025\12월_패캠\"/>
    </mc:Choice>
  </mc:AlternateContent>
  <xr:revisionPtr revIDLastSave="0" documentId="13_ncr:1_{25B36753-3C39-45A8-8BFA-16342B53A36D}" xr6:coauthVersionLast="47" xr6:coauthVersionMax="47" xr10:uidLastSave="{00000000-0000-0000-0000-000000000000}"/>
  <bookViews>
    <workbookView xWindow="-120" yWindow="-120" windowWidth="29040" windowHeight="15840" xr2:uid="{148FE30A-984C-4B27-B7D3-A0F747E88A57}"/>
  </bookViews>
  <sheets>
    <sheet name="IF함수 응용1" sheetId="42" r:id="rId1"/>
    <sheet name="IF함수 응용2" sheetId="43" r:id="rId2"/>
    <sheet name="VLOOKUP 응용" sheetId="30" r:id="rId3"/>
    <sheet name="INDIRECT" sheetId="31" r:id="rId4"/>
    <sheet name="INDIRECT 응용" sheetId="32" r:id="rId5"/>
    <sheet name="조건부 서식01" sheetId="44" r:id="rId6"/>
    <sheet name="조건부 서식02" sheetId="45" r:id="rId7"/>
    <sheet name="조건부 서식03" sheetId="46" r:id="rId8"/>
    <sheet name="MIO 이론" sheetId="5" r:id="rId9"/>
    <sheet name="MATCH &amp; INDEX" sheetId="6" r:id="rId10"/>
    <sheet name="MATCH &amp; INDEX 2" sheetId="7" r:id="rId11"/>
    <sheet name="OFFSET" sheetId="8" r:id="rId12"/>
    <sheet name="OFFSET 2" sheetId="9" state="hidden" r:id="rId13"/>
    <sheet name="실무응용 1" sheetId="10" r:id="rId14"/>
    <sheet name="실무응용 2_sample" sheetId="12" r:id="rId15"/>
    <sheet name="데이터" sheetId="13" r:id="rId16"/>
    <sheet name="실무 응용 2_실습" sheetId="39" r:id="rId17"/>
    <sheet name="실무응용 2_데이터" sheetId="15" r:id="rId18"/>
    <sheet name="실무응용 3" sheetId="40" r:id="rId19"/>
    <sheet name="배열 이해하기" sheetId="54" r:id="rId20"/>
    <sheet name="배열입력" sheetId="47" r:id="rId21"/>
    <sheet name="UNIQUE" sheetId="48" r:id="rId22"/>
    <sheet name="SORT" sheetId="49" r:id="rId23"/>
    <sheet name="CHOOSECOLS" sheetId="50" r:id="rId24"/>
    <sheet name="XLOOKUP" sheetId="51" r:id="rId25"/>
    <sheet name="FILTER" sheetId="52" r:id="rId26"/>
    <sheet name="다중조건 FILTER" sheetId="55" r:id="rId27"/>
    <sheet name="AND FILTER" sheetId="56" r:id="rId28"/>
    <sheet name="OR FILTER" sheetId="57" r:id="rId29"/>
    <sheet name="단어포함 FILTER" sheetId="58" r:id="rId30"/>
    <sheet name="VSTACK" sheetId="53" r:id="rId31"/>
    <sheet name="VSTACK 응용(취합)" sheetId="61" r:id="rId32"/>
    <sheet name="Alexandria" sheetId="62" r:id="rId33"/>
    <sheet name="Bloomington" sheetId="63" r:id="rId34"/>
    <sheet name="Charlotte" sheetId="64" r:id="rId35"/>
    <sheet name="Detroit" sheetId="65" r:id="rId36"/>
    <sheet name="Eugene" sheetId="66" r:id="rId37"/>
    <sheet name="Hollywood" sheetId="67" r:id="rId38"/>
    <sheet name="실무응용3_해설" sheetId="41" state="hidden" r:id="rId39"/>
    <sheet name="동적범위" sheetId="34" state="hidden" r:id="rId40"/>
    <sheet name="동적범위 실습" sheetId="35" state="hidden" r:id="rId41"/>
    <sheet name="동적범위 해설" sheetId="36" state="hidden" r:id="rId42"/>
    <sheet name="매크로 기록기 01" sheetId="16" state="hidden" r:id="rId43"/>
    <sheet name="전체" sheetId="17" state="hidden" r:id="rId44"/>
    <sheet name="남성" sheetId="18" state="hidden" r:id="rId45"/>
    <sheet name="여성" sheetId="19" state="hidden" r:id="rId46"/>
    <sheet name="매크로 기록기 01_실습" sheetId="23" state="hidden" r:id="rId47"/>
    <sheet name="전체(실습)" sheetId="20" state="hidden" r:id="rId48"/>
    <sheet name="남성(실습)" sheetId="21" state="hidden" r:id="rId49"/>
    <sheet name="여성(실습)" sheetId="22" state="hidden" r:id="rId50"/>
    <sheet name="매크로 기록기 02" sheetId="24" state="hidden" r:id="rId51"/>
  </sheets>
  <definedNames>
    <definedName name="_xlnm._FilterDatabase" localSheetId="40" hidden="1">'동적범위 실습'!$B$8:$G$98</definedName>
    <definedName name="_xlnm._FilterDatabase" localSheetId="42" hidden="1">'매크로 기록기 01'!$A$5:$D$21</definedName>
    <definedName name="_xlnm._FilterDatabase" localSheetId="46" hidden="1">'매크로 기록기 01_실습'!$A$5:$D$21</definedName>
    <definedName name="_xlnm._FilterDatabase" localSheetId="50" hidden="1">'매크로 기록기 02'!$B$6:$G$82</definedName>
    <definedName name="_xlnm._FilterDatabase" localSheetId="43" hidden="1">전체!$A$5:$D$131</definedName>
    <definedName name="_xleta.ISNUMBER" hidden="1" xlm="1">#NAME?</definedName>
    <definedName name="_xlnm.Criteria" localSheetId="50">'매크로 기록기 02'!#REF!</definedName>
    <definedName name="_xlnm.Extract" localSheetId="50">'매크로 기록기 02'!#REF!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5" i="45" l="1"/>
  <c r="P44" i="45"/>
  <c r="P43" i="45"/>
  <c r="P42" i="45"/>
  <c r="P41" i="45"/>
  <c r="P40" i="45"/>
  <c r="P39" i="45"/>
  <c r="P38" i="45"/>
  <c r="P37" i="45"/>
  <c r="P36" i="45"/>
  <c r="P35" i="45"/>
  <c r="P34" i="45"/>
  <c r="P33" i="45"/>
  <c r="P32" i="45"/>
  <c r="P31" i="45"/>
  <c r="P30" i="45"/>
  <c r="P29" i="45"/>
  <c r="P28" i="45"/>
  <c r="P27" i="45"/>
  <c r="P26" i="45"/>
  <c r="G26" i="45"/>
  <c r="P25" i="45"/>
  <c r="G25" i="45"/>
  <c r="P24" i="45"/>
  <c r="G24" i="45"/>
  <c r="P23" i="45"/>
  <c r="G23" i="45"/>
  <c r="P22" i="45"/>
  <c r="G22" i="45"/>
  <c r="P21" i="45"/>
  <c r="G21" i="45"/>
  <c r="P20" i="45"/>
  <c r="G20" i="45"/>
  <c r="P19" i="45"/>
  <c r="G19" i="45"/>
  <c r="P18" i="45"/>
  <c r="G18" i="45"/>
  <c r="P17" i="45"/>
  <c r="G17" i="45"/>
  <c r="P16" i="45"/>
  <c r="G16" i="45"/>
  <c r="P15" i="45"/>
  <c r="G15" i="45"/>
  <c r="P14" i="45"/>
  <c r="G14" i="45"/>
  <c r="P13" i="45"/>
  <c r="G13" i="45"/>
  <c r="P12" i="45"/>
  <c r="G12" i="45"/>
  <c r="P11" i="45"/>
  <c r="G11" i="45"/>
  <c r="P10" i="45"/>
  <c r="G10" i="45"/>
  <c r="P9" i="45"/>
  <c r="G9" i="45"/>
  <c r="P8" i="45"/>
  <c r="G8" i="45"/>
  <c r="K33" i="43"/>
  <c r="G33" i="43"/>
  <c r="F33" i="43"/>
  <c r="E33" i="43"/>
  <c r="I33" i="43" s="1"/>
  <c r="K32" i="43"/>
  <c r="G32" i="43"/>
  <c r="F32" i="43"/>
  <c r="E32" i="43"/>
  <c r="I32" i="43" s="1"/>
  <c r="K31" i="43"/>
  <c r="I31" i="43"/>
  <c r="G31" i="43"/>
  <c r="F31" i="43"/>
  <c r="E31" i="43"/>
  <c r="K30" i="43"/>
  <c r="G30" i="43"/>
  <c r="F30" i="43"/>
  <c r="E30" i="43"/>
  <c r="I30" i="43" s="1"/>
  <c r="K29" i="43"/>
  <c r="G29" i="43"/>
  <c r="F29" i="43"/>
  <c r="E29" i="43"/>
  <c r="I29" i="43" s="1"/>
  <c r="K28" i="43"/>
  <c r="G28" i="43"/>
  <c r="F28" i="43"/>
  <c r="E28" i="43"/>
  <c r="I28" i="43" s="1"/>
  <c r="K27" i="43"/>
  <c r="I27" i="43"/>
  <c r="G27" i="43"/>
  <c r="F27" i="43"/>
  <c r="E27" i="43"/>
  <c r="K26" i="43"/>
  <c r="G26" i="43"/>
  <c r="F26" i="43"/>
  <c r="E26" i="43"/>
  <c r="I26" i="43" s="1"/>
  <c r="K25" i="43"/>
  <c r="G25" i="43"/>
  <c r="F25" i="43"/>
  <c r="E25" i="43"/>
  <c r="I25" i="43" s="1"/>
  <c r="K24" i="43"/>
  <c r="G24" i="43"/>
  <c r="F24" i="43"/>
  <c r="E24" i="43"/>
  <c r="I24" i="43" s="1"/>
  <c r="K23" i="43"/>
  <c r="I23" i="43"/>
  <c r="G23" i="43"/>
  <c r="F23" i="43"/>
  <c r="E23" i="43"/>
  <c r="K22" i="43"/>
  <c r="G22" i="43"/>
  <c r="F22" i="43"/>
  <c r="E22" i="43"/>
  <c r="I22" i="43" s="1"/>
  <c r="K21" i="43"/>
  <c r="G21" i="43"/>
  <c r="F21" i="43"/>
  <c r="E21" i="43"/>
  <c r="I21" i="43" s="1"/>
  <c r="K20" i="43"/>
  <c r="G20" i="43"/>
  <c r="F20" i="43"/>
  <c r="E20" i="43"/>
  <c r="I20" i="43" s="1"/>
  <c r="K19" i="43"/>
  <c r="I19" i="43"/>
  <c r="G19" i="43"/>
  <c r="F19" i="43"/>
  <c r="E19" i="43"/>
  <c r="K18" i="43"/>
  <c r="G18" i="43"/>
  <c r="F18" i="43"/>
  <c r="E18" i="43"/>
  <c r="I18" i="43" s="1"/>
  <c r="K17" i="43"/>
  <c r="G17" i="43"/>
  <c r="F17" i="43"/>
  <c r="E17" i="43"/>
  <c r="I17" i="43" s="1"/>
  <c r="K16" i="43"/>
  <c r="G16" i="43"/>
  <c r="F16" i="43"/>
  <c r="E16" i="43"/>
  <c r="I16" i="43" s="1"/>
  <c r="J55" i="41"/>
  <c r="G55" i="41"/>
  <c r="F55" i="41"/>
  <c r="J54" i="41"/>
  <c r="G54" i="41"/>
  <c r="F54" i="41"/>
  <c r="J53" i="41"/>
  <c r="G53" i="41"/>
  <c r="F53" i="41"/>
  <c r="J52" i="41"/>
  <c r="G52" i="41"/>
  <c r="F52" i="41"/>
  <c r="J51" i="41"/>
  <c r="G51" i="41"/>
  <c r="F51" i="41"/>
  <c r="J50" i="41"/>
  <c r="G50" i="41"/>
  <c r="F50" i="41"/>
  <c r="J49" i="41"/>
  <c r="G49" i="41"/>
  <c r="F49" i="41"/>
  <c r="J48" i="41"/>
  <c r="G48" i="41"/>
  <c r="F48" i="41"/>
  <c r="J47" i="41"/>
  <c r="G47" i="41"/>
  <c r="F47" i="41"/>
  <c r="J46" i="41"/>
  <c r="G46" i="41"/>
  <c r="F46" i="41"/>
  <c r="J45" i="41"/>
  <c r="G45" i="41"/>
  <c r="F45" i="41"/>
  <c r="J44" i="41"/>
  <c r="G44" i="41"/>
  <c r="F44" i="41"/>
  <c r="J43" i="41"/>
  <c r="G43" i="41"/>
  <c r="F43" i="41"/>
  <c r="J42" i="41"/>
  <c r="G42" i="41"/>
  <c r="F42" i="41"/>
  <c r="J41" i="41"/>
  <c r="G41" i="41"/>
  <c r="F41" i="41"/>
  <c r="J40" i="41"/>
  <c r="G40" i="41"/>
  <c r="F40" i="41"/>
  <c r="J39" i="41"/>
  <c r="G39" i="41"/>
  <c r="F39" i="41"/>
  <c r="J38" i="41"/>
  <c r="G38" i="41"/>
  <c r="F38" i="41"/>
  <c r="J37" i="41"/>
  <c r="G37" i="41"/>
  <c r="F37" i="41"/>
  <c r="J36" i="41"/>
  <c r="G36" i="41"/>
  <c r="F36" i="41"/>
  <c r="J35" i="41"/>
  <c r="G35" i="41"/>
  <c r="F35" i="41"/>
  <c r="J34" i="41"/>
  <c r="G34" i="41"/>
  <c r="F34" i="41"/>
  <c r="J33" i="41"/>
  <c r="G33" i="41"/>
  <c r="F33" i="41"/>
  <c r="J32" i="41"/>
  <c r="G32" i="41"/>
  <c r="F32" i="41"/>
  <c r="J31" i="41"/>
  <c r="G31" i="41"/>
  <c r="F31" i="41"/>
  <c r="J30" i="41"/>
  <c r="G30" i="41"/>
  <c r="F30" i="41"/>
  <c r="J29" i="41"/>
  <c r="G29" i="41"/>
  <c r="F29" i="41"/>
  <c r="J28" i="41"/>
  <c r="G28" i="41"/>
  <c r="F28" i="41"/>
  <c r="J27" i="41"/>
  <c r="G27" i="41"/>
  <c r="F27" i="41"/>
  <c r="J26" i="41"/>
  <c r="G26" i="41"/>
  <c r="F26" i="41"/>
  <c r="J25" i="41"/>
  <c r="G25" i="41"/>
  <c r="F25" i="41"/>
  <c r="I24" i="41"/>
  <c r="H24" i="41"/>
  <c r="G24" i="41" s="1"/>
  <c r="E24" i="41"/>
  <c r="J24" i="41" s="1"/>
  <c r="D24" i="41"/>
  <c r="C11" i="41" s="1"/>
  <c r="F24" i="41" l="1"/>
  <c r="J55" i="40" l="1"/>
  <c r="G55" i="40"/>
  <c r="F55" i="40"/>
  <c r="J54" i="40"/>
  <c r="G54" i="40"/>
  <c r="F54" i="40"/>
  <c r="J53" i="40"/>
  <c r="G53" i="40"/>
  <c r="F53" i="40"/>
  <c r="J52" i="40"/>
  <c r="G52" i="40"/>
  <c r="F52" i="40"/>
  <c r="J51" i="40"/>
  <c r="G51" i="40"/>
  <c r="F51" i="40"/>
  <c r="J50" i="40"/>
  <c r="G50" i="40"/>
  <c r="F50" i="40"/>
  <c r="J49" i="40"/>
  <c r="G49" i="40"/>
  <c r="F49" i="40"/>
  <c r="J48" i="40"/>
  <c r="G48" i="40"/>
  <c r="F48" i="40"/>
  <c r="J47" i="40"/>
  <c r="G47" i="40"/>
  <c r="F47" i="40"/>
  <c r="J46" i="40"/>
  <c r="G46" i="40"/>
  <c r="F46" i="40"/>
  <c r="J45" i="40"/>
  <c r="G45" i="40"/>
  <c r="F45" i="40"/>
  <c r="J44" i="40"/>
  <c r="G44" i="40"/>
  <c r="F44" i="40"/>
  <c r="J43" i="40"/>
  <c r="G43" i="40"/>
  <c r="F43" i="40"/>
  <c r="J42" i="40"/>
  <c r="G42" i="40"/>
  <c r="F42" i="40"/>
  <c r="J41" i="40"/>
  <c r="G41" i="40"/>
  <c r="F41" i="40"/>
  <c r="J40" i="40"/>
  <c r="G40" i="40"/>
  <c r="F40" i="40"/>
  <c r="J39" i="40"/>
  <c r="G39" i="40"/>
  <c r="F39" i="40"/>
  <c r="J38" i="40"/>
  <c r="G38" i="40"/>
  <c r="F38" i="40"/>
  <c r="J37" i="40"/>
  <c r="G37" i="40"/>
  <c r="F37" i="40"/>
  <c r="J36" i="40"/>
  <c r="G36" i="40"/>
  <c r="F36" i="40"/>
  <c r="J35" i="40"/>
  <c r="G35" i="40"/>
  <c r="F35" i="40"/>
  <c r="J34" i="40"/>
  <c r="G34" i="40"/>
  <c r="F34" i="40"/>
  <c r="J33" i="40"/>
  <c r="G33" i="40"/>
  <c r="F33" i="40"/>
  <c r="J32" i="40"/>
  <c r="G32" i="40"/>
  <c r="F32" i="40"/>
  <c r="J31" i="40"/>
  <c r="G31" i="40"/>
  <c r="F31" i="40"/>
  <c r="J30" i="40"/>
  <c r="G30" i="40"/>
  <c r="F30" i="40"/>
  <c r="J29" i="40"/>
  <c r="G29" i="40"/>
  <c r="F29" i="40"/>
  <c r="J28" i="40"/>
  <c r="G28" i="40"/>
  <c r="F28" i="40"/>
  <c r="J27" i="40"/>
  <c r="G27" i="40"/>
  <c r="F27" i="40"/>
  <c r="J26" i="40"/>
  <c r="G26" i="40"/>
  <c r="F26" i="40"/>
  <c r="J25" i="40"/>
  <c r="G25" i="40"/>
  <c r="F25" i="40"/>
  <c r="I24" i="40"/>
  <c r="H24" i="40"/>
  <c r="E24" i="40"/>
  <c r="G24" i="40" s="1"/>
  <c r="D24" i="40"/>
  <c r="F24" i="40" s="1"/>
  <c r="C11" i="40"/>
  <c r="J24" i="40" l="1"/>
  <c r="F30" i="8" l="1"/>
  <c r="F31" i="8" s="1"/>
  <c r="F32" i="8" s="1"/>
  <c r="F33" i="8" s="1"/>
  <c r="F34" i="8" s="1"/>
  <c r="F35" i="8" s="1"/>
  <c r="F36" i="8" s="1"/>
  <c r="F37" i="8" s="1"/>
  <c r="F38" i="8" s="1"/>
  <c r="F39" i="8" s="1"/>
  <c r="F40" i="8" s="1"/>
  <c r="F41" i="8" s="1"/>
  <c r="I9" i="36" l="1"/>
  <c r="O9" i="36" s="1" a="1"/>
  <c r="O9" i="36" s="1"/>
  <c r="Z38" i="34"/>
  <c r="Z39" i="34" s="1"/>
  <c r="Z40" i="34" s="1"/>
  <c r="Z41" i="34" s="1"/>
  <c r="Z42" i="34" s="1"/>
  <c r="Z43" i="34" s="1"/>
  <c r="Z44" i="34" s="1"/>
  <c r="Z45" i="34" s="1"/>
  <c r="Z46" i="34" s="1"/>
  <c r="T38" i="34"/>
  <c r="T39" i="34" s="1"/>
  <c r="T40" i="34" s="1"/>
  <c r="T41" i="34" s="1"/>
  <c r="T42" i="34" s="1"/>
  <c r="T43" i="34" s="1"/>
  <c r="T44" i="34" s="1"/>
  <c r="T45" i="34" s="1"/>
  <c r="T46" i="34" s="1"/>
  <c r="N38" i="34"/>
  <c r="C13" i="34"/>
  <c r="C12" i="34"/>
  <c r="C11" i="34"/>
  <c r="C10" i="34"/>
  <c r="N9" i="36" l="1" a="1"/>
  <c r="N9" i="36" s="1"/>
  <c r="L9" i="36" a="1"/>
  <c r="L9" i="36" s="1"/>
  <c r="J9" i="36" a="1"/>
  <c r="J9" i="36" s="1"/>
  <c r="I10" i="36"/>
  <c r="O10" i="36" s="1" a="1"/>
  <c r="O10" i="36" s="1"/>
  <c r="K9" i="36" a="1"/>
  <c r="K9" i="36" s="1"/>
  <c r="M9" i="36" a="1"/>
  <c r="M9" i="36" s="1"/>
  <c r="D37" i="34"/>
  <c r="N39" i="34"/>
  <c r="N40" i="34" s="1"/>
  <c r="N41" i="34" s="1"/>
  <c r="J10" i="36" l="1" a="1"/>
  <c r="J10" i="36" s="1"/>
  <c r="I11" i="36"/>
  <c r="L11" i="36" s="1" a="1"/>
  <c r="L11" i="36" s="1"/>
  <c r="K10" i="36" a="1"/>
  <c r="K10" i="36" s="1"/>
  <c r="L10" i="36" a="1"/>
  <c r="L10" i="36" s="1"/>
  <c r="M10" i="36" a="1"/>
  <c r="M10" i="36" s="1"/>
  <c r="N10" i="36" a="1"/>
  <c r="N10" i="36" s="1"/>
  <c r="N42" i="34"/>
  <c r="N43" i="34" s="1"/>
  <c r="N44" i="34" s="1"/>
  <c r="N11" i="36" l="1" a="1"/>
  <c r="N11" i="36" s="1"/>
  <c r="I12" i="36"/>
  <c r="L12" i="36" s="1" a="1"/>
  <c r="L12" i="36" s="1"/>
  <c r="O11" i="36" a="1"/>
  <c r="O11" i="36" s="1"/>
  <c r="M11" i="36" a="1"/>
  <c r="M11" i="36" s="1"/>
  <c r="J11" i="36" a="1"/>
  <c r="J11" i="36" s="1"/>
  <c r="K11" i="36" a="1"/>
  <c r="K11" i="36" s="1"/>
  <c r="N45" i="34"/>
  <c r="N46" i="34" s="1"/>
  <c r="D38" i="34"/>
  <c r="K12" i="36" l="1" a="1"/>
  <c r="K12" i="36" s="1"/>
  <c r="N12" i="36" a="1"/>
  <c r="N12" i="36" s="1"/>
  <c r="O12" i="36" a="1"/>
  <c r="O12" i="36" s="1"/>
  <c r="I13" i="36"/>
  <c r="K13" i="36" s="1" a="1"/>
  <c r="K13" i="36" s="1"/>
  <c r="J12" i="36" a="1"/>
  <c r="J12" i="36" s="1"/>
  <c r="M12" i="36" a="1"/>
  <c r="M12" i="36" s="1"/>
  <c r="D39" i="34"/>
  <c r="L13" i="36" l="1" a="1"/>
  <c r="L13" i="36" s="1"/>
  <c r="O13" i="36" a="1"/>
  <c r="O13" i="36" s="1"/>
  <c r="J13" i="36" a="1"/>
  <c r="J13" i="36" s="1"/>
  <c r="M13" i="36" a="1"/>
  <c r="M13" i="36" s="1"/>
  <c r="I14" i="36"/>
  <c r="N14" i="36" s="1" a="1"/>
  <c r="N14" i="36" s="1"/>
  <c r="N13" i="36" a="1"/>
  <c r="N13" i="36" s="1"/>
  <c r="L14" i="36" l="1" a="1"/>
  <c r="L14" i="36" s="1"/>
  <c r="K14" i="36" a="1"/>
  <c r="K14" i="36" s="1"/>
  <c r="I15" i="36"/>
  <c r="L15" i="36" s="1" a="1"/>
  <c r="L15" i="36" s="1"/>
  <c r="M14" i="36" a="1"/>
  <c r="M14" i="36" s="1"/>
  <c r="J14" i="36" a="1"/>
  <c r="J14" i="36" s="1"/>
  <c r="O14" i="36" a="1"/>
  <c r="O14" i="36" s="1"/>
  <c r="O15" i="36" l="1" a="1"/>
  <c r="O15" i="36" s="1"/>
  <c r="J15" i="36" a="1"/>
  <c r="J15" i="36" s="1"/>
  <c r="K15" i="36" a="1"/>
  <c r="K15" i="36" s="1"/>
  <c r="N15" i="36" a="1"/>
  <c r="N15" i="36" s="1"/>
  <c r="I16" i="36"/>
  <c r="J16" i="36" s="1" a="1"/>
  <c r="J16" i="36" s="1"/>
  <c r="M15" i="36" a="1"/>
  <c r="M15" i="36" s="1"/>
  <c r="K16" i="36" l="1" a="1"/>
  <c r="K16" i="36" s="1"/>
  <c r="L16" i="36" a="1"/>
  <c r="L16" i="36" s="1"/>
  <c r="O16" i="36" a="1"/>
  <c r="O16" i="36" s="1"/>
  <c r="N16" i="36" a="1"/>
  <c r="N16" i="36" s="1"/>
  <c r="M16" i="36" a="1"/>
  <c r="M16" i="36" s="1"/>
  <c r="I17" i="36"/>
  <c r="K17" i="36" s="1" a="1"/>
  <c r="K17" i="36" s="1"/>
  <c r="L17" i="36" l="1" a="1"/>
  <c r="L17" i="36" s="1"/>
  <c r="O17" i="36" a="1"/>
  <c r="O17" i="36" s="1"/>
  <c r="I18" i="36"/>
  <c r="K18" i="36" s="1" a="1"/>
  <c r="K18" i="36" s="1"/>
  <c r="M17" i="36" a="1"/>
  <c r="M17" i="36" s="1"/>
  <c r="J17" i="36" a="1"/>
  <c r="J17" i="36" s="1"/>
  <c r="N17" i="36" a="1"/>
  <c r="N17" i="36" s="1"/>
  <c r="M18" i="36" l="1" a="1"/>
  <c r="M18" i="36" s="1"/>
  <c r="O18" i="36" a="1"/>
  <c r="O18" i="36" s="1"/>
  <c r="L18" i="36" a="1"/>
  <c r="L18" i="36" s="1"/>
  <c r="N18" i="36" a="1"/>
  <c r="N18" i="36" s="1"/>
  <c r="I19" i="36"/>
  <c r="N19" i="36" s="1" a="1"/>
  <c r="N19" i="36" s="1"/>
  <c r="J18" i="36" a="1"/>
  <c r="J18" i="36" s="1"/>
  <c r="K19" i="36" l="1" a="1"/>
  <c r="K19" i="36" s="1"/>
  <c r="M19" i="36" a="1"/>
  <c r="M19" i="36" s="1"/>
  <c r="J19" i="36" a="1"/>
  <c r="J19" i="36" s="1"/>
  <c r="I20" i="36"/>
  <c r="J20" i="36" s="1" a="1"/>
  <c r="J20" i="36" s="1"/>
  <c r="L19" i="36" a="1"/>
  <c r="L19" i="36" s="1"/>
  <c r="O19" i="36" a="1"/>
  <c r="O19" i="36" s="1"/>
  <c r="K20" i="36" l="1" a="1"/>
  <c r="K20" i="36" s="1"/>
  <c r="L20" i="36" a="1"/>
  <c r="L20" i="36" s="1"/>
  <c r="M20" i="36" a="1"/>
  <c r="M20" i="36" s="1"/>
  <c r="N20" i="36" a="1"/>
  <c r="N20" i="36" s="1"/>
  <c r="O20" i="36" a="1"/>
  <c r="O20" i="36" s="1"/>
  <c r="I21" i="36"/>
  <c r="O21" i="36" s="1" a="1"/>
  <c r="O21" i="36" s="1"/>
  <c r="I22" i="36" l="1"/>
  <c r="I23" i="36" s="1"/>
  <c r="M21" i="36" a="1"/>
  <c r="M21" i="36" s="1"/>
  <c r="L21" i="36" a="1"/>
  <c r="L21" i="36" s="1"/>
  <c r="K21" i="36" a="1"/>
  <c r="K21" i="36" s="1"/>
  <c r="N21" i="36" a="1"/>
  <c r="N21" i="36" s="1"/>
  <c r="J21" i="36" a="1"/>
  <c r="J21" i="36" s="1"/>
  <c r="J22" i="36" l="1" a="1"/>
  <c r="J22" i="36" s="1"/>
  <c r="K22" i="36" a="1"/>
  <c r="K22" i="36" s="1"/>
  <c r="L22" i="36" a="1"/>
  <c r="L22" i="36" s="1"/>
  <c r="M22" i="36" a="1"/>
  <c r="M22" i="36" s="1"/>
  <c r="N22" i="36" a="1"/>
  <c r="N22" i="36" s="1"/>
  <c r="O22" i="36" a="1"/>
  <c r="O22" i="36" s="1"/>
  <c r="I24" i="36"/>
  <c r="N23" i="36" a="1"/>
  <c r="N23" i="36" s="1"/>
  <c r="L23" i="36" a="1"/>
  <c r="L23" i="36" s="1"/>
  <c r="J23" i="36" a="1"/>
  <c r="J23" i="36" s="1"/>
  <c r="K23" i="36" a="1"/>
  <c r="K23" i="36" s="1"/>
  <c r="O23" i="36" a="1"/>
  <c r="O23" i="36" s="1"/>
  <c r="M23" i="36" a="1"/>
  <c r="M23" i="36" s="1"/>
  <c r="I25" i="36" l="1"/>
  <c r="N24" i="36" a="1"/>
  <c r="N24" i="36" s="1"/>
  <c r="L24" i="36" a="1"/>
  <c r="L24" i="36" s="1"/>
  <c r="J24" i="36" a="1"/>
  <c r="J24" i="36" s="1"/>
  <c r="O24" i="36" a="1"/>
  <c r="O24" i="36" s="1"/>
  <c r="M24" i="36" a="1"/>
  <c r="M24" i="36" s="1"/>
  <c r="K24" i="36" a="1"/>
  <c r="K24" i="36" s="1"/>
  <c r="O25" i="36" l="1" a="1"/>
  <c r="O25" i="36" s="1"/>
  <c r="M25" i="36" a="1"/>
  <c r="M25" i="36" s="1"/>
  <c r="K25" i="36" a="1"/>
  <c r="K25" i="36" s="1"/>
  <c r="N25" i="36" a="1"/>
  <c r="N25" i="36" s="1"/>
  <c r="O7" i="36" s="1"/>
  <c r="L25" i="36" a="1"/>
  <c r="L25" i="36" s="1"/>
  <c r="J25" i="36" a="1"/>
  <c r="J25" i="36" s="1"/>
  <c r="H20" i="10" l="1"/>
  <c r="H19" i="10"/>
  <c r="D20" i="10"/>
  <c r="D19" i="10"/>
  <c r="D14" i="10"/>
  <c r="D13" i="10"/>
  <c r="AS15" i="12" l="1"/>
  <c r="AG57" i="12"/>
  <c r="AA57" i="12"/>
  <c r="O57" i="12"/>
  <c r="U57" i="12"/>
  <c r="I57" i="12"/>
  <c r="AN57" i="12" l="1"/>
  <c r="I14" i="10" l="1"/>
  <c r="H14" i="10"/>
  <c r="G14" i="10"/>
  <c r="F14" i="10"/>
  <c r="E14" i="10"/>
  <c r="I13" i="10"/>
  <c r="H13" i="10"/>
  <c r="G13" i="10"/>
  <c r="F13" i="10"/>
  <c r="E1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<sst xmlns="http://schemas.openxmlformats.org/spreadsheetml/2006/main" count="16990" uniqueCount="5578">
  <si>
    <t>성 명</t>
    <phoneticPr fontId="3" type="noConversion"/>
  </si>
  <si>
    <t>직급</t>
    <phoneticPr fontId="3" type="noConversion"/>
  </si>
  <si>
    <t>영업분야</t>
    <phoneticPr fontId="3" type="noConversion"/>
  </si>
  <si>
    <t>이효리</t>
    <phoneticPr fontId="3" type="noConversion"/>
  </si>
  <si>
    <t>차장</t>
    <phoneticPr fontId="3" type="noConversion"/>
  </si>
  <si>
    <t>컨설턴트</t>
    <phoneticPr fontId="3" type="noConversion"/>
  </si>
  <si>
    <t>이진</t>
    <phoneticPr fontId="3" type="noConversion"/>
  </si>
  <si>
    <t>과장</t>
    <phoneticPr fontId="3" type="noConversion"/>
  </si>
  <si>
    <t>성유리</t>
    <phoneticPr fontId="3" type="noConversion"/>
  </si>
  <si>
    <t>영업관리</t>
    <phoneticPr fontId="3" type="noConversion"/>
  </si>
  <si>
    <t>옥주현</t>
    <phoneticPr fontId="3" type="noConversion"/>
  </si>
  <si>
    <t>해외영업</t>
    <phoneticPr fontId="3" type="noConversion"/>
  </si>
  <si>
    <t>권유리</t>
    <phoneticPr fontId="3" type="noConversion"/>
  </si>
  <si>
    <t>대리</t>
    <phoneticPr fontId="3" type="noConversion"/>
  </si>
  <si>
    <t>최수영</t>
    <phoneticPr fontId="3" type="noConversion"/>
  </si>
  <si>
    <t>이재형</t>
    <phoneticPr fontId="3" type="noConversion"/>
  </si>
  <si>
    <t xml:space="preserve"> √ 직장인이 꼭 알아야하는 엑셀 함수</t>
    <phoneticPr fontId="3" type="noConversion"/>
  </si>
  <si>
    <t xml:space="preserve"> √ 응용을 할 줄 안다면, 남들과 다르게 엑셀을 사용할 수 있다.</t>
    <phoneticPr fontId="3" type="noConversion"/>
  </si>
  <si>
    <t>자동차</t>
    <phoneticPr fontId="3" type="noConversion"/>
  </si>
  <si>
    <r>
      <t xml:space="preserve"> √ 직장인이 꼭 알아야하는 엑셀 함수</t>
    </r>
    <r>
      <rPr>
        <b/>
        <sz val="13"/>
        <color theme="1"/>
        <rFont val="맑은 고딕"/>
        <family val="3"/>
        <charset val="129"/>
        <scheme val="minor"/>
      </rPr>
      <t>( 횡단보도 원리를 꼭 기억하자! )</t>
    </r>
    <phoneticPr fontId="3" type="noConversion"/>
  </si>
  <si>
    <t>MATCH</t>
    <phoneticPr fontId="3" type="noConversion"/>
  </si>
  <si>
    <t>INDEX</t>
    <phoneticPr fontId="3" type="noConversion"/>
  </si>
  <si>
    <t xml:space="preserve"> - 표 혹은 범위 내에서 지정할 행 혹은 열 위치에 있는 값을 가져오는 함수</t>
    <phoneticPr fontId="3" type="noConversion"/>
  </si>
  <si>
    <t>OFFSET</t>
    <phoneticPr fontId="3" type="noConversion"/>
  </si>
  <si>
    <t xml:space="preserve"> - 지정한 기준점에서 지정한 행,열만큼 이동한 값 또는 범위를 가져오는 함수</t>
    <phoneticPr fontId="3" type="noConversion"/>
  </si>
  <si>
    <t>MATCH 함수 / =MATCH( 찾을 값, 찾을 범위, 0 )</t>
    <phoneticPr fontId="3" type="noConversion"/>
  </si>
  <si>
    <t>MATCH &amp; INDEX 함수</t>
    <phoneticPr fontId="3" type="noConversion"/>
  </si>
  <si>
    <t>2019년 5월 국가별 환율현황</t>
    <phoneticPr fontId="3" type="noConversion"/>
  </si>
  <si>
    <t>AUD</t>
    <phoneticPr fontId="3" type="noConversion"/>
  </si>
  <si>
    <t>CNY</t>
    <phoneticPr fontId="3" type="noConversion"/>
  </si>
  <si>
    <t>EUR</t>
  </si>
  <si>
    <t>GBP</t>
  </si>
  <si>
    <t>HKD</t>
  </si>
  <si>
    <t>IDR</t>
  </si>
  <si>
    <t>INR</t>
  </si>
  <si>
    <t>JPY</t>
  </si>
  <si>
    <t>MYR</t>
  </si>
  <si>
    <t>NOK</t>
  </si>
  <si>
    <t>SIN</t>
    <phoneticPr fontId="3" type="noConversion"/>
  </si>
  <si>
    <t>THB</t>
  </si>
  <si>
    <t>TWD</t>
  </si>
  <si>
    <t>USD</t>
  </si>
  <si>
    <t>날짜</t>
    <phoneticPr fontId="3" type="noConversion"/>
  </si>
  <si>
    <t>환율</t>
    <phoneticPr fontId="3" type="noConversion"/>
  </si>
  <si>
    <t>JPY</t>
    <phoneticPr fontId="3" type="noConversion"/>
  </si>
  <si>
    <t>USD</t>
    <phoneticPr fontId="3" type="noConversion"/>
  </si>
  <si>
    <t>NOK</t>
    <phoneticPr fontId="3" type="noConversion"/>
  </si>
  <si>
    <t>가  계  부</t>
    <phoneticPr fontId="3" type="noConversion"/>
  </si>
  <si>
    <t>항목</t>
    <phoneticPr fontId="3" type="noConversion"/>
  </si>
  <si>
    <t>수입</t>
    <phoneticPr fontId="3" type="noConversion"/>
  </si>
  <si>
    <t>지출</t>
    <phoneticPr fontId="3" type="noConversion"/>
  </si>
  <si>
    <t>잔액</t>
    <phoneticPr fontId="3" type="noConversion"/>
  </si>
  <si>
    <t>문제 01</t>
    <phoneticPr fontId="3" type="noConversion"/>
  </si>
  <si>
    <t>문제 03</t>
    <phoneticPr fontId="3" type="noConversion"/>
  </si>
  <si>
    <t>통장 잔액</t>
    <phoneticPr fontId="3" type="noConversion"/>
  </si>
  <si>
    <t>교통비</t>
    <phoneticPr fontId="3" type="noConversion"/>
  </si>
  <si>
    <t>외식비</t>
    <phoneticPr fontId="3" type="noConversion"/>
  </si>
  <si>
    <t>영화 감상</t>
    <phoneticPr fontId="3" type="noConversion"/>
  </si>
  <si>
    <t>월급</t>
    <phoneticPr fontId="3" type="noConversion"/>
  </si>
  <si>
    <t>도서 구입</t>
    <phoneticPr fontId="3" type="noConversion"/>
  </si>
  <si>
    <t>문제 02</t>
    <phoneticPr fontId="3" type="noConversion"/>
  </si>
  <si>
    <t>회식비</t>
    <phoneticPr fontId="3" type="noConversion"/>
  </si>
  <si>
    <t>옷 구입</t>
    <phoneticPr fontId="3" type="noConversion"/>
  </si>
  <si>
    <t>인터넷에서 드래그 복사한 자료를 표 형태로 바꾸기</t>
    <phoneticPr fontId="3" type="noConversion"/>
  </si>
  <si>
    <t>예시</t>
    <phoneticPr fontId="3" type="noConversion"/>
  </si>
  <si>
    <t>#</t>
  </si>
  <si>
    <t>Channel name</t>
  </si>
  <si>
    <t>Subscribers </t>
  </si>
  <si>
    <t>Monthly Views </t>
  </si>
  <si>
    <t>ikkou k10</t>
  </si>
  <si>
    <t>BabyBus - 子供の歌 - 子どもの動画</t>
  </si>
  <si>
    <t>しまじろうチャンネル（YouTube）</t>
  </si>
  <si>
    <t>ピンキッツ(PINKFONG ピンクフォン)</t>
  </si>
  <si>
    <t>정답</t>
    <phoneticPr fontId="3" type="noConversion"/>
  </si>
  <si>
    <t>リトルベイビーバム - 子供の歌 - 子供の動画</t>
  </si>
  <si>
    <t>まめきゅん - 子供の歌 - 子どもの動画【MAMEKYUNN】</t>
  </si>
  <si>
    <t>ノッカーナアニメーション nokkana animation</t>
  </si>
  <si>
    <t>YouTube講演家 鴨頭嘉人（かもがしら よしひと）</t>
  </si>
  <si>
    <t>Moonbug Kids - 日本語</t>
  </si>
  <si>
    <t>Ryuuu TV / 學日文看日本</t>
  </si>
  <si>
    <t>I LOVE JAPPAN KIDS</t>
  </si>
  <si>
    <t>Super Simple 日本語 - 童謡とこどもの歌</t>
  </si>
  <si>
    <t>トップランキング</t>
  </si>
  <si>
    <t>N/A</t>
  </si>
  <si>
    <t>ねば～る君の【ねばねばTV】（ねばてれ）</t>
  </si>
  <si>
    <t>とある男が授業をしてみた</t>
  </si>
  <si>
    <t>ケロポンズ</t>
  </si>
  <si>
    <t>TWINsふたごチャンネル</t>
  </si>
  <si>
    <t>Dribble Designer OKABE</t>
  </si>
  <si>
    <t>動く絵本、童謡、手遊び の動画「ゆめあるチャンネル」</t>
  </si>
  <si>
    <t>からわかラボ</t>
  </si>
  <si>
    <t>Chiaki</t>
  </si>
  <si>
    <t>書道家 東宮たくみ</t>
  </si>
  <si>
    <t>【幼児向け番組】とんとんチャンネル〈子供が喜ぶ〉</t>
  </si>
  <si>
    <t>うごくちゃん</t>
  </si>
  <si>
    <t>バイリンガルベイビーBilingual Baby</t>
  </si>
  <si>
    <t>Kai Shiden</t>
  </si>
  <si>
    <t>いないいないばぁあにめ</t>
  </si>
  <si>
    <t>KiiYii 日本語</t>
  </si>
  <si>
    <t>モチベーション紳士</t>
  </si>
  <si>
    <t>BeansFamily</t>
  </si>
  <si>
    <t>おもちゃワン</t>
  </si>
  <si>
    <t>ニック式英会話</t>
  </si>
  <si>
    <t>精神科医・樺沢紫苑の樺チャンネル</t>
  </si>
  <si>
    <t>Hapa 英会話</t>
  </si>
  <si>
    <t>Popo Kids「ポポキッズ」</t>
  </si>
  <si>
    <t>池田真子 MakoChannel</t>
  </si>
  <si>
    <t>【性教育YouTuber】シオリーヌ</t>
  </si>
  <si>
    <t>大愚和尚の一問一答/Osho Taigu’s Heart of Buddha</t>
  </si>
  <si>
    <t>Wonderful Tube</t>
  </si>
  <si>
    <t>あしたへ</t>
  </si>
  <si>
    <t>Relaxation hello-job</t>
  </si>
  <si>
    <t>学研プライムゼミ</t>
  </si>
  <si>
    <t>鈴木貫太郎</t>
  </si>
  <si>
    <t>教習所YouTuberアルバカ</t>
  </si>
  <si>
    <t>ＴＥＴＳＵＹＡ ＴＡＫＡＮＯ</t>
  </si>
  <si>
    <t>CASTDICE TV</t>
  </si>
  <si>
    <t>人が死なない防災 / サブチャンネル</t>
  </si>
  <si>
    <t>社畜系youtuber</t>
  </si>
  <si>
    <t>Google+ de 大学受験サクセス</t>
  </si>
  <si>
    <t>KY先輩: アメリカ英語のぐるぐる</t>
  </si>
  <si>
    <t>みなみ保育園</t>
  </si>
  <si>
    <t>TVくまごろう</t>
  </si>
  <si>
    <t>ベビチューブbabytube</t>
  </si>
  <si>
    <t>マリアこども園</t>
  </si>
  <si>
    <t>IU-Connect 英会話</t>
  </si>
  <si>
    <t>学習ドクター松本和樹</t>
  </si>
  <si>
    <t>ひまわり [童謡・唱歌・こどものうた]</t>
  </si>
  <si>
    <t>ZinZin Toys おもちゃ</t>
  </si>
  <si>
    <t>斎藤一人心の処方箋</t>
  </si>
  <si>
    <t>カカチャンネル</t>
  </si>
  <si>
    <t>日本語の森</t>
  </si>
  <si>
    <t>gunoiejapan</t>
  </si>
  <si>
    <t>超わかる!授業動画-数学・英語・化学</t>
  </si>
  <si>
    <t>kubota</t>
  </si>
  <si>
    <t>TEMIRU TV Happiness/てみるTV</t>
  </si>
  <si>
    <t>クリスの部屋</t>
  </si>
  <si>
    <t>hirokuma TV</t>
  </si>
  <si>
    <t>医学部受験 MEDUCATE TV</t>
  </si>
  <si>
    <t>Kaoru GreenEmerald</t>
  </si>
  <si>
    <t>日本の桜ちゃんねる</t>
  </si>
  <si>
    <t>歌のおやつ KidsMusicTime</t>
  </si>
  <si>
    <t>パラぺら / PARAPERA</t>
  </si>
  <si>
    <t>英語のそーたSota's English Channel</t>
  </si>
  <si>
    <t>人が死なない防災 / メインチャンネル</t>
  </si>
  <si>
    <t>トップランキング Science</t>
  </si>
  <si>
    <t>Star TV</t>
  </si>
  <si>
    <t>ねんどまにあ</t>
  </si>
  <si>
    <t>篠原好</t>
  </si>
  <si>
    <t>スタディサプリ</t>
  </si>
  <si>
    <t>*Dental TV*カナデ歯科公式チャンネル</t>
  </si>
  <si>
    <t>eboardchannel</t>
  </si>
  <si>
    <t>ふじこせんせいの手遊びチャンネル!</t>
  </si>
  <si>
    <t>Hana's ToyFactory</t>
  </si>
  <si>
    <t>受験サポーターsin</t>
  </si>
  <si>
    <t>ぽかぽかチャンネル</t>
  </si>
  <si>
    <t>文学YouTuberベル【ベルりんの壁】</t>
  </si>
  <si>
    <t>マナビズムチャンネル 大学受験勉強法&amp;参考書ルートや使用法</t>
  </si>
  <si>
    <t>Crochet and Knitting Japan</t>
  </si>
  <si>
    <t>Atsueigo</t>
  </si>
  <si>
    <t>NPO法人科学映像館</t>
  </si>
  <si>
    <t>ヨーゼフの暇つぶしチャンネル</t>
  </si>
  <si>
    <t>地域貢献活動JA共済</t>
  </si>
  <si>
    <t>FXism公式YouTube</t>
  </si>
  <si>
    <t>群馬大学公式チャンネル</t>
  </si>
  <si>
    <t>保育士ひまわりTV/HIMAWARITV</t>
  </si>
  <si>
    <t>Castro Satoshi カストロさとし</t>
  </si>
  <si>
    <t>Historia Mundi</t>
  </si>
  <si>
    <t>小野一臣</t>
  </si>
  <si>
    <t>超わかる!高校数学 II・B</t>
  </si>
  <si>
    <t>ミヤっち</t>
  </si>
  <si>
    <t>Midwife Amigo Planet アミプラ!助産師Youtuber</t>
  </si>
  <si>
    <t>なつめ</t>
  </si>
  <si>
    <t>すくいく YouTubeチャンネル</t>
  </si>
  <si>
    <t>PriPri プリプリ チャンネル</t>
  </si>
  <si>
    <t>Morite2 English Channel</t>
  </si>
  <si>
    <t>るんるんキッズTV</t>
  </si>
  <si>
    <t>【資格スクエア公式チャンネル】</t>
  </si>
  <si>
    <t>さがらごうち【残念なミスター東北大】</t>
  </si>
  <si>
    <t>神奈川県人権啓発センター</t>
  </si>
  <si>
    <t>ハーベスト・タイム・ミニストリーズHarvest Time Ministries</t>
  </si>
  <si>
    <t>迷晴れFX</t>
  </si>
  <si>
    <t>Yum</t>
  </si>
  <si>
    <t>神楽七福</t>
  </si>
  <si>
    <t>【株動画】デイトレーダーパル</t>
  </si>
  <si>
    <t>パソコンレッスンTVオンライン</t>
  </si>
  <si>
    <t>パチプロ&amp;投資家わたがし</t>
  </si>
  <si>
    <t>News Tuber</t>
  </si>
  <si>
    <t>ワンダーチャンネル -WONDER CHANNEL-</t>
  </si>
  <si>
    <t>髪技屋さん【美容師 勉強会】</t>
  </si>
  <si>
    <t>hypnocafechaos</t>
  </si>
  <si>
    <t>おうちホームステイ英会話</t>
  </si>
  <si>
    <t>_cut_movie lepla</t>
  </si>
  <si>
    <t>センセイプレイスチャンネル 大学受験の勉強法</t>
  </si>
  <si>
    <t>funny education</t>
  </si>
  <si>
    <t>Practice Makes Fluent - Lifelong Learning</t>
  </si>
  <si>
    <t>ほとんどクイズチャンネル【視力回復系動画が急上昇中】</t>
  </si>
  <si>
    <t>東進 公式チャンネル</t>
  </si>
  <si>
    <t>EUPHRATES / ユーフラテス</t>
  </si>
  <si>
    <t>しずか先生の絵本ch / Study Japanese</t>
  </si>
  <si>
    <t>クマーバチャンネル</t>
  </si>
  <si>
    <t>アンチエイジングブレス / 美しく息る</t>
  </si>
  <si>
    <t>Eden Media</t>
  </si>
  <si>
    <t>MoneySenseCollege</t>
  </si>
  <si>
    <t>食いしん坊ゆうきくん</t>
  </si>
  <si>
    <t>かっぱ/kappa</t>
  </si>
  <si>
    <t>TechAcademy [テックアカデミー]</t>
  </si>
  <si>
    <t>正調5円屋本舗</t>
  </si>
  <si>
    <t>Manten -勉強ライブ配信し続ける男-</t>
  </si>
  <si>
    <t>Bob The Train Japan - 童謡</t>
  </si>
  <si>
    <t>123Kids!【三原兒童頻道】</t>
  </si>
  <si>
    <t>スタディング - スマホで学べるオンライン通信資格講座</t>
  </si>
  <si>
    <t>式変形チャンネル</t>
  </si>
  <si>
    <t>よなたんチャンネル【E判定から逆転合格する大学受験勉強法】</t>
  </si>
  <si>
    <t>赤池鎮</t>
  </si>
  <si>
    <t>キッズチューブ/子どもの学びと遊びに役立つ知育動画チャンネル KidsTube</t>
  </si>
  <si>
    <t>Yumi's English Boot Camp</t>
  </si>
  <si>
    <t>スピリチュアルTV</t>
  </si>
  <si>
    <t>OPEN EV 沖縄県教育委員会 教育支援ビデオ</t>
  </si>
  <si>
    <t>ネイティブキャンプ英会話</t>
  </si>
  <si>
    <t>Co.慶応</t>
  </si>
  <si>
    <t>onara800</t>
  </si>
  <si>
    <t>摂南大学公式チャンネル</t>
  </si>
  <si>
    <t>英語ハック</t>
  </si>
  <si>
    <t>Haiyamakashi GOTOハイヤマカシ後藤</t>
  </si>
  <si>
    <t>コペル英会話</t>
  </si>
  <si>
    <t>藤井翔悟</t>
  </si>
  <si>
    <t>ＶＩＰカジノディーラースクール大阪＆東京／日本カジノディーラースキル認定協会</t>
  </si>
  <si>
    <t>ナースのぞみ</t>
  </si>
  <si>
    <t>園原夫婦株式会社</t>
  </si>
  <si>
    <t>岩田りり子</t>
  </si>
  <si>
    <t>環耀の数学</t>
  </si>
  <si>
    <t>近畿大学工学部・広島キャンパス【公式】</t>
  </si>
  <si>
    <t>Vivit Funabashi</t>
  </si>
  <si>
    <t>カエルライフ - 中国語学習サイト</t>
  </si>
  <si>
    <t>超わかる!高校数学 III</t>
  </si>
  <si>
    <t>シンタ</t>
  </si>
  <si>
    <t>灼熱の講演家 津田紘彰〔つだ ひろあき〕</t>
  </si>
  <si>
    <t>青木宏樹公式チャンネル</t>
  </si>
  <si>
    <t>成功の翼をさずける。Ch</t>
  </si>
  <si>
    <t>SkyHashi</t>
  </si>
  <si>
    <t>斎藤一人さんまとめチャンネル</t>
  </si>
  <si>
    <t>yoromaniax</t>
  </si>
  <si>
    <t>Mitu's creatives / クリエイティブ</t>
  </si>
  <si>
    <t>Ma. An</t>
  </si>
  <si>
    <t>りんごちゃんねる</t>
  </si>
  <si>
    <t>元メガバンク為替ディーラーが教えるFX講座</t>
  </si>
  <si>
    <t>Tokyo Sushi Mt Fuji Raphael cooking</t>
  </si>
  <si>
    <t>すまいるきっき</t>
  </si>
  <si>
    <t>家族を愛する不動産ダディ【藤本光秀】</t>
  </si>
  <si>
    <t>東大塾長山田和樹</t>
  </si>
  <si>
    <t>専門学校HAL-東京・大阪・名古屋</t>
  </si>
  <si>
    <t>見るだけで男女関係がうまく行く動画</t>
  </si>
  <si>
    <t>学習チャンネル</t>
  </si>
  <si>
    <t>PuniPuniJapan</t>
  </si>
  <si>
    <t>IKUMAN / イクマン</t>
  </si>
  <si>
    <t>安藤祐介</t>
  </si>
  <si>
    <t>イングリッシュライフ英語・英会話</t>
  </si>
  <si>
    <t>ワクワクさんチャンネル【公式】</t>
  </si>
  <si>
    <t>JumpingPoint!! の株Tube</t>
  </si>
  <si>
    <t>旅BAR TV【登録者1万人チャレンジ】「名古屋在住ユーチューバー」</t>
  </si>
  <si>
    <t>masae nakatani</t>
  </si>
  <si>
    <t>/the Shichida Method【公式】七田式教育</t>
  </si>
  <si>
    <t>ほいくんの保育士チャンネル</t>
  </si>
  <si>
    <t>GETHybridLecture</t>
  </si>
  <si>
    <t>アマテラスチャンネル</t>
  </si>
  <si>
    <t>YouTube予備校</t>
  </si>
  <si>
    <t>ポケットレッスン モバイルラーニング</t>
  </si>
  <si>
    <t>ৡۣ͜͡ৡエンジェル・ミハエルৡۣ͜͡ৡ</t>
  </si>
  <si>
    <t>morinokuma7</t>
  </si>
  <si>
    <t>ママ&amp;キッズ音楽園〜CC nursery /CHICKa Inc.</t>
  </si>
  <si>
    <t>모니터링</t>
    <phoneticPr fontId="3" type="noConversion"/>
  </si>
  <si>
    <t>1. 경쟁사 SNS 채널 운영 현황</t>
    <phoneticPr fontId="3" type="noConversion"/>
  </si>
  <si>
    <t xml:space="preserve">구분 </t>
    <phoneticPr fontId="3" type="noConversion"/>
  </si>
  <si>
    <t>페이스북</t>
    <phoneticPr fontId="3" type="noConversion"/>
  </si>
  <si>
    <t>인스타그램</t>
    <phoneticPr fontId="3" type="noConversion"/>
  </si>
  <si>
    <t>유튜브</t>
    <phoneticPr fontId="3" type="noConversion"/>
  </si>
  <si>
    <t>금일</t>
    <phoneticPr fontId="3" type="noConversion"/>
  </si>
  <si>
    <t>증감</t>
    <phoneticPr fontId="3" type="noConversion"/>
  </si>
  <si>
    <t>A</t>
    <phoneticPr fontId="3" type="noConversion"/>
  </si>
  <si>
    <t>B</t>
    <phoneticPr fontId="3" type="noConversion"/>
  </si>
  <si>
    <t>채널 총합</t>
    <phoneticPr fontId="3" type="noConversion"/>
  </si>
  <si>
    <t>화</t>
    <phoneticPr fontId="3" type="noConversion"/>
  </si>
  <si>
    <t>수</t>
    <phoneticPr fontId="3" type="noConversion"/>
  </si>
  <si>
    <t>1월 매출</t>
    <phoneticPr fontId="3" type="noConversion"/>
  </si>
  <si>
    <t>2월 매출</t>
    <phoneticPr fontId="3" type="noConversion"/>
  </si>
  <si>
    <t>3월 매출</t>
    <phoneticPr fontId="3" type="noConversion"/>
  </si>
  <si>
    <r>
      <t xml:space="preserve">ex) =OFFSET( </t>
    </r>
    <r>
      <rPr>
        <sz val="11"/>
        <color rgb="FFFF0000"/>
        <rFont val="맑은 고딕"/>
        <family val="3"/>
        <charset val="129"/>
        <scheme val="minor"/>
      </rPr>
      <t>기준점</t>
    </r>
    <r>
      <rPr>
        <sz val="11"/>
        <color theme="1"/>
        <rFont val="맑은 고딕"/>
        <family val="2"/>
        <charset val="129"/>
        <scheme val="minor"/>
      </rPr>
      <t>, 행(세로 방향) 이동 수,</t>
    </r>
    <r>
      <rPr>
        <sz val="11"/>
        <color theme="4"/>
        <rFont val="맑은 고딕"/>
        <family val="3"/>
        <charset val="129"/>
        <scheme val="minor"/>
      </rPr>
      <t>열(가로 방향) 이동수</t>
    </r>
    <r>
      <rPr>
        <sz val="11"/>
        <color theme="1"/>
        <rFont val="맑은 고딕"/>
        <family val="2"/>
        <charset val="129"/>
        <scheme val="minor"/>
      </rPr>
      <t>, 이동한 점에서 상하포함 수,</t>
    </r>
    <r>
      <rPr>
        <sz val="11"/>
        <color theme="9"/>
        <rFont val="맑은 고딕"/>
        <family val="3"/>
        <charset val="129"/>
        <scheme val="minor"/>
      </rPr>
      <t xml:space="preserve">이동한 점에서 좌우포함 수 </t>
    </r>
    <r>
      <rPr>
        <sz val="11"/>
        <color theme="1"/>
        <rFont val="맑은 고딕"/>
        <family val="2"/>
        <charset val="129"/>
        <scheme val="minor"/>
      </rPr>
      <t>)</t>
    </r>
    <phoneticPr fontId="3" type="noConversion"/>
  </si>
  <si>
    <t>ex) =MATCH( 찾을 값, 찾을 범위, 0 )</t>
    <phoneticPr fontId="3" type="noConversion"/>
  </si>
  <si>
    <t>시도</t>
    <phoneticPr fontId="3" type="noConversion"/>
  </si>
  <si>
    <t>강원도</t>
    <phoneticPr fontId="3" type="noConversion"/>
  </si>
  <si>
    <t>경기도</t>
    <phoneticPr fontId="3" type="noConversion"/>
  </si>
  <si>
    <t>경상남도</t>
    <phoneticPr fontId="3" type="noConversion"/>
  </si>
  <si>
    <t>경상북도</t>
    <phoneticPr fontId="3" type="noConversion"/>
  </si>
  <si>
    <t>광주광역시</t>
    <phoneticPr fontId="3" type="noConversion"/>
  </si>
  <si>
    <t>대구광역시</t>
    <phoneticPr fontId="3" type="noConversion"/>
  </si>
  <si>
    <t>대전광역시</t>
    <phoneticPr fontId="3" type="noConversion"/>
  </si>
  <si>
    <t>커피종류</t>
    <phoneticPr fontId="3" type="noConversion"/>
  </si>
  <si>
    <t>아메리카노</t>
    <phoneticPr fontId="3" type="noConversion"/>
  </si>
  <si>
    <t>카페라떼</t>
    <phoneticPr fontId="3" type="noConversion"/>
  </si>
  <si>
    <t>카푸치노</t>
    <phoneticPr fontId="3" type="noConversion"/>
  </si>
  <si>
    <t>카페모카</t>
    <phoneticPr fontId="3" type="noConversion"/>
  </si>
  <si>
    <t>1월 판매수량</t>
    <phoneticPr fontId="3" type="noConversion"/>
  </si>
  <si>
    <t>2월 판매수량</t>
  </si>
  <si>
    <t>3월 판매수량</t>
  </si>
  <si>
    <t>4월 판매수량</t>
  </si>
  <si>
    <t>5월 판매수량</t>
  </si>
  <si>
    <t>6월 판매수량</t>
  </si>
  <si>
    <t>환율2</t>
    <phoneticPr fontId="3" type="noConversion"/>
  </si>
  <si>
    <t>ex) =INDEX( 출력 범위, 찾는 데이터행(세로), 찾는 데이터열(가로))</t>
    <phoneticPr fontId="3" type="noConversion"/>
  </si>
  <si>
    <t>INDEX 함수 / =INDEX( 출력범위, 찾는 데이터행(세로), 찾는 데이터열(가로))</t>
    <phoneticPr fontId="3" type="noConversion"/>
  </si>
  <si>
    <t>OFFSET 함수 / =OFFSET( 기준 셀, 행(세로 방향) 이동 수,열(가로 방향) 이동수, 이동한 점에서 상하포함 수,이동한 점에서 좌우포함 수 )</t>
    <phoneticPr fontId="3" type="noConversion"/>
  </si>
  <si>
    <t>협력업체 역량 분석서</t>
    <phoneticPr fontId="3" type="noConversion"/>
  </si>
  <si>
    <t>1. 기업정보</t>
    <phoneticPr fontId="3" type="noConversion"/>
  </si>
  <si>
    <t>기   업   명</t>
    <phoneticPr fontId="3" type="noConversion"/>
  </si>
  <si>
    <t>주식회사 현대인더스트리</t>
  </si>
  <si>
    <t>대   표   자</t>
    <phoneticPr fontId="3" type="noConversion"/>
  </si>
  <si>
    <t>김황경</t>
  </si>
  <si>
    <t>기업 종합 평가</t>
    <phoneticPr fontId="3" type="noConversion"/>
  </si>
  <si>
    <t>사업자번호</t>
    <phoneticPr fontId="3" type="noConversion"/>
  </si>
  <si>
    <t>J248635304</t>
  </si>
  <si>
    <t>연   락   처</t>
    <phoneticPr fontId="3" type="noConversion"/>
  </si>
  <si>
    <t>032-2***-7***</t>
  </si>
  <si>
    <t>주         소</t>
    <phoneticPr fontId="3" type="noConversion"/>
  </si>
  <si>
    <t>생 산 품 목</t>
    <phoneticPr fontId="3" type="noConversion"/>
  </si>
  <si>
    <t xml:space="preserve">2. 역량분석 </t>
    <phoneticPr fontId="3" type="noConversion"/>
  </si>
  <si>
    <t>1)수출실적</t>
    <phoneticPr fontId="3" type="noConversion"/>
  </si>
  <si>
    <t>4)해외마케팅 자료 보유</t>
    <phoneticPr fontId="3" type="noConversion"/>
  </si>
  <si>
    <t>범주</t>
    <phoneticPr fontId="3" type="noConversion"/>
  </si>
  <si>
    <t>세부내용</t>
    <phoneticPr fontId="3" type="noConversion"/>
  </si>
  <si>
    <t>역량등급</t>
    <phoneticPr fontId="3" type="noConversion"/>
  </si>
  <si>
    <t>수출실적 (아시아)</t>
    <phoneticPr fontId="3" type="noConversion"/>
  </si>
  <si>
    <t>외국어 홈페이지</t>
    <phoneticPr fontId="3" type="noConversion"/>
  </si>
  <si>
    <t>수출실적 (유럽)</t>
    <phoneticPr fontId="3" type="noConversion"/>
  </si>
  <si>
    <t>외국어 카탈로그</t>
    <phoneticPr fontId="3" type="noConversion"/>
  </si>
  <si>
    <t>2) 해외입찰참가</t>
    <phoneticPr fontId="3" type="noConversion"/>
  </si>
  <si>
    <t>5)해외 기술성</t>
    <phoneticPr fontId="3" type="noConversion"/>
  </si>
  <si>
    <t>입찰제안서 제출</t>
    <phoneticPr fontId="3" type="noConversion"/>
  </si>
  <si>
    <t>국내인증</t>
    <phoneticPr fontId="3" type="noConversion"/>
  </si>
  <si>
    <t>해외조달 벤더등록</t>
    <phoneticPr fontId="3" type="noConversion"/>
  </si>
  <si>
    <t>해외인증</t>
    <phoneticPr fontId="3" type="noConversion"/>
  </si>
  <si>
    <t>6)교육 이수</t>
    <phoneticPr fontId="3" type="noConversion"/>
  </si>
  <si>
    <t>3)수출지원사업 참가</t>
    <phoneticPr fontId="3" type="noConversion"/>
  </si>
  <si>
    <t>해외수출 교육</t>
    <phoneticPr fontId="3" type="noConversion"/>
  </si>
  <si>
    <t>국내 박람회</t>
    <phoneticPr fontId="3" type="noConversion"/>
  </si>
  <si>
    <t>※ 역량등급 구간
매우미흡(★) / 미흡(★★) / 보통(★★★) / 양호(★★★★) / 탁월(★★★★★)</t>
    <phoneticPr fontId="3" type="noConversion"/>
  </si>
  <si>
    <t>해외 전시회</t>
    <phoneticPr fontId="3" type="noConversion"/>
  </si>
  <si>
    <t>3.역량평가</t>
    <phoneticPr fontId="3" type="noConversion"/>
  </si>
  <si>
    <t>1)분야별 역량</t>
    <phoneticPr fontId="3" type="noConversion"/>
  </si>
  <si>
    <t>2)종합역량</t>
    <phoneticPr fontId="3" type="noConversion"/>
  </si>
  <si>
    <t>평균</t>
    <phoneticPr fontId="3" type="noConversion"/>
  </si>
  <si>
    <t>기업</t>
    <phoneticPr fontId="3" type="noConversion"/>
  </si>
  <si>
    <t>신청 기업</t>
    <phoneticPr fontId="3" type="noConversion"/>
  </si>
  <si>
    <t>※ 매우미흡 : 0~1 / 미흡 : 1 ~ 2 / 
   보통 : 2 ~ 3 / 양호 : 3 ~ 4 / 탁월 : 4 ~ 5</t>
    <phoneticPr fontId="3" type="noConversion"/>
  </si>
  <si>
    <t>수출 역량</t>
    <phoneticPr fontId="3" type="noConversion"/>
  </si>
  <si>
    <t>국제입찰 역량</t>
  </si>
  <si>
    <t>해외마케팅 역량</t>
    <phoneticPr fontId="3" type="noConversion"/>
  </si>
  <si>
    <t>홍보 역량</t>
    <phoneticPr fontId="3" type="noConversion"/>
  </si>
  <si>
    <t>기술 역량</t>
    <phoneticPr fontId="3" type="noConversion"/>
  </si>
  <si>
    <t>점수</t>
    <phoneticPr fontId="3" type="noConversion"/>
  </si>
  <si>
    <t>번호</t>
    <phoneticPr fontId="3" type="noConversion"/>
  </si>
  <si>
    <t>분류(선택)</t>
    <phoneticPr fontId="3" type="noConversion"/>
  </si>
  <si>
    <t>기업명</t>
    <phoneticPr fontId="3" type="noConversion"/>
  </si>
  <si>
    <t>대표자명</t>
    <phoneticPr fontId="3" type="noConversion"/>
  </si>
  <si>
    <t>대표 번호</t>
    <phoneticPr fontId="3" type="noConversion"/>
  </si>
  <si>
    <t>대표자이메일</t>
    <phoneticPr fontId="3" type="noConversion"/>
  </si>
  <si>
    <t>본사주소</t>
    <phoneticPr fontId="3" type="noConversion"/>
  </si>
  <si>
    <t>공장주소</t>
    <phoneticPr fontId="3" type="noConversion"/>
  </si>
  <si>
    <t>품목군(선택)</t>
    <phoneticPr fontId="3" type="noConversion"/>
  </si>
  <si>
    <t>대표품목</t>
    <phoneticPr fontId="3" type="noConversion"/>
  </si>
  <si>
    <t>아시아 수출 실적(2019)</t>
    <phoneticPr fontId="3" type="noConversion"/>
  </si>
  <si>
    <t>아시아 수출 실적(2020)</t>
    <phoneticPr fontId="3" type="noConversion"/>
  </si>
  <si>
    <t>유럽 수출 실적(2019)</t>
    <phoneticPr fontId="3" type="noConversion"/>
  </si>
  <si>
    <t>유럽 수출 실적(2020)</t>
    <phoneticPr fontId="3" type="noConversion"/>
  </si>
  <si>
    <t>홈페이지</t>
    <phoneticPr fontId="3" type="noConversion"/>
  </si>
  <si>
    <t>열1</t>
  </si>
  <si>
    <t>열2</t>
  </si>
  <si>
    <t>카달로그</t>
    <phoneticPr fontId="3" type="noConversion"/>
  </si>
  <si>
    <t>입찰 제안서
(2018)</t>
    <phoneticPr fontId="3" type="noConversion"/>
  </si>
  <si>
    <t>입찰 제안서
(2019)</t>
    <phoneticPr fontId="3" type="noConversion"/>
  </si>
  <si>
    <t>입찰 제안서
(2020)</t>
    <phoneticPr fontId="3" type="noConversion"/>
  </si>
  <si>
    <t>해외조달 벤더</t>
    <phoneticPr fontId="3" type="noConversion"/>
  </si>
  <si>
    <t>해외 전시회 참가
(2018)</t>
    <phoneticPr fontId="3" type="noConversion"/>
  </si>
  <si>
    <t>해외 전시회 참가
(2019)</t>
    <phoneticPr fontId="3" type="noConversion"/>
  </si>
  <si>
    <t>해외 전시회 참가
(2020)</t>
    <phoneticPr fontId="3" type="noConversion"/>
  </si>
  <si>
    <t>바이어 상담회
(2018)</t>
    <phoneticPr fontId="3" type="noConversion"/>
  </si>
  <si>
    <t>바이어 상담회
(2019)</t>
    <phoneticPr fontId="3" type="noConversion"/>
  </si>
  <si>
    <t>바이어 상담회
(2020)</t>
    <phoneticPr fontId="3" type="noConversion"/>
  </si>
  <si>
    <t>수출 컨소시엄 참가
(2018)</t>
    <phoneticPr fontId="3" type="noConversion"/>
  </si>
  <si>
    <t>수출 컨소시엄 참가
(2019)</t>
    <phoneticPr fontId="3" type="noConversion"/>
  </si>
  <si>
    <t>수출 컨소시엄 참가
(2020)</t>
    <phoneticPr fontId="3" type="noConversion"/>
  </si>
  <si>
    <t>국내인증1</t>
    <phoneticPr fontId="3" type="noConversion"/>
  </si>
  <si>
    <t>국내인증2</t>
    <phoneticPr fontId="3" type="noConversion"/>
  </si>
  <si>
    <t>국내인증3</t>
    <phoneticPr fontId="3" type="noConversion"/>
  </si>
  <si>
    <t>해외인증1</t>
    <phoneticPr fontId="3" type="noConversion"/>
  </si>
  <si>
    <t>해외인증2</t>
    <phoneticPr fontId="3" type="noConversion"/>
  </si>
  <si>
    <t>해외인증3</t>
    <phoneticPr fontId="3" type="noConversion"/>
  </si>
  <si>
    <t>교육이수(2018)</t>
    <phoneticPr fontId="3" type="noConversion"/>
  </si>
  <si>
    <t>교육이수(2019)</t>
    <phoneticPr fontId="3" type="noConversion"/>
  </si>
  <si>
    <t>교육이수(2020)</t>
    <phoneticPr fontId="3" type="noConversion"/>
  </si>
  <si>
    <t>국내기업</t>
    <phoneticPr fontId="3" type="noConversion"/>
  </si>
  <si>
    <t>(유)도건엔지니어링</t>
    <phoneticPr fontId="3" type="noConversion"/>
  </si>
  <si>
    <t>4048J20866</t>
  </si>
  <si>
    <t>김창현</t>
  </si>
  <si>
    <t>dokeon8801@hanmail.net</t>
    <phoneticPr fontId="3" type="noConversion"/>
  </si>
  <si>
    <t>전라북도 고창군 흥덕면 선운대로 3619-80</t>
    <phoneticPr fontId="3" type="noConversion"/>
  </si>
  <si>
    <t>건설환경</t>
    <phoneticPr fontId="3" type="noConversion"/>
  </si>
  <si>
    <t>가동보, 수문</t>
    <phoneticPr fontId="3" type="noConversion"/>
  </si>
  <si>
    <t>영문</t>
  </si>
  <si>
    <t>일문</t>
  </si>
  <si>
    <t>제출</t>
    <phoneticPr fontId="3" type="noConversion"/>
  </si>
  <si>
    <t>등록</t>
    <phoneticPr fontId="3" type="noConversion"/>
  </si>
  <si>
    <t>참가</t>
    <phoneticPr fontId="3" type="noConversion"/>
  </si>
  <si>
    <t>MDO</t>
    <phoneticPr fontId="3" type="noConversion"/>
  </si>
  <si>
    <t>이수</t>
    <phoneticPr fontId="3" type="noConversion"/>
  </si>
  <si>
    <t>(유)애니체</t>
    <phoneticPr fontId="3" type="noConversion"/>
  </si>
  <si>
    <t>4T78668A63</t>
  </si>
  <si>
    <t>김창용</t>
  </si>
  <si>
    <t>anyche@hanmail.net</t>
    <phoneticPr fontId="3" type="noConversion"/>
  </si>
  <si>
    <t>광주광역시 광산구 소촌로 25-12</t>
    <phoneticPr fontId="3" type="noConversion"/>
  </si>
  <si>
    <t>사무기기</t>
    <phoneticPr fontId="3" type="noConversion"/>
  </si>
  <si>
    <t>사무용의자</t>
    <phoneticPr fontId="3" type="noConversion"/>
  </si>
  <si>
    <t>POJ</t>
    <phoneticPr fontId="3" type="noConversion"/>
  </si>
  <si>
    <t>(유)원진알미늄</t>
  </si>
  <si>
    <t>원경의</t>
  </si>
  <si>
    <t>041-2***-7***</t>
  </si>
  <si>
    <t>wonjin1987@korea.com</t>
    <phoneticPr fontId="3" type="noConversion"/>
  </si>
  <si>
    <t>전라북도 완주군 봉동읍 장구리 585-2</t>
    <phoneticPr fontId="3" type="noConversion"/>
  </si>
  <si>
    <t>알미늄 압출형재</t>
    <phoneticPr fontId="3" type="noConversion"/>
  </si>
  <si>
    <t>중문</t>
  </si>
  <si>
    <t>O</t>
    <phoneticPr fontId="3" type="noConversion"/>
  </si>
  <si>
    <t>KD</t>
    <phoneticPr fontId="3" type="noConversion"/>
  </si>
  <si>
    <t>TTJ</t>
    <phoneticPr fontId="3" type="noConversion"/>
  </si>
  <si>
    <t>QNN</t>
    <phoneticPr fontId="3" type="noConversion"/>
  </si>
  <si>
    <t>(유)한독엘리베이터</t>
    <phoneticPr fontId="3" type="noConversion"/>
  </si>
  <si>
    <t>4028R04539</t>
  </si>
  <si>
    <t>유기준</t>
  </si>
  <si>
    <t>handokel@hanmail.net</t>
    <phoneticPr fontId="3" type="noConversion"/>
  </si>
  <si>
    <t>전라북도 완주군 삼례읍 별산농원길 77-24</t>
    <phoneticPr fontId="3" type="noConversion"/>
  </si>
  <si>
    <t>엘리베이터</t>
    <phoneticPr fontId="3" type="noConversion"/>
  </si>
  <si>
    <t>(유)한성산기</t>
    <phoneticPr fontId="3" type="noConversion"/>
  </si>
  <si>
    <t>40182K4A40</t>
  </si>
  <si>
    <t>백대준</t>
  </si>
  <si>
    <t>hansung98@dreamwiz.com</t>
    <phoneticPr fontId="3" type="noConversion"/>
  </si>
  <si>
    <t>전라북도 군산시 옥구읍 상평리 829-1 옥구농곤단지 내 23번지</t>
    <phoneticPr fontId="3" type="noConversion"/>
  </si>
  <si>
    <t>펌프,전동기</t>
    <phoneticPr fontId="3" type="noConversion"/>
  </si>
  <si>
    <t>ORK</t>
    <phoneticPr fontId="3" type="noConversion"/>
  </si>
  <si>
    <t xml:space="preserve">가락전자주식회사 </t>
  </si>
  <si>
    <t xml:space="preserve">2K0814A0J3 </t>
  </si>
  <si>
    <t>장성준</t>
  </si>
  <si>
    <t>ollo@karak.co.kr</t>
    <phoneticPr fontId="3" type="noConversion"/>
  </si>
  <si>
    <t>경기도 부천시 원미구 평천로 655 부천테크노파크 402동 903호</t>
  </si>
  <si>
    <t>정보통신</t>
    <phoneticPr fontId="3" type="noConversion"/>
  </si>
  <si>
    <t>방송앰프</t>
    <phoneticPr fontId="3" type="noConversion"/>
  </si>
  <si>
    <t xml:space="preserve">경동산업주식회사 </t>
  </si>
  <si>
    <t>1438J20938</t>
  </si>
  <si>
    <t>박준남</t>
  </si>
  <si>
    <t>kdpvc@hanmail.net</t>
    <phoneticPr fontId="3" type="noConversion"/>
  </si>
  <si>
    <t>경기도 화성시 양감면 요당길 145-17</t>
    <phoneticPr fontId="3" type="noConversion"/>
  </si>
  <si>
    <t>친환경 합성목재</t>
    <phoneticPr fontId="3" type="noConversion"/>
  </si>
  <si>
    <t>경창산업</t>
    <phoneticPr fontId="3" type="noConversion"/>
  </si>
  <si>
    <t>R0A2066J35</t>
  </si>
  <si>
    <t>노태종</t>
  </si>
  <si>
    <t>02-3***-7***</t>
  </si>
  <si>
    <t>sales@kyungchang.com</t>
  </si>
  <si>
    <t>경기도 파주시 탄현면 방촌로 879번길 58</t>
  </si>
  <si>
    <t>화학섬유</t>
  </si>
  <si>
    <t>방탄헬멧, 탄창, 방탄조끼, 수갑/족쇄, 진압복</t>
    <phoneticPr fontId="3" type="noConversion"/>
  </si>
  <si>
    <t>광신건설산업 주식회사</t>
  </si>
  <si>
    <t>2KA861919A</t>
  </si>
  <si>
    <t>권영재</t>
  </si>
  <si>
    <t>ori5235@unitel.co.kr</t>
    <phoneticPr fontId="3" type="noConversion"/>
  </si>
  <si>
    <t>인천광역시 연수구 송도과학로 32 (송도동 172-1) 테크노파크 IT센터 M동 1801호</t>
    <phoneticPr fontId="3" type="noConversion"/>
  </si>
  <si>
    <t>경기도 김포시 월곶면 안진골로 64번길 7</t>
    <phoneticPr fontId="3" type="noConversion"/>
  </si>
  <si>
    <t>운형철조망</t>
    <phoneticPr fontId="3" type="noConversion"/>
  </si>
  <si>
    <t xml:space="preserve">광화전선주식회사 </t>
  </si>
  <si>
    <t>J2A8R0AAA0</t>
  </si>
  <si>
    <t>고순거</t>
  </si>
  <si>
    <t>khwh@lycos.co.kr</t>
  </si>
  <si>
    <t>경기도 화성시 장안면 장안로 227번길 166-56</t>
  </si>
  <si>
    <t>전기전자</t>
  </si>
  <si>
    <t>전선및 케이블</t>
  </si>
  <si>
    <t xml:space="preserve">광희엔지니어링주식회사 </t>
  </si>
  <si>
    <t>3J28140205</t>
  </si>
  <si>
    <t>봉하근</t>
  </si>
  <si>
    <t>02-2***-5***</t>
  </si>
  <si>
    <t>bhg12345@hanmail.net</t>
    <phoneticPr fontId="3" type="noConversion"/>
  </si>
  <si>
    <t>충청남도 천안시 서북구 직산읍 관방길 64-31</t>
    <phoneticPr fontId="3" type="noConversion"/>
  </si>
  <si>
    <t>기계장치</t>
  </si>
  <si>
    <t>수문권양기,게이트펌프,가동보,제진기</t>
    <phoneticPr fontId="3" type="noConversion"/>
  </si>
  <si>
    <t>국선옻칠</t>
    <phoneticPr fontId="3" type="noConversion"/>
  </si>
  <si>
    <t>2K225A5548</t>
  </si>
  <si>
    <t>오명호</t>
  </si>
  <si>
    <t>02-6***-7***</t>
  </si>
  <si>
    <t>gs570@naver.com</t>
    <phoneticPr fontId="3" type="noConversion"/>
  </si>
  <si>
    <t>서울특별시 종로구 창경궁로 88 (예지동) 광장3층 2390호</t>
    <phoneticPr fontId="3" type="noConversion"/>
  </si>
  <si>
    <t>전통문화상품</t>
    <phoneticPr fontId="3" type="noConversion"/>
  </si>
  <si>
    <t>나전칠기 공예품</t>
    <phoneticPr fontId="3" type="noConversion"/>
  </si>
  <si>
    <t xml:space="preserve">국제전기주식회사 </t>
  </si>
  <si>
    <t>2K88T72995</t>
  </si>
  <si>
    <t>김봉현</t>
  </si>
  <si>
    <t>bhkim@ieckr.com</t>
    <phoneticPr fontId="3" type="noConversion"/>
  </si>
  <si>
    <t>충청북도 음성군 금왕읍 신개천로 98</t>
    <phoneticPr fontId="3" type="noConversion"/>
  </si>
  <si>
    <t>기계장치</t>
    <phoneticPr fontId="3" type="noConversion"/>
  </si>
  <si>
    <t>변압기</t>
    <phoneticPr fontId="3" type="noConversion"/>
  </si>
  <si>
    <t>금강변압기</t>
    <phoneticPr fontId="3" type="noConversion"/>
  </si>
  <si>
    <t>2KA081669A</t>
  </si>
  <si>
    <t>임종봉</t>
  </si>
  <si>
    <t>kumkang9980@naver.com</t>
    <phoneticPr fontId="3" type="noConversion"/>
  </si>
  <si>
    <t>경기도 화성시 마도면 마도공단로 1길 214번지</t>
    <phoneticPr fontId="3" type="noConversion"/>
  </si>
  <si>
    <t>금전기업 주식회사</t>
    <phoneticPr fontId="3" type="noConversion"/>
  </si>
  <si>
    <t>4058T70636</t>
  </si>
  <si>
    <t>홍종식</t>
  </si>
  <si>
    <t>bn0912@hanmail.net</t>
    <phoneticPr fontId="3" type="noConversion"/>
  </si>
  <si>
    <t>전라북도 김제시 황산면 용마리 39-117번지</t>
    <phoneticPr fontId="3" type="noConversion"/>
  </si>
  <si>
    <t>수문,폄프,제진기</t>
    <phoneticPr fontId="3" type="noConversion"/>
  </si>
  <si>
    <t xml:space="preserve">금호이앤지주식회사 </t>
  </si>
  <si>
    <t>이임식</t>
  </si>
  <si>
    <t>kumho@escokh.com</t>
    <phoneticPr fontId="3" type="noConversion"/>
  </si>
  <si>
    <t>경기도 광명시 하안로60, 광명SK테크노파크 B동 1207호</t>
    <phoneticPr fontId="3" type="noConversion"/>
  </si>
  <si>
    <t>대구광역시 달성군 다사읍 세천북로16길 27-4</t>
    <phoneticPr fontId="3" type="noConversion"/>
  </si>
  <si>
    <t>전기전자</t>
    <phoneticPr fontId="3" type="noConversion"/>
  </si>
  <si>
    <t>에너지통합관리장치, 최대전력관리장치</t>
    <phoneticPr fontId="3" type="noConversion"/>
  </si>
  <si>
    <t xml:space="preserve">기민전자주식회사 </t>
  </si>
  <si>
    <t>52K82K56A8</t>
  </si>
  <si>
    <t>류상원</t>
  </si>
  <si>
    <t>kme21@kme21.com</t>
    <phoneticPr fontId="3" type="noConversion"/>
  </si>
  <si>
    <t>경상북도 구미시 1공단로 10길 67</t>
    <phoneticPr fontId="3" type="noConversion"/>
  </si>
  <si>
    <t>LED평판조명</t>
    <phoneticPr fontId="3" type="noConversion"/>
  </si>
  <si>
    <t>나라비전</t>
  </si>
  <si>
    <t>51481J3520</t>
  </si>
  <si>
    <t>한이식</t>
  </si>
  <si>
    <t>jhan@nara.co.kr</t>
    <phoneticPr fontId="3" type="noConversion"/>
  </si>
  <si>
    <t>경기도 고양시 일산서구 킨텍스로 217-59 킨텍스 제2전시장 오피스동 3층 나라비전</t>
    <phoneticPr fontId="3" type="noConversion"/>
  </si>
  <si>
    <t>경기도 고양시 일산서구 킨텍스로 217-59 킨텍스 제2전시장 오피스동 306호 나라비전 기술연구소</t>
    <phoneticPr fontId="3" type="noConversion"/>
  </si>
  <si>
    <t>정보통신</t>
  </si>
  <si>
    <t>IT컨설팅, 소프트웨어 개발 및 공급</t>
    <phoneticPr fontId="3" type="noConversion"/>
  </si>
  <si>
    <t>나우</t>
    <phoneticPr fontId="3" type="noConversion"/>
  </si>
  <si>
    <t>정대혁</t>
  </si>
  <si>
    <t>pr@nawoo.com</t>
  </si>
  <si>
    <t>경기도 광주시 고불로 305</t>
    <phoneticPr fontId="3" type="noConversion"/>
  </si>
  <si>
    <t>경기도 광주시 고불로 305</t>
  </si>
  <si>
    <t>과기의료</t>
    <phoneticPr fontId="3" type="noConversion"/>
  </si>
  <si>
    <t>비파괴검사장비</t>
    <phoneticPr fontId="3" type="noConversion"/>
  </si>
  <si>
    <t xml:space="preserve">네오마루주식회사 </t>
  </si>
  <si>
    <t>409861850A</t>
  </si>
  <si>
    <t>윤규한</t>
    <phoneticPr fontId="3" type="noConversion"/>
  </si>
  <si>
    <t>jsyoun67@intops.co.kr</t>
    <phoneticPr fontId="3" type="noConversion"/>
  </si>
  <si>
    <t xml:space="preserve">광주광역시 북구 첨단벤처소로15번길 49 </t>
  </si>
  <si>
    <t>LED조명</t>
    <phoneticPr fontId="3" type="noConversion"/>
  </si>
  <si>
    <t>다음스틸앤에너지 주식회사</t>
    <phoneticPr fontId="3" type="noConversion"/>
  </si>
  <si>
    <t>21586806A2</t>
  </si>
  <si>
    <t>김문철</t>
  </si>
  <si>
    <t>top01034@naver.com</t>
  </si>
  <si>
    <t>경기도 화성시 장안면 버들로 1170-1</t>
  </si>
  <si>
    <t>일체형 난방용 전열관</t>
    <phoneticPr fontId="3" type="noConversion"/>
  </si>
  <si>
    <t xml:space="preserve">대경산업주식회사 </t>
  </si>
  <si>
    <t>J288163433</t>
  </si>
  <si>
    <t>정하희</t>
  </si>
  <si>
    <t>dkinfra@dkinfra.co.kr</t>
    <phoneticPr fontId="3" type="noConversion"/>
  </si>
  <si>
    <t>경기도 고양시 일산동구 설문동 494-1</t>
    <phoneticPr fontId="3" type="noConversion"/>
  </si>
  <si>
    <t>교량받침, 신축이음장치</t>
    <phoneticPr fontId="3" type="noConversion"/>
  </si>
  <si>
    <t xml:space="preserve">대동안전주식회사 </t>
  </si>
  <si>
    <t>2K08169221</t>
  </si>
  <si>
    <t>권영준, 정봉성</t>
  </si>
  <si>
    <t>ddsj012@hanmail.net</t>
    <phoneticPr fontId="3" type="noConversion"/>
  </si>
  <si>
    <t>경기도 광명시 범안로 817</t>
    <phoneticPr fontId="3" type="noConversion"/>
  </si>
  <si>
    <t>차선도색공사</t>
    <phoneticPr fontId="3" type="noConversion"/>
  </si>
  <si>
    <t>대륙기술 주식회사</t>
  </si>
  <si>
    <t>215866A3A8</t>
  </si>
  <si>
    <t>이봉후</t>
  </si>
  <si>
    <t>02-2***-9***</t>
  </si>
  <si>
    <t>info@dtl.kr</t>
  </si>
  <si>
    <t>서울특별시 송파구 송파동 185-6 아주빌딩 4층</t>
  </si>
  <si>
    <t>LED 조명</t>
    <phoneticPr fontId="3" type="noConversion"/>
  </si>
  <si>
    <t xml:space="preserve">대성아이디에스주식회사 </t>
  </si>
  <si>
    <t>T7A862K663</t>
  </si>
  <si>
    <t>최성규</t>
  </si>
  <si>
    <t>dsids@dsids.com</t>
    <phoneticPr fontId="3" type="noConversion"/>
  </si>
  <si>
    <t>경기도 양주시 칠봉산로 228번길 156-14</t>
    <phoneticPr fontId="3" type="noConversion"/>
  </si>
  <si>
    <t>엘리베이터 제어반</t>
    <phoneticPr fontId="3" type="noConversion"/>
  </si>
  <si>
    <t>대성테크</t>
    <phoneticPr fontId="3" type="noConversion"/>
  </si>
  <si>
    <t>최윤호</t>
  </si>
  <si>
    <t>dst419@hanmail.net</t>
  </si>
  <si>
    <t>대구광역시 북구 오봉로 24길 11</t>
  </si>
  <si>
    <t>대구광역시 북구 오봉로 24길 11</t>
    <phoneticPr fontId="3" type="noConversion"/>
  </si>
  <si>
    <t>신소재 플라스틱 그레이팅, 맨홀</t>
    <phoneticPr fontId="3" type="noConversion"/>
  </si>
  <si>
    <t xml:space="preserve">대영이앤비주식회사 </t>
  </si>
  <si>
    <t>2K48T7A284</t>
  </si>
  <si>
    <t>김종민</t>
  </si>
  <si>
    <t>info@lassele.com</t>
    <phoneticPr fontId="3" type="noConversion"/>
  </si>
  <si>
    <t>경기도 안산시 단원구 산단로 163번길 55</t>
    <phoneticPr fontId="3" type="noConversion"/>
  </si>
  <si>
    <t>상업용 냉장고</t>
    <phoneticPr fontId="3" type="noConversion"/>
  </si>
  <si>
    <t xml:space="preserve">대우디스플레이주식회사 </t>
  </si>
  <si>
    <t>R09862K521</t>
  </si>
  <si>
    <t>이상용</t>
  </si>
  <si>
    <t>sylee@dw-display.com</t>
  </si>
  <si>
    <t>경상북도 김천시 어모면 산업단지3로 63</t>
  </si>
  <si>
    <t>전기전자</t>
    <phoneticPr fontId="42" type="noConversion"/>
  </si>
  <si>
    <t>LED TV,전자칠판</t>
    <phoneticPr fontId="42" type="noConversion"/>
  </si>
  <si>
    <t xml:space="preserve">대윤지오텍주식회사 </t>
  </si>
  <si>
    <t>T75869329A</t>
  </si>
  <si>
    <t>이상기</t>
  </si>
  <si>
    <t>lisangky@hanmail.net</t>
  </si>
  <si>
    <t>서울특별시 영등포구 당산로 41길 11 W1707호 (당산동 4가 SK VI센터)</t>
  </si>
  <si>
    <t>토목섬유</t>
    <phoneticPr fontId="3" type="noConversion"/>
  </si>
  <si>
    <t xml:space="preserve">대진전기주식회사  </t>
  </si>
  <si>
    <t>1J38R06008</t>
  </si>
  <si>
    <t>임채현</t>
  </si>
  <si>
    <t>sales@daijinelec.com</t>
    <phoneticPr fontId="3" type="noConversion"/>
  </si>
  <si>
    <t>경기도 군포시 엘에스로 182번길 3-4</t>
    <phoneticPr fontId="3" type="noConversion"/>
  </si>
  <si>
    <t>수배전반,전기산업용기계</t>
    <phoneticPr fontId="3" type="noConversion"/>
  </si>
  <si>
    <t xml:space="preserve">대창이엔지주식회사 </t>
  </si>
  <si>
    <t>2J28140263</t>
  </si>
  <si>
    <t>박희민</t>
  </si>
  <si>
    <t>dchang1@chol.com</t>
  </si>
  <si>
    <t>충청북도 음성군 대소면 소석로 82</t>
  </si>
  <si>
    <t>충북 음성군 대소면 소석로 82</t>
  </si>
  <si>
    <t>교량용 받침 및 신축이음장치</t>
    <phoneticPr fontId="3" type="noConversion"/>
  </si>
  <si>
    <t>대한방직주식회사</t>
    <phoneticPr fontId="3" type="noConversion"/>
  </si>
  <si>
    <t>R0682K3353</t>
  </si>
  <si>
    <t>설영기</t>
  </si>
  <si>
    <t>yksull@thtc.co.kr</t>
    <phoneticPr fontId="3" type="noConversion"/>
  </si>
  <si>
    <t>서울시 영등포구 국제금융로 2길 17</t>
    <phoneticPr fontId="3" type="noConversion"/>
  </si>
  <si>
    <t>전북 완주군 이서면 은교리 834번지</t>
    <phoneticPr fontId="3" type="noConversion"/>
  </si>
  <si>
    <t>면 직물/니트/군복 등</t>
    <phoneticPr fontId="3" type="noConversion"/>
  </si>
  <si>
    <t>대한전광</t>
  </si>
  <si>
    <t>R0482K1820</t>
  </si>
  <si>
    <t>김재을</t>
  </si>
  <si>
    <t>kimjaeeul@msn.com</t>
  </si>
  <si>
    <t>서울특별시 서초구 방배4동 873-29</t>
  </si>
  <si>
    <t>LED 전광판</t>
    <phoneticPr fontId="3" type="noConversion"/>
  </si>
  <si>
    <t>대화페인트공업 주식회사</t>
  </si>
  <si>
    <t>2K48T7J219</t>
  </si>
  <si>
    <t>이건택</t>
  </si>
  <si>
    <t>kuntacklee@hotmail.com</t>
    <phoneticPr fontId="3" type="noConversion"/>
  </si>
  <si>
    <t>경기도 안산시 단원구 성곡동 신원로 190</t>
    <phoneticPr fontId="3" type="noConversion"/>
  </si>
  <si>
    <t>노면표지용 도료</t>
    <phoneticPr fontId="3" type="noConversion"/>
  </si>
  <si>
    <t xml:space="preserve">덕산 엔지니어링주식회사 </t>
  </si>
  <si>
    <t>4048T72155</t>
  </si>
  <si>
    <t>김재선</t>
  </si>
  <si>
    <t>hy5365010@hanmail.net</t>
    <phoneticPr fontId="3" type="noConversion"/>
  </si>
  <si>
    <t xml:space="preserve">전북 정읍시 고부면 고부농단길 29(고부농공단지 15블럭) </t>
  </si>
  <si>
    <t>건설환경</t>
  </si>
  <si>
    <t>수처리 기계</t>
    <phoneticPr fontId="3" type="noConversion"/>
  </si>
  <si>
    <t xml:space="preserve">도아기업주식회사 </t>
  </si>
  <si>
    <t>T7A8R0A43A</t>
  </si>
  <si>
    <t>박연우</t>
  </si>
  <si>
    <t>doalee@do-a.co.kr</t>
    <phoneticPr fontId="3" type="noConversion"/>
  </si>
  <si>
    <t>서울시 영등포구 문래동 3가 55-7 에이스테크노타워 701호</t>
    <phoneticPr fontId="3" type="noConversion"/>
  </si>
  <si>
    <t>경기도 시흥시 정왕동 1287-2</t>
    <phoneticPr fontId="3" type="noConversion"/>
  </si>
  <si>
    <t>팬스</t>
    <phoneticPr fontId="3" type="noConversion"/>
  </si>
  <si>
    <t>동광전자 주식회사</t>
  </si>
  <si>
    <t>1J382K8865</t>
  </si>
  <si>
    <t>신동헌</t>
  </si>
  <si>
    <t>dk@dket.co.kr</t>
    <phoneticPr fontId="3" type="noConversion"/>
  </si>
  <si>
    <t>경기도 안양시 만안구 덕천로 26</t>
    <phoneticPr fontId="3" type="noConversion"/>
  </si>
  <si>
    <t>구내방송장치</t>
    <phoneticPr fontId="3" type="noConversion"/>
  </si>
  <si>
    <t xml:space="preserve">동방전기공업주식회사 </t>
  </si>
  <si>
    <t>2K48T73648</t>
  </si>
  <si>
    <t>양태권</t>
  </si>
  <si>
    <t>busi@dbeco.co.kr</t>
    <phoneticPr fontId="3" type="noConversion"/>
  </si>
  <si>
    <t>경기도 안산시 단원구 원시로 119</t>
    <phoneticPr fontId="3" type="noConversion"/>
  </si>
  <si>
    <t>변압기,개폐기</t>
    <phoneticPr fontId="3" type="noConversion"/>
  </si>
  <si>
    <t>동진기공</t>
  </si>
  <si>
    <t>6063A89041</t>
  </si>
  <si>
    <t>강동석</t>
  </si>
  <si>
    <t>dongjinind@hanmail.net</t>
    <phoneticPr fontId="3" type="noConversion"/>
  </si>
  <si>
    <t>부산광역시 강서구 화전동 590-1</t>
    <phoneticPr fontId="3" type="noConversion"/>
  </si>
  <si>
    <t>협잡물처리기</t>
    <phoneticPr fontId="3" type="noConversion"/>
  </si>
  <si>
    <t>두리계전</t>
    <phoneticPr fontId="3" type="noConversion"/>
  </si>
  <si>
    <t>J2882KA328</t>
  </si>
  <si>
    <t>이기관</t>
  </si>
  <si>
    <t>duri5500@hanmail.net</t>
    <phoneticPr fontId="3" type="noConversion"/>
  </si>
  <si>
    <t>경기도 파주시 교하로 1205번길 44-7</t>
    <phoneticPr fontId="3" type="noConversion"/>
  </si>
  <si>
    <t>가로등용 분전함,접속함</t>
    <phoneticPr fontId="3" type="noConversion"/>
  </si>
  <si>
    <t>드림에어 (구 삼정인터내셔널)</t>
  </si>
  <si>
    <t>J298688465</t>
  </si>
  <si>
    <t>정진구</t>
  </si>
  <si>
    <t>noskkorea@naver.com</t>
  </si>
  <si>
    <t>경기도 성남시 중원구 상대원1동 223-12 현대아이밸리 713호</t>
  </si>
  <si>
    <t>코마스크</t>
    <phoneticPr fontId="3" type="noConversion"/>
  </si>
  <si>
    <t xml:space="preserve">디에스기술주식회사 </t>
  </si>
  <si>
    <t>2K18166509</t>
  </si>
  <si>
    <t>전해옥</t>
  </si>
  <si>
    <t>ceo@daidong.com</t>
    <phoneticPr fontId="3" type="noConversion"/>
  </si>
  <si>
    <t>인천광역시 남동구 고잔동 729-2, 남동곤단 159B 3L</t>
    <phoneticPr fontId="3" type="noConversion"/>
  </si>
  <si>
    <t>자동제어반 외</t>
    <phoneticPr fontId="3" type="noConversion"/>
  </si>
  <si>
    <t xml:space="preserve">레이져라이팅주식회사 </t>
  </si>
  <si>
    <t>J2486915A2</t>
  </si>
  <si>
    <t>김상우</t>
  </si>
  <si>
    <t>kevin@laserlighting.co.kr</t>
    <phoneticPr fontId="3" type="noConversion"/>
  </si>
  <si>
    <t>경기도 수원시 권선구 산업로156번길 88-47</t>
    <phoneticPr fontId="3" type="noConversion"/>
  </si>
  <si>
    <t>LED실내조명등</t>
    <phoneticPr fontId="3" type="noConversion"/>
  </si>
  <si>
    <t>렉스젠 주식회사</t>
  </si>
  <si>
    <t>402814A350</t>
  </si>
  <si>
    <t>안순현</t>
  </si>
  <si>
    <t>sky@rexgen.co.kr</t>
    <phoneticPr fontId="3" type="noConversion"/>
  </si>
  <si>
    <t>경기도 안양시 동안구 시민대로 401</t>
    <phoneticPr fontId="3" type="noConversion"/>
  </si>
  <si>
    <t>전북 전주시 덕진구 원만성로 127번지</t>
    <phoneticPr fontId="3" type="noConversion"/>
  </si>
  <si>
    <t>차량판독시스템</t>
    <phoneticPr fontId="3" type="noConversion"/>
  </si>
  <si>
    <t>로보테크</t>
    <phoneticPr fontId="3" type="noConversion"/>
  </si>
  <si>
    <t>남기호</t>
  </si>
  <si>
    <t>namkiho@naver.com</t>
    <phoneticPr fontId="3" type="noConversion"/>
  </si>
  <si>
    <t>경남 김해시 서부로 378번길 52-45</t>
    <phoneticPr fontId="3" type="noConversion"/>
  </si>
  <si>
    <t>송,배전용 전기자재</t>
    <phoneticPr fontId="3" type="noConversion"/>
  </si>
  <si>
    <t xml:space="preserve">로지시스템주식회사 </t>
  </si>
  <si>
    <t>T798182T74</t>
  </si>
  <si>
    <t>노경호</t>
  </si>
  <si>
    <t>logi@chol.com</t>
    <phoneticPr fontId="3" type="noConversion"/>
  </si>
  <si>
    <t>경기도 용인시 기흥구 흥덕1로 13, A동 501호</t>
    <phoneticPr fontId="3" type="noConversion"/>
  </si>
  <si>
    <t>빌딩자동제어시스템</t>
    <phoneticPr fontId="3" type="noConversion"/>
  </si>
  <si>
    <t>매크로드 주식회사</t>
    <phoneticPr fontId="3" type="noConversion"/>
  </si>
  <si>
    <t>21586594A0</t>
  </si>
  <si>
    <t>최은철</t>
  </si>
  <si>
    <t>macroad@empas.com</t>
    <phoneticPr fontId="3" type="noConversion"/>
  </si>
  <si>
    <t>서울특별시 송파구 새말로 125 어은빌딩 5층</t>
  </si>
  <si>
    <t>경기도 화성시 남양읍 신남로 365번길 129-45</t>
    <phoneticPr fontId="3" type="noConversion"/>
  </si>
  <si>
    <t>교량받침, 난간, 신축이음</t>
    <phoneticPr fontId="3" type="noConversion"/>
  </si>
  <si>
    <t xml:space="preserve">명세씨엠케이주식회사 </t>
  </si>
  <si>
    <t>621815A202</t>
  </si>
  <si>
    <t>김종섭</t>
  </si>
  <si>
    <t>mscmk@hanmail.net</t>
  </si>
  <si>
    <t>부산광역시 기장군 정관읍 산단 3로 73</t>
    <phoneticPr fontId="3" type="noConversion"/>
  </si>
  <si>
    <t>전동식온냉배선카</t>
    <phoneticPr fontId="3" type="noConversion"/>
  </si>
  <si>
    <t>미동체어</t>
    <phoneticPr fontId="3" type="noConversion"/>
  </si>
  <si>
    <t>4180A84442</t>
  </si>
  <si>
    <t>이재현</t>
  </si>
  <si>
    <t>q24x75@hanmail.net</t>
    <phoneticPr fontId="3" type="noConversion"/>
  </si>
  <si>
    <t>전라북도 전주시 덕진구 상리1길 34 별관 2동</t>
    <phoneticPr fontId="3" type="noConversion"/>
  </si>
  <si>
    <t>사무기기</t>
  </si>
  <si>
    <t>사무용 의자</t>
    <phoneticPr fontId="3" type="noConversion"/>
  </si>
  <si>
    <t xml:space="preserve">백광플라텍주식회사 </t>
  </si>
  <si>
    <t>61581J3463</t>
  </si>
  <si>
    <t>박종대</t>
    <phoneticPr fontId="3" type="noConversion"/>
  </si>
  <si>
    <t>02-2***-7***</t>
    <phoneticPr fontId="3" type="noConversion"/>
  </si>
  <si>
    <t>bkp0050@navaer.com</t>
    <phoneticPr fontId="3" type="noConversion"/>
  </si>
  <si>
    <t xml:space="preserve">경남 김해시 안골로 88-5 </t>
    <phoneticPr fontId="3" type="noConversion"/>
  </si>
  <si>
    <t>SMC물탱크</t>
    <phoneticPr fontId="3" type="noConversion"/>
  </si>
  <si>
    <t xml:space="preserve">보국전기공업주식회사 </t>
  </si>
  <si>
    <t>5148R032K4</t>
  </si>
  <si>
    <t>곽기영</t>
  </si>
  <si>
    <t>kykwak@bokuk.co.kr</t>
    <phoneticPr fontId="3" type="noConversion"/>
  </si>
  <si>
    <t>대구광역시 달성군 구지면 과학동로 42길 90</t>
    <phoneticPr fontId="3" type="noConversion"/>
  </si>
  <si>
    <t>발전기</t>
    <phoneticPr fontId="3" type="noConversion"/>
  </si>
  <si>
    <t xml:space="preserve">부강종합건설주식회사 </t>
  </si>
  <si>
    <t>6T78153356</t>
  </si>
  <si>
    <t>이상훈</t>
    <phoneticPr fontId="3" type="noConversion"/>
  </si>
  <si>
    <t>bukang1@nate.com</t>
  </si>
  <si>
    <t>울산광역시 남구 중앙로 230 대원빌딩 6층</t>
  </si>
  <si>
    <t>공사및용역</t>
    <phoneticPr fontId="3" type="noConversion"/>
  </si>
  <si>
    <t>건설업</t>
    <phoneticPr fontId="3" type="noConversion"/>
  </si>
  <si>
    <t xml:space="preserve">부커셰링코리아주식회사 </t>
  </si>
  <si>
    <t>2K48154J30</t>
  </si>
  <si>
    <t>피터그라함로데</t>
    <phoneticPr fontId="3" type="noConversion"/>
  </si>
  <si>
    <t>sunghoyoo@buchermunicipal.co.kr</t>
    <phoneticPr fontId="3" type="noConversion"/>
  </si>
  <si>
    <t>경기도 시흥시 서해안로 258</t>
    <phoneticPr fontId="3" type="noConversion"/>
  </si>
  <si>
    <t>노면청소차</t>
    <phoneticPr fontId="3" type="noConversion"/>
  </si>
  <si>
    <t>비원이미지주식회사</t>
  </si>
  <si>
    <t>61A8182A21</t>
  </si>
  <si>
    <t>원종명</t>
  </si>
  <si>
    <t>wjm1958@hanmail.net</t>
    <phoneticPr fontId="3" type="noConversion"/>
  </si>
  <si>
    <t>부산광역시 부산진구 엄광로386번길 33</t>
    <phoneticPr fontId="3" type="noConversion"/>
  </si>
  <si>
    <t>차량번호인식시스템</t>
    <phoneticPr fontId="3" type="noConversion"/>
  </si>
  <si>
    <t xml:space="preserve">삼광산업주식회사 </t>
  </si>
  <si>
    <t>2K48R09039</t>
  </si>
  <si>
    <t>김진경</t>
  </si>
  <si>
    <t>sk1012@chol.com</t>
    <phoneticPr fontId="3" type="noConversion"/>
  </si>
  <si>
    <t>경기도 안산시 상록구 용담로 97</t>
    <phoneticPr fontId="3" type="noConversion"/>
  </si>
  <si>
    <t>고정식연결의자</t>
    <phoneticPr fontId="3" type="noConversion"/>
  </si>
  <si>
    <t xml:space="preserve">삼영플랜트주식회사 </t>
  </si>
  <si>
    <t>1J38146201</t>
  </si>
  <si>
    <t>기준호</t>
  </si>
  <si>
    <t>sy4840@hanmail.net</t>
  </si>
  <si>
    <t>경기도 안성시 대덕면 시미실길 158</t>
  </si>
  <si>
    <t>Crusher</t>
    <phoneticPr fontId="3" type="noConversion"/>
  </si>
  <si>
    <t xml:space="preserve">삼익전자공업주식회사 </t>
  </si>
  <si>
    <t>2R081984J3</t>
  </si>
  <si>
    <t>이재환</t>
  </si>
  <si>
    <t>bingin@samikdisplay.co.kr</t>
    <phoneticPr fontId="3" type="noConversion"/>
  </si>
  <si>
    <t>서울특별시 강남구 강남대로 560</t>
    <phoneticPr fontId="3" type="noConversion"/>
  </si>
  <si>
    <t>인천광역시 부평구 새벌로 17</t>
    <phoneticPr fontId="3" type="noConversion"/>
  </si>
  <si>
    <t>전광판, LED모듈</t>
    <phoneticPr fontId="3" type="noConversion"/>
  </si>
  <si>
    <t xml:space="preserve">삼인싸이언스주식회사 </t>
  </si>
  <si>
    <t>T79815A022</t>
  </si>
  <si>
    <t>장효철</t>
  </si>
  <si>
    <t>saminsci@kornet.net</t>
    <phoneticPr fontId="3" type="noConversion"/>
  </si>
  <si>
    <t>경기도 안산시 단원구 엠티브이4로 48번길 27</t>
    <phoneticPr fontId="3" type="noConversion"/>
  </si>
  <si>
    <t>실험대,배기기</t>
    <phoneticPr fontId="3" type="noConversion"/>
  </si>
  <si>
    <t xml:space="preserve">상원엔지니어링주식회사  </t>
  </si>
  <si>
    <t>정정순</t>
  </si>
  <si>
    <t>sw4623@hanmail.net</t>
    <phoneticPr fontId="3" type="noConversion"/>
  </si>
  <si>
    <t>대전광역시 대덕구 대화로 213</t>
    <phoneticPr fontId="3" type="noConversion"/>
  </si>
  <si>
    <t>수배전반</t>
    <phoneticPr fontId="3" type="noConversion"/>
  </si>
  <si>
    <t xml:space="preserve">서광공업주식회사 </t>
  </si>
  <si>
    <t>J298T73909</t>
  </si>
  <si>
    <t>김홍렬</t>
    <phoneticPr fontId="3" type="noConversion"/>
  </si>
  <si>
    <t>skvalve@chol.com</t>
    <phoneticPr fontId="3" type="noConversion"/>
  </si>
  <si>
    <t>경기도 안성시 일죽면 죽양대로 498-62</t>
    <phoneticPr fontId="3" type="noConversion"/>
  </si>
  <si>
    <t>버터플라이밸브</t>
    <phoneticPr fontId="3" type="noConversion"/>
  </si>
  <si>
    <t xml:space="preserve">서번산업엔지니어링주식회사 </t>
  </si>
  <si>
    <t>62181T7A55</t>
  </si>
  <si>
    <t>정용환</t>
  </si>
  <si>
    <t>servan@servan.co.kr</t>
    <phoneticPr fontId="3" type="noConversion"/>
  </si>
  <si>
    <t>부산광역시 강서구 화전동 600-7</t>
    <phoneticPr fontId="3" type="noConversion"/>
  </si>
  <si>
    <t>공기조화기</t>
    <phoneticPr fontId="3" type="noConversion"/>
  </si>
  <si>
    <t>서한섬유</t>
  </si>
  <si>
    <t>J2A0A96154</t>
  </si>
  <si>
    <t>김형주</t>
  </si>
  <si>
    <t>seohansocks@hanmail.net</t>
    <phoneticPr fontId="3" type="noConversion"/>
  </si>
  <si>
    <t>경기도 의정부시 산단로 68번길 109</t>
    <phoneticPr fontId="3" type="noConversion"/>
  </si>
  <si>
    <t>양말</t>
    <phoneticPr fontId="3" type="noConversion"/>
  </si>
  <si>
    <t>서형바이클랙 주식회사</t>
    <phoneticPr fontId="3" type="noConversion"/>
  </si>
  <si>
    <t>T7A81AA395</t>
  </si>
  <si>
    <t>박흥일</t>
  </si>
  <si>
    <t>phi5555@naver.com</t>
    <phoneticPr fontId="3" type="noConversion"/>
  </si>
  <si>
    <t>경기도 김포시 대곶면 율생중앙로 169번길 43-15</t>
    <phoneticPr fontId="3" type="noConversion"/>
  </si>
  <si>
    <t>기능성 자전거보관대</t>
    <phoneticPr fontId="3" type="noConversion"/>
  </si>
  <si>
    <t>선경산업</t>
  </si>
  <si>
    <t>2K0014A341</t>
  </si>
  <si>
    <t>김종석</t>
  </si>
  <si>
    <t>sun-kyung@sun-kyung.co.kr</t>
    <phoneticPr fontId="3" type="noConversion"/>
  </si>
  <si>
    <t>인천 계양구 서운산단로3길 1</t>
    <phoneticPr fontId="3" type="noConversion"/>
  </si>
  <si>
    <t>자외선소독기,젖병소독기</t>
    <phoneticPr fontId="3" type="noConversion"/>
  </si>
  <si>
    <t xml:space="preserve">선광에이앤씨주식회사 </t>
  </si>
  <si>
    <t>2048192K44</t>
  </si>
  <si>
    <t>장태성</t>
  </si>
  <si>
    <t>skanc0686@naver.com</t>
  </si>
  <si>
    <t>부산광역시 기장군 정관읍 정관덕산길 36 2층 201호</t>
  </si>
  <si>
    <t xml:space="preserve">서울특별시 강남구 개포로 221 네비스빌딩 3층 </t>
  </si>
  <si>
    <t>LED 가로등
LED 보안등</t>
    <phoneticPr fontId="3" type="noConversion"/>
  </si>
  <si>
    <t xml:space="preserve">선우기전주식회사 </t>
  </si>
  <si>
    <t>J2286J2552</t>
  </si>
  <si>
    <t>김현일</t>
  </si>
  <si>
    <t>swe1302@hanmail.net</t>
    <phoneticPr fontId="3" type="noConversion"/>
  </si>
  <si>
    <t>경기도 화성시 남양읍 신남로 63-44</t>
    <phoneticPr fontId="3" type="noConversion"/>
  </si>
  <si>
    <t>배전반,분전반</t>
    <phoneticPr fontId="3" type="noConversion"/>
  </si>
  <si>
    <t>성보전기공업</t>
    <phoneticPr fontId="3" type="noConversion"/>
  </si>
  <si>
    <t>60A8141683</t>
  </si>
  <si>
    <t>배영호</t>
  </si>
  <si>
    <t>sbe9001@chol.com</t>
  </si>
  <si>
    <t>부산광역시 기장 정관면 정관로 929-9</t>
    <phoneticPr fontId="3" type="noConversion"/>
  </si>
  <si>
    <t>부산 기장 정관면 정관로 929-9</t>
  </si>
  <si>
    <t xml:space="preserve">성신전기공업주식회사  </t>
  </si>
  <si>
    <t>1J38180A5A</t>
  </si>
  <si>
    <t>이기현</t>
  </si>
  <si>
    <t>isseco@isseco.com</t>
    <phoneticPr fontId="3" type="noConversion"/>
  </si>
  <si>
    <t>경기도 수원시 권선구 산업로 155번길 228-69</t>
    <phoneticPr fontId="3" type="noConversion"/>
  </si>
  <si>
    <t>무정전전원장치</t>
    <phoneticPr fontId="3" type="noConversion"/>
  </si>
  <si>
    <t xml:space="preserve">성일테크원주식회사 </t>
  </si>
  <si>
    <t>2K68T75905</t>
  </si>
  <si>
    <t>신관식</t>
  </si>
  <si>
    <t>sitank@naver.com</t>
    <phoneticPr fontId="3" type="noConversion"/>
  </si>
  <si>
    <t>서울 마포구 동교로25길 16</t>
    <phoneticPr fontId="3" type="noConversion"/>
  </si>
  <si>
    <t>경기 김포시 대곶면 대명항로488</t>
    <phoneticPr fontId="3" type="noConversion"/>
  </si>
  <si>
    <t>압력용기, 물탱크</t>
    <phoneticPr fontId="3" type="noConversion"/>
  </si>
  <si>
    <t xml:space="preserve">성진종합전기주식회사 </t>
  </si>
  <si>
    <t>2K38J2AA63</t>
  </si>
  <si>
    <t>김정환</t>
  </si>
  <si>
    <t>sjsj9977@naver.com</t>
    <phoneticPr fontId="3" type="noConversion"/>
  </si>
  <si>
    <t>경기도 화성시 화성로 1424번길 17-26</t>
    <phoneticPr fontId="3" type="noConversion"/>
  </si>
  <si>
    <t>세우메쉬산업</t>
  </si>
  <si>
    <t>J242259338</t>
  </si>
  <si>
    <t>윤진영</t>
  </si>
  <si>
    <t>sewomesh@naver.com</t>
    <phoneticPr fontId="3" type="noConversion"/>
  </si>
  <si>
    <t>경기 화성시 안녕길 131-7</t>
    <phoneticPr fontId="3" type="noConversion"/>
  </si>
  <si>
    <t>용접철망</t>
    <phoneticPr fontId="3" type="noConversion"/>
  </si>
  <si>
    <t xml:space="preserve">세종솔젠텍주식회사 </t>
  </si>
  <si>
    <t>A2886002K6</t>
  </si>
  <si>
    <t>백종진</t>
  </si>
  <si>
    <t>solgene@daum.net</t>
    <phoneticPr fontId="3" type="noConversion"/>
  </si>
  <si>
    <t>세종특별자치시 한누리대로 234, 르네상스 빌딩 1동 805호</t>
    <phoneticPr fontId="3" type="noConversion"/>
  </si>
  <si>
    <t>태양광발전장치</t>
    <phoneticPr fontId="3" type="noConversion"/>
  </si>
  <si>
    <t>신도리코</t>
    <phoneticPr fontId="3" type="noConversion"/>
  </si>
  <si>
    <t>2188T70328</t>
  </si>
  <si>
    <t>최종하</t>
  </si>
  <si>
    <t xml:space="preserve">hsunil@sindoh.com </t>
    <phoneticPr fontId="3" type="noConversion"/>
  </si>
  <si>
    <t>서울특별시 성동구 성수2가 3동 277-22</t>
    <phoneticPr fontId="3" type="noConversion"/>
  </si>
  <si>
    <r>
      <t>충청남도 아산시 배방읍 공수리 883</t>
    </r>
    <r>
      <rPr>
        <sz val="10"/>
        <rFont val="맑은 고딕"/>
        <family val="2"/>
        <scheme val="minor"/>
      </rPr>
      <t>‎</t>
    </r>
    <r>
      <rPr>
        <sz val="10"/>
        <rFont val="맑은 고딕"/>
        <family val="3"/>
        <charset val="129"/>
        <scheme val="minor"/>
      </rPr>
      <t>번지</t>
    </r>
  </si>
  <si>
    <t>복합기,3D프린터,레이저 프린터,팩스</t>
    <phoneticPr fontId="3" type="noConversion"/>
  </si>
  <si>
    <t xml:space="preserve">신도산업주식회사 </t>
  </si>
  <si>
    <t>2K38J24A33</t>
  </si>
  <si>
    <t>황동욱</t>
  </si>
  <si>
    <t>shindo69@moosago.com</t>
    <phoneticPr fontId="3" type="noConversion"/>
  </si>
  <si>
    <t>경기도 파주시 문산읍 돈유1로 59-49</t>
    <phoneticPr fontId="3" type="noConversion"/>
  </si>
  <si>
    <t>방음판, 가드레일</t>
    <phoneticPr fontId="3" type="noConversion"/>
  </si>
  <si>
    <t xml:space="preserve">신성산전주식회사 </t>
  </si>
  <si>
    <t>J248J24933</t>
  </si>
  <si>
    <t>이주억</t>
  </si>
  <si>
    <t>jdlee@ssiec.co.kr</t>
    <phoneticPr fontId="3" type="noConversion"/>
  </si>
  <si>
    <t>충청남도 천안시 서북구 성환읍 연암로 143</t>
    <phoneticPr fontId="3" type="noConversion"/>
  </si>
  <si>
    <t>개폐기,차단기</t>
    <phoneticPr fontId="3" type="noConversion"/>
  </si>
  <si>
    <t xml:space="preserve">신우공조주식회사 </t>
  </si>
  <si>
    <t>J2882K0193</t>
  </si>
  <si>
    <t>박종찬</t>
  </si>
  <si>
    <t>sw8723@chol.com</t>
    <phoneticPr fontId="3" type="noConversion"/>
  </si>
  <si>
    <t>경기 파주시 파주읍 정문로 588번길 106</t>
    <phoneticPr fontId="3" type="noConversion"/>
  </si>
  <si>
    <t>팬코일유닛, 열회수형 환기장치</t>
    <phoneticPr fontId="3" type="noConversion"/>
  </si>
  <si>
    <t xml:space="preserve">신정개발특장차주식회사 </t>
  </si>
  <si>
    <t>정봉채</t>
  </si>
  <si>
    <t>SJDC0103@SHINJEONG.CO.KR</t>
    <phoneticPr fontId="3" type="noConversion"/>
  </si>
  <si>
    <t>울산시 울주군 언양읍 곰재길 169</t>
    <phoneticPr fontId="3" type="noConversion"/>
  </si>
  <si>
    <t>도로청소차</t>
    <phoneticPr fontId="3" type="noConversion"/>
  </si>
  <si>
    <t xml:space="preserve">신진정공주식회사 </t>
  </si>
  <si>
    <t>2K18R03981</t>
  </si>
  <si>
    <t>김은석</t>
  </si>
  <si>
    <t>sjsrs@chol.com</t>
    <phoneticPr fontId="3" type="noConversion"/>
  </si>
  <si>
    <t>인천시 남동구 남동서로 173</t>
    <phoneticPr fontId="3" type="noConversion"/>
  </si>
  <si>
    <t>제수밸브</t>
    <phoneticPr fontId="3" type="noConversion"/>
  </si>
  <si>
    <t>썬에어로시스</t>
    <phoneticPr fontId="3" type="noConversion"/>
  </si>
  <si>
    <t>30A8R05951</t>
  </si>
  <si>
    <t>박선태</t>
  </si>
  <si>
    <t>stpark@sunaerosys.com</t>
  </si>
  <si>
    <t>충청북도 청주시 서원구 현도면 선동2길 263 (선동리 128)</t>
  </si>
  <si>
    <t>충북 청주시 서원구 현도면 선동2길 263 (선동리 128)</t>
  </si>
  <si>
    <t>전기식 모션 플랫폼</t>
    <phoneticPr fontId="3" type="noConversion"/>
  </si>
  <si>
    <t>씨에스텍 주식회사</t>
  </si>
  <si>
    <t>52K81405A9</t>
  </si>
  <si>
    <t>신한석</t>
  </si>
  <si>
    <t>shs48991@naver.com</t>
    <phoneticPr fontId="3" type="noConversion"/>
  </si>
  <si>
    <t>경상북도 구미시 산동면 첨단기업2로 44</t>
    <phoneticPr fontId="3" type="noConversion"/>
  </si>
  <si>
    <t xml:space="preserve">아이스파이프주식회사 </t>
  </si>
  <si>
    <t>R098632630</t>
  </si>
  <si>
    <t>이석호</t>
  </si>
  <si>
    <t>shlee@zaonzi.com</t>
    <phoneticPr fontId="3" type="noConversion"/>
  </si>
  <si>
    <t>서울특별시 금천구 가산디지털1로 219</t>
    <phoneticPr fontId="3" type="noConversion"/>
  </si>
  <si>
    <t>충청남도 천안시 서북구 성거읍 요방리 219-13</t>
    <phoneticPr fontId="3" type="noConversion"/>
  </si>
  <si>
    <t>LED고출력 투광등</t>
    <phoneticPr fontId="3" type="noConversion"/>
  </si>
  <si>
    <t>아이제트-포그</t>
    <phoneticPr fontId="3" type="noConversion"/>
  </si>
  <si>
    <t>배현식</t>
  </si>
  <si>
    <t>izfog1@naver.com</t>
    <phoneticPr fontId="3" type="noConversion"/>
  </si>
  <si>
    <t>경상남도 김해시 상동면 상동로 197번길 34-20</t>
    <phoneticPr fontId="3" type="noConversion"/>
  </si>
  <si>
    <t>방역용소독장비</t>
    <phoneticPr fontId="3" type="noConversion"/>
  </si>
  <si>
    <t xml:space="preserve">어스그린코리아주식회사 </t>
  </si>
  <si>
    <t>2KA8605989</t>
  </si>
  <si>
    <t>박용순</t>
  </si>
  <si>
    <t>egkorea1@hanmail.net</t>
    <phoneticPr fontId="3" type="noConversion"/>
  </si>
  <si>
    <t>인천시 서구 경명대로 263번길 16</t>
    <phoneticPr fontId="3" type="noConversion"/>
  </si>
  <si>
    <t>경기도 김포시 통진읍 가현리 726-24</t>
    <phoneticPr fontId="3" type="noConversion"/>
  </si>
  <si>
    <t>가로수보호판</t>
    <phoneticPr fontId="3" type="noConversion"/>
  </si>
  <si>
    <t>에스더블류도로안전 주식회사</t>
  </si>
  <si>
    <t>3T782K1506</t>
  </si>
  <si>
    <t>우홍순</t>
    <phoneticPr fontId="3" type="noConversion"/>
  </si>
  <si>
    <t>sin0293@hanmail.net</t>
    <phoneticPr fontId="3" type="noConversion"/>
  </si>
  <si>
    <t>충남 홍성군 은하면 은하로 184번길 111-26</t>
    <phoneticPr fontId="3" type="noConversion"/>
  </si>
  <si>
    <t>도로시설물</t>
    <phoneticPr fontId="3" type="noConversion"/>
  </si>
  <si>
    <t xml:space="preserve">에스피하이테크주식회사 </t>
  </si>
  <si>
    <t>6068199AA0</t>
  </si>
  <si>
    <t>정장식</t>
  </si>
  <si>
    <t>sp010@sphitech.co.kr</t>
    <phoneticPr fontId="3" type="noConversion"/>
  </si>
  <si>
    <t>부산광역시 강서구 녹산산업북로 53</t>
    <phoneticPr fontId="3" type="noConversion"/>
  </si>
  <si>
    <t>이종육성용접품</t>
    <phoneticPr fontId="3" type="noConversion"/>
  </si>
  <si>
    <t xml:space="preserve">에이비메디컬주식회사 </t>
  </si>
  <si>
    <t>409862A520</t>
  </si>
  <si>
    <t>김영균</t>
  </si>
  <si>
    <t>ceo@abmedical.co.kr</t>
    <phoneticPr fontId="3" type="noConversion"/>
  </si>
  <si>
    <t>서울시 송파구 법원로 128 문정 SKV1 메트로시티 C동 1516호</t>
    <phoneticPr fontId="3" type="noConversion"/>
  </si>
  <si>
    <t>전남 장성군 남면 나노산단 5로 6-24</t>
    <phoneticPr fontId="3" type="noConversion"/>
  </si>
  <si>
    <t>진공채혈관</t>
    <phoneticPr fontId="3" type="noConversion"/>
  </si>
  <si>
    <t>에이펙스인텍 주식회사</t>
    <phoneticPr fontId="3" type="noConversion"/>
  </si>
  <si>
    <t>52K8R02831</t>
  </si>
  <si>
    <t>김권진</t>
  </si>
  <si>
    <t>kjkim@apexint.co.kr</t>
    <phoneticPr fontId="3" type="noConversion"/>
  </si>
  <si>
    <t>경상북도 칠곡군 가산면 인동가산로 619-9</t>
    <phoneticPr fontId="3" type="noConversion"/>
  </si>
  <si>
    <t>LED 조명기구</t>
    <phoneticPr fontId="3" type="noConversion"/>
  </si>
  <si>
    <t xml:space="preserve">에프디씨주식회사 </t>
  </si>
  <si>
    <t>윤하원</t>
  </si>
  <si>
    <t>finedisc@finedisc.co.kr</t>
    <phoneticPr fontId="3" type="noConversion"/>
  </si>
  <si>
    <t>경남 김해시 주촌면 양동리 368-13</t>
    <phoneticPr fontId="3" type="noConversion"/>
  </si>
  <si>
    <t>파열판</t>
    <phoneticPr fontId="3" type="noConversion"/>
  </si>
  <si>
    <t xml:space="preserve">엔디에스솔루션주식회사 </t>
  </si>
  <si>
    <t>J298620316</t>
  </si>
  <si>
    <t>김남교</t>
  </si>
  <si>
    <t>horatio@netds.net</t>
    <phoneticPr fontId="3" type="noConversion"/>
  </si>
  <si>
    <t>경기도 용인시 기흥구 영덕동 1029 U-TOWER 지식산업센터 1507호</t>
    <phoneticPr fontId="3" type="noConversion"/>
  </si>
  <si>
    <t>디지털사이니지솔루션</t>
    <phoneticPr fontId="3" type="noConversion"/>
  </si>
  <si>
    <t xml:space="preserve">엔트라주식회사 </t>
  </si>
  <si>
    <t>6T78144444</t>
  </si>
  <si>
    <t>박재희</t>
  </si>
  <si>
    <t>jhpark@dsht95.com</t>
    <phoneticPr fontId="3" type="noConversion"/>
  </si>
  <si>
    <t>울산광역시 울주군 상북면 길천산업3길 28-9</t>
    <phoneticPr fontId="3" type="noConversion"/>
  </si>
  <si>
    <t>세차기</t>
    <phoneticPr fontId="3" type="noConversion"/>
  </si>
  <si>
    <t xml:space="preserve">엘티스주식회사  </t>
  </si>
  <si>
    <t>22082KA342</t>
  </si>
  <si>
    <t>임훈, 윤석순</t>
  </si>
  <si>
    <t>yss0725@empas.com</t>
    <phoneticPr fontId="3" type="noConversion"/>
  </si>
  <si>
    <t>경기도 평택시 팽성읍 주팔산단 1길 207</t>
    <phoneticPr fontId="3" type="noConversion"/>
  </si>
  <si>
    <t>충청남도 천안시 성환읍 율금리 772</t>
    <phoneticPr fontId="3" type="noConversion"/>
  </si>
  <si>
    <t>LED조명기구,GMP등기구 외</t>
    <phoneticPr fontId="3" type="noConversion"/>
  </si>
  <si>
    <t xml:space="preserve">영광기제주식회사 </t>
  </si>
  <si>
    <t>2K38J28248</t>
  </si>
  <si>
    <t>송석영</t>
  </si>
  <si>
    <t>yktank@daum.net</t>
  </si>
  <si>
    <t>경기도 화성시 팔탄면 노하길 347-6</t>
  </si>
  <si>
    <t>물탱크</t>
    <phoneticPr fontId="3" type="noConversion"/>
  </si>
  <si>
    <t>영국전자</t>
    <phoneticPr fontId="3" type="noConversion"/>
  </si>
  <si>
    <t>214862K9J3</t>
  </si>
  <si>
    <t>김배훈</t>
  </si>
  <si>
    <t>youngkook@youngkook.com</t>
    <phoneticPr fontId="3" type="noConversion"/>
  </si>
  <si>
    <t>경기 용인시 기흥구 동백중앙로 16번길 16-25</t>
    <phoneticPr fontId="3" type="noConversion"/>
  </si>
  <si>
    <t>지능형CCTV</t>
    <phoneticPr fontId="3" type="noConversion"/>
  </si>
  <si>
    <t xml:space="preserve">영남강철주식회사  </t>
  </si>
  <si>
    <t>30586052K2</t>
  </si>
  <si>
    <t>최성대</t>
  </si>
  <si>
    <t>oasteel@hanmail.net</t>
    <phoneticPr fontId="3" type="noConversion"/>
  </si>
  <si>
    <t xml:space="preserve">충남 금산군 복수면 다복로 213 </t>
    <phoneticPr fontId="3" type="noConversion"/>
  </si>
  <si>
    <t>가구</t>
    <phoneticPr fontId="3" type="noConversion"/>
  </si>
  <si>
    <t>영진앵글 주식회사</t>
  </si>
  <si>
    <t>21586A6538</t>
  </si>
  <si>
    <t>김성철</t>
  </si>
  <si>
    <t>ksc7799@naver.com</t>
    <phoneticPr fontId="3" type="noConversion"/>
  </si>
  <si>
    <t>경기도 하남시 미사동로 46</t>
    <phoneticPr fontId="3" type="noConversion"/>
  </si>
  <si>
    <t>보관용 선반</t>
    <phoneticPr fontId="3" type="noConversion"/>
  </si>
  <si>
    <t xml:space="preserve">오성기전주식회사 </t>
  </si>
  <si>
    <t>J288R053AA</t>
  </si>
  <si>
    <t>문성환</t>
  </si>
  <si>
    <t>osemco1@korea.com</t>
    <phoneticPr fontId="3" type="noConversion"/>
  </si>
  <si>
    <t>경기 파주시 월롱면 한태말길 136</t>
    <phoneticPr fontId="3" type="noConversion"/>
  </si>
  <si>
    <t>수배전반,자동절체개폐기</t>
    <phoneticPr fontId="3" type="noConversion"/>
  </si>
  <si>
    <t>우리OA가구산업</t>
    <phoneticPr fontId="3" type="noConversion"/>
  </si>
  <si>
    <t>4T722K6559</t>
  </si>
  <si>
    <t>박요환</t>
  </si>
  <si>
    <t>proseahawk@hanmail.net</t>
    <phoneticPr fontId="3" type="noConversion"/>
  </si>
  <si>
    <t>광주 서구 무진대로 467</t>
    <phoneticPr fontId="3" type="noConversion"/>
  </si>
  <si>
    <t>사무용 가구</t>
    <phoneticPr fontId="3" type="noConversion"/>
  </si>
  <si>
    <t>우성엘이디조명주식회사</t>
  </si>
  <si>
    <t>J2A8146009</t>
  </si>
  <si>
    <t>전창호</t>
  </si>
  <si>
    <t>wooesung@empas.com</t>
    <phoneticPr fontId="3" type="noConversion"/>
  </si>
  <si>
    <t>경기도 양주시 은현면 운하로 127-30</t>
    <phoneticPr fontId="3" type="noConversion"/>
  </si>
  <si>
    <t>등기구</t>
    <phoneticPr fontId="3" type="noConversion"/>
  </si>
  <si>
    <t xml:space="preserve">우진비앤지주식회사 </t>
  </si>
  <si>
    <t>J248R04283</t>
  </si>
  <si>
    <t>강석진</t>
  </si>
  <si>
    <t>ksj@woogenebng.com</t>
  </si>
  <si>
    <t>경기도 화성시 양감면 정문송산로 230</t>
  </si>
  <si>
    <t>프로비온</t>
    <phoneticPr fontId="3" type="noConversion"/>
  </si>
  <si>
    <t>원기업 주식회사</t>
    <phoneticPr fontId="3" type="noConversion"/>
  </si>
  <si>
    <t>J2A8T7A608</t>
  </si>
  <si>
    <t>원부성</t>
  </si>
  <si>
    <t>jjun@designpole.co.kr</t>
    <phoneticPr fontId="3" type="noConversion"/>
  </si>
  <si>
    <t>경기도 양주시 칠봉산로 370</t>
    <phoneticPr fontId="3" type="noConversion"/>
  </si>
  <si>
    <t>흄관,수로관,전주,디자인폴</t>
    <phoneticPr fontId="3" type="noConversion"/>
  </si>
  <si>
    <t>웰텍 주식회사</t>
    <phoneticPr fontId="3" type="noConversion"/>
  </si>
  <si>
    <t>3J28J25A28</t>
  </si>
  <si>
    <t>이성식</t>
  </si>
  <si>
    <t>wt-plant@weltech3lp.co.kr</t>
    <phoneticPr fontId="3" type="noConversion"/>
  </si>
  <si>
    <t>경기도 의왕시 이미로 40, D동 908호(포일동 인덕원 IT밸리)</t>
    <phoneticPr fontId="3" type="noConversion"/>
  </si>
  <si>
    <t>강원도 횡성군 횡성읍 한우로 755</t>
    <phoneticPr fontId="3" type="noConversion"/>
  </si>
  <si>
    <t>피복강관</t>
    <phoneticPr fontId="3" type="noConversion"/>
  </si>
  <si>
    <t>윌로펌프주식회사</t>
    <phoneticPr fontId="3" type="noConversion"/>
  </si>
  <si>
    <t>6158R06939</t>
  </si>
  <si>
    <t>김연중</t>
  </si>
  <si>
    <t>jiman.kim@wilo.co.kr</t>
    <phoneticPr fontId="3" type="noConversion"/>
  </si>
  <si>
    <t>부산광역시 강서구 미음산단1로(구랑동)  46</t>
    <phoneticPr fontId="3" type="noConversion"/>
  </si>
  <si>
    <t>펌프</t>
    <phoneticPr fontId="3" type="noConversion"/>
  </si>
  <si>
    <t>유니맥스</t>
    <phoneticPr fontId="3" type="noConversion"/>
  </si>
  <si>
    <t>21T7886282</t>
  </si>
  <si>
    <t>이용준</t>
  </si>
  <si>
    <t>junelee@firstdive.co.kr</t>
  </si>
  <si>
    <t>서울특별시 양천구 오목로 42길 1 B01</t>
  </si>
  <si>
    <t>서울특별시 양천구 신정4동 988-18 지하</t>
  </si>
  <si>
    <t>스킨 스쿠버 다이빙 &amp; 군수특수 잠수 장비</t>
    <phoneticPr fontId="3" type="noConversion"/>
  </si>
  <si>
    <t xml:space="preserve">유니슨엔지니어링주식회사 </t>
  </si>
  <si>
    <t>3J28153904</t>
  </si>
  <si>
    <t>박찬규</t>
  </si>
  <si>
    <t>okq60@daum.net</t>
    <phoneticPr fontId="3" type="noConversion"/>
  </si>
  <si>
    <t>경기도 화성시 마도면 마도공단로1길 96</t>
    <phoneticPr fontId="3" type="noConversion"/>
  </si>
  <si>
    <t>방음,방진제품</t>
    <phoneticPr fontId="3" type="noConversion"/>
  </si>
  <si>
    <t xml:space="preserve">유니슨이테크주식회사 </t>
  </si>
  <si>
    <t>3J28626A56</t>
  </si>
  <si>
    <t>허재헝, 이규홍</t>
    <phoneticPr fontId="3" type="noConversion"/>
  </si>
  <si>
    <t>yu1001@uet.co.kr</t>
  </si>
  <si>
    <t>충청남도 천안시 동남구 수시면 우각골길 53</t>
  </si>
  <si>
    <t>토목 / 건축 자재, 방음벽, 경관재</t>
    <phoneticPr fontId="3" type="noConversion"/>
  </si>
  <si>
    <t>유로폼</t>
  </si>
  <si>
    <t>J2805648A4</t>
  </si>
  <si>
    <t>박건률</t>
  </si>
  <si>
    <t>coogi221@naver.com</t>
    <phoneticPr fontId="3" type="noConversion"/>
  </si>
  <si>
    <t>경기도 고양시 일산동구 지영로 194번길 107</t>
    <phoneticPr fontId="3" type="noConversion"/>
  </si>
  <si>
    <t>소파,철재사무용</t>
    <phoneticPr fontId="3" type="noConversion"/>
  </si>
  <si>
    <t xml:space="preserve">유양산전주식회사 </t>
  </si>
  <si>
    <t>2K88T71924</t>
  </si>
  <si>
    <r>
      <t>임대영</t>
    </r>
    <r>
      <rPr>
        <sz val="10"/>
        <rFont val="Arial"/>
        <family val="2"/>
      </rPr>
      <t/>
    </r>
  </si>
  <si>
    <t>youyang1@chollian.net</t>
    <phoneticPr fontId="3" type="noConversion"/>
  </si>
  <si>
    <t>경기도 안양시 동안구 부림로 188번길9</t>
    <phoneticPr fontId="3" type="noConversion"/>
  </si>
  <si>
    <t>항공등화</t>
    <phoneticPr fontId="3" type="noConversion"/>
  </si>
  <si>
    <t>유영화학주식회사</t>
  </si>
  <si>
    <t>6228T75648</t>
  </si>
  <si>
    <t>이의웅</t>
  </si>
  <si>
    <t>bestpvc@naver.com</t>
    <phoneticPr fontId="3" type="noConversion"/>
  </si>
  <si>
    <t>경상남도 김해시 어방동 1050-11</t>
    <phoneticPr fontId="3" type="noConversion"/>
  </si>
  <si>
    <t>내충격용 상하수도용 PVC PIPE</t>
    <phoneticPr fontId="3" type="noConversion"/>
  </si>
  <si>
    <t xml:space="preserve">유호전기공업주식회사  </t>
  </si>
  <si>
    <t>J228R06359</t>
  </si>
  <si>
    <t>유인창</t>
  </si>
  <si>
    <t>icyou@youho.co.kr</t>
    <phoneticPr fontId="3" type="noConversion"/>
  </si>
  <si>
    <t>경기도 양주시 백석읍 권율로 1253번길 39042</t>
    <phoneticPr fontId="3" type="noConversion"/>
  </si>
  <si>
    <t>수배전반 및 자동제어반</t>
    <phoneticPr fontId="3" type="noConversion"/>
  </si>
  <si>
    <t>은우산업</t>
  </si>
  <si>
    <t>최희선</t>
  </si>
  <si>
    <t>eunwoo2193@daum.net</t>
    <phoneticPr fontId="3" type="noConversion"/>
  </si>
  <si>
    <t>전남 여수시 화양면 화양로 1121-13</t>
    <phoneticPr fontId="3" type="noConversion"/>
  </si>
  <si>
    <t>저수탱크</t>
    <phoneticPr fontId="3" type="noConversion"/>
  </si>
  <si>
    <t xml:space="preserve">이노뎁주식회사 </t>
  </si>
  <si>
    <t>R038618A89</t>
  </si>
  <si>
    <t>이성진</t>
  </si>
  <si>
    <t>grant@innodep.com</t>
    <phoneticPr fontId="3" type="noConversion"/>
  </si>
  <si>
    <t>서울특별시 구로구 디지털로 31길 61, 5층 이노뎁</t>
    <phoneticPr fontId="3" type="noConversion"/>
  </si>
  <si>
    <t>고화질 영상처리제품</t>
    <phoneticPr fontId="3" type="noConversion"/>
  </si>
  <si>
    <t>이륜</t>
    <phoneticPr fontId="3" type="noConversion"/>
  </si>
  <si>
    <t>T728J25801</t>
  </si>
  <si>
    <t>이동형</t>
    <phoneticPr fontId="3" type="noConversion"/>
  </si>
  <si>
    <t>ceodon@dreamwiz.com</t>
  </si>
  <si>
    <t>서울특별시 종로구 내수동 4번지 옥빌딩 202호</t>
  </si>
  <si>
    <t>문서세단기</t>
  </si>
  <si>
    <t xml:space="preserve">이솔라텍주식회사 </t>
  </si>
  <si>
    <t>30A8J215A9</t>
  </si>
  <si>
    <t>유인숙</t>
  </si>
  <si>
    <t>pv-petech@daum.net</t>
    <phoneticPr fontId="3" type="noConversion"/>
  </si>
  <si>
    <t>충청남도 공주시 이인면 조정리 22</t>
    <phoneticPr fontId="3" type="noConversion"/>
  </si>
  <si>
    <t xml:space="preserve">이앤에이치주식회사 </t>
  </si>
  <si>
    <t>30182K3140</t>
  </si>
  <si>
    <t>박대전</t>
  </si>
  <si>
    <t>thebradpark@gmail.com</t>
    <phoneticPr fontId="3" type="noConversion"/>
  </si>
  <si>
    <t>서울 성동구 성수이로7길 27, 701(서울숲 코오롱디지털타워 2차)</t>
    <phoneticPr fontId="3" type="noConversion"/>
  </si>
  <si>
    <t>강원도 춘천시 동내면 거두단지2길 30</t>
  </si>
  <si>
    <t xml:space="preserve">이에스솔라주식회사 </t>
  </si>
  <si>
    <t>박상희</t>
  </si>
  <si>
    <t>akaruish@naver.com</t>
    <phoneticPr fontId="3" type="noConversion"/>
  </si>
  <si>
    <t>경기도 수원시 영통구 대학4로 17</t>
    <phoneticPr fontId="3" type="noConversion"/>
  </si>
  <si>
    <t>경기도 수원시 권선구 산업로 155번길 146</t>
    <phoneticPr fontId="3" type="noConversion"/>
  </si>
  <si>
    <t>이지라이트</t>
    <phoneticPr fontId="3" type="noConversion"/>
  </si>
  <si>
    <t>2K03629520</t>
  </si>
  <si>
    <t>이영주</t>
  </si>
  <si>
    <t>easylite@easylite.kr</t>
    <phoneticPr fontId="3" type="noConversion"/>
  </si>
  <si>
    <t>경기도 부천시 오정구 석천로 397, 303동 702호</t>
    <phoneticPr fontId="3" type="noConversion"/>
  </si>
  <si>
    <t xml:space="preserve">이텍산업주식회사 </t>
  </si>
  <si>
    <t>31482K4048</t>
  </si>
  <si>
    <t>이두식</t>
  </si>
  <si>
    <t>re-n-tech@re-n-tech.com</t>
    <phoneticPr fontId="3" type="noConversion"/>
  </si>
  <si>
    <t>세종특별자치시 연동면 명학산단 남로 62</t>
    <phoneticPr fontId="3" type="noConversion"/>
  </si>
  <si>
    <t>특수차량</t>
    <phoneticPr fontId="3" type="noConversion"/>
  </si>
  <si>
    <t xml:space="preserve">인성엔프라주식회사 </t>
  </si>
  <si>
    <t>2KA8J2254A</t>
  </si>
  <si>
    <t>윤형관</t>
  </si>
  <si>
    <t>tsyun3@insungenpla.co.kr</t>
    <phoneticPr fontId="3" type="noConversion"/>
  </si>
  <si>
    <t>인천광역시 서구 가정로 58번길 24</t>
    <phoneticPr fontId="3" type="noConversion"/>
  </si>
  <si>
    <t>LED램프</t>
    <phoneticPr fontId="3" type="noConversion"/>
  </si>
  <si>
    <t xml:space="preserve">인프라닉스주식회사 </t>
  </si>
  <si>
    <t>송영선</t>
  </si>
  <si>
    <t>info@infranics.com</t>
    <phoneticPr fontId="3" type="noConversion"/>
  </si>
  <si>
    <t>서울특별시 서초구 서초중앙로66(서초동 서초빌딩 3F,5F)</t>
    <phoneticPr fontId="3" type="noConversion"/>
  </si>
  <si>
    <t>클라우드 서비스</t>
    <phoneticPr fontId="3" type="noConversion"/>
  </si>
  <si>
    <t>일랑아트</t>
    <phoneticPr fontId="3" type="noConversion"/>
  </si>
  <si>
    <t>J28359A4A9</t>
  </si>
  <si>
    <t>김정원</t>
  </si>
  <si>
    <t>ylangart@hanmail.net</t>
    <phoneticPr fontId="3" type="noConversion"/>
  </si>
  <si>
    <t>경기도 고양시 덕양구 중앙로 645 그린빌딩 5층</t>
    <phoneticPr fontId="3" type="noConversion"/>
  </si>
  <si>
    <t>초극세사 핸드타올</t>
    <phoneticPr fontId="3" type="noConversion"/>
  </si>
  <si>
    <t xml:space="preserve">일양산업주식회사 </t>
  </si>
  <si>
    <t>61582K0630</t>
  </si>
  <si>
    <t>이부락</t>
  </si>
  <si>
    <t>totogrid@naver.com</t>
    <phoneticPr fontId="3" type="noConversion"/>
  </si>
  <si>
    <t>부산광역시 강서구 가락대로 1214, 2층</t>
    <phoneticPr fontId="3" type="noConversion"/>
  </si>
  <si>
    <t>경남 김해시 진례면 고모로 324번길 103-63</t>
    <phoneticPr fontId="3" type="noConversion"/>
  </si>
  <si>
    <t>지오그리드</t>
    <phoneticPr fontId="3" type="noConversion"/>
  </si>
  <si>
    <t xml:space="preserve">일진씨앤에이주식회사 </t>
  </si>
  <si>
    <t>3038J28551</t>
  </si>
  <si>
    <t>박용수</t>
  </si>
  <si>
    <t>il1705@naver.com</t>
  </si>
  <si>
    <t>인천광역시 남동구 고잔동 738-7 남동공단 161B-8L</t>
  </si>
  <si>
    <t>연결식의자</t>
    <phoneticPr fontId="3" type="noConversion"/>
  </si>
  <si>
    <t xml:space="preserve">자인테크놀로지주식회사 </t>
  </si>
  <si>
    <t>3028T75031</t>
  </si>
  <si>
    <t>신민철</t>
  </si>
  <si>
    <t>smc@jain.co.kr</t>
    <phoneticPr fontId="3" type="noConversion"/>
  </si>
  <si>
    <t>서울특별시 구로구 구로3동 197-10 이앤시2차 1204호</t>
    <phoneticPr fontId="3" type="noConversion"/>
  </si>
  <si>
    <t>대전광역시 유성구 테크노 2로 94-17</t>
    <phoneticPr fontId="3" type="noConversion"/>
  </si>
  <si>
    <t>초음파유량계</t>
    <phoneticPr fontId="3" type="noConversion"/>
  </si>
  <si>
    <t xml:space="preserve">재진가로등주식회사 </t>
  </si>
  <si>
    <t>5038166A80</t>
  </si>
  <si>
    <t>이성형</t>
  </si>
  <si>
    <t>jaejincokr@hanmail.net</t>
    <phoneticPr fontId="3" type="noConversion"/>
  </si>
  <si>
    <t>경북 고령군 다산면 다산산단 2길 10-62</t>
    <phoneticPr fontId="3" type="noConversion"/>
  </si>
  <si>
    <t>LED가로등</t>
    <phoneticPr fontId="3" type="noConversion"/>
  </si>
  <si>
    <t xml:space="preserve">전진바이오팜주식회사 </t>
  </si>
  <si>
    <t>50582K9862</t>
  </si>
  <si>
    <t>이태훈</t>
  </si>
  <si>
    <t>ceo@jjbio.co.kr</t>
    <phoneticPr fontId="3" type="noConversion"/>
  </si>
  <si>
    <t>대국광역시 달서구 성서공단로 11길62, 403호</t>
    <phoneticPr fontId="3" type="noConversion"/>
  </si>
  <si>
    <t>조류 퇴치제품</t>
    <phoneticPr fontId="3" type="noConversion"/>
  </si>
  <si>
    <t xml:space="preserve">제우피엔씨주식회사 </t>
  </si>
  <si>
    <t>J258R0T790</t>
  </si>
  <si>
    <t>양선화</t>
  </si>
  <si>
    <t>sepnc@daum.net</t>
    <phoneticPr fontId="3" type="noConversion"/>
  </si>
  <si>
    <t>충남 보령시 주교면 관창공단길 129</t>
    <phoneticPr fontId="3" type="noConversion"/>
  </si>
  <si>
    <t xml:space="preserve">제이디미디어주식회사 </t>
  </si>
  <si>
    <t>1J38603283</t>
  </si>
  <si>
    <t>김석호</t>
  </si>
  <si>
    <t>ceo@jd-media.co.kr</t>
    <phoneticPr fontId="3" type="noConversion"/>
  </si>
  <si>
    <t>경기도 화성시 양감면 은행나무로 170번길 23</t>
    <phoneticPr fontId="3" type="noConversion"/>
  </si>
  <si>
    <t>전관방송장비</t>
    <phoneticPr fontId="3" type="noConversion"/>
  </si>
  <si>
    <t xml:space="preserve">제이비씨씨주식회사 </t>
  </si>
  <si>
    <t>2K28630601</t>
  </si>
  <si>
    <t>이슬이</t>
  </si>
  <si>
    <t>JBCC@CHOL.COM</t>
    <phoneticPr fontId="3" type="noConversion"/>
  </si>
  <si>
    <t>경기도 남양주시 와부읍 월문리 115-32</t>
  </si>
  <si>
    <t>종합맨홀스틸산업</t>
  </si>
  <si>
    <t>50504A8831</t>
  </si>
  <si>
    <t>김경호</t>
  </si>
  <si>
    <t>jmanhole@hanmail.net</t>
    <phoneticPr fontId="3" type="noConversion"/>
  </si>
  <si>
    <t>경북 영천시 화산면 덕암리 548-43</t>
    <phoneticPr fontId="3" type="noConversion"/>
  </si>
  <si>
    <t>주철맨홀뚜껑</t>
    <phoneticPr fontId="3" type="noConversion"/>
  </si>
  <si>
    <t>주식회사 KWM산업기술</t>
  </si>
  <si>
    <t>이동건</t>
  </si>
  <si>
    <t>kwm@kwmind.com</t>
    <phoneticPr fontId="3" type="noConversion"/>
  </si>
  <si>
    <t>경기도 평택시 고덕면 고덕북로 61 KWM빌딩</t>
    <phoneticPr fontId="3" type="noConversion"/>
  </si>
  <si>
    <t>전기,통신,플랜트,소방 시공</t>
    <phoneticPr fontId="3" type="noConversion"/>
  </si>
  <si>
    <t>주식회사 가림환경개발</t>
  </si>
  <si>
    <t>R0A8J26549</t>
  </si>
  <si>
    <t>전부영</t>
  </si>
  <si>
    <t>biogro@hanmail</t>
    <phoneticPr fontId="3" type="noConversion"/>
  </si>
  <si>
    <t>서울특별시 양천구 신정3동 1254 신트리 테크노 타운 602호</t>
    <phoneticPr fontId="3" type="noConversion"/>
  </si>
  <si>
    <t>토양개량제</t>
    <phoneticPr fontId="3" type="noConversion"/>
  </si>
  <si>
    <t>주식회사 가보테크</t>
  </si>
  <si>
    <t>J29816A669</t>
  </si>
  <si>
    <t>김종만</t>
  </si>
  <si>
    <t>jmkim7158@hanmail.net</t>
    <phoneticPr fontId="3" type="noConversion"/>
  </si>
  <si>
    <t>경기도 성남시 수정구 복정로 33</t>
    <phoneticPr fontId="3" type="noConversion"/>
  </si>
  <si>
    <t>경기도 용인시 처인구 모현읍 독점로 31-7</t>
    <phoneticPr fontId="3" type="noConversion"/>
  </si>
  <si>
    <t>조명제어장치</t>
    <phoneticPr fontId="3" type="noConversion"/>
  </si>
  <si>
    <t>주식회사 개선스포츠</t>
  </si>
  <si>
    <t>J288140333</t>
  </si>
  <si>
    <t>장보영</t>
  </si>
  <si>
    <t>ceo@kaesun.com</t>
    <phoneticPr fontId="3" type="noConversion"/>
  </si>
  <si>
    <t>서울특별시 구로구 디지털로 288, 대륭포스트타워1, 706호</t>
    <phoneticPr fontId="3" type="noConversion"/>
  </si>
  <si>
    <t>경기도 파주시 탑삭골길 330-22</t>
    <phoneticPr fontId="3" type="noConversion"/>
  </si>
  <si>
    <t>indoor 운동기구</t>
    <phoneticPr fontId="3" type="noConversion"/>
  </si>
  <si>
    <t>주식회사 거광기업</t>
  </si>
  <si>
    <t>4098J28295</t>
  </si>
  <si>
    <t>문은경</t>
  </si>
  <si>
    <t>gurgwang@gurgwang.com</t>
    <phoneticPr fontId="3" type="noConversion"/>
  </si>
  <si>
    <t>서울특별시 강남구 봉은사로 219</t>
    <phoneticPr fontId="3" type="noConversion"/>
  </si>
  <si>
    <t>광주광역시 광산구 손재로 512-25</t>
    <phoneticPr fontId="3" type="noConversion"/>
  </si>
  <si>
    <t>단열복합창호</t>
    <phoneticPr fontId="3" type="noConversion"/>
  </si>
  <si>
    <t>주식회사 거성산업</t>
  </si>
  <si>
    <t>2K582K9528</t>
  </si>
  <si>
    <t>김종주</t>
  </si>
  <si>
    <t>gschair@naver.com</t>
    <phoneticPr fontId="3" type="noConversion"/>
  </si>
  <si>
    <t>경기도 광주시 오포음 오포로 650-6</t>
    <phoneticPr fontId="3" type="noConversion"/>
  </si>
  <si>
    <t>사무용 의자 및 소파</t>
    <phoneticPr fontId="3" type="noConversion"/>
  </si>
  <si>
    <t>주식회사 경원알미늄</t>
  </si>
  <si>
    <t>31482K06A8</t>
  </si>
  <si>
    <t>양동철</t>
  </si>
  <si>
    <t>ycj0718@hanmail.net</t>
    <phoneticPr fontId="3" type="noConversion"/>
  </si>
  <si>
    <t>대전광역시 유성구 교촌대정로 202</t>
    <phoneticPr fontId="3" type="noConversion"/>
  </si>
  <si>
    <t>충남 논산시 연산면 천호1길 7</t>
    <phoneticPr fontId="3" type="noConversion"/>
  </si>
  <si>
    <t>알미늄 창호</t>
    <phoneticPr fontId="3" type="noConversion"/>
  </si>
  <si>
    <t>주식회사 경인기계</t>
  </si>
  <si>
    <t>J21815AA36</t>
  </si>
  <si>
    <t>구제병</t>
  </si>
  <si>
    <t>sales@kimcoct.com</t>
    <phoneticPr fontId="3" type="noConversion"/>
  </si>
  <si>
    <t>인천시 중구 서해대로 307</t>
    <phoneticPr fontId="3" type="noConversion"/>
  </si>
  <si>
    <t>냉각탑</t>
    <phoneticPr fontId="3" type="noConversion"/>
  </si>
  <si>
    <t>주식회사 고리</t>
  </si>
  <si>
    <t>4T781T7024</t>
  </si>
  <si>
    <t>김기환</t>
    <phoneticPr fontId="3" type="noConversion"/>
  </si>
  <si>
    <t>cwonsun@goleepipe.co.kr</t>
    <phoneticPr fontId="3" type="noConversion"/>
  </si>
  <si>
    <t>전라북도 정읍시 2산단 8길 3</t>
    <phoneticPr fontId="3" type="noConversion"/>
  </si>
  <si>
    <t>PVC 내충격 수도관 및 하수관</t>
    <phoneticPr fontId="3" type="noConversion"/>
  </si>
  <si>
    <t>주식회사 고비</t>
  </si>
  <si>
    <t>220814440A</t>
  </si>
  <si>
    <t>신진욱</t>
  </si>
  <si>
    <t>gobee.info@gmail.com</t>
    <phoneticPr fontId="3" type="noConversion"/>
  </si>
  <si>
    <t>충청남도 예산군 고덕면 예덕로 1033-55</t>
    <phoneticPr fontId="3" type="noConversion"/>
  </si>
  <si>
    <t>급,배수관,하수관</t>
    <phoneticPr fontId="3" type="noConversion"/>
  </si>
  <si>
    <t>주식회사 광림</t>
  </si>
  <si>
    <t>3018T78302</t>
  </si>
  <si>
    <t>이인우</t>
  </si>
  <si>
    <t>kanglim@kanglim.com</t>
    <phoneticPr fontId="3" type="noConversion"/>
  </si>
  <si>
    <t>충북 청주시 서원구 현도면 청남로 484</t>
    <phoneticPr fontId="3" type="noConversion"/>
  </si>
  <si>
    <t>크레인,고소작업차</t>
    <phoneticPr fontId="3" type="noConversion"/>
  </si>
  <si>
    <t>주식회사 광명이엔지</t>
    <phoneticPr fontId="3" type="noConversion"/>
  </si>
  <si>
    <t>1408T72853</t>
  </si>
  <si>
    <t>정윤석</t>
  </si>
  <si>
    <t>kmeng@km-eng.com</t>
  </si>
  <si>
    <t>경기도 화성시 장덕북길 110-59</t>
  </si>
  <si>
    <t>케이블트레이</t>
    <phoneticPr fontId="3" type="noConversion"/>
  </si>
  <si>
    <t>주식회사 광운기술</t>
    <phoneticPr fontId="3" type="noConversion"/>
  </si>
  <si>
    <t>J248A2A140</t>
  </si>
  <si>
    <t>이재걸</t>
  </si>
  <si>
    <t>essi92@hanmail.net</t>
    <phoneticPr fontId="3" type="noConversion"/>
  </si>
  <si>
    <t>경기도 화성시 남양읍 주석로 276</t>
    <phoneticPr fontId="3" type="noConversion"/>
  </si>
  <si>
    <t>케이블트레이차화커버</t>
    <phoneticPr fontId="3" type="noConversion"/>
  </si>
  <si>
    <t>주식회사 구츠</t>
  </si>
  <si>
    <t>21A81J3615</t>
  </si>
  <si>
    <t>유인수</t>
  </si>
  <si>
    <t>igoodwater@naver.com</t>
    <phoneticPr fontId="3" type="noConversion"/>
  </si>
  <si>
    <t>경기도 양주시 율정로 274번길 79-6</t>
    <phoneticPr fontId="3" type="noConversion"/>
  </si>
  <si>
    <t>정수기, 공기청정기</t>
    <phoneticPr fontId="3" type="noConversion"/>
  </si>
  <si>
    <t>주식회사 국보싸이언스</t>
  </si>
  <si>
    <t>3158T709A3</t>
  </si>
  <si>
    <t>안호영</t>
  </si>
  <si>
    <t>skylounge@kukboscience.co.kr</t>
    <phoneticPr fontId="3" type="noConversion"/>
  </si>
  <si>
    <t>충북 청주시 흥덕구 산단로 49</t>
    <phoneticPr fontId="3" type="noConversion"/>
  </si>
  <si>
    <t>방역약품,식품첨가물</t>
    <phoneticPr fontId="3" type="noConversion"/>
  </si>
  <si>
    <t>주식회사 그랜드우성</t>
  </si>
  <si>
    <t>3J28640535</t>
  </si>
  <si>
    <t>이수정</t>
  </si>
  <si>
    <t>openshowcase@gmail.com</t>
    <phoneticPr fontId="3" type="noConversion"/>
  </si>
  <si>
    <t>충청남도 천안시 동남구 광덕면 광덕로 258-16</t>
    <phoneticPr fontId="3" type="noConversion"/>
  </si>
  <si>
    <t>업소용 냉장고,쇼케이스,튀김기,세척기</t>
    <phoneticPr fontId="3" type="noConversion"/>
  </si>
  <si>
    <t>주식회사 그린아이티코리아</t>
  </si>
  <si>
    <t>2K286J2506</t>
  </si>
  <si>
    <t>강원식</t>
    <phoneticPr fontId="3" type="noConversion"/>
  </si>
  <si>
    <t>ceo@greenitkr.com</t>
    <phoneticPr fontId="3" type="noConversion"/>
  </si>
  <si>
    <t>경기도 남양주시 와부읍 덕소로 234, 비동 301호</t>
    <phoneticPr fontId="3" type="noConversion"/>
  </si>
  <si>
    <t>3DVR/CCTV</t>
    <phoneticPr fontId="3" type="noConversion"/>
  </si>
  <si>
    <t>주식회사 그린우전</t>
  </si>
  <si>
    <t>2098R0953A</t>
  </si>
  <si>
    <t>강승구</t>
  </si>
  <si>
    <t>ksg4555@naver.com</t>
    <phoneticPr fontId="3" type="noConversion"/>
  </si>
  <si>
    <t>경기도 양주시 백석읍 연곡리40-3</t>
    <phoneticPr fontId="3" type="noConversion"/>
  </si>
  <si>
    <t>차량충격흡수시설</t>
    <phoneticPr fontId="3" type="noConversion"/>
  </si>
  <si>
    <t>주식회사 글로윈스</t>
  </si>
  <si>
    <t>2098J20J26</t>
  </si>
  <si>
    <t>김미숙</t>
  </si>
  <si>
    <t>mk-0078@hanmail.net</t>
    <phoneticPr fontId="3" type="noConversion"/>
  </si>
  <si>
    <t>경기도 남양주시 진접읍 부마로 33</t>
    <phoneticPr fontId="3" type="noConversion"/>
  </si>
  <si>
    <t>금속제창</t>
    <phoneticPr fontId="3" type="noConversion"/>
  </si>
  <si>
    <t>주식회사 금강</t>
    <phoneticPr fontId="3" type="noConversion"/>
  </si>
  <si>
    <t>62K8R060A8</t>
  </si>
  <si>
    <t>박현숙</t>
  </si>
  <si>
    <t>ststank@naver.com</t>
    <phoneticPr fontId="3" type="noConversion"/>
  </si>
  <si>
    <t>경상남도 진주시 정촌면 산업로 39번길 20</t>
    <phoneticPr fontId="3" type="noConversion"/>
  </si>
  <si>
    <t>스텐물탱크,스테인리스PE복합파이프</t>
    <phoneticPr fontId="3" type="noConversion"/>
  </si>
  <si>
    <t>주식회사 금경라이팅</t>
  </si>
  <si>
    <t>61A818J3J3</t>
  </si>
  <si>
    <t>김금연</t>
  </si>
  <si>
    <t xml:space="preserve">kkled1@naver.com </t>
    <phoneticPr fontId="3" type="noConversion"/>
  </si>
  <si>
    <t>부산광역시 기장군 정관읍 산단6로 12-6</t>
    <phoneticPr fontId="3" type="noConversion"/>
  </si>
  <si>
    <t>주식회사 금동강건</t>
  </si>
  <si>
    <t>6068J269A6</t>
  </si>
  <si>
    <t>김수지</t>
  </si>
  <si>
    <t>kdkkcokr@hanmail.net</t>
    <phoneticPr fontId="3" type="noConversion"/>
  </si>
  <si>
    <t>경상남도 밀양시 초동면 초동농공단지길 56</t>
    <phoneticPr fontId="3" type="noConversion"/>
  </si>
  <si>
    <t>가드레일, 낙석방지책</t>
    <phoneticPr fontId="3" type="noConversion"/>
  </si>
  <si>
    <t>주식회사 금룡</t>
  </si>
  <si>
    <t>2K48645250</t>
  </si>
  <si>
    <t>정미숙</t>
  </si>
  <si>
    <t>ceo@goldfill.kr</t>
    <phoneticPr fontId="3" type="noConversion"/>
  </si>
  <si>
    <t>경기도 화성시 팔탄면 밤뒤길 42번길 70-14</t>
    <phoneticPr fontId="3" type="noConversion"/>
  </si>
  <si>
    <t>인조잔디 충진재</t>
    <phoneticPr fontId="3" type="noConversion"/>
  </si>
  <si>
    <t>주식회사 금성침대</t>
  </si>
  <si>
    <t>J2A8143583</t>
  </si>
  <si>
    <t>고중환</t>
  </si>
  <si>
    <t xml:space="preserve">dassbed02@hanmail.net </t>
    <phoneticPr fontId="3" type="noConversion"/>
  </si>
  <si>
    <t>경기도 양주시 어하고개로 109-14</t>
    <phoneticPr fontId="3" type="noConversion"/>
  </si>
  <si>
    <t>매트리스,침대</t>
    <phoneticPr fontId="3" type="noConversion"/>
  </si>
  <si>
    <t>주식회사 기남금속</t>
  </si>
  <si>
    <t>51582K38A0</t>
  </si>
  <si>
    <t>박동현</t>
  </si>
  <si>
    <t>psu@kinam.co.kr</t>
    <phoneticPr fontId="3" type="noConversion"/>
  </si>
  <si>
    <t>경상북도 경산시 진량읍 선화리 126</t>
    <phoneticPr fontId="3" type="noConversion"/>
  </si>
  <si>
    <t>맨홀커버</t>
    <phoneticPr fontId="3" type="noConversion"/>
  </si>
  <si>
    <t>주식회사 나눔테크</t>
  </si>
  <si>
    <t>4T78198020</t>
  </si>
  <si>
    <t>최무진</t>
  </si>
  <si>
    <t>moosik2@hanmail.net</t>
  </si>
  <si>
    <t>광주광역시 북구 첨단 벤처소로 57</t>
  </si>
  <si>
    <t>자동제세동기</t>
    <phoneticPr fontId="3" type="noConversion"/>
  </si>
  <si>
    <t>주식회사 나라엔퍼스</t>
  </si>
  <si>
    <t>50481A4833</t>
  </si>
  <si>
    <t>장진영</t>
  </si>
  <si>
    <t>nfurs@hanmail.net</t>
    <phoneticPr fontId="3" type="noConversion"/>
  </si>
  <si>
    <t>경상북도 경산시 진량읍 신제리 공단7로 147</t>
    <phoneticPr fontId="3" type="noConversion"/>
  </si>
  <si>
    <t>주식회사 나로텍</t>
    <phoneticPr fontId="3" type="noConversion"/>
  </si>
  <si>
    <t>J248A342AA</t>
  </si>
  <si>
    <t>현상우</t>
  </si>
  <si>
    <t>tony@narotekinc.com</t>
  </si>
  <si>
    <t>경기 화성시 팔탄면 서근내길 52-32</t>
    <phoneticPr fontId="3" type="noConversion"/>
  </si>
  <si>
    <t>LED터널등기구,LED투광등기구</t>
    <phoneticPr fontId="3" type="noConversion"/>
  </si>
  <si>
    <t>주식회사 나우시스템</t>
  </si>
  <si>
    <t>R0386368A0</t>
  </si>
  <si>
    <t>이종한</t>
  </si>
  <si>
    <t xml:space="preserve">hanss7@hanmail.net </t>
    <phoneticPr fontId="3" type="noConversion"/>
  </si>
  <si>
    <t>서울시 금천구 가산디지털2로 67 에이스하이엔드타워 7차 1201호</t>
    <phoneticPr fontId="3" type="noConversion"/>
  </si>
  <si>
    <t>음향 영상장비</t>
    <phoneticPr fontId="3" type="noConversion"/>
  </si>
  <si>
    <t>주식회사 네브레이코리아</t>
  </si>
  <si>
    <t>J2486A8884</t>
  </si>
  <si>
    <t>한상권</t>
  </si>
  <si>
    <t>sghan@navraykorea.com</t>
  </si>
  <si>
    <t>경기도 군포시 고산로 148번길 17 군포IT벨리 A동 20층</t>
  </si>
  <si>
    <t>LED조명등기구</t>
    <phoneticPr fontId="3" type="noConversion"/>
  </si>
  <si>
    <t>주식회사 네오캠</t>
  </si>
  <si>
    <t>30A8R0A833</t>
  </si>
  <si>
    <t>오광수</t>
  </si>
  <si>
    <t>wwneochem@hanmail.net</t>
    <phoneticPr fontId="3" type="noConversion"/>
  </si>
  <si>
    <t>충청남도 부여군 석성면 증산리 369</t>
    <phoneticPr fontId="3" type="noConversion"/>
  </si>
  <si>
    <t>대용량 곡물백,양식장</t>
    <phoneticPr fontId="3" type="noConversion"/>
  </si>
  <si>
    <t>주식회사 네오퍼스</t>
  </si>
  <si>
    <t>J2A816R045</t>
  </si>
  <si>
    <t>윤진현</t>
  </si>
  <si>
    <t>neofurs@hanmail.net</t>
    <phoneticPr fontId="3" type="noConversion"/>
  </si>
  <si>
    <t>경기도 포천시 가산면 정금로255번길 4-29</t>
    <phoneticPr fontId="3" type="noConversion"/>
  </si>
  <si>
    <t>사무용가구</t>
    <phoneticPr fontId="3" type="noConversion"/>
  </si>
  <si>
    <t>주식회사 넥스트</t>
  </si>
  <si>
    <t>1J38156A85</t>
  </si>
  <si>
    <t>신호근</t>
  </si>
  <si>
    <t>nextdeco@next700.com</t>
    <phoneticPr fontId="3" type="noConversion"/>
  </si>
  <si>
    <r>
      <t>경기도 군포시 산본로 324번길8</t>
    </r>
    <r>
      <rPr>
        <sz val="10"/>
        <color rgb="FF000000"/>
        <rFont val="바탕"/>
        <family val="1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동영센트럴타워 306호</t>
    </r>
    <phoneticPr fontId="3" type="noConversion"/>
  </si>
  <si>
    <t>경기도 화성시 팔탄면 온천로165번길 16-5번지</t>
  </si>
  <si>
    <t>조립식구조물</t>
    <phoneticPr fontId="3" type="noConversion"/>
  </si>
  <si>
    <t>주식회사 넥스파 시스템</t>
    <phoneticPr fontId="3" type="noConversion"/>
  </si>
  <si>
    <t>이상준</t>
  </si>
  <si>
    <t>yhc7717@nexpa.co.kr</t>
    <phoneticPr fontId="3" type="noConversion"/>
  </si>
  <si>
    <t>서울특별시 송파구 백제고분로 266</t>
    <phoneticPr fontId="3" type="noConversion"/>
  </si>
  <si>
    <t>무인교통감시장치,영상감시장치</t>
    <phoneticPr fontId="3" type="noConversion"/>
  </si>
  <si>
    <t>주식회사 넷앤드휴먼인터페이스</t>
  </si>
  <si>
    <t>T7986R03A5</t>
  </si>
  <si>
    <t>신호철</t>
  </si>
  <si>
    <t>shibb@netand.co.kr</t>
  </si>
  <si>
    <t>서울특별시 영등포구 의사당대로1길 25 하남빌딩 10층</t>
  </si>
  <si>
    <t>소프트웨어(통합접근제어 및 계정관리)</t>
    <phoneticPr fontId="3" type="noConversion"/>
  </si>
  <si>
    <t>주식회사 노루페인트</t>
    <phoneticPr fontId="3" type="noConversion"/>
  </si>
  <si>
    <t>1J38606034</t>
  </si>
  <si>
    <t>김수경</t>
  </si>
  <si>
    <t>kclee@noroo.co.kr</t>
    <phoneticPr fontId="3" type="noConversion"/>
  </si>
  <si>
    <t>경기도 안양시 만안구 박달로 351</t>
    <phoneticPr fontId="3" type="noConversion"/>
  </si>
  <si>
    <t>페인트,수지</t>
    <phoneticPr fontId="3" type="noConversion"/>
  </si>
  <si>
    <t>주식회사 누리콘</t>
  </si>
  <si>
    <t>2K486A5166</t>
  </si>
  <si>
    <t>정해창</t>
  </si>
  <si>
    <t>cj@nuricon.co.kr</t>
    <phoneticPr fontId="3" type="noConversion"/>
  </si>
  <si>
    <t>경기도 성남시 분당구 삼평동 판교역로 240 삼환하이팩스 A동 307호</t>
    <phoneticPr fontId="3" type="noConversion"/>
  </si>
  <si>
    <t>멀티스크린컴퓨터</t>
    <phoneticPr fontId="3" type="noConversion"/>
  </si>
  <si>
    <t>주식회사 늑대와여우컴퓨터</t>
  </si>
  <si>
    <t>T768165222</t>
  </si>
  <si>
    <t>우명구</t>
    <phoneticPr fontId="3" type="noConversion"/>
  </si>
  <si>
    <t>kbkim00@nycomputer.co.kr</t>
    <phoneticPr fontId="3" type="noConversion"/>
  </si>
  <si>
    <t>경기도 파주시 송학3길 26</t>
    <phoneticPr fontId="3" type="noConversion"/>
  </si>
  <si>
    <t>컴퓨터,모니터</t>
    <phoneticPr fontId="3" type="noConversion"/>
  </si>
  <si>
    <t>주식회사 다나와컴퓨터</t>
  </si>
  <si>
    <t>T7A8A91986</t>
  </si>
  <si>
    <t>손윤환</t>
    <phoneticPr fontId="3" type="noConversion"/>
  </si>
  <si>
    <t>chko@danawa.com</t>
    <phoneticPr fontId="3" type="noConversion"/>
  </si>
  <si>
    <t>경기도 안양시 엘에스로91번길 34 다나와빌딩 1,2층</t>
    <phoneticPr fontId="3" type="noConversion"/>
  </si>
  <si>
    <t>데스크톱컴퓨터 및 모니터</t>
    <phoneticPr fontId="3" type="noConversion"/>
  </si>
  <si>
    <t>주식회사 다빈워텍</t>
  </si>
  <si>
    <t>2K281A9142</t>
  </si>
  <si>
    <t>박민재</t>
    <phoneticPr fontId="3" type="noConversion"/>
  </si>
  <si>
    <t>6251663@daum.net</t>
    <phoneticPr fontId="3" type="noConversion"/>
  </si>
  <si>
    <t>경기도 남양주시 진건읍 용정리 34-17</t>
    <phoneticPr fontId="3" type="noConversion"/>
  </si>
  <si>
    <t>스팀살균 정수기</t>
    <phoneticPr fontId="3" type="noConversion"/>
  </si>
  <si>
    <t>주식회사 다원시스</t>
  </si>
  <si>
    <t>2K48J29935</t>
  </si>
  <si>
    <t>박선순</t>
  </si>
  <si>
    <t>sspark@dawonsys.com</t>
    <phoneticPr fontId="3" type="noConversion"/>
  </si>
  <si>
    <t>경기도 안산시 단원구 시화호수로 485</t>
    <phoneticPr fontId="3" type="noConversion"/>
  </si>
  <si>
    <t>정류기,철도차량</t>
    <phoneticPr fontId="3" type="noConversion"/>
  </si>
  <si>
    <t>주식회사 담디자인건축</t>
  </si>
  <si>
    <t>1T78190A92</t>
  </si>
  <si>
    <t>박병균</t>
  </si>
  <si>
    <t>pk3047@hanmail.net</t>
    <phoneticPr fontId="3" type="noConversion"/>
  </si>
  <si>
    <t>서울 마포구 동교로 134 미진빌딩 6층</t>
    <phoneticPr fontId="3" type="noConversion"/>
  </si>
  <si>
    <t>실내건축공사업</t>
    <phoneticPr fontId="3" type="noConversion"/>
  </si>
  <si>
    <t>주식회사 닷</t>
    <phoneticPr fontId="3" type="noConversion"/>
  </si>
  <si>
    <t>32A8A00041</t>
  </si>
  <si>
    <t>김주윤</t>
  </si>
  <si>
    <t>dot@dotincorp.com</t>
    <phoneticPr fontId="3" type="noConversion"/>
  </si>
  <si>
    <t>서울특별시 금천구 가산디지털2로67 20층 2002호</t>
    <phoneticPr fontId="3" type="noConversion"/>
  </si>
  <si>
    <t>시각장애인용 점자 스마트워치</t>
    <phoneticPr fontId="3" type="noConversion"/>
  </si>
  <si>
    <t>주식회사 대경바스컴</t>
  </si>
  <si>
    <t>T718R09252</t>
  </si>
  <si>
    <t>한대현, 한승민</t>
  </si>
  <si>
    <t>trd@dkvascom.co.kr</t>
    <phoneticPr fontId="3" type="noConversion"/>
  </si>
  <si>
    <t>서울특별시 강남구 개포동 1164-15</t>
    <phoneticPr fontId="3" type="noConversion"/>
  </si>
  <si>
    <t>경기도 의정부시 용현동 522-10</t>
    <phoneticPr fontId="3" type="noConversion"/>
  </si>
  <si>
    <t>방송음향,영상기기</t>
    <phoneticPr fontId="3" type="noConversion"/>
  </si>
  <si>
    <t>주식회사 대경산전</t>
  </si>
  <si>
    <t>4028164J21</t>
  </si>
  <si>
    <t>김대호</t>
  </si>
  <si>
    <t>dgsj9911@hanmail.net</t>
    <phoneticPr fontId="3" type="noConversion"/>
  </si>
  <si>
    <t>전라북도 전주시 덕진구 팔복동1가 신복로 26</t>
    <phoneticPr fontId="3" type="noConversion"/>
  </si>
  <si>
    <t>수배전반,태양광발전장치,ESS외</t>
    <phoneticPr fontId="3" type="noConversion"/>
  </si>
  <si>
    <t>주식회사 대림엘이디</t>
  </si>
  <si>
    <t>60A81T7405</t>
  </si>
  <si>
    <t>박동홍</t>
  </si>
  <si>
    <t>igniter5@naver.com</t>
  </si>
  <si>
    <t>부산광역시 해운대구광역시 센텀동로 99,408-1호(재송동, 벽산e-센텀클래스원)</t>
  </si>
  <si>
    <t>부산광역시 해운대구 센텀동로 99,408-1호(재송동, 벽산e-센텀클래스원)</t>
  </si>
  <si>
    <t>LED 가로등, 보안등</t>
    <phoneticPr fontId="3" type="noConversion"/>
  </si>
  <si>
    <t>주식회사 대명콘스텍</t>
  </si>
  <si>
    <t>R098662546</t>
  </si>
  <si>
    <t>신영태</t>
  </si>
  <si>
    <t>dmcst@dmcst.com</t>
    <phoneticPr fontId="3" type="noConversion"/>
  </si>
  <si>
    <t>충청북도 보은군 삼승면 남부로 3800</t>
    <phoneticPr fontId="3" type="noConversion"/>
  </si>
  <si>
    <t>무기질도막방수재</t>
    <phoneticPr fontId="3" type="noConversion"/>
  </si>
  <si>
    <t>주식회사 대아펌프</t>
  </si>
  <si>
    <t>J25816T761</t>
  </si>
  <si>
    <t>차도윤</t>
  </si>
  <si>
    <t>daeapump@naver.com</t>
    <phoneticPr fontId="3" type="noConversion"/>
  </si>
  <si>
    <t>경기도 평택시 청북읍 고잔길 175</t>
    <phoneticPr fontId="3" type="noConversion"/>
  </si>
  <si>
    <t>원심펌프</t>
    <phoneticPr fontId="3" type="noConversion"/>
  </si>
  <si>
    <t>주식회사 대영파워펌프</t>
  </si>
  <si>
    <t>2K68R05816</t>
  </si>
  <si>
    <t>송경희</t>
  </si>
  <si>
    <t>dypump@dypump.co.kr</t>
    <phoneticPr fontId="3" type="noConversion"/>
  </si>
  <si>
    <t>경기도 화성시 마도면 마도로 421-13</t>
    <phoneticPr fontId="3" type="noConversion"/>
  </si>
  <si>
    <t>주식회사 대우가구</t>
  </si>
  <si>
    <t>J2682K3A96</t>
  </si>
  <si>
    <t>이경상</t>
  </si>
  <si>
    <t>dw5622@naver.com</t>
    <phoneticPr fontId="3" type="noConversion"/>
  </si>
  <si>
    <t>충북 음성군 감곡면 가곡로 478-50</t>
    <phoneticPr fontId="3" type="noConversion"/>
  </si>
  <si>
    <t>철재가구</t>
    <phoneticPr fontId="3" type="noConversion"/>
  </si>
  <si>
    <t>주식회사 대우루컴즈</t>
  </si>
  <si>
    <t>T758646J20</t>
  </si>
  <si>
    <t>윤춘기</t>
  </si>
  <si>
    <t>sjyun@lucoms.com</t>
    <phoneticPr fontId="3" type="noConversion"/>
  </si>
  <si>
    <t>경기도 용인시 처인구 포곡읍 금어로 238</t>
    <phoneticPr fontId="3" type="noConversion"/>
  </si>
  <si>
    <t>주식회사 대원그린</t>
  </si>
  <si>
    <t>5088R04614</t>
  </si>
  <si>
    <t>김민석</t>
    <phoneticPr fontId="3" type="noConversion"/>
  </si>
  <si>
    <t>info@daewongreen.com</t>
    <phoneticPr fontId="3" type="noConversion"/>
  </si>
  <si>
    <t>경상북도 군위군 효령면 구효령길 29</t>
    <phoneticPr fontId="3" type="noConversion"/>
  </si>
  <si>
    <t>인조잔디</t>
    <phoneticPr fontId="3" type="noConversion"/>
  </si>
  <si>
    <t>주식회사 대원모빌렉</t>
  </si>
  <si>
    <t>J268168669</t>
  </si>
  <si>
    <t>이종진</t>
  </si>
  <si>
    <t>info@mobile-rack.co.kr</t>
    <phoneticPr fontId="3" type="noConversion"/>
  </si>
  <si>
    <t>충청북도 음성군 삼성면 대덕로 63-75</t>
    <phoneticPr fontId="3" type="noConversion"/>
  </si>
  <si>
    <t>이동식서가, 책장,사물함,보관용 선반</t>
    <phoneticPr fontId="3" type="noConversion"/>
  </si>
  <si>
    <t>주식회사 대원산업</t>
  </si>
  <si>
    <t>2K486A4449</t>
  </si>
  <si>
    <t>이은영</t>
  </si>
  <si>
    <t>master@bannerbox.co.kr</t>
    <phoneticPr fontId="3" type="noConversion"/>
  </si>
  <si>
    <t>경기도 시흥시 마유로32번길 15</t>
    <phoneticPr fontId="3" type="noConversion"/>
  </si>
  <si>
    <t>열승화전사지</t>
    <phoneticPr fontId="3" type="noConversion"/>
  </si>
  <si>
    <t>주식회사 대원지에스아이</t>
  </si>
  <si>
    <t>5048T74185</t>
  </si>
  <si>
    <t>서용교</t>
  </si>
  <si>
    <t>dwonrpc@daewon.com</t>
    <phoneticPr fontId="3" type="noConversion"/>
  </si>
  <si>
    <t>경상북도 칠곡군 왜관읍 공단로 235</t>
    <phoneticPr fontId="3" type="noConversion"/>
  </si>
  <si>
    <t>곡물선별기</t>
    <phoneticPr fontId="3" type="noConversion"/>
  </si>
  <si>
    <t>주식회사 대일텍</t>
  </si>
  <si>
    <t>2K486J3182</t>
  </si>
  <si>
    <t>백원옥</t>
  </si>
  <si>
    <t>daeiltec@daum.net</t>
    <phoneticPr fontId="3" type="noConversion"/>
  </si>
  <si>
    <t>충청북도 진천구 이월면 삼용길 100-13</t>
    <phoneticPr fontId="3" type="noConversion"/>
  </si>
  <si>
    <t>투수블록</t>
    <phoneticPr fontId="3" type="noConversion"/>
  </si>
  <si>
    <t>국내기업</t>
  </si>
  <si>
    <t>주식회사 대진코스탈</t>
  </si>
  <si>
    <t>J228R08599</t>
  </si>
  <si>
    <t>강성공</t>
    <phoneticPr fontId="3" type="noConversion"/>
  </si>
  <si>
    <t>djkostal@djkostal.co.kr</t>
    <phoneticPr fontId="3" type="noConversion"/>
  </si>
  <si>
    <t>인천광역시 부평구 청천2동 4-3-22</t>
    <phoneticPr fontId="3" type="noConversion"/>
  </si>
  <si>
    <t>문서세단기</t>
    <phoneticPr fontId="3" type="noConversion"/>
  </si>
  <si>
    <t>주식회사 대흥에프에스씨복합창</t>
  </si>
  <si>
    <t>T798168363</t>
  </si>
  <si>
    <t>엄재호</t>
    <phoneticPr fontId="3" type="noConversion"/>
  </si>
  <si>
    <t>psitron@korea.com</t>
  </si>
  <si>
    <t>서울특별시 강남구 역삼동 707-10 대흥빌딩 4층</t>
  </si>
  <si>
    <t>충북 음성군 금왕읍 행제길 56</t>
    <phoneticPr fontId="3" type="noConversion"/>
  </si>
  <si>
    <t>알루미늄 PS 복합창</t>
    <phoneticPr fontId="3" type="noConversion"/>
  </si>
  <si>
    <t>주식회사 덕신하우징</t>
    <phoneticPr fontId="3" type="noConversion"/>
  </si>
  <si>
    <t>2K68T79463</t>
  </si>
  <si>
    <t>이수인</t>
  </si>
  <si>
    <t>sumin88@duckshin.com</t>
    <phoneticPr fontId="3" type="noConversion"/>
  </si>
  <si>
    <t>충청남도 천안시 동남구 수신면 수신로 485-34</t>
    <phoneticPr fontId="3" type="noConversion"/>
  </si>
  <si>
    <t>데크플레이트</t>
    <phoneticPr fontId="3" type="noConversion"/>
  </si>
  <si>
    <t>주식회사 데코페이브</t>
  </si>
  <si>
    <t>J2A86441A5</t>
  </si>
  <si>
    <t>박문석</t>
  </si>
  <si>
    <t>infowars@chol.com</t>
    <phoneticPr fontId="3" type="noConversion"/>
  </si>
  <si>
    <t>부산광역시 강서구 공항앞길 209, 202호</t>
    <phoneticPr fontId="3" type="noConversion"/>
  </si>
  <si>
    <t>충청북도 단양군 매포읍 단양산업단지 2로 102</t>
    <phoneticPr fontId="3" type="noConversion"/>
  </si>
  <si>
    <t>보차도용 보도블록</t>
    <phoneticPr fontId="3" type="noConversion"/>
  </si>
  <si>
    <t>주식회사 돈호알앤디</t>
  </si>
  <si>
    <t>606862A494</t>
  </si>
  <si>
    <t>박용근</t>
  </si>
  <si>
    <t>donhornd@nate.com</t>
    <phoneticPr fontId="3" type="noConversion"/>
  </si>
  <si>
    <t>부산광역시 북구 산성로 48번길 7 돈호빌딩 3층</t>
    <phoneticPr fontId="3" type="noConversion"/>
  </si>
  <si>
    <t>계단논슬립</t>
    <phoneticPr fontId="3" type="noConversion"/>
  </si>
  <si>
    <t>주식회사 동성기업</t>
  </si>
  <si>
    <t>4148T709A9</t>
  </si>
  <si>
    <t>문성필</t>
  </si>
  <si>
    <t>dsuaw@dsuaw.com</t>
    <phoneticPr fontId="3" type="noConversion"/>
  </si>
  <si>
    <t>전남 장흥군 장흥읍 흥성로 22-8</t>
    <phoneticPr fontId="3" type="noConversion"/>
  </si>
  <si>
    <t>광주광역시 서구 덕흥1길 31</t>
    <phoneticPr fontId="3" type="noConversion"/>
  </si>
  <si>
    <t>금속제 창호</t>
    <phoneticPr fontId="3" type="noConversion"/>
  </si>
  <si>
    <t>주식회사 동아스트</t>
  </si>
  <si>
    <t>T748R03863</t>
  </si>
  <si>
    <t>이장복</t>
  </si>
  <si>
    <t>dast21@dast21.com</t>
    <phoneticPr fontId="3" type="noConversion"/>
  </si>
  <si>
    <t>경기도 안양시 동안구 관양동 대륭테크노타운 15차 1406호</t>
    <phoneticPr fontId="3" type="noConversion"/>
  </si>
  <si>
    <t>충북 괴산군 괴산읍 능촌리 800번지</t>
    <phoneticPr fontId="3" type="noConversion"/>
  </si>
  <si>
    <t>막구조물</t>
    <phoneticPr fontId="3" type="noConversion"/>
  </si>
  <si>
    <t>주식회사 동원기업</t>
  </si>
  <si>
    <t>50581A0499</t>
  </si>
  <si>
    <t>우영배</t>
  </si>
  <si>
    <t>dong5454@hanmail.net</t>
    <phoneticPr fontId="3" type="noConversion"/>
  </si>
  <si>
    <t>경북 경산시 중방동 859-4</t>
    <phoneticPr fontId="3" type="noConversion"/>
  </si>
  <si>
    <t>경북 영천시 대창면 사리리 215번지</t>
    <phoneticPr fontId="3" type="noConversion"/>
  </si>
  <si>
    <t>STS물탱크</t>
    <phoneticPr fontId="3" type="noConversion"/>
  </si>
  <si>
    <t>주식회사 동원프라스틱</t>
  </si>
  <si>
    <t>4038T7442K</t>
  </si>
  <si>
    <t>김인식</t>
  </si>
  <si>
    <t>hgw0527@naver.com</t>
    <phoneticPr fontId="3" type="noConversion"/>
  </si>
  <si>
    <t>서울시 용산구 한강대로 252 우리빌딩 6층</t>
    <phoneticPr fontId="3" type="noConversion"/>
  </si>
  <si>
    <t>전북 익산시 삼기면 기산리 삼기농공단지길 6-37</t>
    <phoneticPr fontId="3" type="noConversion"/>
  </si>
  <si>
    <t>플라스틱 제품</t>
    <phoneticPr fontId="3" type="noConversion"/>
  </si>
  <si>
    <t>주식회사 동화엔텍</t>
    <phoneticPr fontId="3" type="noConversion"/>
  </si>
  <si>
    <t>6038R05335</t>
  </si>
  <si>
    <t>김동건</t>
  </si>
  <si>
    <t>dkkim@dh.co.kr</t>
    <phoneticPr fontId="3" type="noConversion"/>
  </si>
  <si>
    <t>부산광역시 강서구 녹산산단 261로 7</t>
    <phoneticPr fontId="3" type="noConversion"/>
  </si>
  <si>
    <t>열교환기</t>
    <phoneticPr fontId="3" type="noConversion"/>
  </si>
  <si>
    <t>주식회사 두원전자통신</t>
  </si>
  <si>
    <t>2K0864156A</t>
  </si>
  <si>
    <t>정준호</t>
  </si>
  <si>
    <t>sslee@doowoninc.com</t>
    <phoneticPr fontId="3" type="noConversion"/>
  </si>
  <si>
    <t>경기도 부천시 오정구 석천로 397, 301동 408호</t>
    <phoneticPr fontId="3" type="noConversion"/>
  </si>
  <si>
    <t>폐쇄회로텔레비전</t>
    <phoneticPr fontId="3" type="noConversion"/>
  </si>
  <si>
    <t>주식회사 두크</t>
  </si>
  <si>
    <t>2KA82K4039</t>
  </si>
  <si>
    <t>정상용</t>
  </si>
  <si>
    <t>dspump@doochpump.com</t>
  </si>
  <si>
    <t>경기도 화성시 장안면 사곡리 295</t>
  </si>
  <si>
    <t>부스터펌프</t>
    <phoneticPr fontId="3" type="noConversion"/>
  </si>
  <si>
    <t>주식회사 듀오백</t>
  </si>
  <si>
    <t>2K68T7A4A0</t>
  </si>
  <si>
    <t>정관영</t>
  </si>
  <si>
    <t>duoback@korea.com</t>
    <phoneticPr fontId="3" type="noConversion"/>
  </si>
  <si>
    <t>인천광역시 서구 가재울로 32번길 27</t>
    <phoneticPr fontId="3" type="noConversion"/>
  </si>
  <si>
    <t>주식회사 디씨앤씨에이</t>
  </si>
  <si>
    <t>R098602515</t>
  </si>
  <si>
    <t>마성준</t>
  </si>
  <si>
    <t>all@dcnca.com</t>
    <phoneticPr fontId="3" type="noConversion"/>
  </si>
  <si>
    <t>경기도 성남시 중원구 사기막골로45번길 14 A동 806</t>
    <phoneticPr fontId="3" type="noConversion"/>
  </si>
  <si>
    <t>경기도 성남시 중원구 사기막골로45번길 14 A동 1608</t>
    <phoneticPr fontId="3" type="noConversion"/>
  </si>
  <si>
    <t>태양광 에너지저장장치</t>
    <phoneticPr fontId="3" type="noConversion"/>
  </si>
  <si>
    <t>주식회사 디아이피</t>
  </si>
  <si>
    <t>정택종</t>
  </si>
  <si>
    <t>pjs@dipkorea.co.kr</t>
    <phoneticPr fontId="3" type="noConversion"/>
  </si>
  <si>
    <t>인천광역시 서구 로봇랜드로 249번길 62-28</t>
    <phoneticPr fontId="3" type="noConversion"/>
  </si>
  <si>
    <t>음식물처리기기</t>
    <phoneticPr fontId="3" type="noConversion"/>
  </si>
  <si>
    <t>주식회사 디에스엘</t>
  </si>
  <si>
    <t>2KA8141582</t>
  </si>
  <si>
    <t>이춘구</t>
  </si>
  <si>
    <t>bridge3879@naver.com</t>
    <phoneticPr fontId="3" type="noConversion"/>
  </si>
  <si>
    <t>인천광역시 서구 백범로 934번길 11</t>
    <phoneticPr fontId="3" type="noConversion"/>
  </si>
  <si>
    <t>교좌장치, 교량신축이음장치</t>
    <phoneticPr fontId="3" type="noConversion"/>
  </si>
  <si>
    <t>주식회사 디에스퍼니처</t>
  </si>
  <si>
    <t>22A81J3252</t>
  </si>
  <si>
    <t>조남석</t>
  </si>
  <si>
    <t>nadrioa@hanmail.net</t>
    <phoneticPr fontId="3" type="noConversion"/>
  </si>
  <si>
    <t>세종특별자치시 보듬3로 8-20 311호</t>
    <phoneticPr fontId="3" type="noConversion"/>
  </si>
  <si>
    <t>사무용 가구, 교육용가구</t>
    <phoneticPr fontId="3" type="noConversion"/>
  </si>
  <si>
    <t>주식회사 디에코에너지</t>
  </si>
  <si>
    <t>J268643381</t>
  </si>
  <si>
    <t>유인택</t>
  </si>
  <si>
    <t>to4272@gmail.com</t>
    <phoneticPr fontId="3" type="noConversion"/>
  </si>
  <si>
    <t>용인시 처인구 양지면 주북리 426</t>
    <phoneticPr fontId="3" type="noConversion"/>
  </si>
  <si>
    <t>디젤발전기</t>
    <phoneticPr fontId="3" type="noConversion"/>
  </si>
  <si>
    <t>주식회사 디엔디전자</t>
  </si>
  <si>
    <t>1J382K5209</t>
  </si>
  <si>
    <t>서순기</t>
  </si>
  <si>
    <t>soongi@dndele.com</t>
    <phoneticPr fontId="3" type="noConversion"/>
  </si>
  <si>
    <t>경기도 안양시 동안구 학의로 268, 207호</t>
    <phoneticPr fontId="3" type="noConversion"/>
  </si>
  <si>
    <t>기계장치</t>
    <phoneticPr fontId="42" type="noConversion"/>
  </si>
  <si>
    <t>나오크린(전해살균수제조장치)</t>
    <phoneticPr fontId="3" type="noConversion"/>
  </si>
  <si>
    <t>주식회사 디자인파크개발</t>
  </si>
  <si>
    <t>김요섭</t>
  </si>
  <si>
    <t>dp566@hanmail.net</t>
    <phoneticPr fontId="3" type="noConversion"/>
  </si>
  <si>
    <t>서울특별시 강서구 마곡서로133, 713동 404호</t>
    <phoneticPr fontId="3" type="noConversion"/>
  </si>
  <si>
    <t>경기도 김포시 통진읍 옹정로 46-40</t>
    <phoneticPr fontId="3" type="noConversion"/>
  </si>
  <si>
    <t>체육시설물,어린이놀이시설물</t>
    <phoneticPr fontId="3" type="noConversion"/>
  </si>
  <si>
    <t>주식회사 디투엔지니어링</t>
  </si>
  <si>
    <t>R018J28082</t>
  </si>
  <si>
    <t>김낙경</t>
  </si>
  <si>
    <t>nkkim385@nate.com</t>
    <phoneticPr fontId="3" type="noConversion"/>
  </si>
  <si>
    <t>서울특별시 마포구 월드컵로 134 금수빌딩</t>
    <phoneticPr fontId="3" type="noConversion"/>
  </si>
  <si>
    <t>경기도 화성시 향남읍 발안공단로 3길 52</t>
    <phoneticPr fontId="3" type="noConversion"/>
  </si>
  <si>
    <t>스프링식 장력 조정장치</t>
    <phoneticPr fontId="3" type="noConversion"/>
  </si>
  <si>
    <t>주식회사 라눅스</t>
  </si>
  <si>
    <t>22182K22T7</t>
  </si>
  <si>
    <t>정재형</t>
  </si>
  <si>
    <t>ralux1211@chol.com</t>
    <phoneticPr fontId="3" type="noConversion"/>
  </si>
  <si>
    <t>강원도 춘천시 퇴계공단 1길 56-9</t>
    <phoneticPr fontId="3" type="noConversion"/>
  </si>
  <si>
    <t>주식회사 렉스바</t>
  </si>
  <si>
    <t>1418R02K93</t>
  </si>
  <si>
    <t>김호섭</t>
  </si>
  <si>
    <t>vory21@hanmail.net</t>
    <phoneticPr fontId="3" type="noConversion"/>
  </si>
  <si>
    <t>경기도 파주시 검산로 173번길 35</t>
    <phoneticPr fontId="3" type="noConversion"/>
  </si>
  <si>
    <t>난방피리름/면상발열체,히팅케이블</t>
    <phoneticPr fontId="3" type="noConversion"/>
  </si>
  <si>
    <t>주식회사 로토텍</t>
  </si>
  <si>
    <t>3018142A46</t>
  </si>
  <si>
    <t>송재구</t>
  </si>
  <si>
    <t>rototec@naver.com</t>
  </si>
  <si>
    <t>충청북도 청주시 흥덕구 서현북로 42, 2층</t>
  </si>
  <si>
    <t>충청북도 진천군 이월면 신대길 23</t>
    <phoneticPr fontId="3" type="noConversion"/>
  </si>
  <si>
    <t>놀이터 놀이시설물</t>
    <phoneticPr fontId="3" type="noConversion"/>
  </si>
  <si>
    <t>주식회사 리뉴시스템</t>
  </si>
  <si>
    <t>이종용</t>
  </si>
  <si>
    <t>jylee@re-new.co.kr</t>
    <phoneticPr fontId="3" type="noConversion"/>
  </si>
  <si>
    <t>서울시 강남구 개포로 652 빌딩스타 3-4층</t>
    <phoneticPr fontId="3" type="noConversion"/>
  </si>
  <si>
    <t>경기도 여주시 북내면 외재로 216-42</t>
    <phoneticPr fontId="3" type="noConversion"/>
  </si>
  <si>
    <t>건설자재(방수재)</t>
    <phoneticPr fontId="3" type="noConversion"/>
  </si>
  <si>
    <t>주식회사 리얼허브</t>
  </si>
  <si>
    <t>61A81A34A9</t>
  </si>
  <si>
    <t>이강석</t>
  </si>
  <si>
    <t>realhub@daum.net</t>
    <phoneticPr fontId="3" type="noConversion"/>
  </si>
  <si>
    <t>부산 해운대구 우동 1459 퍼스트인센텀 802호</t>
    <phoneticPr fontId="3" type="noConversion"/>
  </si>
  <si>
    <t>네트워크영상통합 운영 소프트웨어</t>
    <phoneticPr fontId="3" type="noConversion"/>
  </si>
  <si>
    <t>주식회사 리엔텍엔지니어링</t>
  </si>
  <si>
    <t>606818AA45</t>
  </si>
  <si>
    <t>조은만</t>
  </si>
  <si>
    <t>bestemc@naver.com</t>
    <phoneticPr fontId="3" type="noConversion"/>
  </si>
  <si>
    <t>경상남도 양산시 소노길 70</t>
    <phoneticPr fontId="3" type="noConversion"/>
  </si>
  <si>
    <t>기류건조기, 컨베이어</t>
    <phoneticPr fontId="3" type="noConversion"/>
  </si>
  <si>
    <t>주식회사 릴테크</t>
  </si>
  <si>
    <t>41682K5251</t>
  </si>
  <si>
    <t>신정훈</t>
  </si>
  <si>
    <t>622-2552@hanmail.net</t>
    <phoneticPr fontId="3" type="noConversion"/>
  </si>
  <si>
    <t>전남 순천시 해룡면 해광로 519</t>
    <phoneticPr fontId="3" type="noConversion"/>
  </si>
  <si>
    <t>자동 승강 시스템</t>
    <phoneticPr fontId="3" type="noConversion"/>
  </si>
  <si>
    <t>주식회사 메디아나</t>
  </si>
  <si>
    <t>2R0863A038</t>
  </si>
  <si>
    <t>길문종, 김응석</t>
    <phoneticPr fontId="3" type="noConversion"/>
  </si>
  <si>
    <t>mjkhil@mediana.co.kr</t>
    <phoneticPr fontId="3" type="noConversion"/>
  </si>
  <si>
    <t>강원도 원주시 문막읍 동화공단로 132</t>
    <phoneticPr fontId="3" type="noConversion"/>
  </si>
  <si>
    <t>과기의료</t>
  </si>
  <si>
    <t>환자감시장치,제세동기</t>
    <phoneticPr fontId="3" type="noConversion"/>
  </si>
  <si>
    <t>주식회사 명신메디칼</t>
  </si>
  <si>
    <t>손종기</t>
  </si>
  <si>
    <t>msmedi@hanmail.net</t>
    <phoneticPr fontId="3" type="noConversion"/>
  </si>
  <si>
    <t>광주광역시 북구 첨단벤처소로62번길 35</t>
    <phoneticPr fontId="3" type="noConversion"/>
  </si>
  <si>
    <t>의료 온열기</t>
    <phoneticPr fontId="3" type="noConversion"/>
  </si>
  <si>
    <t>주식회사 모피언스</t>
  </si>
  <si>
    <t>215816A3A3</t>
  </si>
  <si>
    <t>박병기</t>
    <phoneticPr fontId="3" type="noConversion"/>
  </si>
  <si>
    <t>ucjung@mopiens.com</t>
    <phoneticPr fontId="3" type="noConversion"/>
  </si>
  <si>
    <t>서울시 송파구 오금로 111</t>
    <phoneticPr fontId="3" type="noConversion"/>
  </si>
  <si>
    <t>경기도 부천시 오정구 석천로 345</t>
    <phoneticPr fontId="3" type="noConversion"/>
  </si>
  <si>
    <t>항행안전무선장비</t>
    <phoneticPr fontId="3" type="noConversion"/>
  </si>
  <si>
    <t>주식회사 미라클산업</t>
  </si>
  <si>
    <t>R0A8J28886</t>
  </si>
  <si>
    <t>김영철</t>
    <phoneticPr fontId="3" type="noConversion"/>
  </si>
  <si>
    <t>miracle@miracleits.com</t>
    <phoneticPr fontId="3" type="noConversion"/>
  </si>
  <si>
    <t>서울특별시 강서구 가양동 1487 가양테크노 701</t>
    <phoneticPr fontId="3" type="noConversion"/>
  </si>
  <si>
    <t>태양광,LED조명</t>
    <phoneticPr fontId="3" type="noConversion"/>
  </si>
  <si>
    <t>주식회사 미래인더스트리</t>
  </si>
  <si>
    <t>5T781J3019</t>
  </si>
  <si>
    <t>손명숙</t>
  </si>
  <si>
    <t xml:space="preserve">mk2290@nate.com </t>
    <phoneticPr fontId="3" type="noConversion"/>
  </si>
  <si>
    <t>경상북도 김천시 어모면 산업단지6로 52</t>
    <phoneticPr fontId="3" type="noConversion"/>
  </si>
  <si>
    <t>상하수도 부품자재 및 건축설비 자재</t>
    <phoneticPr fontId="3" type="noConversion"/>
  </si>
  <si>
    <t>주식회사 미지에너텍</t>
  </si>
  <si>
    <t>김범수</t>
  </si>
  <si>
    <t>master@mijienertech.co.kr</t>
    <phoneticPr fontId="3" type="noConversion"/>
  </si>
  <si>
    <t>대구광역시 달서구 달서대로 555 일신테크노밸리 402호</t>
    <phoneticPr fontId="3" type="noConversion"/>
  </si>
  <si>
    <t>태양광 가로등</t>
    <phoneticPr fontId="3" type="noConversion"/>
  </si>
  <si>
    <t>주식회사 바램</t>
  </si>
  <si>
    <t>61A8T725A6</t>
  </si>
  <si>
    <t>조상현</t>
  </si>
  <si>
    <t>snm@balem.com</t>
    <phoneticPr fontId="3" type="noConversion"/>
  </si>
  <si>
    <t>부산광역시 강서구 녹산산업중로 46</t>
    <phoneticPr fontId="3" type="noConversion"/>
  </si>
  <si>
    <t>밸브</t>
    <phoneticPr fontId="3" type="noConversion"/>
  </si>
  <si>
    <t>주식회사 바이오특수</t>
  </si>
  <si>
    <t>J2A862KA31</t>
  </si>
  <si>
    <t>오재연</t>
  </si>
  <si>
    <t>voip9@naver.com</t>
  </si>
  <si>
    <t>경기도 양주시 남면 화합로430번길 257</t>
  </si>
  <si>
    <t xml:space="preserve">경기도 용인시 처인구 이동면 어비리 870 </t>
  </si>
  <si>
    <t>PP롤 방수시트</t>
    <phoneticPr fontId="3" type="noConversion"/>
  </si>
  <si>
    <t>주식회사 바이저</t>
  </si>
  <si>
    <t>61582KA934</t>
  </si>
  <si>
    <t>송미란</t>
  </si>
  <si>
    <t>smr@viser.co.kr</t>
  </si>
  <si>
    <t>경상남도 김해시 한림면 김해대로 1538번길 57-7</t>
  </si>
  <si>
    <t>경남 김해시 한림면 김해대로 1022번길 105</t>
    <phoneticPr fontId="3" type="noConversion"/>
  </si>
  <si>
    <t>시스템 비계</t>
    <phoneticPr fontId="3" type="noConversion"/>
  </si>
  <si>
    <t>주식회사 밝은세상</t>
  </si>
  <si>
    <t>J268159A62</t>
  </si>
  <si>
    <t>박정희</t>
  </si>
  <si>
    <t>bspole@daum.net</t>
    <phoneticPr fontId="3" type="noConversion"/>
  </si>
  <si>
    <t>경기도 성남시 중원구 상대원동 190-1 sk테크노파크 비즈센터</t>
    <phoneticPr fontId="3" type="noConversion"/>
  </si>
  <si>
    <t>경기도 광주시 곤지암읍 건업리 553-1</t>
    <phoneticPr fontId="3" type="noConversion"/>
  </si>
  <si>
    <t>가로등주 외</t>
    <phoneticPr fontId="3" type="noConversion"/>
  </si>
  <si>
    <t>주식회사 베스텍</t>
  </si>
  <si>
    <t>R098T71544</t>
  </si>
  <si>
    <t>장세용</t>
  </si>
  <si>
    <t>bestec2000@chol.com</t>
    <phoneticPr fontId="3" type="noConversion"/>
  </si>
  <si>
    <t>경기도 포천시 화현면 문암동길 33</t>
    <phoneticPr fontId="3" type="noConversion"/>
  </si>
  <si>
    <t>배전반</t>
    <phoneticPr fontId="3" type="noConversion"/>
  </si>
  <si>
    <t>주식회사 보고</t>
  </si>
  <si>
    <t>2228T78862</t>
  </si>
  <si>
    <t>임성기, 전애영</t>
  </si>
  <si>
    <t xml:space="preserve">jay@vogoeng.com </t>
    <phoneticPr fontId="3" type="noConversion"/>
  </si>
  <si>
    <t>강원도 삼척시 근덕면 본동길 21-196</t>
    <phoneticPr fontId="3" type="noConversion"/>
  </si>
  <si>
    <t>잠수정,고속단정</t>
    <phoneticPr fontId="3" type="noConversion"/>
  </si>
  <si>
    <t>주식회사 복주</t>
  </si>
  <si>
    <t>5088J261T7</t>
  </si>
  <si>
    <t>권귀순</t>
  </si>
  <si>
    <t>bj9559500@hanmail.net</t>
    <phoneticPr fontId="3" type="noConversion"/>
  </si>
  <si>
    <t>경북 안동시 남후면 농공길 37-10 남후농공단지내</t>
    <phoneticPr fontId="3" type="noConversion"/>
  </si>
  <si>
    <t>물탱크 및 라이닝</t>
    <phoneticPr fontId="3" type="noConversion"/>
  </si>
  <si>
    <t>주식회사 본우드</t>
  </si>
  <si>
    <t>T7986T76T7</t>
  </si>
  <si>
    <t>조분형</t>
  </si>
  <si>
    <t>chang5251@chol.com</t>
    <phoneticPr fontId="3" type="noConversion"/>
  </si>
  <si>
    <t>서울시 강서구 양천로 551-24,907호(가양동,한화비즈메트로2차)</t>
    <phoneticPr fontId="3" type="noConversion"/>
  </si>
  <si>
    <t>경기도 화성시 향남읍 서봉로 724-48</t>
    <phoneticPr fontId="3" type="noConversion"/>
  </si>
  <si>
    <t>합성목재,디자인형 울타리</t>
    <phoneticPr fontId="3" type="noConversion"/>
  </si>
  <si>
    <t>주식회사 부영물산(비와이물산)</t>
  </si>
  <si>
    <t>2K58644496</t>
  </si>
  <si>
    <t>노덕현</t>
  </si>
  <si>
    <t>bycnt@naver.com</t>
    <phoneticPr fontId="3" type="noConversion"/>
  </si>
  <si>
    <t>경기도 오산시 원동 92-1</t>
    <phoneticPr fontId="3" type="noConversion"/>
  </si>
  <si>
    <t>난간, 도로시설물</t>
    <phoneticPr fontId="3" type="noConversion"/>
  </si>
  <si>
    <t>주식회사 비룡씨에이치씨</t>
  </si>
  <si>
    <t>2218R02683</t>
  </si>
  <si>
    <t>박광구</t>
  </si>
  <si>
    <t>ql9455@hanmail.net</t>
    <phoneticPr fontId="3" type="noConversion"/>
  </si>
  <si>
    <t>강원도 춘천시 등산면 논골길 17-24</t>
    <phoneticPr fontId="3" type="noConversion"/>
  </si>
  <si>
    <t>알루미늄 합금제창</t>
    <phoneticPr fontId="3" type="noConversion"/>
  </si>
  <si>
    <t>주식회사 비에스</t>
  </si>
  <si>
    <t>송준웅</t>
  </si>
  <si>
    <t>joonus54@naver.com</t>
    <phoneticPr fontId="3" type="noConversion"/>
  </si>
  <si>
    <t>경북 고령군 다산면 다산산단1길 39</t>
    <phoneticPr fontId="3" type="noConversion"/>
  </si>
  <si>
    <t>가로등주,가로등기구,보안등기구</t>
    <phoneticPr fontId="3" type="noConversion"/>
  </si>
  <si>
    <t>주식회사 비츠로테크</t>
  </si>
  <si>
    <t>2K48T78395</t>
  </si>
  <si>
    <t>유병언</t>
  </si>
  <si>
    <t>jk6962@vitzrotech.com</t>
  </si>
  <si>
    <t>서울특별시 광진구 군자동 241 비츠로빌딩</t>
  </si>
  <si>
    <t>주식회사 삼광산전</t>
  </si>
  <si>
    <t>J2882K5053</t>
  </si>
  <si>
    <t>은종환</t>
  </si>
  <si>
    <t>8996@samkwang.org</t>
    <phoneticPr fontId="3" type="noConversion"/>
  </si>
  <si>
    <t>경기도 고양시 일산동구 일산로142 420호</t>
    <phoneticPr fontId="3" type="noConversion"/>
  </si>
  <si>
    <t>태양광발전장치,LED등</t>
    <phoneticPr fontId="3" type="noConversion"/>
  </si>
  <si>
    <t>주식회사 삼명테크</t>
  </si>
  <si>
    <t>J268143090</t>
  </si>
  <si>
    <t>임한복</t>
  </si>
  <si>
    <t>hanbokr@hanmail.net</t>
    <phoneticPr fontId="3" type="noConversion"/>
  </si>
  <si>
    <t>경기도 광주시 초월읍 동막골길 150-10</t>
    <phoneticPr fontId="3" type="noConversion"/>
  </si>
  <si>
    <t>에코전기온돌</t>
    <phoneticPr fontId="3" type="noConversion"/>
  </si>
  <si>
    <t>주식회사 삼보컴퓨터</t>
  </si>
  <si>
    <t>2K48A00681</t>
  </si>
  <si>
    <t>이홍선</t>
  </si>
  <si>
    <t>jks3csa@trigem.co.kr</t>
    <phoneticPr fontId="3" type="noConversion"/>
  </si>
  <si>
    <t>경기도 안산시 단원구 능안로 98-12</t>
    <phoneticPr fontId="3" type="noConversion"/>
  </si>
  <si>
    <t>데스크톱 컴퓨터,노트북 컴퓨터</t>
    <phoneticPr fontId="3" type="noConversion"/>
  </si>
  <si>
    <t>주식회사 삼영이앤티</t>
  </si>
  <si>
    <t>5088R08319</t>
  </si>
  <si>
    <t>박인호</t>
  </si>
  <si>
    <t>sayou525@syent.co.kr</t>
    <phoneticPr fontId="3" type="noConversion"/>
  </si>
  <si>
    <t>대구광역시 달성군 다사읍 세천로 1길 87</t>
    <phoneticPr fontId="3" type="noConversion"/>
  </si>
  <si>
    <t>슬러지수집기, 복합 탈취기</t>
    <phoneticPr fontId="3" type="noConversion"/>
  </si>
  <si>
    <t>주식회사 삼원중공업</t>
  </si>
  <si>
    <t>4018T7682A</t>
  </si>
  <si>
    <t>한창범</t>
  </si>
  <si>
    <t>samwonship@hanmail.net</t>
    <phoneticPr fontId="3" type="noConversion"/>
  </si>
  <si>
    <t>전라북도 군산시 동장산로 95</t>
    <phoneticPr fontId="3" type="noConversion"/>
  </si>
  <si>
    <t>전라북도 군산시 외항1길 32-46</t>
    <phoneticPr fontId="3" type="noConversion"/>
  </si>
  <si>
    <t>강선전조 및 수리, 선박제조</t>
    <phoneticPr fontId="3" type="noConversion"/>
  </si>
  <si>
    <t>주식회사 삼이씨앤지</t>
  </si>
  <si>
    <t>30A8J252K9</t>
  </si>
  <si>
    <t>정효선</t>
  </si>
  <si>
    <t>sami3233@hanmail.net</t>
    <phoneticPr fontId="3" type="noConversion"/>
  </si>
  <si>
    <t>충남 공주시 사곡면 차동로 1169-16</t>
    <phoneticPr fontId="3" type="noConversion"/>
  </si>
  <si>
    <t>콘크리트 투수블록</t>
    <phoneticPr fontId="3" type="noConversion"/>
  </si>
  <si>
    <t>주식회사 삼정스틸</t>
  </si>
  <si>
    <t>J268159059</t>
  </si>
  <si>
    <t>전영진</t>
  </si>
  <si>
    <t>sj3588@hanmail.net</t>
    <phoneticPr fontId="3" type="noConversion"/>
  </si>
  <si>
    <t>경기도 성남시 중원구 둔촌대로 388번길 24 우림라이온스밸리3차 901~902호</t>
    <phoneticPr fontId="3" type="noConversion"/>
  </si>
  <si>
    <t>충청남도 당진시 송악읍 순성로 780</t>
    <phoneticPr fontId="3" type="noConversion"/>
  </si>
  <si>
    <t>도로방음벽,가설방음벽</t>
    <phoneticPr fontId="3" type="noConversion"/>
  </si>
  <si>
    <t>주식회사 삼진엘앤디</t>
  </si>
  <si>
    <t>J2482K44A9</t>
  </si>
  <si>
    <t>이경재</t>
  </si>
  <si>
    <t>gjlee@samjin.co.kr</t>
    <phoneticPr fontId="3" type="noConversion"/>
  </si>
  <si>
    <t>경기도 화성시 동탄면 동탄기흥로 64-17</t>
    <phoneticPr fontId="3" type="noConversion"/>
  </si>
  <si>
    <t>LED조명,복합기주변기기</t>
    <phoneticPr fontId="3" type="noConversion"/>
  </si>
  <si>
    <t>주식회사 삼진이아이씨</t>
  </si>
  <si>
    <t>206860A2A9</t>
  </si>
  <si>
    <t>장혁</t>
  </si>
  <si>
    <t xml:space="preserve">samjinele@hanafos.com </t>
    <phoneticPr fontId="3" type="noConversion"/>
  </si>
  <si>
    <t>서울시 성동구 성수동1가 656-252</t>
    <phoneticPr fontId="3" type="noConversion"/>
  </si>
  <si>
    <t>경기도 포천시 가산면 금현리 334-7</t>
    <phoneticPr fontId="3" type="noConversion"/>
  </si>
  <si>
    <t>조명타워,가로등주,조명기구</t>
    <phoneticPr fontId="3" type="noConversion"/>
  </si>
  <si>
    <t>주식회사 삼진정밀</t>
  </si>
  <si>
    <t>3068R01836</t>
  </si>
  <si>
    <t>정태희</t>
  </si>
  <si>
    <t>samjin@samjinvalve.com</t>
    <phoneticPr fontId="3" type="noConversion"/>
  </si>
  <si>
    <t>대전광역시 대덕구 대화로 132 22</t>
    <phoneticPr fontId="3" type="noConversion"/>
  </si>
  <si>
    <t>주식회사 서광양행</t>
  </si>
  <si>
    <t>T768166269</t>
  </si>
  <si>
    <t>문인천</t>
    <phoneticPr fontId="3" type="noConversion"/>
  </si>
  <si>
    <t>moonich@hanmail.net</t>
    <phoneticPr fontId="3" type="noConversion"/>
  </si>
  <si>
    <t>서울시 동작구 여의대방로 22카길 43</t>
    <phoneticPr fontId="3" type="noConversion"/>
  </si>
  <si>
    <t>재생토너</t>
    <phoneticPr fontId="3" type="noConversion"/>
  </si>
  <si>
    <t>주식회사 서원양행</t>
  </si>
  <si>
    <t>2K081448A5</t>
  </si>
  <si>
    <t>이광</t>
  </si>
  <si>
    <t xml:space="preserve">seowonco@seowonco.com </t>
    <phoneticPr fontId="3" type="noConversion"/>
  </si>
  <si>
    <t>경기도 부천시 부천로 198번길 17</t>
    <phoneticPr fontId="3" type="noConversion"/>
  </si>
  <si>
    <t>충북 괴산군 사리면 모래재로</t>
    <phoneticPr fontId="3" type="noConversion"/>
  </si>
  <si>
    <t>건설,일반 프라스틱선</t>
    <phoneticPr fontId="3" type="noConversion"/>
  </si>
  <si>
    <t>주식회사 서전기전</t>
  </si>
  <si>
    <t>2K48J214J3</t>
  </si>
  <si>
    <t>김한수</t>
    <phoneticPr fontId="3" type="noConversion"/>
  </si>
  <si>
    <t>seojeon@chol.com</t>
    <phoneticPr fontId="3" type="noConversion"/>
  </si>
  <si>
    <t>경기도 이천시 대월면 대월로 667번길 38-19</t>
    <phoneticPr fontId="3" type="noConversion"/>
  </si>
  <si>
    <t>주식회사 선우시스</t>
  </si>
  <si>
    <t>2KA82K4529</t>
  </si>
  <si>
    <t>박명신</t>
  </si>
  <si>
    <t>suyullee@sonusys.co.kr</t>
    <phoneticPr fontId="3" type="noConversion"/>
  </si>
  <si>
    <t>경기도 김포시 대곶면 대곶북로 305번길 42-30</t>
    <phoneticPr fontId="3" type="noConversion"/>
  </si>
  <si>
    <t>창호</t>
    <phoneticPr fontId="3" type="noConversion"/>
  </si>
  <si>
    <t>주식회사 선일일렉콤</t>
  </si>
  <si>
    <t>2168R05505</t>
  </si>
  <si>
    <t>송보선</t>
  </si>
  <si>
    <t>ceo@ezlighting.co.kr</t>
    <phoneticPr fontId="3" type="noConversion"/>
  </si>
  <si>
    <t>경북 영주시 장수면 장수로 342번길 21-19</t>
    <phoneticPr fontId="3" type="noConversion"/>
  </si>
  <si>
    <t>LED조명장치 및 등기구</t>
    <phoneticPr fontId="3" type="noConversion"/>
  </si>
  <si>
    <t>주식회사 설악전기</t>
  </si>
  <si>
    <t>2K98T7A498</t>
  </si>
  <si>
    <t>박정배</t>
  </si>
  <si>
    <t>sorakkd@chol.com</t>
    <phoneticPr fontId="3" type="noConversion"/>
  </si>
  <si>
    <t>인천광역시 남동구 남동동로 93번길 11</t>
    <phoneticPr fontId="3" type="noConversion"/>
  </si>
  <si>
    <t>내진형 배전반,분전반</t>
    <phoneticPr fontId="3" type="noConversion"/>
  </si>
  <si>
    <t>주식회사 성광유니텍</t>
  </si>
  <si>
    <t>31481A0869</t>
  </si>
  <si>
    <t>윤준호</t>
  </si>
  <si>
    <t>doongs2000@hanmail.net</t>
  </si>
  <si>
    <t>대전광역시 중구 대둔산로 255번길 21 성광빌딩 3층</t>
  </si>
  <si>
    <t>대전시 중구 대둔산로 255번길 21 성광빌딩 3층</t>
  </si>
  <si>
    <t>윈가드, PVC창호</t>
    <phoneticPr fontId="3" type="noConversion"/>
  </si>
  <si>
    <t>주식회사 성신알에스티</t>
  </si>
  <si>
    <t>6088R09942</t>
  </si>
  <si>
    <t>박계출</t>
  </si>
  <si>
    <t>pr@ssrst.com</t>
    <phoneticPr fontId="3" type="noConversion"/>
  </si>
  <si>
    <t>경남 함안군 칠원면 구성리 214-3</t>
    <phoneticPr fontId="3" type="noConversion"/>
  </si>
  <si>
    <t>경북 문경시 마성면 외어리 709-1번지</t>
    <phoneticPr fontId="3" type="noConversion"/>
  </si>
  <si>
    <t>철도차량 외</t>
    <phoneticPr fontId="3" type="noConversion"/>
  </si>
  <si>
    <t>주식회사 성진하이텍</t>
  </si>
  <si>
    <t>6T78196409</t>
  </si>
  <si>
    <t>김은영</t>
  </si>
  <si>
    <t>sj7225@hanmail.net</t>
    <phoneticPr fontId="3" type="noConversion"/>
  </si>
  <si>
    <t>울산광역시 중구 함월6길 29-10</t>
    <phoneticPr fontId="3" type="noConversion"/>
  </si>
  <si>
    <t>LED스포츠조명</t>
    <phoneticPr fontId="3" type="noConversion"/>
  </si>
  <si>
    <t>주식회사 세계주철</t>
  </si>
  <si>
    <t>5058R08815</t>
  </si>
  <si>
    <t>최익구</t>
  </si>
  <si>
    <t>caston123@hanmail.net</t>
    <phoneticPr fontId="3" type="noConversion"/>
  </si>
  <si>
    <t>경상북도 경산시 와촌면 용천길 5길 29</t>
  </si>
  <si>
    <t>주철맨홀, 이형관</t>
    <phoneticPr fontId="3" type="noConversion"/>
  </si>
  <si>
    <t>주식회사 세모콘</t>
  </si>
  <si>
    <t>1J38641628</t>
  </si>
  <si>
    <t>유명호</t>
  </si>
  <si>
    <t>jmlee.john@semocon.com</t>
    <phoneticPr fontId="3" type="noConversion"/>
  </si>
  <si>
    <t>인천 남동구 청능대로289번길 45</t>
    <phoneticPr fontId="3" type="noConversion"/>
  </si>
  <si>
    <t>CCTV 외</t>
    <phoneticPr fontId="3" type="noConversion"/>
  </si>
  <si>
    <t>주식회사 세진에스엠씨</t>
  </si>
  <si>
    <t>R068R04884</t>
  </si>
  <si>
    <t>최경식</t>
  </si>
  <si>
    <t>sejinsmc@hanmail.net</t>
    <phoneticPr fontId="3" type="noConversion"/>
  </si>
  <si>
    <t>서울특별시 영등포구 국제금융로 70 미원빌딩 16층</t>
    <phoneticPr fontId="3" type="noConversion"/>
  </si>
  <si>
    <t>경기도 안산시 단원구 첨단로 267번길 30</t>
    <phoneticPr fontId="3" type="noConversion"/>
  </si>
  <si>
    <t>주식회사 센코</t>
  </si>
  <si>
    <t>22682K2985</t>
  </si>
  <si>
    <t>하승철</t>
  </si>
  <si>
    <t>scha@senko.co.kr</t>
    <phoneticPr fontId="3" type="noConversion"/>
  </si>
  <si>
    <t>경기도 오산시 외삼미로 15번길 73</t>
    <phoneticPr fontId="3" type="noConversion"/>
  </si>
  <si>
    <t>가스센서 및 가스검지기</t>
    <phoneticPr fontId="3" type="noConversion"/>
  </si>
  <si>
    <t>주식회사 솔라루체</t>
  </si>
  <si>
    <t>1428T79250</t>
  </si>
  <si>
    <t>김용일</t>
  </si>
  <si>
    <t>kim@solarluce.com</t>
    <phoneticPr fontId="3" type="noConversion"/>
  </si>
  <si>
    <t>경기도 평택시 진위면 동부대로 70</t>
    <phoneticPr fontId="3" type="noConversion"/>
  </si>
  <si>
    <t>주식회사 송산특수엘리베이터</t>
  </si>
  <si>
    <t>2K38R08599</t>
  </si>
  <si>
    <t>김기영</t>
  </si>
  <si>
    <t>songsan2@songsan.co.kr</t>
    <phoneticPr fontId="3" type="noConversion"/>
  </si>
  <si>
    <t>경기도 시흥시 마유로 70번길 65</t>
    <phoneticPr fontId="3" type="noConversion"/>
  </si>
  <si>
    <t>엘리베이터,에스컬레이터</t>
    <phoneticPr fontId="3" type="noConversion"/>
  </si>
  <si>
    <t>주식회사 스타넷(폐업)</t>
  </si>
  <si>
    <t>J28862A918</t>
  </si>
  <si>
    <t>김경미</t>
  </si>
  <si>
    <t>meg1923@nate.com</t>
  </si>
  <si>
    <t>경기도 김포시 통진읍 흥신로 254번길 10-44</t>
  </si>
  <si>
    <t>주식회사 스토즈</t>
  </si>
  <si>
    <t>2KA81J3828</t>
  </si>
  <si>
    <t>이규영</t>
  </si>
  <si>
    <t>lky0006@daum.net</t>
    <phoneticPr fontId="3" type="noConversion"/>
  </si>
  <si>
    <t>인천광역시 서구 가현산로23번길 24</t>
    <phoneticPr fontId="3" type="noConversion"/>
  </si>
  <si>
    <t>주식회사 스페샬화인</t>
  </si>
  <si>
    <t>60A82K0A88</t>
  </si>
  <si>
    <t>허수탁</t>
  </si>
  <si>
    <t>spher@hanmail.net</t>
    <phoneticPr fontId="3" type="noConversion"/>
  </si>
  <si>
    <t>경상북도 구미시 오태8길 28</t>
    <phoneticPr fontId="3" type="noConversion"/>
  </si>
  <si>
    <t>오버헤드도어,스텍킹도어,호수건조대</t>
    <phoneticPr fontId="3" type="noConversion"/>
  </si>
  <si>
    <t>주식회사 스페이스링크</t>
  </si>
  <si>
    <t>2298J2AA9A</t>
  </si>
  <si>
    <t>양희식</t>
  </si>
  <si>
    <t>hsyang@spacelink.co.kr</t>
  </si>
  <si>
    <t xml:space="preserve">서울특별시 마포구 매봉산로 37 DMC산학협력연구센터 9층 </t>
    <phoneticPr fontId="3" type="noConversion"/>
  </si>
  <si>
    <t>경기도 파주시 검산동 403-2</t>
    <phoneticPr fontId="3" type="noConversion"/>
  </si>
  <si>
    <t>핸드드라이어, 배터리 복원기</t>
    <phoneticPr fontId="3" type="noConversion"/>
  </si>
  <si>
    <t>주식회사 시공사</t>
  </si>
  <si>
    <t>2KA82KA899</t>
  </si>
  <si>
    <t>김명석</t>
  </si>
  <si>
    <t>sikongsa137@naver.com</t>
    <phoneticPr fontId="3" type="noConversion"/>
  </si>
  <si>
    <t>경기도 김포시 대곶면 대곶로 331번길 307-142</t>
    <phoneticPr fontId="3" type="noConversion"/>
  </si>
  <si>
    <t>음향반사판</t>
    <phoneticPr fontId="3" type="noConversion"/>
  </si>
  <si>
    <t>주식회사 시코</t>
  </si>
  <si>
    <t>백충원</t>
  </si>
  <si>
    <t>sicok@hanmial.net</t>
  </si>
  <si>
    <t>경상남도 김해시 진례면 고모로 180번길 108</t>
  </si>
  <si>
    <t>경남 김해시 진례면 고모로 180번길 108</t>
  </si>
  <si>
    <t>환봉 연결구</t>
    <phoneticPr fontId="3" type="noConversion"/>
  </si>
  <si>
    <t>주식회사 신도디앤텍</t>
  </si>
  <si>
    <t>2R08AA042K</t>
  </si>
  <si>
    <t>오동환</t>
  </si>
  <si>
    <t>sindodesign@yahoo.co.kr</t>
  </si>
  <si>
    <t>서울특별시 강남구 논현동 149-4 신도빌딩 2층 (070-8765-6563)</t>
  </si>
  <si>
    <t>경기도 안산시 단원구 성곡동 637-12번지 2층</t>
    <phoneticPr fontId="3" type="noConversion"/>
  </si>
  <si>
    <t>광고물부착방지물</t>
    <phoneticPr fontId="3" type="noConversion"/>
  </si>
  <si>
    <t>주식회사 신동디지텍</t>
  </si>
  <si>
    <t>6048J25A43</t>
  </si>
  <si>
    <t>장철순</t>
  </si>
  <si>
    <t>csjang@shindong.com</t>
    <phoneticPr fontId="3" type="noConversion"/>
  </si>
  <si>
    <t>부산광역시 동구 중앙대로 180번길 12 진영빌딩 3~5층</t>
    <phoneticPr fontId="3" type="noConversion"/>
  </si>
  <si>
    <t>부산광역시 강서구 미음산단3로 14</t>
    <phoneticPr fontId="3" type="noConversion"/>
  </si>
  <si>
    <t>해사위성통신장치, 해양기상관측부이</t>
    <phoneticPr fontId="3" type="noConversion"/>
  </si>
  <si>
    <t>주식회사 신산이</t>
  </si>
  <si>
    <t>T7181930T7</t>
  </si>
  <si>
    <t>김수석</t>
    <phoneticPr fontId="3" type="noConversion"/>
  </si>
  <si>
    <t>sinsanenergy@naver.com</t>
    <phoneticPr fontId="3" type="noConversion"/>
  </si>
  <si>
    <t>전라북도 전주시 덕진구 비석날로 59-11</t>
    <phoneticPr fontId="3" type="noConversion"/>
  </si>
  <si>
    <t>태양열집진기</t>
    <phoneticPr fontId="3" type="noConversion"/>
  </si>
  <si>
    <t>주식회사 신성컨트롤</t>
  </si>
  <si>
    <t>2K48605AA2</t>
  </si>
  <si>
    <t>조규현</t>
  </si>
  <si>
    <t>qworld2000@sscontrol.co.kr</t>
    <phoneticPr fontId="3" type="noConversion"/>
  </si>
  <si>
    <t>충청남도 아산시 인주면 인주산단로 75-75</t>
    <phoneticPr fontId="3" type="noConversion"/>
  </si>
  <si>
    <t>충격흡수시설, 방호벽</t>
    <phoneticPr fontId="3" type="noConversion"/>
  </si>
  <si>
    <t>주식회사 신성컨트롤(구 신성정공)</t>
  </si>
  <si>
    <t>오상훈</t>
  </si>
  <si>
    <t>ssv@sinsungv.com</t>
  </si>
  <si>
    <t>부산광역시 강서구 화전산단5로 48번길 21</t>
  </si>
  <si>
    <t>메탈시트 조절형 버터플라이밸브</t>
    <phoneticPr fontId="3" type="noConversion"/>
  </si>
  <si>
    <t xml:space="preserve">주식회사 신화 </t>
  </si>
  <si>
    <t>3028T79003</t>
  </si>
  <si>
    <t>정찬욱</t>
  </si>
  <si>
    <t>magt@shmc.kr</t>
    <phoneticPr fontId="3" type="noConversion"/>
  </si>
  <si>
    <t>충청남도 논산시 연무읍 마봉로79번길 20</t>
    <phoneticPr fontId="3" type="noConversion"/>
  </si>
  <si>
    <t>주식회사 심포니이미징</t>
    <phoneticPr fontId="3" type="noConversion"/>
  </si>
  <si>
    <t>6A28T701T7</t>
  </si>
  <si>
    <t>강창만</t>
  </si>
  <si>
    <t>owen.kang0509@gmail.com</t>
    <phoneticPr fontId="3" type="noConversion"/>
  </si>
  <si>
    <t xml:space="preserve">서울시 마포구 백범로 83 3층 </t>
    <phoneticPr fontId="3" type="noConversion"/>
  </si>
  <si>
    <t>투명 디스플레이, 투명 3D 디스플레이</t>
    <phoneticPr fontId="3" type="noConversion"/>
  </si>
  <si>
    <t>주식회사 싸이몬</t>
  </si>
  <si>
    <t>22982K80A1</t>
  </si>
  <si>
    <t>안재봉</t>
  </si>
  <si>
    <t>webmaster@cimon.com</t>
    <phoneticPr fontId="3" type="noConversion"/>
  </si>
  <si>
    <t>경기도 성남시 분당구 벌말로 48 케이디티빌딩</t>
    <phoneticPr fontId="3" type="noConversion"/>
  </si>
  <si>
    <t>공정/시스템 통합관리용 산업자동화 소프트웨어</t>
    <phoneticPr fontId="3" type="noConversion"/>
  </si>
  <si>
    <t>주식회사 싸인텔레콤</t>
  </si>
  <si>
    <t>R048182595</t>
  </si>
  <si>
    <t>성기빈</t>
  </si>
  <si>
    <t>signtelecom@signtelecom.com</t>
    <phoneticPr fontId="3" type="noConversion"/>
  </si>
  <si>
    <t>서울특별시 영등포구 문래동 3가 55-20번지 에이스 하이테크시티 1동119호</t>
    <phoneticPr fontId="3" type="noConversion"/>
  </si>
  <si>
    <t>경기도 파주시 소라지로 195번지 113</t>
    <phoneticPr fontId="3" type="noConversion"/>
  </si>
  <si>
    <t>LED전광판</t>
    <phoneticPr fontId="3" type="noConversion"/>
  </si>
  <si>
    <t>주식회사 썬더테크놀로지</t>
  </si>
  <si>
    <t>40A8R02633</t>
  </si>
  <si>
    <t>강용희</t>
  </si>
  <si>
    <t>sales@thunderspeaker.com</t>
    <phoneticPr fontId="3" type="noConversion"/>
  </si>
  <si>
    <t>전라북도 진안군 진안읍 거북바위로3길 15-15</t>
    <phoneticPr fontId="3" type="noConversion"/>
  </si>
  <si>
    <t>스피커,파워앰프,디지털 프로세서,전관방송 시스템</t>
    <phoneticPr fontId="3" type="noConversion"/>
  </si>
  <si>
    <t>주식회사 썬테크</t>
  </si>
  <si>
    <t>4168R04A65</t>
  </si>
  <si>
    <t>이선휴</t>
  </si>
  <si>
    <t>sun@sun-tech.co.kr</t>
    <phoneticPr fontId="3" type="noConversion"/>
  </si>
  <si>
    <t>전라남도 순천시 해룡면 율촌산단4로</t>
    <phoneticPr fontId="3" type="noConversion"/>
  </si>
  <si>
    <t>주식회사 썬텍엔지니어링</t>
  </si>
  <si>
    <t>손창식</t>
  </si>
  <si>
    <t>ste5528@hanmail.net</t>
  </si>
  <si>
    <t>부산광역시 사상구 대동로 303, 803호</t>
  </si>
  <si>
    <t>다항목수질계측기</t>
    <phoneticPr fontId="3" type="noConversion"/>
  </si>
  <si>
    <t>주식회사 쎄미라이팅</t>
  </si>
  <si>
    <t>J268622504</t>
  </si>
  <si>
    <t>최승자</t>
  </si>
  <si>
    <t>semi@semi-lighting.com</t>
    <phoneticPr fontId="3" type="noConversion"/>
  </si>
  <si>
    <t>경기도 광주시 도척면 도척윗로 328-32</t>
    <phoneticPr fontId="3" type="noConversion"/>
  </si>
  <si>
    <t>LED등기구</t>
    <phoneticPr fontId="3" type="noConversion"/>
  </si>
  <si>
    <t>주식회사 씨애치씨랩</t>
  </si>
  <si>
    <t>3068J24194</t>
  </si>
  <si>
    <t>차형철</t>
  </si>
  <si>
    <t>ceo@chclab.com</t>
    <phoneticPr fontId="3" type="noConversion"/>
  </si>
  <si>
    <t>대전광역시 유성구 테크노 2로 139</t>
    <phoneticPr fontId="3" type="noConversion"/>
  </si>
  <si>
    <t>바이오장비</t>
    <phoneticPr fontId="3" type="noConversion"/>
  </si>
  <si>
    <t>주식회사 씨앤엘</t>
  </si>
  <si>
    <t>31482K6143</t>
  </si>
  <si>
    <t>박세훈</t>
  </si>
  <si>
    <t>dsoh@coolnlight.com</t>
    <phoneticPr fontId="3" type="noConversion"/>
  </si>
  <si>
    <t xml:space="preserve">인천광역시 남동구 고잔동 718번지 남동공단 143BL 1LT </t>
    <phoneticPr fontId="3" type="noConversion"/>
  </si>
  <si>
    <t>열전냉각기</t>
    <phoneticPr fontId="3" type="noConversion"/>
  </si>
  <si>
    <t>주식회사 씨월드</t>
  </si>
  <si>
    <t>J268141864</t>
  </si>
  <si>
    <t>곽준석</t>
  </si>
  <si>
    <t>cworld21@hanmail.net</t>
    <phoneticPr fontId="3" type="noConversion"/>
  </si>
  <si>
    <r>
      <t xml:space="preserve">경기도 광주시 곤지암읍 광여로 </t>
    </r>
    <r>
      <rPr>
        <sz val="10"/>
        <color rgb="FF000000"/>
        <rFont val="폴라리스새바탕-함초롬바탕호환"/>
        <family val="3"/>
        <charset val="129"/>
      </rPr>
      <t>509</t>
    </r>
  </si>
  <si>
    <t>접의식의자</t>
    <phoneticPr fontId="3" type="noConversion"/>
  </si>
  <si>
    <t>주식회사 씨유메디칼시스템</t>
  </si>
  <si>
    <t>2248J24096</t>
  </si>
  <si>
    <t>나학록</t>
  </si>
  <si>
    <t>nahrk@cu911.com</t>
    <phoneticPr fontId="3" type="noConversion"/>
  </si>
  <si>
    <t>강원도 원주시 문막읍 동화공단로 130-1</t>
    <phoneticPr fontId="3" type="noConversion"/>
  </si>
  <si>
    <t>자동심실제세동기</t>
    <phoneticPr fontId="3" type="noConversion"/>
  </si>
  <si>
    <t>주식회사 아모센스</t>
    <phoneticPr fontId="3" type="noConversion"/>
  </si>
  <si>
    <t>2KA8191480</t>
  </si>
  <si>
    <t>김병규</t>
  </si>
  <si>
    <t>pkkim@amotech.co.kr</t>
  </si>
  <si>
    <t>충청남도 천안시 서북구 직산읍4산단5길 90</t>
  </si>
  <si>
    <t>충남 천안시 서북구 직산읍4산단5길 90</t>
  </si>
  <si>
    <t>LED</t>
    <phoneticPr fontId="3" type="noConversion"/>
  </si>
  <si>
    <t>주식회사 아모스아인스가구</t>
  </si>
  <si>
    <t>2K68R0494A</t>
  </si>
  <si>
    <t>이순종</t>
  </si>
  <si>
    <t>13681@hanmail.net</t>
    <phoneticPr fontId="3" type="noConversion"/>
  </si>
  <si>
    <t>인천광역시 서구 가현산로 23번길 24</t>
    <phoneticPr fontId="3" type="noConversion"/>
  </si>
  <si>
    <t>주식회사 아이젠</t>
  </si>
  <si>
    <t>2KA815043A</t>
  </si>
  <si>
    <t>최명자, 유병호</t>
    <phoneticPr fontId="3" type="noConversion"/>
  </si>
  <si>
    <t>byungki2@gmail.com</t>
  </si>
  <si>
    <t>경기도 김포시 월곶면 고막리 3-12번지</t>
  </si>
  <si>
    <t>전자식 비데</t>
    <phoneticPr fontId="3" type="noConversion"/>
  </si>
  <si>
    <t>주식회사 아이카이스트</t>
  </si>
  <si>
    <t>31486J3833</t>
  </si>
  <si>
    <t>김성진</t>
  </si>
  <si>
    <t>i-cto@i-kaist.com</t>
  </si>
  <si>
    <t>대전광역시 유성구 문지로 193 KAIST 문지캠퍼스 부속1동</t>
  </si>
  <si>
    <t>스쿨박스, 터치테이블</t>
    <phoneticPr fontId="3" type="noConversion"/>
  </si>
  <si>
    <t>주식회사 아하정보통신</t>
  </si>
  <si>
    <t>R028152488</t>
  </si>
  <si>
    <t>구기도</t>
  </si>
  <si>
    <t>gdkoo@ahainc.co.kr</t>
    <phoneticPr fontId="3" type="noConversion"/>
  </si>
  <si>
    <t>경기도 김포시 양촌읍 황금로 109번길 67</t>
    <phoneticPr fontId="3" type="noConversion"/>
  </si>
  <si>
    <t>전자칠판</t>
    <phoneticPr fontId="3" type="noConversion"/>
  </si>
  <si>
    <t>주식회사 야흥금속</t>
  </si>
  <si>
    <t>5158T76316</t>
  </si>
  <si>
    <t>김정태</t>
  </si>
  <si>
    <t>yhahoung2611@hanmail.net</t>
    <phoneticPr fontId="3" type="noConversion"/>
  </si>
  <si>
    <t>경상북도 경산시 자인면 단북길 33</t>
    <phoneticPr fontId="3" type="noConversion"/>
  </si>
  <si>
    <t>교육용&amp;사무용 가구</t>
    <phoneticPr fontId="3" type="noConversion"/>
  </si>
  <si>
    <t>주식회사 에그텍</t>
  </si>
  <si>
    <t>31481A8804</t>
  </si>
  <si>
    <t>윤택진</t>
  </si>
  <si>
    <t>eggtec@eggtec.com</t>
    <phoneticPr fontId="3" type="noConversion"/>
  </si>
  <si>
    <t>대전광역시 유성구 테크노3로 77번지 에그텍빌딩</t>
    <phoneticPr fontId="3" type="noConversion"/>
  </si>
  <si>
    <t>계란자동선별시스템</t>
    <phoneticPr fontId="3" type="noConversion"/>
  </si>
  <si>
    <t>주식회사 에너테크</t>
  </si>
  <si>
    <t>2K08196A85</t>
  </si>
  <si>
    <t>박훈양</t>
  </si>
  <si>
    <t>ceo@enerkeeper.com</t>
    <phoneticPr fontId="3" type="noConversion"/>
  </si>
  <si>
    <t>경기도 성남시 중원구 둔촌대로545, 1056</t>
    <phoneticPr fontId="3" type="noConversion"/>
  </si>
  <si>
    <t>하이브리드 변압기</t>
    <phoneticPr fontId="3" type="noConversion"/>
  </si>
  <si>
    <t>주식회사 에너토크</t>
  </si>
  <si>
    <t>J288T75641</t>
  </si>
  <si>
    <t>최진국</t>
  </si>
  <si>
    <t>jkchoi@enertork.com</t>
    <phoneticPr fontId="3" type="noConversion"/>
  </si>
  <si>
    <t>경기도 여주시 능여로 344</t>
    <phoneticPr fontId="3" type="noConversion"/>
  </si>
  <si>
    <t>전동엑추에이터</t>
    <phoneticPr fontId="3" type="noConversion"/>
  </si>
  <si>
    <t>주식회사 에너피아</t>
  </si>
  <si>
    <t>이자현</t>
  </si>
  <si>
    <t>master@enerpia.co.kr</t>
    <phoneticPr fontId="3" type="noConversion"/>
  </si>
  <si>
    <t>대구 달성군 화원읍 사문진로 349-13</t>
    <phoneticPr fontId="3" type="noConversion"/>
  </si>
  <si>
    <t>바닥난방시스템</t>
    <phoneticPr fontId="3" type="noConversion"/>
  </si>
  <si>
    <t>주식회사 에스씨티</t>
  </si>
  <si>
    <t>301816A596</t>
  </si>
  <si>
    <t>김현규</t>
  </si>
  <si>
    <t>khg@scteng.co.kr</t>
  </si>
  <si>
    <t>충청북도 청주시 서원구 남이면 척산길 7-44</t>
    <phoneticPr fontId="3" type="noConversion"/>
  </si>
  <si>
    <t>플랜트엔지니어링</t>
    <phoneticPr fontId="3" type="noConversion"/>
  </si>
  <si>
    <t>주식회사 에스앤비라이팅</t>
  </si>
  <si>
    <t>손홍배</t>
  </si>
  <si>
    <t>sb5847431@daum.net</t>
    <phoneticPr fontId="3" type="noConversion"/>
  </si>
  <si>
    <t>대구 달서구 성서4차첨단로 85</t>
    <phoneticPr fontId="3" type="noConversion"/>
  </si>
  <si>
    <t>주식회사 에스앤에이치이엔지</t>
  </si>
  <si>
    <t>R048614369</t>
  </si>
  <si>
    <t>한정흠</t>
  </si>
  <si>
    <t>sch1515@hanmail.net</t>
    <phoneticPr fontId="3" type="noConversion"/>
  </si>
  <si>
    <t>경기도 안성시 대덕면 미륵로 149</t>
    <phoneticPr fontId="3" type="noConversion"/>
  </si>
  <si>
    <t>주식회사 에스엠테크</t>
  </si>
  <si>
    <t>2K48644004</t>
  </si>
  <si>
    <t>양철수</t>
  </si>
  <si>
    <t>ceo@waterhammer.co.kr</t>
    <phoneticPr fontId="3" type="noConversion"/>
  </si>
  <si>
    <t>경기도 부천시 원미구 부천로 198번길 18 춘의테크노파크 201동 1201~2,4호</t>
    <phoneticPr fontId="3" type="noConversion"/>
  </si>
  <si>
    <t>수충격방지설비</t>
    <phoneticPr fontId="3" type="noConversion"/>
  </si>
  <si>
    <t>주식회사 에스케이엘엠스</t>
  </si>
  <si>
    <t>안복순</t>
  </si>
  <si>
    <t>cha@sklms.com</t>
    <phoneticPr fontId="3" type="noConversion"/>
  </si>
  <si>
    <t>경기도 파주시 적성면 적성산단1로 22-31</t>
    <phoneticPr fontId="3" type="noConversion"/>
  </si>
  <si>
    <t>수장고용 수납장</t>
    <phoneticPr fontId="3" type="noConversion"/>
  </si>
  <si>
    <t>주식회사 에스코알티에스</t>
  </si>
  <si>
    <t>AJ25648788</t>
  </si>
  <si>
    <t>조영철</t>
  </si>
  <si>
    <t>jhkim@enrtech.co.kr</t>
    <phoneticPr fontId="3" type="noConversion"/>
  </si>
  <si>
    <t>서울시 강남구 테헤란로7길 7</t>
    <phoneticPr fontId="3" type="noConversion"/>
  </si>
  <si>
    <t>경기도 안성시 미양면 협동단지길43</t>
    <phoneticPr fontId="3" type="noConversion"/>
  </si>
  <si>
    <t>교량받침</t>
    <phoneticPr fontId="3" type="noConversion"/>
  </si>
  <si>
    <t>주식회사 에이비엠</t>
  </si>
  <si>
    <t>61A8T79190</t>
  </si>
  <si>
    <t>김병철</t>
  </si>
  <si>
    <t>abmceo@hanmail.net</t>
    <phoneticPr fontId="3" type="noConversion"/>
  </si>
  <si>
    <t>부산시 해운대구 센텀중앙로 48 2002호</t>
    <phoneticPr fontId="3" type="noConversion"/>
  </si>
  <si>
    <t>경남 밀양시 부북면 춘화로 378</t>
    <phoneticPr fontId="3" type="noConversion"/>
  </si>
  <si>
    <t>건물일체형 태양광발전, 고효율 태양광발전</t>
    <phoneticPr fontId="3" type="noConversion"/>
  </si>
  <si>
    <t>주식회사 에이스브이</t>
  </si>
  <si>
    <t>6158R03140</t>
  </si>
  <si>
    <t>구윤회</t>
  </si>
  <si>
    <t>acevalve@acevalve.co.kr</t>
  </si>
  <si>
    <t>경상남도 김해시 주촌면 망덕리 278-4</t>
  </si>
  <si>
    <t>경남 김해시 주촌면 소망길 1-12</t>
  </si>
  <si>
    <t>주식회사 에이알</t>
    <phoneticPr fontId="3" type="noConversion"/>
  </si>
  <si>
    <t>2K38J25483</t>
  </si>
  <si>
    <t>한승일</t>
  </si>
  <si>
    <t>arp@arp.co.kr</t>
    <phoneticPr fontId="3" type="noConversion"/>
  </si>
  <si>
    <t>경기도 시흥시 공단1대로 260번안길 21</t>
    <phoneticPr fontId="3" type="noConversion"/>
  </si>
  <si>
    <t>항온항습기, 칠러</t>
    <phoneticPr fontId="3" type="noConversion"/>
  </si>
  <si>
    <t>주식회사 에이알케이</t>
  </si>
  <si>
    <t>R038163A51</t>
  </si>
  <si>
    <t>홍상헌</t>
  </si>
  <si>
    <t>sludge21@korea.com</t>
    <phoneticPr fontId="3" type="noConversion"/>
  </si>
  <si>
    <t>서울특별시 강남구 역삼1동 838-11</t>
    <phoneticPr fontId="3" type="noConversion"/>
  </si>
  <si>
    <t>슬러지농축,탈수기</t>
    <phoneticPr fontId="3" type="noConversion"/>
  </si>
  <si>
    <t>주식회사 에이엘테크</t>
  </si>
  <si>
    <t>5038146J25</t>
  </si>
  <si>
    <t>조성수</t>
    <phoneticPr fontId="3" type="noConversion"/>
  </si>
  <si>
    <t>altech0@hanmail.net</t>
    <phoneticPr fontId="3" type="noConversion"/>
  </si>
  <si>
    <t>대구광역시 달서구 성서서로 131</t>
    <phoneticPr fontId="3" type="noConversion"/>
  </si>
  <si>
    <t>태양광발광형 광섬유 표지판</t>
    <phoneticPr fontId="3" type="noConversion"/>
  </si>
  <si>
    <t>주식회사 에이엠특장</t>
  </si>
  <si>
    <t>4T781540A5</t>
  </si>
  <si>
    <t>윤홍식</t>
  </si>
  <si>
    <t>amsekj@chol.com</t>
    <phoneticPr fontId="3" type="noConversion"/>
  </si>
  <si>
    <t>광주광역시 북구 삼소로 270번길 42</t>
    <phoneticPr fontId="3" type="noConversion"/>
  </si>
  <si>
    <t>압축진개차</t>
    <phoneticPr fontId="3" type="noConversion"/>
  </si>
  <si>
    <t>주식회사 에이치케이</t>
  </si>
  <si>
    <t>2K981J3824</t>
  </si>
  <si>
    <t>이향천</t>
  </si>
  <si>
    <t>ljw@hkk.co.kr</t>
    <phoneticPr fontId="3" type="noConversion"/>
  </si>
  <si>
    <t>서울특별시 성동구 동일로 275</t>
    <phoneticPr fontId="3" type="noConversion"/>
  </si>
  <si>
    <t>경기도 이천시 율면 신추리 828-6</t>
    <phoneticPr fontId="3" type="noConversion"/>
  </si>
  <si>
    <t>주방기구</t>
    <phoneticPr fontId="3" type="noConversion"/>
  </si>
  <si>
    <t>주식회사 에이텍</t>
  </si>
  <si>
    <t>한가진</t>
  </si>
  <si>
    <t>hgj@atec.kr</t>
    <phoneticPr fontId="3" type="noConversion"/>
  </si>
  <si>
    <t>경기도 성남시 분당구 판교로 289</t>
    <phoneticPr fontId="3" type="noConversion"/>
  </si>
  <si>
    <t>컴퓨터 및 주변기기</t>
    <phoneticPr fontId="3" type="noConversion"/>
  </si>
  <si>
    <t>주식회사 에이텍정밀화학</t>
  </si>
  <si>
    <t>2158A18A05</t>
  </si>
  <si>
    <t>이홍식</t>
  </si>
  <si>
    <t>hslee@atekfc.com</t>
  </si>
  <si>
    <t>충청북도 음성군 원남면 원남산단1길 32-21</t>
  </si>
  <si>
    <t>충북 음성군 원남면 원남산단1길 32-21</t>
  </si>
  <si>
    <t>콘크리트혼화제/코팅제</t>
    <phoneticPr fontId="3" type="noConversion"/>
  </si>
  <si>
    <t>주식회사 에이팩</t>
  </si>
  <si>
    <t>3148J26932</t>
  </si>
  <si>
    <t>송규섭</t>
  </si>
  <si>
    <t>KSSONG@APACK.NET</t>
  </si>
  <si>
    <t>대전광역시 유성구 대덕대로 838</t>
  </si>
  <si>
    <t>대전 유성구 대덕대로 838</t>
  </si>
  <si>
    <t>주식회사 에코니티</t>
  </si>
  <si>
    <t>2K58154193</t>
  </si>
  <si>
    <t>장문석</t>
  </si>
  <si>
    <t>moonseog@chol.com</t>
  </si>
  <si>
    <t>경기도 용인시 처인구 양지면 중부대로 2374-41</t>
  </si>
  <si>
    <t>수처리용 분리막(멤브레인)</t>
    <phoneticPr fontId="3" type="noConversion"/>
  </si>
  <si>
    <t>주식회사 에코스</t>
    <phoneticPr fontId="3" type="noConversion"/>
  </si>
  <si>
    <t>142814809A</t>
  </si>
  <si>
    <t>배윤호</t>
  </si>
  <si>
    <t>idyunho@naver.com</t>
    <phoneticPr fontId="3" type="noConversion"/>
  </si>
  <si>
    <t>경기도 광주시 초월읍 동막골길 294</t>
    <phoneticPr fontId="3" type="noConversion"/>
  </si>
  <si>
    <t>경기도 용인시 처인구 양지면 양지로 63번길 11</t>
    <phoneticPr fontId="3" type="noConversion"/>
  </si>
  <si>
    <t>태양광발전장치,태양광인버터</t>
    <phoneticPr fontId="3" type="noConversion"/>
  </si>
  <si>
    <t>주식회사 엑사이엔씨</t>
  </si>
  <si>
    <t>T75814A352</t>
  </si>
  <si>
    <t>구자극</t>
  </si>
  <si>
    <t>jpark@exaenc.com</t>
    <phoneticPr fontId="3" type="noConversion"/>
  </si>
  <si>
    <t>서울특별시 구로구 디지털로 288 대륭포스트타워 1차 15층</t>
    <phoneticPr fontId="3" type="noConversion"/>
  </si>
  <si>
    <t>경기도 김포시 통진읍 가현로 43</t>
  </si>
  <si>
    <t>파티션,클린룸</t>
    <phoneticPr fontId="3" type="noConversion"/>
  </si>
  <si>
    <t>주식회사 엔씨원(청원산업)</t>
  </si>
  <si>
    <t>40382K2054</t>
  </si>
  <si>
    <t>유세아</t>
  </si>
  <si>
    <t>ncwon@ncwon.com</t>
    <phoneticPr fontId="3" type="noConversion"/>
  </si>
  <si>
    <t>서울시 서초구 논현로 31길 14 서울미디어빌딩 2층</t>
    <phoneticPr fontId="3" type="noConversion"/>
  </si>
  <si>
    <t>전라북도 익산시 함열읍 용왕석재길 30</t>
    <phoneticPr fontId="3" type="noConversion"/>
  </si>
  <si>
    <t>승하강식 옥외 소화전</t>
    <phoneticPr fontId="3" type="noConversion"/>
  </si>
  <si>
    <t>주식회사 엔지피</t>
  </si>
  <si>
    <t>6088J268A5</t>
  </si>
  <si>
    <t>김은숙</t>
  </si>
  <si>
    <t>green@ngp.kr</t>
    <phoneticPr fontId="3" type="noConversion"/>
  </si>
  <si>
    <t>경상남도 창원시 마산회원구 자유무역3길 118 마산자유무역지역내</t>
    <phoneticPr fontId="3" type="noConversion"/>
  </si>
  <si>
    <t>태양광발전,LED조명</t>
    <phoneticPr fontId="3" type="noConversion"/>
  </si>
  <si>
    <t>주식회사 엔키소프트</t>
  </si>
  <si>
    <t>J208616358</t>
  </si>
  <si>
    <t>정경현</t>
  </si>
  <si>
    <t>khjung@enkisoft.co.kr</t>
  </si>
  <si>
    <t>서울특별시 강남구 논현로 722(논현동, 신한빌딩 4층)</t>
  </si>
  <si>
    <t>소프트웨어</t>
    <phoneticPr fontId="3" type="noConversion"/>
  </si>
  <si>
    <t>주식회사 엔키아</t>
  </si>
  <si>
    <t>T7A8166898</t>
  </si>
  <si>
    <t>이선우</t>
  </si>
  <si>
    <t>stmlswc@hanmail.net</t>
  </si>
  <si>
    <t>경기도 성남시 분당구 대황판교로 660 유스페이스1 B동 10층</t>
  </si>
  <si>
    <t>주식회사 엔티뱅크</t>
  </si>
  <si>
    <t>30A8R082R0</t>
  </si>
  <si>
    <t>김경환</t>
  </si>
  <si>
    <t>ntbank@hanmail.net</t>
    <phoneticPr fontId="3" type="noConversion"/>
  </si>
  <si>
    <t>대전광역시 유성구 테크노 1로 62-4</t>
    <phoneticPr fontId="3" type="noConversion"/>
  </si>
  <si>
    <t>전기조명장치</t>
    <phoneticPr fontId="3" type="noConversion"/>
  </si>
  <si>
    <t>주식회사 엘앤비기술</t>
  </si>
  <si>
    <t>60A8189843</t>
  </si>
  <si>
    <t>이성희</t>
  </si>
  <si>
    <t>lnb21@hanmail.net</t>
    <phoneticPr fontId="3" type="noConversion"/>
  </si>
  <si>
    <t>부산광역시 연제구 미남로 3(거제동,엘앤비빌딩)</t>
    <phoneticPr fontId="3" type="noConversion"/>
  </si>
  <si>
    <t>디지털 전관 방송 및 AV시스템</t>
    <phoneticPr fontId="3" type="noConversion"/>
  </si>
  <si>
    <t>주식회사 엘이디파워</t>
  </si>
  <si>
    <t>박두열</t>
  </si>
  <si>
    <t xml:space="preserve">dypark@kdpower.co.kr </t>
    <phoneticPr fontId="3" type="noConversion"/>
  </si>
  <si>
    <t>서울시 성동구 성수일로 20 동일빌딩 5,6층</t>
    <phoneticPr fontId="3" type="noConversion"/>
  </si>
  <si>
    <t>경기도 김포시 대곶면 소래로 104</t>
    <phoneticPr fontId="3" type="noConversion"/>
  </si>
  <si>
    <t>주식회사 엠에이피한터인종합건축사무소</t>
  </si>
  <si>
    <t>J208143980</t>
  </si>
  <si>
    <t>정형무</t>
  </si>
  <si>
    <t>zenzen99@mapgroup.co.kr</t>
  </si>
  <si>
    <t>서울특별시 서초구 바우뫼로 18길 19 MAP BLDG</t>
  </si>
  <si>
    <t>건축설계</t>
    <phoneticPr fontId="3" type="noConversion"/>
  </si>
  <si>
    <t>주식회사 엠엔지이엔티</t>
    <phoneticPr fontId="3" type="noConversion"/>
  </si>
  <si>
    <t>R0A81554A6</t>
  </si>
  <si>
    <t>안성주</t>
  </si>
  <si>
    <t>jkjeon@twokey.co.kr</t>
    <phoneticPr fontId="3" type="noConversion"/>
  </si>
  <si>
    <t>서울시 영등포구 양평로98 M&amp;G타워</t>
    <phoneticPr fontId="3" type="noConversion"/>
  </si>
  <si>
    <t>태블릿PC,데스크톱 컴퓨터</t>
    <phoneticPr fontId="3" type="noConversion"/>
  </si>
  <si>
    <t>주식회사 엠피기술산업</t>
  </si>
  <si>
    <t>T7A8188456</t>
  </si>
  <si>
    <t>조명자</t>
  </si>
  <si>
    <t>mptech21@nate.com</t>
    <phoneticPr fontId="3" type="noConversion"/>
  </si>
  <si>
    <t>경기도 김포시 대곶면 거물대리 165-1</t>
    <phoneticPr fontId="3" type="noConversion"/>
  </si>
  <si>
    <t>교량용 신축이음장치</t>
    <phoneticPr fontId="3" type="noConversion"/>
  </si>
  <si>
    <t>주식회사 영인크로매스</t>
  </si>
  <si>
    <t>1J382KT752</t>
  </si>
  <si>
    <t>서승민</t>
    <phoneticPr fontId="3" type="noConversion"/>
  </si>
  <si>
    <t>younglin@younglin.com</t>
    <phoneticPr fontId="3" type="noConversion"/>
  </si>
  <si>
    <t>경기도 안양시 동안구 안양천동로 60 영린빌딩</t>
    <phoneticPr fontId="3" type="noConversion"/>
  </si>
  <si>
    <t>의료용 분석기</t>
    <phoneticPr fontId="3" type="noConversion"/>
  </si>
  <si>
    <t>주식회사 영일교육시스템</t>
  </si>
  <si>
    <t>2R0865A688</t>
  </si>
  <si>
    <t>박영종</t>
  </si>
  <si>
    <t>yjpark@yes01.co.kr</t>
    <phoneticPr fontId="3" type="noConversion"/>
  </si>
  <si>
    <t>서울특별시 성동구 성수동2가 280-13번지 삼환디지털 벤처타워 705호</t>
    <phoneticPr fontId="3" type="noConversion"/>
  </si>
  <si>
    <t>경기도 양주시 백석읍 권율로 1253번길 7-34</t>
    <phoneticPr fontId="3" type="noConversion"/>
  </si>
  <si>
    <t>자동차시뮬레이터</t>
    <phoneticPr fontId="3" type="noConversion"/>
  </si>
  <si>
    <t>주식회사 영진엘리베이터</t>
  </si>
  <si>
    <t>61A82K3588</t>
  </si>
  <si>
    <t>김진영</t>
  </si>
  <si>
    <t>yjcom2@hanmail.net</t>
  </si>
  <si>
    <t>부산광역시 기장군 정관면 달산리 1113-1 2층</t>
  </si>
  <si>
    <t>승강기</t>
    <phoneticPr fontId="3" type="noConversion"/>
  </si>
  <si>
    <t>주식회사 오넥트</t>
  </si>
  <si>
    <t>2KA8189252</t>
  </si>
  <si>
    <t>박미설</t>
  </si>
  <si>
    <t>jwfur@naver.com</t>
    <phoneticPr fontId="3" type="noConversion"/>
  </si>
  <si>
    <t>인천광역시 서구 가좌동 468-4번지</t>
    <phoneticPr fontId="3" type="noConversion"/>
  </si>
  <si>
    <t xml:space="preserve">주식회사 오라시스템 </t>
  </si>
  <si>
    <t>R038143A93</t>
  </si>
  <si>
    <t>김동화</t>
  </si>
  <si>
    <t>orasys@chol.com</t>
    <phoneticPr fontId="3" type="noConversion"/>
  </si>
  <si>
    <t>서울시 구로구 구로3동 191-7 에이스테크노타워 8차 1010호</t>
    <phoneticPr fontId="3" type="noConversion"/>
  </si>
  <si>
    <t>LED 전자식 전광판</t>
    <phoneticPr fontId="3" type="noConversion"/>
  </si>
  <si>
    <t>주식회사 오리온테크놀로지</t>
  </si>
  <si>
    <t>2K2815J256</t>
  </si>
  <si>
    <t>김봉관</t>
  </si>
  <si>
    <t>bkkim@oriont.kr</t>
  </si>
  <si>
    <t>경상북도 김천시 아포읍 아포공단길 147</t>
  </si>
  <si>
    <t>선박 전장품, 보안 영상 기기, DID</t>
    <phoneticPr fontId="3" type="noConversion"/>
  </si>
  <si>
    <t>주식회사 오맥스</t>
  </si>
  <si>
    <t>2K081415T7</t>
  </si>
  <si>
    <t>김성원</t>
  </si>
  <si>
    <t>clash20@omax.co.kr</t>
    <phoneticPr fontId="3" type="noConversion"/>
  </si>
  <si>
    <t>경기도 부천시 삼작로 79번길 25</t>
    <phoneticPr fontId="3" type="noConversion"/>
  </si>
  <si>
    <t>현미경</t>
    <phoneticPr fontId="3" type="noConversion"/>
  </si>
  <si>
    <t>주식회사 오상엠엔이티</t>
  </si>
  <si>
    <t>6038162A64</t>
  </si>
  <si>
    <t>김성기, 박성득</t>
    <phoneticPr fontId="3" type="noConversion"/>
  </si>
  <si>
    <t>lionpapa@naver.com</t>
    <phoneticPr fontId="3" type="noConversion"/>
  </si>
  <si>
    <t>부산광역시 부산진구 전포대로 162 한웅인터빌 2층</t>
    <phoneticPr fontId="3" type="noConversion"/>
  </si>
  <si>
    <t>주식회사 오텍</t>
  </si>
  <si>
    <t>2R08639A54</t>
  </si>
  <si>
    <t>강성희</t>
  </si>
  <si>
    <t>iysong@autech.co.kr</t>
  </si>
  <si>
    <t>충청남도 예산군 고덕면 호음리 930</t>
  </si>
  <si>
    <t xml:space="preserve">서울특별시 영등포구 양평도 3가 46 이앤씨 드림타워 1101호 </t>
  </si>
  <si>
    <t>특장차</t>
    <phoneticPr fontId="3" type="noConversion"/>
  </si>
  <si>
    <t>주식회사 오티에스</t>
  </si>
  <si>
    <t>3058R02A8A</t>
  </si>
  <si>
    <t>송무상</t>
  </si>
  <si>
    <t>sm1440@chol.com</t>
    <phoneticPr fontId="3" type="noConversion"/>
  </si>
  <si>
    <t>대전광역시 서구 복수동로 87번길 13-6 OTS빌딩</t>
  </si>
  <si>
    <t>CCTV 유지보수용 오토리프트 장치</t>
    <phoneticPr fontId="3" type="noConversion"/>
  </si>
  <si>
    <t>주식회사 오피스안건사</t>
  </si>
  <si>
    <t>T7A8158840</t>
  </si>
  <si>
    <t>정용주</t>
  </si>
  <si>
    <t>angunsa@chol.com</t>
    <phoneticPr fontId="3" type="noConversion"/>
  </si>
  <si>
    <t>서울특별시 강서구 개화동 636-11</t>
    <phoneticPr fontId="3" type="noConversion"/>
  </si>
  <si>
    <t>경기도 김포시 월곶면 애기봉로 469</t>
    <phoneticPr fontId="3" type="noConversion"/>
  </si>
  <si>
    <t>주식회사 옥서스</t>
  </si>
  <si>
    <t>T758605041</t>
  </si>
  <si>
    <t>이태수</t>
  </si>
  <si>
    <t>tslee@sogang.ac.kr</t>
    <phoneticPr fontId="3" type="noConversion"/>
  </si>
  <si>
    <t>경기도 가평군 설악면 유명로 1294</t>
    <phoneticPr fontId="3" type="noConversion"/>
  </si>
  <si>
    <t>산소발생기</t>
    <phoneticPr fontId="3" type="noConversion"/>
  </si>
  <si>
    <t>주식회사 온수텍</t>
  </si>
  <si>
    <t>J2A8608015</t>
  </si>
  <si>
    <t>조명기</t>
  </si>
  <si>
    <t>jmk57916n@naver.com</t>
    <phoneticPr fontId="3" type="noConversion"/>
  </si>
  <si>
    <t>경기도 포천시 초가팔리 173-4</t>
    <phoneticPr fontId="3" type="noConversion"/>
  </si>
  <si>
    <t>온수패널,난방전용 전기보일러</t>
    <phoneticPr fontId="3" type="noConversion"/>
  </si>
  <si>
    <t>주식회사 올스웰</t>
    <phoneticPr fontId="3" type="noConversion"/>
  </si>
  <si>
    <t>2458T70T7A</t>
  </si>
  <si>
    <t>강연수</t>
  </si>
  <si>
    <t>topotw@alls-well.co.kr</t>
    <phoneticPr fontId="3" type="noConversion"/>
  </si>
  <si>
    <t>인천광역시 연수구 송도미래로 30, B동 912호</t>
    <phoneticPr fontId="3" type="noConversion"/>
  </si>
  <si>
    <t>냉간압연 공정용 환기 및 공기정화 시스템</t>
    <phoneticPr fontId="3" type="noConversion"/>
  </si>
  <si>
    <t>주식회사 와코코퍼레이션</t>
  </si>
  <si>
    <t>21A8R06899</t>
  </si>
  <si>
    <t>신용성</t>
  </si>
  <si>
    <t>admin@hyundaiwater.com</t>
  </si>
  <si>
    <t>서울특별시 노원구 노원로 15길 10 하계테크노타운 A-301</t>
  </si>
  <si>
    <t>정수장치</t>
    <phoneticPr fontId="3" type="noConversion"/>
  </si>
  <si>
    <t>주식회사 우드메탈</t>
  </si>
  <si>
    <t>2K28J28395</t>
  </si>
  <si>
    <t>김춘수</t>
  </si>
  <si>
    <t>wm@woodmetal.co.kr</t>
    <phoneticPr fontId="3" type="noConversion"/>
  </si>
  <si>
    <t>경기도 남양주시 수동면 남가로 1770</t>
    <phoneticPr fontId="3" type="noConversion"/>
  </si>
  <si>
    <t>주식회사 우승산업</t>
  </si>
  <si>
    <t>4J28T78A09</t>
  </si>
  <si>
    <t>오후석</t>
  </si>
  <si>
    <t>wsgate@hanmail.net</t>
    <phoneticPr fontId="3" type="noConversion"/>
  </si>
  <si>
    <t>전남 나주시 봉황면 봉황농공단지길 134-6</t>
    <phoneticPr fontId="3" type="noConversion"/>
  </si>
  <si>
    <t>수문 권양기, 펌프수문</t>
    <phoneticPr fontId="3" type="noConversion"/>
  </si>
  <si>
    <t>주식회사 원캐스트</t>
  </si>
  <si>
    <t>206862A654</t>
  </si>
  <si>
    <t>정광재</t>
  </si>
  <si>
    <t>jkj317@onecast.co.kr</t>
    <phoneticPr fontId="3" type="noConversion"/>
  </si>
  <si>
    <t>서울시 성동구 아차산로 17길57, 9층(성수동2가 일신건영휴먼테코 905~908호)</t>
    <phoneticPr fontId="3" type="noConversion"/>
  </si>
  <si>
    <t>경기도 성남시 중원구 둔촌대로 449(상대원동,중앙인더스피아 304~307호</t>
    <phoneticPr fontId="3" type="noConversion"/>
  </si>
  <si>
    <t>음향영상 방송시스템</t>
    <phoneticPr fontId="3" type="noConversion"/>
  </si>
  <si>
    <t>주식회사 월드퍼니처</t>
  </si>
  <si>
    <t>6068J251A1</t>
  </si>
  <si>
    <t>강석진</t>
    <phoneticPr fontId="3" type="noConversion"/>
  </si>
  <si>
    <t xml:space="preserve">jong3098@naver.com </t>
    <phoneticPr fontId="3" type="noConversion"/>
  </si>
  <si>
    <t>부산광역시 강서구 과학산단 2로 42번길23</t>
    <phoneticPr fontId="3" type="noConversion"/>
  </si>
  <si>
    <t>사무용가구 및 부품</t>
    <phoneticPr fontId="3" type="noConversion"/>
  </si>
  <si>
    <t>주식회사 웹솔루스</t>
  </si>
  <si>
    <t>R098144349</t>
  </si>
  <si>
    <t>김홍식</t>
  </si>
  <si>
    <t>jyr@websolus.co.kr</t>
  </si>
  <si>
    <t>서울특별시 구로구 구로디지털로 271 벽산디지털밸리3차 1201호</t>
  </si>
  <si>
    <t>상하수관로 통합관제 시스템</t>
    <phoneticPr fontId="3" type="noConversion"/>
  </si>
  <si>
    <t>주식회사 위노스</t>
  </si>
  <si>
    <t>2T78J25460</t>
  </si>
  <si>
    <t>신성현</t>
  </si>
  <si>
    <t>010-2359-3621</t>
  </si>
  <si>
    <t>경기도 포천시 군내면 용정경제로1길 94-47</t>
    <phoneticPr fontId="3" type="noConversion"/>
  </si>
  <si>
    <t>사무용가구,의자</t>
    <phoneticPr fontId="3" type="noConversion"/>
  </si>
  <si>
    <t>주식회사 유나</t>
  </si>
  <si>
    <t>3058150R08</t>
  </si>
  <si>
    <t>윤윤하</t>
  </si>
  <si>
    <t>yoonacall@hanmail.net</t>
    <phoneticPr fontId="3" type="noConversion"/>
  </si>
  <si>
    <t>대전광역시 유성구 유성대로 1205번길 6-2</t>
    <phoneticPr fontId="3" type="noConversion"/>
  </si>
  <si>
    <t>안전시약장</t>
    <phoneticPr fontId="3" type="noConversion"/>
  </si>
  <si>
    <t>주식회사 유니온앤이씨</t>
  </si>
  <si>
    <t>R038155149</t>
  </si>
  <si>
    <t>윤충한</t>
  </si>
  <si>
    <t>chyoon@unionnec.co.kr</t>
  </si>
  <si>
    <t>경기도 성남시 분당구 판교로 253 씨-203</t>
  </si>
  <si>
    <t>문서관리 솔루션</t>
    <phoneticPr fontId="3" type="noConversion"/>
  </si>
  <si>
    <t>주식회사 유디피</t>
  </si>
  <si>
    <t>21486A1980</t>
  </si>
  <si>
    <t>안정근</t>
  </si>
  <si>
    <t>james.ahn@udptechnology.com</t>
  </si>
  <si>
    <t>서울특별시 강서구 양천로 583, 우림 블루나인 A동 401호</t>
  </si>
  <si>
    <t>경기도 성남시 중원구 상대원동 333-11 순환엔지니어링 건물 4층 UDP RMA</t>
    <phoneticPr fontId="3" type="noConversion"/>
  </si>
  <si>
    <t>지능형 IP 카메라 외</t>
    <phoneticPr fontId="3" type="noConversion"/>
  </si>
  <si>
    <t>주식회사 유창스틸산업</t>
  </si>
  <si>
    <t>김미정</t>
  </si>
  <si>
    <t>msmthkr@hanmail.net</t>
    <phoneticPr fontId="3" type="noConversion"/>
  </si>
  <si>
    <t>경남 김해시 한림면 안하리 2003-1</t>
    <phoneticPr fontId="3" type="noConversion"/>
  </si>
  <si>
    <t>도로안전시설물</t>
    <phoneticPr fontId="3" type="noConversion"/>
  </si>
  <si>
    <t>주식회사 이너스텍</t>
  </si>
  <si>
    <t>1A58T70A68</t>
  </si>
  <si>
    <t>정창용</t>
  </si>
  <si>
    <t>dragon7260@enus.co.kr</t>
    <phoneticPr fontId="3" type="noConversion"/>
  </si>
  <si>
    <t>경기도 안양시 동안구 학의로 282 금강펜테리움 IT타워 B동 10F</t>
    <phoneticPr fontId="3" type="noConversion"/>
  </si>
  <si>
    <t>경기도 안양시 단원구 능안로 98-12 잉크테크 3F</t>
    <phoneticPr fontId="3" type="noConversion"/>
  </si>
  <si>
    <t>무선원격조명감시제어 시스템,가로등자동점멸기</t>
    <phoneticPr fontId="3" type="noConversion"/>
  </si>
  <si>
    <t>주식회사 이노셈코리아</t>
  </si>
  <si>
    <t>R038153006</t>
  </si>
  <si>
    <t>최운용</t>
  </si>
  <si>
    <t>bill@innocem.co.kr</t>
    <phoneticPr fontId="3" type="noConversion"/>
  </si>
  <si>
    <t>서울시 금천구 가산디지털2로 14 대륭테크노타운 12차 706호</t>
    <phoneticPr fontId="3" type="noConversion"/>
  </si>
  <si>
    <t>LED조명기구</t>
    <phoneticPr fontId="3" type="noConversion"/>
  </si>
  <si>
    <t>주식회사 이도산업</t>
  </si>
  <si>
    <t>2K08185390</t>
  </si>
  <si>
    <t>이희목</t>
  </si>
  <si>
    <t>iido2000@naver.com</t>
    <phoneticPr fontId="3" type="noConversion"/>
  </si>
  <si>
    <t>대구광역시 달성군 옥포면 비슬로 1900-1</t>
    <phoneticPr fontId="3" type="noConversion"/>
  </si>
  <si>
    <t>경북 군위군 효령면 하평길 81</t>
    <phoneticPr fontId="3" type="noConversion"/>
  </si>
  <si>
    <t>차선분리대</t>
    <phoneticPr fontId="3" type="noConversion"/>
  </si>
  <si>
    <t>주식회사 이륜</t>
  </si>
  <si>
    <t>2K88164026</t>
  </si>
  <si>
    <t>배성진</t>
  </si>
  <si>
    <t>trf123@eoeryun.com</t>
    <phoneticPr fontId="3" type="noConversion"/>
  </si>
  <si>
    <t>경기도 부천시 원미구 송내대로 265번길 67,306</t>
    <phoneticPr fontId="3" type="noConversion"/>
  </si>
  <si>
    <t>주식회사 이스트파워</t>
  </si>
  <si>
    <t>J2881502T7</t>
  </si>
  <si>
    <t>신성호</t>
  </si>
  <si>
    <t>estpwr@chollian.net</t>
    <phoneticPr fontId="3" type="noConversion"/>
  </si>
  <si>
    <t>경기도 파주시 탄현면 평화로634번길17-16</t>
    <phoneticPr fontId="3" type="noConversion"/>
  </si>
  <si>
    <t>주식회사 이오렉스</t>
  </si>
  <si>
    <t>4028148R0A</t>
  </si>
  <si>
    <t>조태현</t>
  </si>
  <si>
    <t>iorex@iorex.co.kr</t>
    <phoneticPr fontId="3" type="noConversion"/>
  </si>
  <si>
    <t>서울 영등포구 국회대로 74길 20 맨하탄 21빌딩 510호</t>
    <phoneticPr fontId="3" type="noConversion"/>
  </si>
  <si>
    <t>전라북도 전주시 덕진구 여의동 530-23</t>
    <phoneticPr fontId="3" type="noConversion"/>
  </si>
  <si>
    <t>이온화식 수처리기</t>
    <phoneticPr fontId="3" type="noConversion"/>
  </si>
  <si>
    <t>주식회사 이지닉스</t>
  </si>
  <si>
    <t>31A8T71401</t>
  </si>
  <si>
    <t>김용식</t>
  </si>
  <si>
    <t>ceo@egnics.com</t>
    <phoneticPr fontId="3" type="noConversion"/>
  </si>
  <si>
    <t>경기도 광주시 곤지암읍 광여로 99번길 30-17</t>
    <phoneticPr fontId="3" type="noConversion"/>
  </si>
  <si>
    <t>LED조명,반도체장비</t>
    <phoneticPr fontId="3" type="noConversion"/>
  </si>
  <si>
    <t>주식회사 이텍</t>
  </si>
  <si>
    <t>4048R04194</t>
  </si>
  <si>
    <t>정영일</t>
  </si>
  <si>
    <t>jyi123@chol.com</t>
    <phoneticPr fontId="3" type="noConversion"/>
  </si>
  <si>
    <t>전북 정읍시 2산단1길 16</t>
    <phoneticPr fontId="3" type="noConversion"/>
  </si>
  <si>
    <t>전북 전주시 덕진구 반룡로 110-11 한국탄소융합기술원 내</t>
    <phoneticPr fontId="3" type="noConversion"/>
  </si>
  <si>
    <t>무전극램프 및 조명,LED조명</t>
    <phoneticPr fontId="3" type="noConversion"/>
  </si>
  <si>
    <t>주식회사 인바디 (구 바이오스페이스)</t>
  </si>
  <si>
    <t>2208R03603</t>
  </si>
  <si>
    <t>차기철</t>
  </si>
  <si>
    <t>kaurin1212@inbody.com</t>
    <phoneticPr fontId="3" type="noConversion"/>
  </si>
  <si>
    <t>서울시 강남구 언주로 625 인바디빌딩</t>
    <phoneticPr fontId="3" type="noConversion"/>
  </si>
  <si>
    <t>충청남도 천안시 서북구 입장면 흑암길 15</t>
    <phoneticPr fontId="3" type="noConversion"/>
  </si>
  <si>
    <t>체성분분석기</t>
    <phoneticPr fontId="3" type="noConversion"/>
  </si>
  <si>
    <t>주식회사 인터엠</t>
  </si>
  <si>
    <t>J2A8158989</t>
  </si>
  <si>
    <t>조순구</t>
  </si>
  <si>
    <t>jhhan01@inter-m.com</t>
    <phoneticPr fontId="3" type="noConversion"/>
  </si>
  <si>
    <t>경기도 양주시 화합로 1402번길 73</t>
    <phoneticPr fontId="3" type="noConversion"/>
  </si>
  <si>
    <t>경기도 양주시 광적면 백은로 263</t>
    <phoneticPr fontId="3" type="noConversion"/>
  </si>
  <si>
    <t>방송 시스템 및 방송용 기자재</t>
    <phoneticPr fontId="3" type="noConversion"/>
  </si>
  <si>
    <t>주식회사 인텍</t>
  </si>
  <si>
    <t>40381A3564</t>
  </si>
  <si>
    <t>이창선</t>
  </si>
  <si>
    <t>ahnsungc@naver.com</t>
    <phoneticPr fontId="3" type="noConversion"/>
  </si>
  <si>
    <t>전라북도 전주시 덕진구 팔과정로 20</t>
    <phoneticPr fontId="3" type="noConversion"/>
  </si>
  <si>
    <t>마스크(보건용,산업용)</t>
    <phoneticPr fontId="3" type="noConversion"/>
  </si>
  <si>
    <t>주식회사 인텔리안테크놀로지스</t>
  </si>
  <si>
    <t>2R08A4530A</t>
  </si>
  <si>
    <t>성상엽</t>
  </si>
  <si>
    <t>eric.sung@intelliantech.com</t>
    <phoneticPr fontId="3" type="noConversion"/>
  </si>
  <si>
    <t>경기도 평택시 진위면 진위산단로 18-7</t>
    <phoneticPr fontId="3" type="noConversion"/>
  </si>
  <si>
    <t>위성안테나</t>
    <phoneticPr fontId="3" type="noConversion"/>
  </si>
  <si>
    <t>주식회사 인트론바이오테크놀로지</t>
  </si>
  <si>
    <t>21581A4AT7</t>
  </si>
  <si>
    <t>윤성준</t>
  </si>
  <si>
    <t>alekyoon@intron.co.kr</t>
  </si>
  <si>
    <t>경기도 성남시 중원구 사기막골로 중아인더스피아 5차 701호</t>
  </si>
  <si>
    <t>경기 성남시 중원구 사기막골로 중아인더스피아 5차 701호</t>
  </si>
  <si>
    <t>유전자시약 및 분자진단 제품</t>
    <phoneticPr fontId="3" type="noConversion"/>
  </si>
  <si>
    <t>주식회사 인펙비전</t>
  </si>
  <si>
    <t>강현인</t>
  </si>
  <si>
    <t>hikang@inpeg.com</t>
  </si>
  <si>
    <t>부산광역시 금정구 부곡동 226-3</t>
  </si>
  <si>
    <t>서울특별시 구로구 구로동 197-5 삼성 IT밸리 609호</t>
  </si>
  <si>
    <t>주차관제시스템</t>
    <phoneticPr fontId="3" type="noConversion"/>
  </si>
  <si>
    <t>주식회사 일원테크</t>
  </si>
  <si>
    <t>J24864J36A</t>
  </si>
  <si>
    <t>이두성</t>
  </si>
  <si>
    <t>yido6020@naver.com</t>
  </si>
  <si>
    <t>경기도 부천시 원미구 상동로 105 현해프라자 5층</t>
  </si>
  <si>
    <t>주식회사 자동기</t>
  </si>
  <si>
    <t>2K98R0A190</t>
  </si>
  <si>
    <t>이계석</t>
  </si>
  <si>
    <t>kam3240@hanmail.net</t>
    <phoneticPr fontId="3" type="noConversion"/>
  </si>
  <si>
    <t>인천광역시 남동구 남동동로 197번길 31</t>
    <phoneticPr fontId="3" type="noConversion"/>
  </si>
  <si>
    <t>살포기,제설기</t>
    <phoneticPr fontId="3" type="noConversion"/>
  </si>
  <si>
    <t>주식회사 재영</t>
  </si>
  <si>
    <t>14181T7981</t>
  </si>
  <si>
    <t>심택수</t>
    <phoneticPr fontId="3" type="noConversion"/>
  </si>
  <si>
    <t>master@jflor.co.kr</t>
    <phoneticPr fontId="3" type="noConversion"/>
  </si>
  <si>
    <t>경기도 파주시 조리읍 장곡리 603-31</t>
    <phoneticPr fontId="3" type="noConversion"/>
  </si>
  <si>
    <t>프라스틱 바닥재</t>
    <phoneticPr fontId="3" type="noConversion"/>
  </si>
  <si>
    <t>주식회사 점보산업</t>
  </si>
  <si>
    <t>4R0815A153</t>
  </si>
  <si>
    <t>박세일</t>
  </si>
  <si>
    <t>psi2006@naver.com</t>
    <phoneticPr fontId="3" type="noConversion"/>
  </si>
  <si>
    <t>전남 장성군 장성읍 성산길 36-5</t>
    <phoneticPr fontId="3" type="noConversion"/>
  </si>
  <si>
    <t>알루미늄 창호,단역복합 창호</t>
    <phoneticPr fontId="3" type="noConversion"/>
  </si>
  <si>
    <t>주식회사 정석케미칼</t>
  </si>
  <si>
    <t>2K98T750A3</t>
  </si>
  <si>
    <t>김용현</t>
  </si>
  <si>
    <t>bluepuz@jschem.co.kr</t>
    <phoneticPr fontId="3" type="noConversion"/>
  </si>
  <si>
    <t>전북 완주군 봉동읍 완주산단5로 192</t>
    <phoneticPr fontId="3" type="noConversion"/>
  </si>
  <si>
    <t>도료</t>
    <phoneticPr fontId="3" type="noConversion"/>
  </si>
  <si>
    <t>주식회사 제니시스</t>
  </si>
  <si>
    <t>2K48J2A42K</t>
  </si>
  <si>
    <t>이진만</t>
  </si>
  <si>
    <t>webmaster@i-genesis.co.kr</t>
    <phoneticPr fontId="3" type="noConversion"/>
  </si>
  <si>
    <t>경기도 화성시 장안면 포승장안로 1003-11</t>
    <phoneticPr fontId="3" type="noConversion"/>
  </si>
  <si>
    <t>시스템 사무용 가구</t>
    <phoneticPr fontId="3" type="noConversion"/>
  </si>
  <si>
    <t>주식회사 제이엔알쓰리디</t>
  </si>
  <si>
    <t>2K48680091</t>
  </si>
  <si>
    <t>최영준</t>
  </si>
  <si>
    <t>ceo@jnr3d.com</t>
  </si>
  <si>
    <t>경기도 고양시 일산동구 동국로 32 7층 708호</t>
  </si>
  <si>
    <t>전자제품</t>
    <phoneticPr fontId="3" type="noConversion"/>
  </si>
  <si>
    <t>주식회사 젠탑</t>
  </si>
  <si>
    <t>박홍대</t>
  </si>
  <si>
    <t>ceo@power-teck.co.kr</t>
    <phoneticPr fontId="3" type="noConversion"/>
  </si>
  <si>
    <t>경남 창원시 마산회원구 내서읍 광려천남로 59</t>
    <phoneticPr fontId="3" type="noConversion"/>
  </si>
  <si>
    <t>영상감시장치</t>
    <phoneticPr fontId="3" type="noConversion"/>
  </si>
  <si>
    <t>주식회사 젠티스</t>
    <phoneticPr fontId="3" type="noConversion"/>
  </si>
  <si>
    <t>J268646883</t>
  </si>
  <si>
    <t>신동국</t>
  </si>
  <si>
    <t xml:space="preserve">ceo@gentice.co.kr </t>
    <phoneticPr fontId="3" type="noConversion"/>
  </si>
  <si>
    <t>경기도 성남시 분당구 구미1동 구미로 9번길 3-10</t>
    <phoneticPr fontId="3" type="noConversion"/>
  </si>
  <si>
    <t>매트리스</t>
    <phoneticPr fontId="3" type="noConversion"/>
  </si>
  <si>
    <t>주식회사 젬</t>
  </si>
  <si>
    <t>J208A4399A</t>
  </si>
  <si>
    <t>박춘하</t>
  </si>
  <si>
    <t>pado7799@hanmail.net</t>
    <phoneticPr fontId="3" type="noConversion"/>
  </si>
  <si>
    <t>충북 음성군 맹동면 용두5길 22</t>
    <phoneticPr fontId="3" type="noConversion"/>
  </si>
  <si>
    <t>주식회사 주연테크</t>
  </si>
  <si>
    <t>R0681J3200</t>
  </si>
  <si>
    <t>김희라</t>
  </si>
  <si>
    <t>yongbog@jooyon.co.kr</t>
    <phoneticPr fontId="3" type="noConversion"/>
  </si>
  <si>
    <t>서울시 마포구 양화로 134 화병빌딩 5층</t>
    <phoneticPr fontId="3" type="noConversion"/>
  </si>
  <si>
    <t>경기도 고양시 일산동구 공릉천로 71번길 38-19</t>
    <phoneticPr fontId="3" type="noConversion"/>
  </si>
  <si>
    <t>컴퓨터</t>
    <phoneticPr fontId="3" type="noConversion"/>
  </si>
  <si>
    <t>주식회사 즐거운미래</t>
  </si>
  <si>
    <t>21A8R089A5</t>
  </si>
  <si>
    <t>김용철</t>
  </si>
  <si>
    <t>ceo@ecojf.com</t>
    <phoneticPr fontId="3" type="noConversion"/>
  </si>
  <si>
    <t>경기도 이천시 장호원읍 서동대로 8759번길 67-57 장호원산업단지</t>
    <phoneticPr fontId="3" type="noConversion"/>
  </si>
  <si>
    <t>친환경액상제설제</t>
    <phoneticPr fontId="3" type="noConversion"/>
  </si>
  <si>
    <t>주식회사 지넷시스템</t>
  </si>
  <si>
    <t>22982K0953</t>
  </si>
  <si>
    <t>정정준</t>
  </si>
  <si>
    <t>jjj@tibetsystem.com</t>
    <phoneticPr fontId="3" type="noConversion"/>
  </si>
  <si>
    <t>서울시 금천구 가산 디지털2로98,2동6층</t>
    <phoneticPr fontId="3" type="noConversion"/>
  </si>
  <si>
    <t>경기도 화성시 송산면 송산로 514-5</t>
    <phoneticPr fontId="3" type="noConversion"/>
  </si>
  <si>
    <t>차량용 영상 녹화 장비</t>
    <phoneticPr fontId="3" type="noConversion"/>
  </si>
  <si>
    <t>주식회사 지디일렉스</t>
  </si>
  <si>
    <t>J288169062</t>
  </si>
  <si>
    <t>김선배</t>
  </si>
  <si>
    <t>gd@gdelecs.com</t>
  </si>
  <si>
    <t xml:space="preserve">경기도 김포시 장릉로 43 </t>
  </si>
  <si>
    <t>분전반류, 수,배전반, 전동기 제어반</t>
    <phoneticPr fontId="3" type="noConversion"/>
  </si>
  <si>
    <t>주식회사 지브이코리아</t>
    <phoneticPr fontId="3" type="noConversion"/>
  </si>
  <si>
    <t>1J38638045</t>
  </si>
  <si>
    <t>이기만</t>
  </si>
  <si>
    <t>gv@gv-korea.com</t>
    <phoneticPr fontId="3" type="noConversion"/>
  </si>
  <si>
    <t>경기도 안양시 동안구 흥안대로415 두산벤처다임 806호</t>
    <phoneticPr fontId="3" type="noConversion"/>
  </si>
  <si>
    <t>무선 원격제어형 디지털 구내 방송장치</t>
    <phoneticPr fontId="3" type="noConversion"/>
  </si>
  <si>
    <t>주식회사 지에프테크놀로지</t>
  </si>
  <si>
    <t>최광현</t>
  </si>
  <si>
    <t>1387go@hanmail.net</t>
    <phoneticPr fontId="3" type="noConversion"/>
  </si>
  <si>
    <t>대전광역시 유성구 대덕대로 512번길 20, 203호</t>
    <phoneticPr fontId="3" type="noConversion"/>
  </si>
  <si>
    <t>사격장비 및 시스템</t>
    <phoneticPr fontId="3" type="noConversion"/>
  </si>
  <si>
    <t>주식회사 지엠에스</t>
  </si>
  <si>
    <t>J2A8616A5A</t>
  </si>
  <si>
    <t>윤근진, 윤영숙</t>
  </si>
  <si>
    <t>giantstar@hanmail.net</t>
    <phoneticPr fontId="3" type="noConversion"/>
  </si>
  <si>
    <t>경기도 양주시 은현면 검준2길 201-22</t>
    <phoneticPr fontId="3" type="noConversion"/>
  </si>
  <si>
    <t>실험실용 냉장고, 실험실용 냉동고</t>
    <phoneticPr fontId="3" type="noConversion"/>
  </si>
  <si>
    <t>주식회사 진명아이앤씨</t>
  </si>
  <si>
    <t>50181J3048</t>
  </si>
  <si>
    <t>권오복</t>
  </si>
  <si>
    <t>jmav@jmav.com</t>
    <phoneticPr fontId="3" type="noConversion"/>
  </si>
  <si>
    <t>대구광역시 달성군 현풍읍 테크노대로 62</t>
    <phoneticPr fontId="3" type="noConversion"/>
  </si>
  <si>
    <t>음향기기,방송기기,CCTV</t>
    <phoneticPr fontId="3" type="noConversion"/>
  </si>
  <si>
    <t>주식회사 진우에스엠씨</t>
  </si>
  <si>
    <t>403814A649</t>
  </si>
  <si>
    <t>이준호</t>
  </si>
  <si>
    <t>jinscar@hanmail.net</t>
    <phoneticPr fontId="3" type="noConversion"/>
  </si>
  <si>
    <t>전북 익산시 춘포면 석암로 353</t>
    <phoneticPr fontId="3" type="noConversion"/>
  </si>
  <si>
    <t>고소작업차,무인파괴방수차</t>
    <phoneticPr fontId="3" type="noConversion"/>
  </si>
  <si>
    <t>주식회사 진행워터웨이</t>
  </si>
  <si>
    <t>21486A99A8</t>
  </si>
  <si>
    <t>심학섭</t>
  </si>
  <si>
    <t>ceo@waterway.kr</t>
    <phoneticPr fontId="3" type="noConversion"/>
  </si>
  <si>
    <t>경기도 안성시 대덕면 모산로 58-11</t>
    <phoneticPr fontId="3" type="noConversion"/>
  </si>
  <si>
    <t>물리적 이온 수처리기</t>
    <phoneticPr fontId="3" type="noConversion"/>
  </si>
  <si>
    <t>주식회사 청우네이처</t>
  </si>
  <si>
    <t>T7982K5988</t>
  </si>
  <si>
    <t>박명선</t>
  </si>
  <si>
    <t>cwp2@chol.com</t>
    <phoneticPr fontId="3" type="noConversion"/>
  </si>
  <si>
    <t>경기도 김포시 양촌읍 삼도로 237</t>
    <phoneticPr fontId="3" type="noConversion"/>
  </si>
  <si>
    <t>수처리시설 장치</t>
    <phoneticPr fontId="3" type="noConversion"/>
  </si>
  <si>
    <t>주식회사 체어로</t>
  </si>
  <si>
    <t>2K282K5654</t>
  </si>
  <si>
    <t>안창규, 안순규</t>
  </si>
  <si>
    <t>dschairo@naver.com</t>
    <phoneticPr fontId="3" type="noConversion"/>
  </si>
  <si>
    <t>경기도 남양주시 화도읍 경춘로 2275번길 9-17</t>
    <phoneticPr fontId="3" type="noConversion"/>
  </si>
  <si>
    <t>주식회사 초이테크</t>
  </si>
  <si>
    <t>1418R0AA42</t>
  </si>
  <si>
    <t>최성영</t>
  </si>
  <si>
    <t>cshyx@hanmail.net</t>
  </si>
  <si>
    <t>경기도 파주시 하우3길 100-23</t>
  </si>
  <si>
    <t>오염방지제품</t>
    <phoneticPr fontId="3" type="noConversion"/>
  </si>
  <si>
    <t>주식회사 카티스</t>
  </si>
  <si>
    <t>김승수</t>
  </si>
  <si>
    <t>master@catis.biz</t>
    <phoneticPr fontId="3" type="noConversion"/>
  </si>
  <si>
    <t>경기도 안양시 만안구 덕천로 48번길 28</t>
    <phoneticPr fontId="3" type="noConversion"/>
  </si>
  <si>
    <t>통합보안시스템</t>
    <phoneticPr fontId="3" type="noConversion"/>
  </si>
  <si>
    <t>주식회사 캠퍼스라인</t>
  </si>
  <si>
    <t>1418T72894</t>
  </si>
  <si>
    <t>이정원</t>
  </si>
  <si>
    <t>camfursline@daum.net</t>
    <phoneticPr fontId="3" type="noConversion"/>
  </si>
  <si>
    <t>경기 파주시 조리읍 뇌조리 126번지</t>
    <phoneticPr fontId="3" type="noConversion"/>
  </si>
  <si>
    <t>책상 외</t>
    <phoneticPr fontId="3" type="noConversion"/>
  </si>
  <si>
    <t>주식회사 컴버스테크</t>
  </si>
  <si>
    <t>20381646A4</t>
  </si>
  <si>
    <t>이돈원</t>
  </si>
  <si>
    <t>info@combus.co.kr</t>
    <phoneticPr fontId="3" type="noConversion"/>
  </si>
  <si>
    <t>서울특별시 금천구 벚꽃로 234, 403호</t>
    <phoneticPr fontId="3" type="noConversion"/>
  </si>
  <si>
    <t>서울특별시 금천구 벚꽃로 234, 401호, 402호</t>
    <phoneticPr fontId="3" type="noConversion"/>
  </si>
  <si>
    <t>강의용 보드</t>
    <phoneticPr fontId="3" type="noConversion"/>
  </si>
  <si>
    <t>주식회사 컴텔싸인</t>
  </si>
  <si>
    <t>T798154549</t>
  </si>
  <si>
    <t>이우규</t>
  </si>
  <si>
    <t>ceo@comtel-sign.com</t>
    <phoneticPr fontId="3" type="noConversion"/>
  </si>
  <si>
    <t>경기도 용인시 기흥구 용구대로 2236</t>
    <phoneticPr fontId="3" type="noConversion"/>
  </si>
  <si>
    <t>주식회사 컴트리</t>
  </si>
  <si>
    <t>이숙영</t>
  </si>
  <si>
    <t xml:space="preserve">comtree@comtree.kr </t>
    <phoneticPr fontId="3" type="noConversion"/>
  </si>
  <si>
    <t>서울특별시 금천구 가산디지털1로 30 에이스하이앤드10차 17층 1708-1714호</t>
    <phoneticPr fontId="3" type="noConversion"/>
  </si>
  <si>
    <t>데스크톱,모니터,망분리 듀얼PC</t>
    <phoneticPr fontId="3" type="noConversion"/>
  </si>
  <si>
    <t>주식회사 케빅</t>
  </si>
  <si>
    <t>20482K0648</t>
  </si>
  <si>
    <t>정병철</t>
  </si>
  <si>
    <t>jbc@kevic.com</t>
    <phoneticPr fontId="3" type="noConversion"/>
  </si>
  <si>
    <t>서울시 강남구 논현로 24길</t>
    <phoneticPr fontId="3" type="noConversion"/>
  </si>
  <si>
    <t>강원도 철원군 김화읍 외골길 17-40</t>
    <phoneticPr fontId="3" type="noConversion"/>
  </si>
  <si>
    <t>음향 및 영상기기</t>
    <phoneticPr fontId="3" type="noConversion"/>
  </si>
  <si>
    <t>주식회사 케이디파워</t>
  </si>
  <si>
    <t>20681498A6</t>
  </si>
  <si>
    <t>임덕순</t>
    <phoneticPr fontId="3" type="noConversion"/>
  </si>
  <si>
    <t>gganboo@kdpower.co.kr</t>
  </si>
  <si>
    <t>강원도 춘천시 남산면 해오름길 117</t>
  </si>
  <si>
    <t>강원 춘천시 남산면 해오름길 117</t>
  </si>
  <si>
    <t>배전반, 태양광발전기</t>
    <phoneticPr fontId="3" type="noConversion"/>
  </si>
  <si>
    <t>주식회사 케이에스아이</t>
  </si>
  <si>
    <t>40A8T72931</t>
  </si>
  <si>
    <t>채종술</t>
  </si>
  <si>
    <t>gsind8686@hanmail.net</t>
    <phoneticPr fontId="3" type="noConversion"/>
  </si>
  <si>
    <t>전라북도 남원시 용정동 75-12</t>
    <phoneticPr fontId="3" type="noConversion"/>
  </si>
  <si>
    <t>가드레일</t>
    <phoneticPr fontId="3" type="noConversion"/>
  </si>
  <si>
    <t>주식회사 케이에스피</t>
  </si>
  <si>
    <t>J2881A452A</t>
  </si>
  <si>
    <t>이정우</t>
  </si>
  <si>
    <t>i-ksp@hanmail.net</t>
    <phoneticPr fontId="3" type="noConversion"/>
  </si>
  <si>
    <t>경기도 파주시 탄현면 방촌로 879번길 57</t>
    <phoneticPr fontId="3" type="noConversion"/>
  </si>
  <si>
    <t>정수기,음수기,온수제조기</t>
    <phoneticPr fontId="3" type="noConversion"/>
  </si>
  <si>
    <t>주식회사 케이엘디</t>
  </si>
  <si>
    <t>1448T74A18</t>
  </si>
  <si>
    <t>하영재</t>
  </si>
  <si>
    <t>kldc@kldc.co.kr</t>
    <phoneticPr fontId="3" type="noConversion"/>
  </si>
  <si>
    <t>경기도 성남시 분당구 판교로 253 판교이노밸리 C동 103호</t>
    <phoneticPr fontId="3" type="noConversion"/>
  </si>
  <si>
    <t>경기도 파주시 동패샘길 241-6</t>
    <phoneticPr fontId="3" type="noConversion"/>
  </si>
  <si>
    <t>LED전광판,홍보안내전광판</t>
    <phoneticPr fontId="3" type="noConversion"/>
  </si>
  <si>
    <t>주식회사 코리아반도체조명</t>
  </si>
  <si>
    <t>50381A8331</t>
  </si>
  <si>
    <t>김종덕</t>
  </si>
  <si>
    <t>gomkms@kledh.com</t>
    <phoneticPr fontId="3" type="noConversion"/>
  </si>
  <si>
    <t>경상북도 안동시 태화3길</t>
    <phoneticPr fontId="3" type="noConversion"/>
  </si>
  <si>
    <t>대구광역시 달서구 성서공단남로 190 성서2차 산업단지</t>
    <phoneticPr fontId="3" type="noConversion"/>
  </si>
  <si>
    <t>LED가로등기구</t>
    <phoneticPr fontId="3" type="noConversion"/>
  </si>
  <si>
    <t>주식회사 코아드</t>
  </si>
  <si>
    <t>1438J26854</t>
  </si>
  <si>
    <t>이대훈</t>
  </si>
  <si>
    <t>sales@coaddoor.com</t>
    <phoneticPr fontId="3" type="noConversion"/>
  </si>
  <si>
    <t>경기도 화성시 남양읍 현대기아로 202-37</t>
    <phoneticPr fontId="3" type="noConversion"/>
  </si>
  <si>
    <t>산업용 자동문</t>
    <phoneticPr fontId="3" type="noConversion"/>
  </si>
  <si>
    <t>주식회사 코아스</t>
  </si>
  <si>
    <t>R0A8T79929</t>
  </si>
  <si>
    <t>노재근</t>
  </si>
  <si>
    <t>president@Ikoas.com</t>
    <phoneticPr fontId="3" type="noConversion"/>
  </si>
  <si>
    <t>서울특별시 영등포구 당산동6가 340-2</t>
    <phoneticPr fontId="3" type="noConversion"/>
  </si>
  <si>
    <t>경기도 파주시 탄현면 방촌로 493</t>
    <phoneticPr fontId="3" type="noConversion"/>
  </si>
  <si>
    <t>주식회사 콘포테크</t>
  </si>
  <si>
    <t>J28862A994</t>
  </si>
  <si>
    <t>신현목</t>
  </si>
  <si>
    <t>conpo@conpo.kr</t>
    <phoneticPr fontId="3" type="noConversion"/>
  </si>
  <si>
    <t>경기도 고양시 일산동구 무궁화로 18</t>
    <phoneticPr fontId="3" type="noConversion"/>
  </si>
  <si>
    <t>경기도 양주시 광적면 현석로 42-38, 가동</t>
    <phoneticPr fontId="3" type="noConversion"/>
  </si>
  <si>
    <t>음식물쓰레기 종량처리기</t>
    <phoneticPr fontId="3" type="noConversion"/>
  </si>
  <si>
    <t>주식회사 쿨맥스</t>
    <phoneticPr fontId="3" type="noConversion"/>
  </si>
  <si>
    <t>2088R0406A</t>
  </si>
  <si>
    <t>최상곤</t>
  </si>
  <si>
    <t>samwon86@samwon86.co.kr</t>
  </si>
  <si>
    <t>경기도 양주시 광적면 그루고개로 143번길 232</t>
  </si>
  <si>
    <t>대형냉장고</t>
    <phoneticPr fontId="3" type="noConversion"/>
  </si>
  <si>
    <t>주식회사 크로바가구</t>
  </si>
  <si>
    <t>J2A8639A98</t>
  </si>
  <si>
    <t>정명희</t>
  </si>
  <si>
    <t>clovergagu@naver.com</t>
    <phoneticPr fontId="3" type="noConversion"/>
  </si>
  <si>
    <t>경기도 양주시 화합로 1325번길 403-8</t>
    <phoneticPr fontId="3" type="noConversion"/>
  </si>
  <si>
    <t>주식회사 키친메이트</t>
  </si>
  <si>
    <t>2188T7633A</t>
  </si>
  <si>
    <t>허옥자, 이강길</t>
  </si>
  <si>
    <t>km6263@chol.com</t>
    <phoneticPr fontId="3" type="noConversion"/>
  </si>
  <si>
    <t>경기도 광주시 초월읍 두월길 29</t>
    <phoneticPr fontId="3" type="noConversion"/>
  </si>
  <si>
    <t>식기세척기 및 주방기기</t>
    <phoneticPr fontId="3" type="noConversion"/>
  </si>
  <si>
    <t>주식회사 태진인포텍</t>
  </si>
  <si>
    <t>T768164956</t>
  </si>
  <si>
    <t>조병철</t>
  </si>
  <si>
    <t>gm@taejin.co.kr</t>
    <phoneticPr fontId="3" type="noConversion"/>
  </si>
  <si>
    <t>서울특별시 용산구 녹사평대로 11길24</t>
    <phoneticPr fontId="3" type="noConversion"/>
  </si>
  <si>
    <t>하이브리드 반도체시스템</t>
    <phoneticPr fontId="3" type="noConversion"/>
  </si>
  <si>
    <t>주식회사 태평양</t>
    <phoneticPr fontId="3" type="noConversion"/>
  </si>
  <si>
    <t>A098800600</t>
  </si>
  <si>
    <t>김태수</t>
    <phoneticPr fontId="3" type="noConversion"/>
  </si>
  <si>
    <t>tpy70@daum.net</t>
    <phoneticPr fontId="3" type="noConversion"/>
  </si>
  <si>
    <t>전라북도 군산시 외항로 921</t>
    <phoneticPr fontId="3" type="noConversion"/>
  </si>
  <si>
    <t>주식회사 테크엔</t>
  </si>
  <si>
    <t>이영섭</t>
  </si>
  <si>
    <t>bs6264@hanmail.net</t>
    <phoneticPr fontId="3" type="noConversion"/>
  </si>
  <si>
    <t>대구시 달성군 구지면 국가산단대로 50길 99</t>
    <phoneticPr fontId="3" type="noConversion"/>
  </si>
  <si>
    <t>주식회사 테크윈시스템</t>
  </si>
  <si>
    <t>2R08664331</t>
  </si>
  <si>
    <t>김래진</t>
  </si>
  <si>
    <t>njkim@techwins.com</t>
    <phoneticPr fontId="3" type="noConversion"/>
  </si>
  <si>
    <t>경기도 성남시 중원구 둔촌대로 474, 913호</t>
    <phoneticPr fontId="3" type="noConversion"/>
  </si>
  <si>
    <t>원격감시제어기기</t>
    <phoneticPr fontId="3" type="noConversion"/>
  </si>
  <si>
    <t>주식회사 텐코리아</t>
  </si>
  <si>
    <t>R098146293</t>
  </si>
  <si>
    <t>김준식</t>
    <phoneticPr fontId="3" type="noConversion"/>
  </si>
  <si>
    <t>master@tenkorea.co.kr</t>
    <phoneticPr fontId="3" type="noConversion"/>
  </si>
  <si>
    <t>경기도 광명시 노온사동 574-56</t>
    <phoneticPr fontId="3" type="noConversion"/>
  </si>
  <si>
    <t>태양광발전시스템</t>
    <phoneticPr fontId="3" type="noConversion"/>
  </si>
  <si>
    <t>주식회사 텔미전자</t>
  </si>
  <si>
    <t>1J3862K9A1</t>
  </si>
  <si>
    <t>박찬덕</t>
    <phoneticPr fontId="3" type="noConversion"/>
  </si>
  <si>
    <t>wdpark8@naver.com</t>
  </si>
  <si>
    <t>경기도 안양시 만안구 안양동 192-21 찬재빌딩 306</t>
  </si>
  <si>
    <t>CCTV 카메라</t>
    <phoneticPr fontId="3" type="noConversion"/>
  </si>
  <si>
    <t>주식회사 텔트론</t>
  </si>
  <si>
    <t>31482K22R0</t>
  </si>
  <si>
    <t>이재진</t>
  </si>
  <si>
    <t>jjlee@teltron.com</t>
    <phoneticPr fontId="3" type="noConversion"/>
  </si>
  <si>
    <t>대전광역시 유성구 가정북로 26-41 Itplex 202호</t>
    <phoneticPr fontId="3" type="noConversion"/>
  </si>
  <si>
    <t>센서,ATP측정기</t>
    <phoneticPr fontId="3" type="noConversion"/>
  </si>
  <si>
    <t>주식회사 토치</t>
  </si>
  <si>
    <t>5T78T74083</t>
  </si>
  <si>
    <t>김태호</t>
  </si>
  <si>
    <t>plan@torch.co.kr</t>
  </si>
  <si>
    <t xml:space="preserve">대구광역시 서구 염색공단천로 14길 16-11 </t>
  </si>
  <si>
    <t xml:space="preserve">대구광역시 서구 염색공단천로 14길 16-11 </t>
    <phoneticPr fontId="3" type="noConversion"/>
  </si>
  <si>
    <t>아이리스 골드 메쉬 체어</t>
    <phoneticPr fontId="3" type="noConversion"/>
  </si>
  <si>
    <t>주식회사 토템</t>
  </si>
  <si>
    <t>J2881J340A</t>
  </si>
  <si>
    <t>이재권</t>
  </si>
  <si>
    <t>itotem@hanmail.net</t>
    <phoneticPr fontId="3" type="noConversion"/>
  </si>
  <si>
    <t>경기도 파주시 조리읍 은골길 81-23</t>
    <phoneticPr fontId="3" type="noConversion"/>
  </si>
  <si>
    <t>사물함</t>
    <phoneticPr fontId="3" type="noConversion"/>
  </si>
  <si>
    <t>주식회사 투윈스컴</t>
  </si>
  <si>
    <t>2188R0A964</t>
  </si>
  <si>
    <t>박성하</t>
  </si>
  <si>
    <t>account@twowins.com</t>
    <phoneticPr fontId="3" type="noConversion"/>
  </si>
  <si>
    <t>서울특별시 성동구 아차산로 11길 27 윈스타워</t>
    <phoneticPr fontId="3" type="noConversion"/>
  </si>
  <si>
    <t>씨씨티비 및 주변장치</t>
    <phoneticPr fontId="3" type="noConversion"/>
  </si>
  <si>
    <t>주식회사 트라비스엘리베이터</t>
  </si>
  <si>
    <t>2K681T7183</t>
  </si>
  <si>
    <t>안상현</t>
  </si>
  <si>
    <t>shan@st21.co.kr</t>
    <phoneticPr fontId="3" type="noConversion"/>
  </si>
  <si>
    <t>경기도 김포시 대곶면 대명항로 205번길 99</t>
    <phoneticPr fontId="3" type="noConversion"/>
  </si>
  <si>
    <t>주식회사 트렉스타</t>
  </si>
  <si>
    <t>권동칠</t>
  </si>
  <si>
    <t>dckwon@treksta.co.kr</t>
    <phoneticPr fontId="3" type="noConversion"/>
  </si>
  <si>
    <t>부산시 강서구 녹산산업중로 192번길 10</t>
    <phoneticPr fontId="3" type="noConversion"/>
  </si>
  <si>
    <t>등산화,전투화</t>
    <phoneticPr fontId="3" type="noConversion"/>
  </si>
  <si>
    <t>주식회사 트리엠</t>
    <phoneticPr fontId="3" type="noConversion"/>
  </si>
  <si>
    <t>김동수</t>
  </si>
  <si>
    <t>shmoon@treem.co.kr</t>
    <phoneticPr fontId="3" type="noConversion"/>
  </si>
  <si>
    <t>서울특별시 성동구 상원길19, 4층(성수동1가, 신한IT타워)</t>
    <phoneticPr fontId="3" type="noConversion"/>
  </si>
  <si>
    <t>주식회사 티에스케이</t>
  </si>
  <si>
    <t>2K08624869</t>
  </si>
  <si>
    <t>김옥영</t>
  </si>
  <si>
    <t>okyoung.kim@daum.net</t>
    <phoneticPr fontId="3" type="noConversion"/>
  </si>
  <si>
    <t>경기도 김포시 양촌읍 삼도공단로 38</t>
    <phoneticPr fontId="3" type="noConversion"/>
  </si>
  <si>
    <t>상업용오븐,취반기,자외선살균소독기</t>
    <phoneticPr fontId="3" type="noConversion"/>
  </si>
  <si>
    <t>주식회사 파루</t>
    <phoneticPr fontId="3" type="noConversion"/>
  </si>
  <si>
    <t>4168R0306A</t>
  </si>
  <si>
    <t>강문식</t>
  </si>
  <si>
    <t>phw711@paru.co.kr</t>
    <phoneticPr fontId="3" type="noConversion"/>
  </si>
  <si>
    <t>전라남도 순천시 서면 산단4길 12</t>
    <phoneticPr fontId="3" type="noConversion"/>
  </si>
  <si>
    <t>전라남도 순천시 해룡면 율촌산단1로 19-94</t>
    <phoneticPr fontId="3" type="noConversion"/>
  </si>
  <si>
    <t>스마트 태양광추적 시스템</t>
    <phoneticPr fontId="3" type="noConversion"/>
  </si>
  <si>
    <t>주식회사 파세코</t>
  </si>
  <si>
    <t>2K48T75608</t>
  </si>
  <si>
    <t>유일한</t>
  </si>
  <si>
    <t>kcs@paseco.co.kr</t>
    <phoneticPr fontId="3" type="noConversion"/>
  </si>
  <si>
    <t>경기도 안산시 단원구 원시로 248</t>
    <phoneticPr fontId="3" type="noConversion"/>
  </si>
  <si>
    <t>석유히터,빌트인 가전</t>
    <phoneticPr fontId="3" type="noConversion"/>
  </si>
  <si>
    <t>주식회사 파인테크닉스</t>
  </si>
  <si>
    <t>1J386162J2</t>
  </si>
  <si>
    <t>김근우, 이재규</t>
    <phoneticPr fontId="3" type="noConversion"/>
  </si>
  <si>
    <t>gmsong81@finetechnix.com</t>
    <phoneticPr fontId="3" type="noConversion"/>
  </si>
  <si>
    <t>경기도 안양시 만안구 덕천로 38</t>
    <phoneticPr fontId="3" type="noConversion"/>
  </si>
  <si>
    <t>LED조명,휴대폰 부품</t>
    <phoneticPr fontId="3" type="noConversion"/>
  </si>
  <si>
    <t>주식회사 파트라</t>
  </si>
  <si>
    <t>2K48601816</t>
  </si>
  <si>
    <t>한상국</t>
  </si>
  <si>
    <t>hyhan2000kr@yahoo.co.kr</t>
    <phoneticPr fontId="3" type="noConversion"/>
  </si>
  <si>
    <t>경기도 안산시 단원구 산단로 232</t>
    <phoneticPr fontId="3" type="noConversion"/>
  </si>
  <si>
    <t>주식회사 포머스</t>
  </si>
  <si>
    <t>51582K65J3</t>
  </si>
  <si>
    <t>강준기, 허연옥</t>
  </si>
  <si>
    <t>dongyangfu@hanmail.net</t>
    <phoneticPr fontId="3" type="noConversion"/>
  </si>
  <si>
    <t>경북 경산시 와촌면 불굴사길 29</t>
    <phoneticPr fontId="3" type="noConversion"/>
  </si>
  <si>
    <t>주식회사 폴리텍</t>
  </si>
  <si>
    <t>3018T769A8</t>
  </si>
  <si>
    <t>김덕현, 이대영</t>
  </si>
  <si>
    <t>sisdylee@gmail.com</t>
    <phoneticPr fontId="3" type="noConversion"/>
  </si>
  <si>
    <t>충북 청주시 흥덕구 오송읍 가로수로 171-5</t>
    <phoneticPr fontId="3" type="noConversion"/>
  </si>
  <si>
    <t>폴리에틸렌밸브</t>
    <phoneticPr fontId="3" type="noConversion"/>
  </si>
  <si>
    <t>주식회사 프로랭스</t>
  </si>
  <si>
    <t>R068142925</t>
  </si>
  <si>
    <t>권태영</t>
  </si>
  <si>
    <t>kwonty@prolangs.co.kr</t>
  </si>
  <si>
    <t>서울특별시 금천구 디지털로 130, 8층 801호</t>
    <phoneticPr fontId="3" type="noConversion"/>
  </si>
  <si>
    <t>번역 서비스</t>
    <phoneticPr fontId="3" type="noConversion"/>
  </si>
  <si>
    <t>주식회사 플랜맥스</t>
  </si>
  <si>
    <t>2K18186524</t>
  </si>
  <si>
    <t>변용택</t>
  </si>
  <si>
    <t>ytbnews@naver.com</t>
    <phoneticPr fontId="3" type="noConversion"/>
  </si>
  <si>
    <t>인천시 남동구 능허대로 625번길 18-21</t>
    <phoneticPr fontId="3" type="noConversion"/>
  </si>
  <si>
    <t>OA칸막이</t>
    <phoneticPr fontId="3" type="noConversion"/>
  </si>
  <si>
    <t>주식회사 플러버</t>
  </si>
  <si>
    <t>3J281A0A90</t>
  </si>
  <si>
    <t>문연향</t>
  </si>
  <si>
    <t>ceo@plubber.co.kr</t>
    <phoneticPr fontId="3" type="noConversion"/>
  </si>
  <si>
    <t>전라남도 함평군 월야면 백야길 88-70</t>
    <phoneticPr fontId="3" type="noConversion"/>
  </si>
  <si>
    <t>건설환경</t>
    <phoneticPr fontId="42" type="noConversion"/>
  </si>
  <si>
    <t>고무롤시트,고무블록 매트</t>
    <phoneticPr fontId="3" type="noConversion"/>
  </si>
  <si>
    <t>주식회사 피앤이시스템즈</t>
  </si>
  <si>
    <t>J248A4629A</t>
  </si>
  <si>
    <t>정도양</t>
  </si>
  <si>
    <t>jungdy@pnesys.co.kr</t>
    <phoneticPr fontId="3" type="noConversion"/>
  </si>
  <si>
    <t>경기도 수원시 권선구 산업로 185</t>
    <phoneticPr fontId="3" type="noConversion"/>
  </si>
  <si>
    <t>전기자동차 충전기, ESS</t>
    <phoneticPr fontId="3" type="noConversion"/>
  </si>
  <si>
    <t>주식회사 피앤텍</t>
  </si>
  <si>
    <t>615816954A</t>
  </si>
  <si>
    <t>조혜정</t>
  </si>
  <si>
    <t>pnt2711@hanmail.net</t>
    <phoneticPr fontId="3" type="noConversion"/>
  </si>
  <si>
    <t>경남 진주시 대곡면 대화로 32</t>
    <phoneticPr fontId="3" type="noConversion"/>
  </si>
  <si>
    <t>PE하수관 및 연결구</t>
    <phoneticPr fontId="3" type="noConversion"/>
  </si>
  <si>
    <t>주식회사 피치케이블</t>
  </si>
  <si>
    <t>임동욱</t>
  </si>
  <si>
    <t>dwook1021@hanmail.net</t>
    <phoneticPr fontId="3" type="noConversion"/>
  </si>
  <si>
    <t>전북 전주시 덕진구 원만성로 106 탄소융합부품소재창업보육센터 212호</t>
    <phoneticPr fontId="3" type="noConversion"/>
  </si>
  <si>
    <t>탄소발열의자,탄소섬유 발열방석</t>
    <phoneticPr fontId="3" type="noConversion"/>
  </si>
  <si>
    <t>주식회사 피티케이</t>
  </si>
  <si>
    <t>2KA8166A16</t>
  </si>
  <si>
    <t>안흥우</t>
  </si>
  <si>
    <t>hwan@ptk4u.com</t>
    <phoneticPr fontId="3" type="noConversion"/>
  </si>
  <si>
    <t>경기도 김포시 양촌읍 황금로 59번길 50</t>
    <phoneticPr fontId="3" type="noConversion"/>
  </si>
  <si>
    <t>제약기계</t>
    <phoneticPr fontId="3" type="noConversion"/>
  </si>
  <si>
    <t>주식회사 피피아이평화</t>
    <phoneticPr fontId="3" type="noConversion"/>
  </si>
  <si>
    <t>215864AA51</t>
  </si>
  <si>
    <t>이종호</t>
  </si>
  <si>
    <t>seokdy@ppinet.co.kr</t>
    <phoneticPr fontId="3" type="noConversion"/>
  </si>
  <si>
    <t>경기도 화성시 장안면 버들로 1085-11</t>
    <phoneticPr fontId="3" type="noConversion"/>
  </si>
  <si>
    <t>PVC pipe&amp;fitting</t>
    <phoneticPr fontId="3" type="noConversion"/>
  </si>
  <si>
    <t>주식회사 하라테크</t>
  </si>
  <si>
    <t>J208AA65A6</t>
  </si>
  <si>
    <t>김선환</t>
  </si>
  <si>
    <t>ceo@harachair.co.kr</t>
  </si>
  <si>
    <t>경기도 김포시 대곶면 대곶로 119번길 55</t>
  </si>
  <si>
    <t>기능성 의자</t>
    <phoneticPr fontId="3" type="noConversion"/>
  </si>
  <si>
    <t>주식회사 하이드로넷</t>
  </si>
  <si>
    <t>22K8639269</t>
  </si>
  <si>
    <t>박준기</t>
  </si>
  <si>
    <t>net@hydronet.co.kr</t>
    <phoneticPr fontId="3" type="noConversion"/>
  </si>
  <si>
    <t>경기도 성남시 중원구 갈마치로 186</t>
    <phoneticPr fontId="3" type="noConversion"/>
  </si>
  <si>
    <t>지하수수질자동계측장비</t>
    <phoneticPr fontId="3" type="noConversion"/>
  </si>
  <si>
    <t>주식회사 하이맥스</t>
  </si>
  <si>
    <t>T7681405A5</t>
  </si>
  <si>
    <t>김강호</t>
    <phoneticPr fontId="3" type="noConversion"/>
  </si>
  <si>
    <t>himax@himax119.co.kr</t>
    <phoneticPr fontId="3" type="noConversion"/>
  </si>
  <si>
    <t>경기도 성남시 중원구 둔촌대로 484 시콕스타워 115호</t>
    <phoneticPr fontId="3" type="noConversion"/>
  </si>
  <si>
    <t>화재수신기,화재감지기</t>
    <phoneticPr fontId="3" type="noConversion"/>
  </si>
  <si>
    <t>주식회사 하이트론씨스템즈</t>
  </si>
  <si>
    <t>3J28T76094</t>
  </si>
  <si>
    <t>최영덕</t>
  </si>
  <si>
    <t>ydchoi@hitron.co.kr</t>
    <phoneticPr fontId="3" type="noConversion"/>
  </si>
  <si>
    <t>경기도 안성시 삼죽면 서동대로 5953-85</t>
    <phoneticPr fontId="3" type="noConversion"/>
  </si>
  <si>
    <t>CCTV,보안용카메라</t>
    <phoneticPr fontId="3" type="noConversion"/>
  </si>
  <si>
    <t>주식회사 하이파오피스</t>
  </si>
  <si>
    <t>J28814889A</t>
  </si>
  <si>
    <t>김종일</t>
  </si>
  <si>
    <t>hifao@hanmail.net</t>
  </si>
  <si>
    <t>경기도 파주시 조리읍 은골길 81-33</t>
  </si>
  <si>
    <t>서울특별시 강서구 공항대로 434 대지산업 B/D 3F</t>
  </si>
  <si>
    <t>주식회사 한국피이엠</t>
  </si>
  <si>
    <t>3J2818A665</t>
  </si>
  <si>
    <t>김원열</t>
  </si>
  <si>
    <t>david@pemkorea.com</t>
    <phoneticPr fontId="3" type="noConversion"/>
  </si>
  <si>
    <t>세종특별자치시 연기면 공단로 130</t>
    <phoneticPr fontId="3" type="noConversion"/>
  </si>
  <si>
    <t>수도용 폴리에틸렌관</t>
    <phoneticPr fontId="3" type="noConversion"/>
  </si>
  <si>
    <t>주식회사 한길산업</t>
  </si>
  <si>
    <t>40882K3456</t>
  </si>
  <si>
    <t>송영한</t>
  </si>
  <si>
    <t>hangilkj@hanmail.net</t>
    <phoneticPr fontId="3" type="noConversion"/>
  </si>
  <si>
    <t>전남 함평군 학교읍 학교공단길 35</t>
    <phoneticPr fontId="3" type="noConversion"/>
  </si>
  <si>
    <t>주식회사 한성넥스</t>
    <phoneticPr fontId="3" type="noConversion"/>
  </si>
  <si>
    <t>3088J29900</t>
  </si>
  <si>
    <t>오성환</t>
  </si>
  <si>
    <t>hs-nex@naver.com</t>
    <phoneticPr fontId="3" type="noConversion"/>
  </si>
  <si>
    <t>충남 논산시 광석면 사계로 196</t>
    <phoneticPr fontId="3" type="noConversion"/>
  </si>
  <si>
    <t>침대,매트리스,OA가구</t>
    <phoneticPr fontId="3" type="noConversion"/>
  </si>
  <si>
    <t>주식회사 한아테크</t>
  </si>
  <si>
    <t>2KA8153851</t>
  </si>
  <si>
    <t>han_a2003@naver.com</t>
    <phoneticPr fontId="3" type="noConversion"/>
  </si>
  <si>
    <t>경기도 김포시 양촌읍 황금3로 20</t>
    <phoneticPr fontId="3" type="noConversion"/>
  </si>
  <si>
    <t>조립식 막 구조물</t>
    <phoneticPr fontId="3" type="noConversion"/>
  </si>
  <si>
    <t>주식회사 한양엔티</t>
  </si>
  <si>
    <t>20A814093A</t>
  </si>
  <si>
    <t>김경옥, 박영태</t>
  </si>
  <si>
    <t>starcoat@unitel.com</t>
    <phoneticPr fontId="3" type="noConversion"/>
  </si>
  <si>
    <t>서울시 송파구 법원로 11길 25, G비즈니스파크 A동 511~515호</t>
    <phoneticPr fontId="3" type="noConversion"/>
  </si>
  <si>
    <t>경기도 안성시 죽산면 칠장로 84-12</t>
    <phoneticPr fontId="3" type="noConversion"/>
  </si>
  <si>
    <t>스타그린 폴리바 시트</t>
    <phoneticPr fontId="3" type="noConversion"/>
  </si>
  <si>
    <t>주식회사 한위드정보기술</t>
  </si>
  <si>
    <t>2K08632A15</t>
  </si>
  <si>
    <t>김창환</t>
  </si>
  <si>
    <t>chkim@hanwith.com</t>
    <phoneticPr fontId="3" type="noConversion"/>
  </si>
  <si>
    <t>서울특별시 금천구 벚꽃로 254,월드메르디앙1차 408호</t>
    <phoneticPr fontId="3" type="noConversion"/>
  </si>
  <si>
    <t>주식회사 한일티앤씨</t>
  </si>
  <si>
    <t>22K863A688</t>
  </si>
  <si>
    <t>유제황</t>
  </si>
  <si>
    <t>hanil2002@chol.com</t>
  </si>
  <si>
    <t>강원도 원주시 문막읍 문막공단길 69</t>
  </si>
  <si>
    <t>무대기계, LED조명</t>
    <phoneticPr fontId="3" type="noConversion"/>
  </si>
  <si>
    <t>주식회사 한중유화</t>
  </si>
  <si>
    <t>606815983A</t>
  </si>
  <si>
    <t>배종찬</t>
  </si>
  <si>
    <t>hjlube@hanmail.net</t>
  </si>
  <si>
    <t>경상남도 김해시 한림면 병동리 1005</t>
  </si>
  <si>
    <t>서울특별시 양천구 목동서로 77 현대월드타워 2030호</t>
  </si>
  <si>
    <t>포소화약제, 윤활유</t>
    <phoneticPr fontId="3" type="noConversion"/>
  </si>
  <si>
    <t>주식회사 한진테크</t>
  </si>
  <si>
    <t>J248604285</t>
  </si>
  <si>
    <t>유학연</t>
  </si>
  <si>
    <t>electo282@hanmail.net</t>
    <phoneticPr fontId="3" type="noConversion"/>
  </si>
  <si>
    <t>경기도 화성시 향남읍 한두골안길 65</t>
    <phoneticPr fontId="3" type="noConversion"/>
  </si>
  <si>
    <t>전기 온돌</t>
    <phoneticPr fontId="3" type="noConversion"/>
  </si>
  <si>
    <t>주식회사 한컴라이프케어</t>
  </si>
  <si>
    <t>2K58J21955</t>
  </si>
  <si>
    <t>우준석</t>
    <phoneticPr fontId="3" type="noConversion"/>
  </si>
  <si>
    <t>sancheong@sancheong.com</t>
    <phoneticPr fontId="3" type="noConversion"/>
  </si>
  <si>
    <t>경기도 용인시 처인구 양지면 중부대로 1960번길 53</t>
    <phoneticPr fontId="3" type="noConversion"/>
  </si>
  <si>
    <t>방열복, 공기호흡기</t>
    <phoneticPr fontId="3" type="noConversion"/>
  </si>
  <si>
    <t>주식회사 현대밸브</t>
  </si>
  <si>
    <t>2K981T7936</t>
  </si>
  <si>
    <t>최호정</t>
  </si>
  <si>
    <t>info@hdvalve.co.kr</t>
    <phoneticPr fontId="3" type="noConversion"/>
  </si>
  <si>
    <t>인천광역시 남동구 고잔동 644-1</t>
    <phoneticPr fontId="3" type="noConversion"/>
  </si>
  <si>
    <t>주식회사 현대아이비티</t>
  </si>
  <si>
    <t>J268145614</t>
  </si>
  <si>
    <t>오상기</t>
  </si>
  <si>
    <t>ohsky@hyundaiibt.com</t>
  </si>
  <si>
    <t>경상북도 김천시 아포공단길 116</t>
  </si>
  <si>
    <t>LCD 모니터</t>
    <phoneticPr fontId="3" type="noConversion"/>
  </si>
  <si>
    <t>주식회사 현대아이티</t>
    <phoneticPr fontId="3" type="noConversion"/>
  </si>
  <si>
    <t>2158A86862</t>
  </si>
  <si>
    <t>장제만</t>
  </si>
  <si>
    <t>been8144@hdit.co.kr</t>
    <phoneticPr fontId="3" type="noConversion"/>
  </si>
  <si>
    <t>서울시 강동구 상일로10길 36 세종텔레콤 지식산업센터 5층</t>
    <phoneticPr fontId="3" type="noConversion"/>
  </si>
  <si>
    <t>경상북도 김천시 아포읍 아포공단길 106</t>
    <phoneticPr fontId="3" type="noConversion"/>
  </si>
  <si>
    <t>인터랙티브 보드</t>
    <phoneticPr fontId="3" type="noConversion"/>
  </si>
  <si>
    <t>h2251682@naver.com</t>
    <phoneticPr fontId="3" type="noConversion"/>
  </si>
  <si>
    <t>경기도 화성시 정남면 서봉로 755번길 26</t>
    <phoneticPr fontId="3" type="noConversion"/>
  </si>
  <si>
    <t>전선관,광케이블 전선관</t>
    <phoneticPr fontId="3" type="noConversion"/>
  </si>
  <si>
    <t>주식회사 호산피앤티</t>
    <phoneticPr fontId="3" type="noConversion"/>
  </si>
  <si>
    <t>4J28140693</t>
  </si>
  <si>
    <t>이인호</t>
  </si>
  <si>
    <t>inho6016@naver.com</t>
  </si>
  <si>
    <t>광주광역시 북구 운신남길 10-3(운암동, 1336번지)</t>
  </si>
  <si>
    <t>전남 나주 동수동 387-6</t>
  </si>
  <si>
    <t>친환경 OPP 테이프</t>
    <phoneticPr fontId="3" type="noConversion"/>
  </si>
  <si>
    <t>주식회사 화신코리아</t>
  </si>
  <si>
    <t>3J28658054</t>
  </si>
  <si>
    <t>유승진</t>
  </si>
  <si>
    <t>hsenb@naver.com</t>
    <phoneticPr fontId="3" type="noConversion"/>
  </si>
  <si>
    <t>충남 천안시 서북구 입장면 연곡길 172-32</t>
    <phoneticPr fontId="3" type="noConversion"/>
  </si>
  <si>
    <t>산업용LED등,LED용 컨버터</t>
    <phoneticPr fontId="3" type="noConversion"/>
  </si>
  <si>
    <t>주식회사 효신테크</t>
  </si>
  <si>
    <t>2KA8155581</t>
  </si>
  <si>
    <t>유상운</t>
  </si>
  <si>
    <t>hyoshintec@naver.com</t>
    <phoneticPr fontId="3" type="noConversion"/>
  </si>
  <si>
    <t>인천광역시 부평구 부평북로 244</t>
    <phoneticPr fontId="3" type="noConversion"/>
  </si>
  <si>
    <t>상업용 오븐</t>
    <phoneticPr fontId="3" type="noConversion"/>
  </si>
  <si>
    <t>주식회사 휴먼라이텍</t>
  </si>
  <si>
    <t>409818AA2K</t>
  </si>
  <si>
    <t>박홍배, 임영상</t>
    <phoneticPr fontId="3" type="noConversion"/>
  </si>
  <si>
    <t>iris1048@naver.com</t>
    <phoneticPr fontId="3" type="noConversion"/>
  </si>
  <si>
    <t>전남 영광군 영광읍 그린테크로 8-18</t>
    <phoneticPr fontId="3" type="noConversion"/>
  </si>
  <si>
    <t>광주광역시 북구 첨단벤처소로 15번길 23</t>
    <phoneticPr fontId="3" type="noConversion"/>
  </si>
  <si>
    <t>주식회사대진코스탈</t>
  </si>
  <si>
    <t>인천광역시 부평구 청천2동 403-22</t>
    <phoneticPr fontId="3" type="noConversion"/>
  </si>
  <si>
    <t>주식회사한포스</t>
  </si>
  <si>
    <t>1438T70816</t>
  </si>
  <si>
    <t>이정수</t>
  </si>
  <si>
    <t>foldlock@naver.com</t>
    <phoneticPr fontId="3" type="noConversion"/>
  </si>
  <si>
    <t>경기도 화성시 현대기아로 324번길 11-11</t>
    <phoneticPr fontId="3" type="noConversion"/>
  </si>
  <si>
    <t>토목용 섬유보강재</t>
    <phoneticPr fontId="3" type="noConversion"/>
  </si>
  <si>
    <t xml:space="preserve">지앤피바이오텍주식회사 </t>
  </si>
  <si>
    <t>1428R08A9A</t>
  </si>
  <si>
    <t>임부택</t>
    <phoneticPr fontId="3" type="noConversion"/>
  </si>
  <si>
    <t>gpisoup@gmail.com</t>
    <phoneticPr fontId="3" type="noConversion"/>
  </si>
  <si>
    <t>서울시 서초구 강남대로 39길 15-7 브니엘빌딩 3층</t>
    <phoneticPr fontId="3" type="noConversion"/>
  </si>
  <si>
    <t xml:space="preserve">창신인터내셔날주식회사 </t>
  </si>
  <si>
    <t>2198T78468</t>
  </si>
  <si>
    <t>이채구</t>
  </si>
  <si>
    <t>csi@okcsi.com</t>
  </si>
  <si>
    <t>울산광역시 울주군 온산읍 처용산업3길 32</t>
    <phoneticPr fontId="3" type="noConversion"/>
  </si>
  <si>
    <t>울산시 울주군 온산읍 처용산업3길 32</t>
  </si>
  <si>
    <t>DTH Hammer</t>
    <phoneticPr fontId="3" type="noConversion"/>
  </si>
  <si>
    <t>청원산업</t>
    <phoneticPr fontId="3" type="noConversion"/>
  </si>
  <si>
    <t>1J33A64A54</t>
  </si>
  <si>
    <t>원승연</t>
  </si>
  <si>
    <t>cw9119@hanmail.net</t>
  </si>
  <si>
    <t>경기도 용인시 처인구 포곡읍 곡현로 216-10</t>
  </si>
  <si>
    <t>경기 용인시 처인구 포곡읍 곡현로 216-10</t>
  </si>
  <si>
    <t>체어마이스터 주식회사</t>
    <phoneticPr fontId="3" type="noConversion"/>
  </si>
  <si>
    <t>2K2862192A</t>
  </si>
  <si>
    <t>전재천</t>
  </si>
  <si>
    <t>paul@winwincm.com</t>
    <phoneticPr fontId="3" type="noConversion"/>
  </si>
  <si>
    <t>경기도 김포시 통진읍 가현로 85번길 99-4</t>
    <phoneticPr fontId="3" type="noConversion"/>
  </si>
  <si>
    <t>체어플러스</t>
  </si>
  <si>
    <t>1400202J3A</t>
  </si>
  <si>
    <t>서준석</t>
  </si>
  <si>
    <t>hi-junseok@hanmail.net</t>
    <phoneticPr fontId="3" type="noConversion"/>
  </si>
  <si>
    <t>인천광역시 계양구 서운산업로 50번길 12-12</t>
    <phoneticPr fontId="3" type="noConversion"/>
  </si>
  <si>
    <t>컴박스테크놀러지</t>
    <phoneticPr fontId="3" type="noConversion"/>
  </si>
  <si>
    <t>J2442AA483</t>
  </si>
  <si>
    <t>김철곤</t>
  </si>
  <si>
    <t>admin@commbox.co.kr</t>
    <phoneticPr fontId="3" type="noConversion"/>
  </si>
  <si>
    <t>경기도 화성시 삼성1로 2길 16</t>
    <phoneticPr fontId="3" type="noConversion"/>
  </si>
  <si>
    <t>전자칠판, 전자교탁</t>
    <phoneticPr fontId="3" type="noConversion"/>
  </si>
  <si>
    <t>케이넷주식회사</t>
  </si>
  <si>
    <t>30A8R09AA2</t>
  </si>
  <si>
    <t>서성남</t>
  </si>
  <si>
    <t>sns@e-knet.co.kr</t>
  </si>
  <si>
    <t>전북 정읍시 고부면 고부농단길 41</t>
    <phoneticPr fontId="3" type="noConversion"/>
  </si>
  <si>
    <t>서울시 강서구 양천로 551-17</t>
    <phoneticPr fontId="3" type="noConversion"/>
  </si>
  <si>
    <t>수도관</t>
    <phoneticPr fontId="3" type="noConversion"/>
  </si>
  <si>
    <t>케이앤비준우</t>
    <phoneticPr fontId="3" type="noConversion"/>
  </si>
  <si>
    <t>5148166A19</t>
  </si>
  <si>
    <t>하석준</t>
  </si>
  <si>
    <t>kbjunwoo@hanmail.net</t>
    <phoneticPr fontId="3" type="noConversion"/>
  </si>
  <si>
    <t>대구광역시 달성군 논공읍 논공로 407</t>
    <phoneticPr fontId="3" type="noConversion"/>
  </si>
  <si>
    <t>친환경 인조잔디</t>
    <phoneticPr fontId="3" type="noConversion"/>
  </si>
  <si>
    <t xml:space="preserve">케이유피피주식회사 </t>
  </si>
  <si>
    <t>2K58T75386</t>
  </si>
  <si>
    <t>오근성</t>
  </si>
  <si>
    <t>ksoh@kupp.co.kr</t>
    <phoneticPr fontId="3" type="noConversion"/>
  </si>
  <si>
    <t>충청남도 천안시 서북구 성환읍 대홍3길26</t>
    <phoneticPr fontId="3" type="noConversion"/>
  </si>
  <si>
    <t>폴리에틸렌관</t>
    <phoneticPr fontId="3" type="noConversion"/>
  </si>
  <si>
    <t>케이제이싹스앤아이엔씨 주식회사</t>
  </si>
  <si>
    <t>J2986252K6</t>
  </si>
  <si>
    <t>박종엽</t>
  </si>
  <si>
    <t>park@kjsocks.co.kr</t>
  </si>
  <si>
    <t>경기도 성남시 야탑남로 230 분당테크노파크 D-401</t>
  </si>
  <si>
    <t xml:space="preserve">코스모아이앤디주식회사 </t>
  </si>
  <si>
    <t>신영석</t>
  </si>
  <si>
    <t>hjkim@cosmoind.com</t>
    <phoneticPr fontId="3" type="noConversion"/>
  </si>
  <si>
    <t>세종특별시 전의면 음담말길 12</t>
    <phoneticPr fontId="3" type="noConversion"/>
  </si>
  <si>
    <t>(가스/수도)이음관,밸브</t>
    <phoneticPr fontId="3" type="noConversion"/>
  </si>
  <si>
    <t xml:space="preserve">쿠도커뮤니케이션주식회사 </t>
  </si>
  <si>
    <t>T74815A634</t>
  </si>
  <si>
    <t>김용식, 박기훈</t>
  </si>
  <si>
    <t>park@cudo.co.kr</t>
    <phoneticPr fontId="3" type="noConversion"/>
  </si>
  <si>
    <t>서울특별시 서초구 남부순환로 2351 아리랑타워 11층</t>
    <phoneticPr fontId="3" type="noConversion"/>
  </si>
  <si>
    <t>경기도 의왕시 성고개로 53 에이스청계타워 4층</t>
    <phoneticPr fontId="3" type="noConversion"/>
  </si>
  <si>
    <t>영상분석시스템</t>
    <phoneticPr fontId="3" type="noConversion"/>
  </si>
  <si>
    <t xml:space="preserve">크리에이티브넷주식회사 </t>
  </si>
  <si>
    <t>6568T70025</t>
  </si>
  <si>
    <t>주형진</t>
  </si>
  <si>
    <t>hjjoo@creativenet.kr</t>
    <phoneticPr fontId="3" type="noConversion"/>
  </si>
  <si>
    <t>세종특별자치시 조치원읍 새내2길 7 1층</t>
    <phoneticPr fontId="3" type="noConversion"/>
  </si>
  <si>
    <t>출입통제시스텝,영상감시장치</t>
    <phoneticPr fontId="3" type="noConversion"/>
  </si>
  <si>
    <t xml:space="preserve">크린테크 코리아주식회사 </t>
  </si>
  <si>
    <t>J2681A9040</t>
  </si>
  <si>
    <t>정성호</t>
  </si>
  <si>
    <t>ctic@kita.net</t>
  </si>
  <si>
    <t>경기도 광주시 초월읍 신월리 675-3</t>
    <phoneticPr fontId="3" type="noConversion"/>
  </si>
  <si>
    <t>경기도 광주시 초월읍 신월리 675-3</t>
  </si>
  <si>
    <t>산업용 공기필터</t>
    <phoneticPr fontId="3" type="noConversion"/>
  </si>
  <si>
    <t xml:space="preserve">키그린주식회사 </t>
  </si>
  <si>
    <t>J298193T70</t>
  </si>
  <si>
    <t>박서영</t>
  </si>
  <si>
    <t>keygreen@naver.com</t>
  </si>
  <si>
    <t>경기도 광주시 광남안로 129번길 23-15</t>
    <phoneticPr fontId="3" type="noConversion"/>
  </si>
  <si>
    <t>잔디보호매트</t>
    <phoneticPr fontId="3" type="noConversion"/>
  </si>
  <si>
    <t xml:space="preserve">탐투스주식회사 </t>
  </si>
  <si>
    <t>3R08J22636</t>
  </si>
  <si>
    <t>최명수</t>
  </si>
  <si>
    <t>kschoi02@naver.com</t>
    <phoneticPr fontId="3" type="noConversion"/>
  </si>
  <si>
    <t>경기도 부천시 오정구 석천로 345, 201동 1406호</t>
    <phoneticPr fontId="3" type="noConversion"/>
  </si>
  <si>
    <t>전자칠판, 실물화상기</t>
    <phoneticPr fontId="3" type="noConversion"/>
  </si>
  <si>
    <t>토페스</t>
    <phoneticPr fontId="3" type="noConversion"/>
  </si>
  <si>
    <t>20A8R05520</t>
  </si>
  <si>
    <t>임철규</t>
  </si>
  <si>
    <t>ceo@topes.com</t>
    <phoneticPr fontId="3" type="noConversion"/>
  </si>
  <si>
    <t>경기도 남양주시 화도읍 녹촌로 106번길 31</t>
    <phoneticPr fontId="3" type="noConversion"/>
  </si>
  <si>
    <t>CCTV시스템</t>
    <phoneticPr fontId="3" type="noConversion"/>
  </si>
  <si>
    <t>트라웍스 주식회사</t>
  </si>
  <si>
    <t>김선미</t>
  </si>
  <si>
    <t>help63@traworks.co.kr</t>
    <phoneticPr fontId="3" type="noConversion"/>
  </si>
  <si>
    <t>전북 전주시 덕진구 팔과정로 20 , 5층 503-2호</t>
    <phoneticPr fontId="3" type="noConversion"/>
  </si>
  <si>
    <t>차량번호판독시스템</t>
    <phoneticPr fontId="3" type="noConversion"/>
  </si>
  <si>
    <t xml:space="preserve">티엠시주식회사 </t>
  </si>
  <si>
    <t>이형민</t>
  </si>
  <si>
    <t>zaaz@korea.com</t>
    <phoneticPr fontId="3" type="noConversion"/>
  </si>
  <si>
    <t>경남 함안군 칠북면 삼칠로 1826</t>
    <phoneticPr fontId="3" type="noConversion"/>
  </si>
  <si>
    <t>플랜트 기자재</t>
    <phoneticPr fontId="3" type="noConversion"/>
  </si>
  <si>
    <t>평화사무용가구</t>
    <phoneticPr fontId="3" type="noConversion"/>
  </si>
  <si>
    <t>J281595662</t>
  </si>
  <si>
    <t>김윤섭</t>
  </si>
  <si>
    <t>phgg1215@naver.com</t>
    <phoneticPr fontId="3" type="noConversion"/>
  </si>
  <si>
    <t>경기도 파주시 조리읍 능안로 266번길 18 평화사무용가구</t>
    <phoneticPr fontId="3" type="noConversion"/>
  </si>
  <si>
    <t>책상,강연대,응접탁자</t>
    <phoneticPr fontId="3" type="noConversion"/>
  </si>
  <si>
    <t xml:space="preserve">플로우테크주식회사 </t>
  </si>
  <si>
    <t>2K08615036</t>
  </si>
  <si>
    <t>양재구</t>
  </si>
  <si>
    <t>jgyang@flowtech21.co.kr</t>
    <phoneticPr fontId="3" type="noConversion"/>
  </si>
  <si>
    <t>인천 부평구 부평대로 283 A동 409호</t>
    <phoneticPr fontId="3" type="noConversion"/>
  </si>
  <si>
    <t>경남 함안군 칠원읍 원서로 139-30</t>
    <phoneticPr fontId="3" type="noConversion"/>
  </si>
  <si>
    <t>하나에너텍</t>
  </si>
  <si>
    <t>409063R034</t>
  </si>
  <si>
    <t>오충록</t>
  </si>
  <si>
    <t>hana9568@hanmail.net</t>
    <phoneticPr fontId="3" type="noConversion"/>
  </si>
  <si>
    <t>전남 담양군 담양읍 에코산단3로 52</t>
    <phoneticPr fontId="3" type="noConversion"/>
  </si>
  <si>
    <t>공기순환기</t>
    <phoneticPr fontId="3" type="noConversion"/>
  </si>
  <si>
    <t>하서산업주식회사</t>
    <phoneticPr fontId="3" type="noConversion"/>
  </si>
  <si>
    <t>41682K2201</t>
  </si>
  <si>
    <t>김상국</t>
  </si>
  <si>
    <t>elimskkim@empas.com</t>
  </si>
  <si>
    <t>전라남도 화순군 동면 동농공길 7</t>
  </si>
  <si>
    <t>펌프일체형수문</t>
    <phoneticPr fontId="3" type="noConversion"/>
  </si>
  <si>
    <t xml:space="preserve">한국교육시스템주식회사 </t>
  </si>
  <si>
    <t>T718692KA5</t>
  </si>
  <si>
    <t>김영순</t>
  </si>
  <si>
    <t xml:space="preserve">koreagabe@hotmail.net </t>
    <phoneticPr fontId="3" type="noConversion"/>
  </si>
  <si>
    <t>서울특별시 종로구 종로 382,708호</t>
    <phoneticPr fontId="3" type="noConversion"/>
  </si>
  <si>
    <t>경기도 이천시 백사면 지읍로53번길 141-11</t>
    <phoneticPr fontId="3" type="noConversion"/>
  </si>
  <si>
    <t>블록교구</t>
    <phoneticPr fontId="3" type="noConversion"/>
  </si>
  <si>
    <t xml:space="preserve">한국파라마운트주식회사 </t>
  </si>
  <si>
    <t>214816519A</t>
  </si>
  <si>
    <t>조정근</t>
  </si>
  <si>
    <t>chojroot@kpara.com</t>
    <phoneticPr fontId="3" type="noConversion"/>
  </si>
  <si>
    <t>서울시 영등포구 여의대방로 69길 7, 909호</t>
    <phoneticPr fontId="3" type="noConversion"/>
  </si>
  <si>
    <t>경기도 파주시 탄현면 평화로 696-3</t>
    <phoneticPr fontId="3" type="noConversion"/>
  </si>
  <si>
    <t xml:space="preserve">벤토나이트 방수제 </t>
    <phoneticPr fontId="3" type="noConversion"/>
  </si>
  <si>
    <t>한국프라임</t>
    <phoneticPr fontId="3" type="noConversion"/>
  </si>
  <si>
    <t>2K218A5481</t>
  </si>
  <si>
    <t>이혜옥, 전병호</t>
  </si>
  <si>
    <t>primehk@naver.com</t>
    <phoneticPr fontId="3" type="noConversion"/>
  </si>
  <si>
    <t>경기도 남양주시 화도읍 비룡로 411번길 99-9</t>
    <phoneticPr fontId="3" type="noConversion"/>
  </si>
  <si>
    <t xml:space="preserve">한삼코라주식회사 </t>
  </si>
  <si>
    <t>4188R06420</t>
  </si>
  <si>
    <t>조남수</t>
  </si>
  <si>
    <t>hansamkora@naver.com</t>
    <phoneticPr fontId="3" type="noConversion"/>
  </si>
  <si>
    <t>전북 김제시 금산면 구성길 364</t>
    <phoneticPr fontId="3" type="noConversion"/>
  </si>
  <si>
    <t>자동 염소투입기,물탱크</t>
    <phoneticPr fontId="3" type="noConversion"/>
  </si>
  <si>
    <t xml:space="preserve">한성의료산업주식회사 </t>
  </si>
  <si>
    <t>R038606508</t>
  </si>
  <si>
    <t>유동수</t>
  </si>
  <si>
    <t>6740097@naver.com</t>
    <phoneticPr fontId="3" type="noConversion"/>
  </si>
  <si>
    <t>충남 천안시 동남구 목천읍 서흥1길 81</t>
    <phoneticPr fontId="3" type="noConversion"/>
  </si>
  <si>
    <t>고압증기멸군기</t>
    <phoneticPr fontId="3" type="noConversion"/>
  </si>
  <si>
    <t xml:space="preserve">한유시스템주식회사 </t>
  </si>
  <si>
    <t>J248145184</t>
  </si>
  <si>
    <t>한영일</t>
  </si>
  <si>
    <t>hy0101@unitel.co.kr</t>
    <phoneticPr fontId="3" type="noConversion"/>
  </si>
  <si>
    <t>경기도 화성시 비봉면 화성로1616번길94</t>
    <phoneticPr fontId="3" type="noConversion"/>
  </si>
  <si>
    <t>운동장용 의자</t>
    <phoneticPr fontId="3" type="noConversion"/>
  </si>
  <si>
    <t>해신체어</t>
  </si>
  <si>
    <t>2KA1938983</t>
  </si>
  <si>
    <t>연봉흠</t>
  </si>
  <si>
    <t>haesin01@haesin01.com</t>
    <phoneticPr fontId="3" type="noConversion"/>
  </si>
  <si>
    <t>인천광역시 서구 세자봉로 100번길 19</t>
    <phoneticPr fontId="3" type="noConversion"/>
  </si>
  <si>
    <t xml:space="preserve">현대인프라코어주식회사 </t>
  </si>
  <si>
    <t>양종석</t>
  </si>
  <si>
    <t>hd2386@naver.com</t>
    <phoneticPr fontId="3" type="noConversion"/>
  </si>
  <si>
    <t>서울시 송파구 법원로 114, B동 1009호</t>
    <phoneticPr fontId="3" type="noConversion"/>
  </si>
  <si>
    <t>화재수신기</t>
    <phoneticPr fontId="3" type="noConversion"/>
  </si>
  <si>
    <t>혜성산업주식회사</t>
  </si>
  <si>
    <t>2K98T79083</t>
  </si>
  <si>
    <t>김진철</t>
  </si>
  <si>
    <t>jckim54@soleno.co.kr</t>
    <phoneticPr fontId="3" type="noConversion"/>
  </si>
  <si>
    <t>인천시 남동구 논현동 434-6 남동공단 444BL 6LT</t>
    <phoneticPr fontId="3" type="noConversion"/>
  </si>
  <si>
    <t>연결식 객석의자</t>
    <phoneticPr fontId="3" type="noConversion"/>
  </si>
  <si>
    <t>호평중공업 주식회사</t>
  </si>
  <si>
    <t>4058T74A58</t>
  </si>
  <si>
    <t>윤상원</t>
  </si>
  <si>
    <t>jsprit@nate.com</t>
    <phoneticPr fontId="3" type="noConversion"/>
  </si>
  <si>
    <t>전라북도 김제시 금구면 옥성리 500-13</t>
    <phoneticPr fontId="3" type="noConversion"/>
  </si>
  <si>
    <t>전북 군산시 자유무역로 140번지</t>
    <phoneticPr fontId="3" type="noConversion"/>
  </si>
  <si>
    <t>수문,권양기,펌프,제진기</t>
    <phoneticPr fontId="3" type="noConversion"/>
  </si>
  <si>
    <t xml:space="preserve">화신주방산업주식회사 </t>
  </si>
  <si>
    <t>J268183938</t>
  </si>
  <si>
    <t>이승구</t>
  </si>
  <si>
    <t>sesrkd@naver.com</t>
    <phoneticPr fontId="3" type="noConversion"/>
  </si>
  <si>
    <t>경기도 광주시 고불로 229번지 32(태전동 474)</t>
    <phoneticPr fontId="3" type="noConversion"/>
  </si>
  <si>
    <t>상업용 주방기구</t>
    <phoneticPr fontId="3" type="noConversion"/>
  </si>
  <si>
    <t>해외조달시장 진출역량 분석서</t>
    <phoneticPr fontId="3" type="noConversion"/>
  </si>
  <si>
    <t>Q1. 기업명 부분에 특정기업만 입력될 수 있도록 셋팅하시오.</t>
    <phoneticPr fontId="3" type="noConversion"/>
  </si>
  <si>
    <t>Q2. 함수를 사용하여 기업정보의 데이터를 가져오시오.</t>
    <phoneticPr fontId="3" type="noConversion"/>
  </si>
  <si>
    <t>Q3. 함수를 사용하여, 역량분석 세부내용을 가져오시오. (단, 기업명에 맞쳐 데이터를 가져와야함)</t>
    <phoneticPr fontId="3" type="noConversion"/>
  </si>
  <si>
    <t>Q4. 함수를 사용하여, 세부내용을 아래 조건표에 맞춰 표시하시오.</t>
    <phoneticPr fontId="3" type="noConversion"/>
  </si>
  <si>
    <t>3)해외마케팅 자료 보유</t>
    <phoneticPr fontId="3" type="noConversion"/>
  </si>
  <si>
    <t>1.기본정보</t>
    <phoneticPr fontId="3" type="noConversion"/>
  </si>
  <si>
    <t>2.제품정보</t>
    <phoneticPr fontId="3" type="noConversion"/>
  </si>
  <si>
    <t>3.소속정보</t>
    <phoneticPr fontId="3" type="noConversion"/>
  </si>
  <si>
    <t>입찰 제안서</t>
    <phoneticPr fontId="3" type="noConversion"/>
  </si>
  <si>
    <t>홈페이지 1</t>
    <phoneticPr fontId="3" type="noConversion"/>
  </si>
  <si>
    <t>홈페이지2</t>
    <phoneticPr fontId="3" type="noConversion"/>
  </si>
  <si>
    <t>홈페이지 3</t>
    <phoneticPr fontId="3" type="noConversion"/>
  </si>
  <si>
    <t>㈜대경바스컴</t>
    <phoneticPr fontId="3" type="noConversion"/>
  </si>
  <si>
    <t>㈜신산이</t>
    <phoneticPr fontId="3" type="noConversion"/>
  </si>
  <si>
    <t>미등록</t>
    <phoneticPr fontId="3" type="noConversion"/>
  </si>
  <si>
    <t>㈜동아스트</t>
    <phoneticPr fontId="3" type="noConversion"/>
  </si>
  <si>
    <t>미제출</t>
    <phoneticPr fontId="3" type="noConversion"/>
  </si>
  <si>
    <t>㈜옥서스</t>
    <phoneticPr fontId="3" type="noConversion"/>
  </si>
  <si>
    <t>(주)태진인포텍</t>
    <phoneticPr fontId="3" type="noConversion"/>
  </si>
  <si>
    <t>㈜늑대와여우컴퓨터</t>
  </si>
  <si>
    <t>㈜서광양행</t>
  </si>
  <si>
    <t>㈜청우네이처</t>
    <phoneticPr fontId="3" type="noConversion"/>
  </si>
  <si>
    <t>㈜대흥에프에스씨복합창</t>
    <phoneticPr fontId="3" type="noConversion"/>
  </si>
  <si>
    <t>로지시스템(주)</t>
    <phoneticPr fontId="3" type="noConversion"/>
  </si>
  <si>
    <t>㈜본우드</t>
  </si>
  <si>
    <t>㈜디투엔지니어링</t>
    <phoneticPr fontId="3" type="noConversion"/>
  </si>
  <si>
    <t>㈜아하정보통신</t>
  </si>
  <si>
    <t>(주)이노셈코리아</t>
    <phoneticPr fontId="3" type="noConversion"/>
  </si>
  <si>
    <t>(주)유니온앤이씨</t>
    <phoneticPr fontId="3" type="noConversion"/>
  </si>
  <si>
    <t>한성의료산업(주)</t>
    <phoneticPr fontId="3" type="noConversion"/>
  </si>
  <si>
    <t>기준</t>
    <phoneticPr fontId="3" type="noConversion"/>
  </si>
  <si>
    <t>첫번째 인수</t>
    <phoneticPr fontId="3" type="noConversion"/>
  </si>
  <si>
    <t>※ INDEX 함수를 그림으로 알아볼까요?</t>
    <phoneticPr fontId="3" type="noConversion"/>
  </si>
  <si>
    <t>※ OFFSET 함수를 그림으로 알아볼까요?</t>
    <phoneticPr fontId="3" type="noConversion"/>
  </si>
  <si>
    <t xml:space="preserve"> =OFFSET(N11,</t>
    <phoneticPr fontId="3" type="noConversion"/>
  </si>
  <si>
    <t>N11</t>
    <phoneticPr fontId="3" type="noConversion"/>
  </si>
  <si>
    <t>N15</t>
    <phoneticPr fontId="3" type="noConversion"/>
  </si>
  <si>
    <t>P15</t>
    <phoneticPr fontId="3" type="noConversion"/>
  </si>
  <si>
    <t>STEP 01</t>
    <phoneticPr fontId="3" type="noConversion"/>
  </si>
  <si>
    <t>STEP 02</t>
    <phoneticPr fontId="3" type="noConversion"/>
  </si>
  <si>
    <t>STEP 03</t>
    <phoneticPr fontId="3" type="noConversion"/>
  </si>
  <si>
    <r>
      <t xml:space="preserve"> =OFFSET(</t>
    </r>
    <r>
      <rPr>
        <sz val="13"/>
        <color theme="1"/>
        <rFont val="맑은 고딕"/>
        <family val="3"/>
        <charset val="129"/>
        <scheme val="minor"/>
      </rPr>
      <t>N11</t>
    </r>
    <r>
      <rPr>
        <b/>
        <sz val="13"/>
        <color theme="1"/>
        <rFont val="맑은 고딕"/>
        <family val="3"/>
        <charset val="129"/>
        <scheme val="minor"/>
      </rPr>
      <t>,</t>
    </r>
    <r>
      <rPr>
        <b/>
        <sz val="13"/>
        <color rgb="FFC00000"/>
        <rFont val="맑은 고딕"/>
        <family val="3"/>
        <charset val="129"/>
        <scheme val="minor"/>
      </rPr>
      <t>4,2</t>
    </r>
    <r>
      <rPr>
        <b/>
        <sz val="13"/>
        <color theme="1"/>
        <rFont val="맑은 고딕"/>
        <family val="3"/>
        <charset val="129"/>
        <scheme val="minor"/>
      </rPr>
      <t>)</t>
    </r>
    <phoneticPr fontId="3" type="noConversion"/>
  </si>
  <si>
    <r>
      <t xml:space="preserve"> =OFFSET(</t>
    </r>
    <r>
      <rPr>
        <sz val="13"/>
        <color theme="1"/>
        <rFont val="맑은 고딕"/>
        <family val="3"/>
        <charset val="129"/>
        <scheme val="minor"/>
      </rPr>
      <t>N11,4,2</t>
    </r>
    <r>
      <rPr>
        <b/>
        <sz val="13"/>
        <color theme="1"/>
        <rFont val="맑은 고딕"/>
        <family val="3"/>
        <charset val="129"/>
        <scheme val="minor"/>
      </rPr>
      <t>,</t>
    </r>
    <r>
      <rPr>
        <b/>
        <sz val="13"/>
        <color rgb="FFC00000"/>
        <rFont val="맑은 고딕"/>
        <family val="3"/>
        <charset val="129"/>
        <scheme val="minor"/>
      </rPr>
      <t>3,4</t>
    </r>
    <r>
      <rPr>
        <b/>
        <sz val="13"/>
        <color theme="1"/>
        <rFont val="맑은 고딕"/>
        <family val="3"/>
        <charset val="129"/>
        <scheme val="minor"/>
      </rPr>
      <t>)</t>
    </r>
    <phoneticPr fontId="3" type="noConversion"/>
  </si>
  <si>
    <t>일자</t>
    <phoneticPr fontId="52" type="noConversion"/>
  </si>
  <si>
    <t>√ 매크로 기록기를 이용한 업무 자동화( a.k.a 녹화 기능)</t>
    <phoneticPr fontId="3" type="noConversion"/>
  </si>
  <si>
    <t>판매처</t>
    <phoneticPr fontId="3" type="noConversion"/>
  </si>
  <si>
    <t>상품명</t>
    <phoneticPr fontId="3" type="noConversion"/>
  </si>
  <si>
    <t>판매구분</t>
    <phoneticPr fontId="3" type="noConversion"/>
  </si>
  <si>
    <t>판매수량</t>
    <phoneticPr fontId="3" type="noConversion"/>
  </si>
  <si>
    <t>반품수량</t>
    <phoneticPr fontId="3" type="noConversion"/>
  </si>
  <si>
    <t>쿠팡</t>
  </si>
  <si>
    <t>하루웰빙 락토 리얼 포스트바이오틱스 500mg x 60캡슐</t>
  </si>
  <si>
    <t>모바일</t>
  </si>
  <si>
    <t>네이버</t>
  </si>
  <si>
    <t>골든팜 지웨이 올스타 스팀 닭가슴살 오리지널맛 100g</t>
  </si>
  <si>
    <t>PC</t>
  </si>
  <si>
    <t>지웨이 프로바이오틱스 생 유산균 180mg x 30캡슐</t>
  </si>
  <si>
    <t>미가온 바르닭 소스품은 닭가슴살 양념치킨 100g</t>
  </si>
  <si>
    <t>티몬</t>
  </si>
  <si>
    <t>제주특별자치도개발공사 삼다수 2L</t>
  </si>
  <si>
    <t>에스큐 SQ 캡슐 프로바이오틱스 생유산균 500mg x 30캡슐</t>
  </si>
  <si>
    <t>지웨이 슈가 먹는 저분자 피쉬 콜라겐 펩타이드 150g</t>
  </si>
  <si>
    <t>CJ제일제당 스팸 클래식 8호 선물세트</t>
  </si>
  <si>
    <t>연무농협 황금도깨미 백미 20Kg</t>
  </si>
  <si>
    <t>11번가</t>
  </si>
  <si>
    <t>더리얼 엘라스틴 콜라겐 2g x 30포</t>
  </si>
  <si>
    <t>티몬</t>
    <phoneticPr fontId="3" type="noConversion"/>
  </si>
  <si>
    <t>웰릿 리뉴 콜라겐 20g x 14포</t>
  </si>
  <si>
    <t>CJ제일제당 햇반 210g</t>
  </si>
  <si>
    <t>비비고 왕교자 만두 1.05kg</t>
  </si>
  <si>
    <t>CJ제일제당 비비고 사골곰탕 500g</t>
  </si>
  <si>
    <t>네이버</t>
    <phoneticPr fontId="3" type="noConversion"/>
  </si>
  <si>
    <t>대상 종가집 행복이온 포기김치 10kg</t>
  </si>
  <si>
    <t>맛있는 오뚜기밥 210g</t>
  </si>
  <si>
    <t>락토핏 생유산균 골드 2g x 50포</t>
  </si>
  <si>
    <t>11번가</t>
    <phoneticPr fontId="3" type="noConversion"/>
  </si>
  <si>
    <t>피코크 조선호텔 포기김치 4kg</t>
  </si>
  <si>
    <t>오늘의바디 에이치프로틴 WPI 초코맛</t>
  </si>
  <si>
    <t>올반 찰 핫도그 80g</t>
  </si>
  <si>
    <t>ANCHOR 무염버터 454g</t>
  </si>
  <si>
    <t>쿠팡</t>
    <phoneticPr fontId="3" type="noConversion"/>
  </si>
  <si>
    <t>농심 백산수 2L</t>
  </si>
  <si>
    <t>고려은단 비타민C 1000 1080mg x 600정</t>
  </si>
  <si>
    <t>백년한과 모듬유과 2kg 선물세트</t>
  </si>
  <si>
    <t>납작 냉동 당면만두 600g</t>
  </si>
  <si>
    <t>에버콜라겐 타임 비오틴 3g x 30포</t>
  </si>
  <si>
    <t>농심 신라면 120g</t>
  </si>
  <si>
    <t>수향미 골든퀸 10kg</t>
  </si>
  <si>
    <t>스파클 생수 500ml</t>
  </si>
  <si>
    <t>납작만두/일번지</t>
  </si>
  <si>
    <t>노르웨이 순살 간고등어 냉동고등어 150g</t>
  </si>
  <si>
    <t>롯데칠성음료 펩시콜라 제로 355ml</t>
  </si>
  <si>
    <t>춘천 햇님이네 닭갈비 1kg</t>
  </si>
  <si>
    <t>금우촌 수제 등심 치즈 돈가스 180g</t>
  </si>
  <si>
    <t>오늘의바디 오바디 쉐이크 초코맛</t>
  </si>
  <si>
    <t>웰릿 이너틱스 2g x 14포</t>
  </si>
  <si>
    <t>서울우유 생크림 500ml</t>
  </si>
  <si>
    <t>포뉴 초임계 알티지 오메가3 식물성캡슐 650mg x 60캡슐</t>
  </si>
  <si>
    <r>
      <t xml:space="preserve">Q2. 아래의 데이터에서 </t>
    </r>
    <r>
      <rPr>
        <b/>
        <u/>
        <sz val="13"/>
        <color theme="1"/>
        <rFont val="맑은 고딕"/>
        <family val="3"/>
        <charset val="129"/>
        <scheme val="minor"/>
      </rPr>
      <t>"2019"</t>
    </r>
    <r>
      <rPr>
        <b/>
        <sz val="13"/>
        <color theme="1"/>
        <rFont val="맑은 고딕"/>
        <family val="3"/>
        <charset val="129"/>
        <scheme val="minor"/>
      </rPr>
      <t>은 몇번째 열에 있나요?</t>
    </r>
    <phoneticPr fontId="3" type="noConversion"/>
  </si>
  <si>
    <t>잘리의 엑셀 클래스 수강생 현황</t>
    <phoneticPr fontId="3" type="noConversion"/>
  </si>
  <si>
    <t>단위 : 만원</t>
    <phoneticPr fontId="3" type="noConversion"/>
  </si>
  <si>
    <t>회원번호</t>
    <phoneticPr fontId="3" type="noConversion"/>
  </si>
  <si>
    <t>수강생</t>
    <phoneticPr fontId="3" type="noConversion"/>
  </si>
  <si>
    <t>성별</t>
    <phoneticPr fontId="3" type="noConversion"/>
  </si>
  <si>
    <t>강사</t>
    <phoneticPr fontId="3" type="noConversion"/>
  </si>
  <si>
    <t>할인율</t>
    <phoneticPr fontId="3" type="noConversion"/>
  </si>
  <si>
    <t>레벨</t>
    <phoneticPr fontId="3" type="noConversion"/>
  </si>
  <si>
    <t>할인된 수강료</t>
    <phoneticPr fontId="3" type="noConversion"/>
  </si>
  <si>
    <t>A레벨</t>
    <phoneticPr fontId="3" type="noConversion"/>
  </si>
  <si>
    <t>B레벨</t>
    <phoneticPr fontId="3" type="noConversion"/>
  </si>
  <si>
    <t>C레벨</t>
    <phoneticPr fontId="3" type="noConversion"/>
  </si>
  <si>
    <t>D레벨</t>
    <phoneticPr fontId="3" type="noConversion"/>
  </si>
  <si>
    <t>2022-A7</t>
    <phoneticPr fontId="3" type="noConversion"/>
  </si>
  <si>
    <t>고건</t>
    <phoneticPr fontId="3" type="noConversion"/>
  </si>
  <si>
    <t>남</t>
    <phoneticPr fontId="3" type="noConversion"/>
  </si>
  <si>
    <t>덕수</t>
    <phoneticPr fontId="3" type="noConversion"/>
  </si>
  <si>
    <t>2022-A1</t>
    <phoneticPr fontId="3" type="noConversion"/>
  </si>
  <si>
    <t>김지은</t>
    <phoneticPr fontId="3" type="noConversion"/>
  </si>
  <si>
    <t>여</t>
    <phoneticPr fontId="3" type="noConversion"/>
  </si>
  <si>
    <t>잘리</t>
    <phoneticPr fontId="3" type="noConversion"/>
  </si>
  <si>
    <t>2022-A13</t>
    <phoneticPr fontId="3" type="noConversion"/>
  </si>
  <si>
    <t>박현</t>
    <phoneticPr fontId="3" type="noConversion"/>
  </si>
  <si>
    <t>2022-A4</t>
    <phoneticPr fontId="3" type="noConversion"/>
  </si>
  <si>
    <t>안영주</t>
    <phoneticPr fontId="3" type="noConversion"/>
  </si>
  <si>
    <t>2022-A8</t>
    <phoneticPr fontId="3" type="noConversion"/>
  </si>
  <si>
    <t>유호균</t>
    <phoneticPr fontId="3" type="noConversion"/>
  </si>
  <si>
    <t>2022-A10</t>
    <phoneticPr fontId="3" type="noConversion"/>
  </si>
  <si>
    <t>이선우</t>
    <phoneticPr fontId="3" type="noConversion"/>
  </si>
  <si>
    <t>2022-A9</t>
    <phoneticPr fontId="3" type="noConversion"/>
  </si>
  <si>
    <t>이영복</t>
    <phoneticPr fontId="3" type="noConversion"/>
  </si>
  <si>
    <t>2022-A11</t>
    <phoneticPr fontId="3" type="noConversion"/>
  </si>
  <si>
    <t>이지영</t>
    <phoneticPr fontId="3" type="noConversion"/>
  </si>
  <si>
    <t>2022-A12</t>
    <phoneticPr fontId="3" type="noConversion"/>
  </si>
  <si>
    <t>이진희</t>
    <phoneticPr fontId="3" type="noConversion"/>
  </si>
  <si>
    <t>2022-A3</t>
    <phoneticPr fontId="3" type="noConversion"/>
  </si>
  <si>
    <t>이태우</t>
    <phoneticPr fontId="3" type="noConversion"/>
  </si>
  <si>
    <t>2022-A14</t>
    <phoneticPr fontId="3" type="noConversion"/>
  </si>
  <si>
    <t>임위</t>
    <phoneticPr fontId="3" type="noConversion"/>
  </si>
  <si>
    <t>2022-A5</t>
    <phoneticPr fontId="3" type="noConversion"/>
  </si>
  <si>
    <t>정진우</t>
    <phoneticPr fontId="3" type="noConversion"/>
  </si>
  <si>
    <t>2022-A6</t>
    <phoneticPr fontId="3" type="noConversion"/>
  </si>
  <si>
    <t>허원회</t>
    <phoneticPr fontId="3" type="noConversion"/>
  </si>
  <si>
    <t>2022-A2</t>
    <phoneticPr fontId="3" type="noConversion"/>
  </si>
  <si>
    <t>황혜정</t>
    <phoneticPr fontId="3" type="noConversion"/>
  </si>
  <si>
    <t>충청남도</t>
    <phoneticPr fontId="3" type="noConversion"/>
  </si>
  <si>
    <t>충청북도</t>
    <phoneticPr fontId="3" type="noConversion"/>
  </si>
  <si>
    <t>서울시 강서구 화곡1동사무소 전입내역</t>
    <phoneticPr fontId="3" type="noConversion"/>
  </si>
  <si>
    <t>서울시 노원구</t>
  </si>
  <si>
    <t>서울시 노원구</t>
    <phoneticPr fontId="3" type="noConversion"/>
  </si>
  <si>
    <t>서울시 강남구</t>
  </si>
  <si>
    <t>서울시 강남구</t>
    <phoneticPr fontId="3" type="noConversion"/>
  </si>
  <si>
    <t>서울시 양천구</t>
  </si>
  <si>
    <t>서울시 양천구</t>
    <phoneticPr fontId="3" type="noConversion"/>
  </si>
  <si>
    <t>서울시 마포구</t>
  </si>
  <si>
    <t>서울시 마포구</t>
    <phoneticPr fontId="3" type="noConversion"/>
  </si>
  <si>
    <t>전라남도</t>
  </si>
  <si>
    <t>전라남도</t>
    <phoneticPr fontId="3" type="noConversion"/>
  </si>
  <si>
    <t>제주도</t>
  </si>
  <si>
    <t>제주도</t>
    <phoneticPr fontId="3" type="noConversion"/>
  </si>
  <si>
    <t>전라북도</t>
  </si>
  <si>
    <t>전라북도</t>
    <phoneticPr fontId="3" type="noConversion"/>
  </si>
  <si>
    <t>경상남도</t>
  </si>
  <si>
    <t>경상북도</t>
  </si>
  <si>
    <t>인천시</t>
    <phoneticPr fontId="3" type="noConversion"/>
  </si>
  <si>
    <t>경기도</t>
  </si>
  <si>
    <t>서울시 관악구</t>
    <phoneticPr fontId="3" type="noConversion"/>
  </si>
  <si>
    <t>여성</t>
    <phoneticPr fontId="3" type="noConversion"/>
  </si>
  <si>
    <t>남성</t>
    <phoneticPr fontId="3" type="noConversion"/>
  </si>
  <si>
    <t>충청남도</t>
  </si>
  <si>
    <t>충청북도</t>
  </si>
  <si>
    <t>서울시 은평구</t>
    <phoneticPr fontId="3" type="noConversion"/>
  </si>
  <si>
    <t>서울시 용산구</t>
    <phoneticPr fontId="3" type="noConversion"/>
  </si>
  <si>
    <t>지역</t>
    <phoneticPr fontId="52" type="noConversion"/>
  </si>
  <si>
    <t>전입자 수</t>
    <phoneticPr fontId="52" type="noConversion"/>
  </si>
  <si>
    <t>성별</t>
    <phoneticPr fontId="52" type="noConversion"/>
  </si>
  <si>
    <t>VLOOKUP 응용</t>
    <phoneticPr fontId="3" type="noConversion"/>
  </si>
  <si>
    <t>제품</t>
    <phoneticPr fontId="3" type="noConversion"/>
  </si>
  <si>
    <t>지점</t>
    <phoneticPr fontId="3" type="noConversion"/>
  </si>
  <si>
    <t>가격</t>
    <phoneticPr fontId="3" type="noConversion"/>
  </si>
  <si>
    <t>블루맨투맨</t>
    <phoneticPr fontId="3" type="noConversion"/>
  </si>
  <si>
    <t>A지역</t>
    <phoneticPr fontId="3" type="noConversion"/>
  </si>
  <si>
    <t>체크셔츠</t>
    <phoneticPr fontId="3" type="noConversion"/>
  </si>
  <si>
    <t>B지역</t>
    <phoneticPr fontId="3" type="noConversion"/>
  </si>
  <si>
    <t>와이드팬츠</t>
    <phoneticPr fontId="3" type="noConversion"/>
  </si>
  <si>
    <t>C지역</t>
    <phoneticPr fontId="3" type="noConversion"/>
  </si>
  <si>
    <t>U넥티셔츠</t>
    <phoneticPr fontId="3" type="noConversion"/>
  </si>
  <si>
    <t>잠옷</t>
    <phoneticPr fontId="3" type="noConversion"/>
  </si>
  <si>
    <t>H라인스커트</t>
    <phoneticPr fontId="3" type="noConversion"/>
  </si>
  <si>
    <t>무스탕</t>
    <phoneticPr fontId="3" type="noConversion"/>
  </si>
  <si>
    <t>오리털패딩</t>
    <phoneticPr fontId="3" type="noConversion"/>
  </si>
  <si>
    <t>언더웨어</t>
    <phoneticPr fontId="3" type="noConversion"/>
  </si>
  <si>
    <t>VLOOKUP 응용 ( 검색기능 )</t>
    <phoneticPr fontId="3" type="noConversion"/>
  </si>
  <si>
    <t>제품명</t>
    <phoneticPr fontId="3" type="noConversion"/>
  </si>
  <si>
    <t>혼용율</t>
    <phoneticPr fontId="3" type="noConversion"/>
  </si>
  <si>
    <t>혼용률</t>
    <phoneticPr fontId="3" type="noConversion"/>
  </si>
  <si>
    <t>면 100%</t>
    <phoneticPr fontId="3" type="noConversion"/>
  </si>
  <si>
    <t>면 100%</t>
  </si>
  <si>
    <t>울 100%</t>
    <phoneticPr fontId="3" type="noConversion"/>
  </si>
  <si>
    <t>울 100%</t>
  </si>
  <si>
    <t>폴리 100%</t>
    <phoneticPr fontId="3" type="noConversion"/>
  </si>
  <si>
    <t>폴리 100%</t>
  </si>
  <si>
    <t>셀주소</t>
    <phoneticPr fontId="55" type="noConversion"/>
  </si>
  <si>
    <t>셀값에 해당하는 값</t>
    <phoneticPr fontId="55" type="noConversion"/>
  </si>
  <si>
    <t>국내 엔터테인먼트 주요 연예인</t>
    <phoneticPr fontId="55" type="noConversion"/>
  </si>
  <si>
    <t xml:space="preserve"> =INDIRECT(참조 대상)</t>
    <phoneticPr fontId="3" type="noConversion"/>
  </si>
  <si>
    <t>SM</t>
    <phoneticPr fontId="55" type="noConversion"/>
  </si>
  <si>
    <t>JYP</t>
    <phoneticPr fontId="55" type="noConversion"/>
  </si>
  <si>
    <t>YG</t>
    <phoneticPr fontId="55" type="noConversion"/>
  </si>
  <si>
    <t>숲</t>
    <phoneticPr fontId="55" type="noConversion"/>
  </si>
  <si>
    <t>호두앤유</t>
    <phoneticPr fontId="55" type="noConversion"/>
  </si>
  <si>
    <t>보아</t>
    <phoneticPr fontId="3" type="noConversion"/>
  </si>
  <si>
    <t>박진영</t>
    <phoneticPr fontId="55" type="noConversion"/>
  </si>
  <si>
    <t>지디</t>
    <phoneticPr fontId="55" type="noConversion"/>
  </si>
  <si>
    <t>공유</t>
    <phoneticPr fontId="55" type="noConversion"/>
  </si>
  <si>
    <t>김혜수</t>
    <phoneticPr fontId="55" type="noConversion"/>
  </si>
  <si>
    <t>태연</t>
    <phoneticPr fontId="3" type="noConversion"/>
  </si>
  <si>
    <t>택연</t>
    <phoneticPr fontId="55" type="noConversion"/>
  </si>
  <si>
    <t>T.O.P</t>
    <phoneticPr fontId="55" type="noConversion"/>
  </si>
  <si>
    <t>공효진</t>
    <phoneticPr fontId="55" type="noConversion"/>
  </si>
  <si>
    <t>신하균</t>
    <phoneticPr fontId="55" type="noConversion"/>
  </si>
  <si>
    <t>윤아</t>
    <phoneticPr fontId="3" type="noConversion"/>
  </si>
  <si>
    <t>나연</t>
    <phoneticPr fontId="55" type="noConversion"/>
  </si>
  <si>
    <t>태양</t>
    <phoneticPr fontId="55" type="noConversion"/>
  </si>
  <si>
    <t>김재욱</t>
    <phoneticPr fontId="55" type="noConversion"/>
  </si>
  <si>
    <t>이선균</t>
    <phoneticPr fontId="55" type="noConversion"/>
  </si>
  <si>
    <t>이특</t>
    <phoneticPr fontId="3" type="noConversion"/>
  </si>
  <si>
    <t>쯔위</t>
    <phoneticPr fontId="55" type="noConversion"/>
  </si>
  <si>
    <t>제니</t>
    <phoneticPr fontId="55" type="noConversion"/>
  </si>
  <si>
    <t>서현진</t>
    <phoneticPr fontId="55" type="noConversion"/>
  </si>
  <si>
    <t>전혜진</t>
    <phoneticPr fontId="55" type="noConversion"/>
  </si>
  <si>
    <t>규현</t>
    <phoneticPr fontId="3" type="noConversion"/>
  </si>
  <si>
    <t>다현</t>
    <phoneticPr fontId="55" type="noConversion"/>
  </si>
  <si>
    <t>리사</t>
    <phoneticPr fontId="55" type="noConversion"/>
  </si>
  <si>
    <t>전도연</t>
    <phoneticPr fontId="55" type="noConversion"/>
  </si>
  <si>
    <t>하윤경</t>
    <phoneticPr fontId="55" type="noConversion"/>
  </si>
  <si>
    <t>아이린</t>
    <phoneticPr fontId="3" type="noConversion"/>
  </si>
  <si>
    <t>정연</t>
    <phoneticPr fontId="55" type="noConversion"/>
  </si>
  <si>
    <t>MINO</t>
    <phoneticPr fontId="55" type="noConversion"/>
  </si>
  <si>
    <t>정유미</t>
    <phoneticPr fontId="55" type="noConversion"/>
  </si>
  <si>
    <t>이성민</t>
    <phoneticPr fontId="55" type="noConversion"/>
  </si>
  <si>
    <t>슬기</t>
    <phoneticPr fontId="3" type="noConversion"/>
  </si>
  <si>
    <t>채령</t>
    <phoneticPr fontId="55" type="noConversion"/>
  </si>
  <si>
    <t>AKMU</t>
    <phoneticPr fontId="55" type="noConversion"/>
  </si>
  <si>
    <t>최우식</t>
    <phoneticPr fontId="55" type="noConversion"/>
  </si>
  <si>
    <t>차선우</t>
    <phoneticPr fontId="55" type="noConversion"/>
  </si>
  <si>
    <t>카리나</t>
    <phoneticPr fontId="3" type="noConversion"/>
  </si>
  <si>
    <t>류진</t>
    <phoneticPr fontId="55" type="noConversion"/>
  </si>
  <si>
    <t>IKON</t>
    <phoneticPr fontId="55" type="noConversion"/>
  </si>
  <si>
    <t>수지</t>
    <phoneticPr fontId="55" type="noConversion"/>
  </si>
  <si>
    <t>최덕문</t>
    <phoneticPr fontId="55" type="noConversion"/>
  </si>
  <si>
    <t>윈터</t>
    <phoneticPr fontId="3" type="noConversion"/>
  </si>
  <si>
    <t>리아</t>
    <phoneticPr fontId="55" type="noConversion"/>
  </si>
  <si>
    <t>TREASURE</t>
    <phoneticPr fontId="55" type="noConversion"/>
  </si>
  <si>
    <t>남주혁</t>
    <phoneticPr fontId="55" type="noConversion"/>
  </si>
  <si>
    <t>이준우</t>
    <phoneticPr fontId="55" type="noConversion"/>
  </si>
  <si>
    <t>1차</t>
    <phoneticPr fontId="3" type="noConversion"/>
  </si>
  <si>
    <t>2차</t>
    <phoneticPr fontId="3" type="noConversion"/>
  </si>
  <si>
    <t>3차</t>
    <phoneticPr fontId="3" type="noConversion"/>
  </si>
  <si>
    <t>분류</t>
    <phoneticPr fontId="3" type="noConversion"/>
  </si>
  <si>
    <t>회사명</t>
    <phoneticPr fontId="3" type="noConversion"/>
  </si>
  <si>
    <t>부서명</t>
    <phoneticPr fontId="3" type="noConversion"/>
  </si>
  <si>
    <t>조건표</t>
    <phoneticPr fontId="3" type="noConversion"/>
  </si>
  <si>
    <t>현대 차 종류</t>
    <phoneticPr fontId="3" type="noConversion"/>
  </si>
  <si>
    <t>기아 차 종류</t>
    <phoneticPr fontId="3" type="noConversion"/>
  </si>
  <si>
    <t>삼성 차 종류</t>
    <phoneticPr fontId="3" type="noConversion"/>
  </si>
  <si>
    <t>현대</t>
    <phoneticPr fontId="3" type="noConversion"/>
  </si>
  <si>
    <t>아반떼</t>
    <phoneticPr fontId="3" type="noConversion"/>
  </si>
  <si>
    <t>K3</t>
    <phoneticPr fontId="3" type="noConversion"/>
  </si>
  <si>
    <t>SM3</t>
    <phoneticPr fontId="3" type="noConversion"/>
  </si>
  <si>
    <t>렌탈</t>
    <phoneticPr fontId="3" type="noConversion"/>
  </si>
  <si>
    <t>기아</t>
    <phoneticPr fontId="3" type="noConversion"/>
  </si>
  <si>
    <t>그랜져</t>
    <phoneticPr fontId="3" type="noConversion"/>
  </si>
  <si>
    <t>K5</t>
    <phoneticPr fontId="3" type="noConversion"/>
  </si>
  <si>
    <t>SM5</t>
    <phoneticPr fontId="3" type="noConversion"/>
  </si>
  <si>
    <t>요식업</t>
    <phoneticPr fontId="3" type="noConversion"/>
  </si>
  <si>
    <t>삼성</t>
    <phoneticPr fontId="3" type="noConversion"/>
  </si>
  <si>
    <t>싼타페</t>
    <phoneticPr fontId="3" type="noConversion"/>
  </si>
  <si>
    <t>쏘렌토</t>
    <phoneticPr fontId="3" type="noConversion"/>
  </si>
  <si>
    <t>QM5</t>
    <phoneticPr fontId="3" type="noConversion"/>
  </si>
  <si>
    <t>주방 종류</t>
    <phoneticPr fontId="3" type="noConversion"/>
  </si>
  <si>
    <t>가전 종류</t>
    <phoneticPr fontId="3" type="noConversion"/>
  </si>
  <si>
    <t>음향 종류</t>
    <phoneticPr fontId="3" type="noConversion"/>
  </si>
  <si>
    <t>주방</t>
    <phoneticPr fontId="3" type="noConversion"/>
  </si>
  <si>
    <t>오븐</t>
    <phoneticPr fontId="3" type="noConversion"/>
  </si>
  <si>
    <t>TV</t>
    <phoneticPr fontId="3" type="noConversion"/>
  </si>
  <si>
    <t>스피커</t>
    <phoneticPr fontId="3" type="noConversion"/>
  </si>
  <si>
    <t>가전</t>
    <phoneticPr fontId="3" type="noConversion"/>
  </si>
  <si>
    <t>에어프라이어</t>
    <phoneticPr fontId="3" type="noConversion"/>
  </si>
  <si>
    <t>에어컨</t>
    <phoneticPr fontId="3" type="noConversion"/>
  </si>
  <si>
    <t>마이크</t>
    <phoneticPr fontId="3" type="noConversion"/>
  </si>
  <si>
    <t>음향</t>
    <phoneticPr fontId="3" type="noConversion"/>
  </si>
  <si>
    <t>커피 머신</t>
    <phoneticPr fontId="3" type="noConversion"/>
  </si>
  <si>
    <t>공기 청정기</t>
    <phoneticPr fontId="3" type="noConversion"/>
  </si>
  <si>
    <t>턴테이블</t>
    <phoneticPr fontId="3" type="noConversion"/>
  </si>
  <si>
    <t>한식 종류</t>
    <phoneticPr fontId="3" type="noConversion"/>
  </si>
  <si>
    <t>일식 종류</t>
    <phoneticPr fontId="3" type="noConversion"/>
  </si>
  <si>
    <t>중식 종류</t>
    <phoneticPr fontId="3" type="noConversion"/>
  </si>
  <si>
    <t>한식</t>
    <phoneticPr fontId="3" type="noConversion"/>
  </si>
  <si>
    <t>떡볶이</t>
    <phoneticPr fontId="3" type="noConversion"/>
  </si>
  <si>
    <t>초밥</t>
    <phoneticPr fontId="3" type="noConversion"/>
  </si>
  <si>
    <t>탕수육</t>
    <phoneticPr fontId="3" type="noConversion"/>
  </si>
  <si>
    <t>일식</t>
    <phoneticPr fontId="3" type="noConversion"/>
  </si>
  <si>
    <t>치킨</t>
    <phoneticPr fontId="3" type="noConversion"/>
  </si>
  <si>
    <t>이자카야</t>
    <phoneticPr fontId="3" type="noConversion"/>
  </si>
  <si>
    <t>팔보채</t>
    <phoneticPr fontId="3" type="noConversion"/>
  </si>
  <si>
    <t>중식</t>
    <phoneticPr fontId="3" type="noConversion"/>
  </si>
  <si>
    <t>비빕밥</t>
    <phoneticPr fontId="3" type="noConversion"/>
  </si>
  <si>
    <t>돈까스</t>
    <phoneticPr fontId="3" type="noConversion"/>
  </si>
  <si>
    <t>깐쇼새우</t>
    <phoneticPr fontId="3" type="noConversion"/>
  </si>
  <si>
    <t>상품코드</t>
    <phoneticPr fontId="56" type="noConversion"/>
  </si>
  <si>
    <t>상품명</t>
    <phoneticPr fontId="56" type="noConversion"/>
  </si>
  <si>
    <t>판매가</t>
    <phoneticPr fontId="56" type="noConversion"/>
  </si>
  <si>
    <t>판매수량</t>
    <phoneticPr fontId="56" type="noConversion"/>
  </si>
  <si>
    <t>매출금액</t>
    <phoneticPr fontId="56" type="noConversion"/>
  </si>
  <si>
    <t>C969666714</t>
    <phoneticPr fontId="56" type="noConversion"/>
  </si>
  <si>
    <t>라벨리 아이스크림 바닐라/쿠키앤크림/초코/녹차</t>
  </si>
  <si>
    <t>C149695182</t>
    <phoneticPr fontId="56" type="noConversion"/>
  </si>
  <si>
    <t xml:space="preserve">서강 초코맛 아이스크림 1kg-12개 /믹스 </t>
  </si>
  <si>
    <t>C149703313</t>
    <phoneticPr fontId="56" type="noConversion"/>
  </si>
  <si>
    <t>서강 바닐라맛 아이스크림 1kg-12개 /믹스</t>
  </si>
  <si>
    <t>C228965684</t>
    <phoneticPr fontId="56" type="noConversion"/>
  </si>
  <si>
    <t>디핀다트 구슬아이스크림(50mlx12개) 기프</t>
  </si>
  <si>
    <t>C367468105</t>
    <phoneticPr fontId="56" type="noConversion"/>
  </si>
  <si>
    <t>[천일유통] 서강 낙우밀1kg/팥빙수/빙수팥/</t>
  </si>
  <si>
    <t>C421797586</t>
    <phoneticPr fontId="56" type="noConversion"/>
  </si>
  <si>
    <t>KS_아이스크림 SET E 바 / 하드</t>
  </si>
  <si>
    <t>C422036567</t>
    <phoneticPr fontId="56" type="noConversion"/>
  </si>
  <si>
    <t xml:space="preserve">KS_아이스크림 SET D 바 / 쭈쭈바 / </t>
  </si>
  <si>
    <t>C422344330</t>
    <phoneticPr fontId="56" type="noConversion"/>
  </si>
  <si>
    <t>KS_아이스크림 SET A 콘 / 바 / 쭈쭈</t>
  </si>
  <si>
    <t>C533508549</t>
    <phoneticPr fontId="56" type="noConversion"/>
  </si>
  <si>
    <t>롯데푸드) 테트리스바 1BOX (40개입) 아</t>
  </si>
  <si>
    <t>C639975228</t>
    <phoneticPr fontId="56" type="noConversion"/>
  </si>
  <si>
    <t>아담스/쿨아이스 바닐라 믹스 파우더 1kg/아</t>
  </si>
  <si>
    <t>C796044647</t>
    <phoneticPr fontId="56" type="noConversion"/>
  </si>
  <si>
    <t>라벨리 바닐라 아이스크림 4L</t>
  </si>
  <si>
    <t>C830485406</t>
    <phoneticPr fontId="56" type="noConversion"/>
  </si>
  <si>
    <t>쿨아이스크림) 아이스쿨왕포도알 10개</t>
  </si>
  <si>
    <t>C851487545</t>
    <phoneticPr fontId="56" type="noConversion"/>
  </si>
  <si>
    <t>쿨아이스크림) 군고구마라떼 30개</t>
  </si>
  <si>
    <t>C896376204</t>
    <phoneticPr fontId="56" type="noConversion"/>
  </si>
  <si>
    <t>쿨아이스크림) 비비빅더프라임단호박 20개</t>
  </si>
  <si>
    <t>C108875758</t>
  </si>
  <si>
    <t xml:space="preserve">빙그레) 캔디바 레몬콜라 1박스 (40개입) </t>
  </si>
  <si>
    <t>C121450665</t>
  </si>
  <si>
    <t>디핀다트 구슬아이스크림 4가지맛 12개구성</t>
  </si>
  <si>
    <t>C129006536</t>
  </si>
  <si>
    <t>쿨아이스크림) 투게더흑임자 3개</t>
  </si>
  <si>
    <t>C139361027</t>
  </si>
  <si>
    <t>구구바 아이스크림 하드 바 40개</t>
  </si>
  <si>
    <t>C144895747</t>
  </si>
  <si>
    <t xml:space="preserve">) 까마쿤 1박스 (40개) 맛있는아이스크림 </t>
  </si>
  <si>
    <t>C161112982</t>
  </si>
  <si>
    <t>[동서]헤일로탑 아이스크림 473ml 3종 택</t>
  </si>
  <si>
    <t>C178944234</t>
  </si>
  <si>
    <t>롯데 아이스크림 모음 30개 콘 / 바 / 쭈</t>
  </si>
  <si>
    <t>C178944267</t>
  </si>
  <si>
    <t>롯데 아이스크림 콘 20개 모음 set G</t>
  </si>
  <si>
    <t>C180691299</t>
  </si>
  <si>
    <t>미니멜츠 구슬아이스크림 4종 40개</t>
  </si>
  <si>
    <t>C186770279</t>
  </si>
  <si>
    <t>서강유업 아이스크림 파우더 1kg 모음/바닐라</t>
  </si>
  <si>
    <t>C207042685</t>
  </si>
  <si>
    <t>상하목장 소프트믹스 OM10 1L 2박스 12</t>
  </si>
  <si>
    <t>C209913142</t>
  </si>
  <si>
    <t>해태) 탱크보이 바나나카라멜 1박스 (35개입</t>
  </si>
  <si>
    <t>C209942805</t>
  </si>
  <si>
    <t xml:space="preserve">롯데제과) 빙빙바 1박스 (40개입) 빙과류 </t>
  </si>
  <si>
    <t>C209943800</t>
  </si>
  <si>
    <t>매일 소프트믹스 식물성 5 1L x 6개 바닐</t>
  </si>
  <si>
    <t>C209976593</t>
  </si>
  <si>
    <t>) 순수밀크 바 1박스 (40개입) 맛있는하드</t>
  </si>
  <si>
    <t>C210064827</t>
  </si>
  <si>
    <t>빙그레) 요맘때그릭콘 플레인 1박스 (24개입</t>
  </si>
  <si>
    <t>C210804856</t>
  </si>
  <si>
    <t xml:space="preserve">서주) 아이스캔디 바닐라 1박스 (40개입) </t>
  </si>
  <si>
    <t>C210868254</t>
  </si>
  <si>
    <t>롯데제과) 말랑카우 바 1박스 (40개입) 아</t>
  </si>
  <si>
    <t>C212651832</t>
  </si>
  <si>
    <t>매그넘) 클래식바 1박스 (20개) 아이스크림</t>
  </si>
  <si>
    <t>C212919954</t>
  </si>
  <si>
    <t>서주) 아이스캔디 초코 1박스 (40개입) 아</t>
  </si>
  <si>
    <t>C213635036</t>
  </si>
  <si>
    <t>롯데제과) 모구모구피치아이스 1박스 (35개입</t>
  </si>
  <si>
    <t>C213759869</t>
  </si>
  <si>
    <t>매그넘) 화이트초코앤쿠키 1박스(10개) 간식</t>
  </si>
  <si>
    <t>C213759992</t>
  </si>
  <si>
    <t>해태제과) 부라보 콘 바닐라 1박스 (24개입</t>
  </si>
  <si>
    <t>C222961861</t>
  </si>
  <si>
    <t>롯데푸드 아맛나 아이스크림(40개)</t>
  </si>
  <si>
    <t>C224897474</t>
  </si>
  <si>
    <t xml:space="preserve">[고디바] 컵아이스크림 14개(카카오 바닐라 </t>
  </si>
  <si>
    <t>C228560773</t>
  </si>
  <si>
    <t>롯데푸드 보석바 아이스크림(40개)</t>
  </si>
  <si>
    <t>C243666246</t>
  </si>
  <si>
    <t>[특가]소프트아이스크림파우더 재료분말 메론 1</t>
  </si>
  <si>
    <t>C252004398</t>
  </si>
  <si>
    <t xml:space="preserve">서강 바닐라 아이스크림 파우더 1kg/소프트 </t>
  </si>
  <si>
    <t>C255927232</t>
  </si>
  <si>
    <t>스크류바/죠스바/수박바 외 아이스크림 바 X2</t>
  </si>
  <si>
    <t>C257196555</t>
  </si>
  <si>
    <t>쿨아이스크림) 부라보소프트콘카카오 20개</t>
  </si>
  <si>
    <t>C260301357</t>
  </si>
  <si>
    <t>매일 소프트믹스 식물성 5 1L 3박스 18팩</t>
  </si>
  <si>
    <t>C263686946</t>
  </si>
  <si>
    <t xml:space="preserve">) 요맘때그릭콘 베리믹스 1박스 (24개입) </t>
  </si>
  <si>
    <t>C270096754</t>
  </si>
  <si>
    <t>롯데제과) 주물러 콜라 1박스 (35개입) 빙</t>
  </si>
  <si>
    <t>C270991320</t>
  </si>
  <si>
    <t xml:space="preserve">) 슈퍼콘 딸기(유산슬) 1박스 (24개입) </t>
  </si>
  <si>
    <t>C278343718</t>
  </si>
  <si>
    <t>아이스크림 소프트콘 슬러시 슬러쉬</t>
  </si>
  <si>
    <t>C287938261</t>
  </si>
  <si>
    <t>타르투포 아이스크림 총 16개입(화이트8개+카</t>
  </si>
  <si>
    <t>C295115312</t>
  </si>
  <si>
    <t>롯데제과) 월드콘 애플크럼블 1박스 (24개입</t>
  </si>
  <si>
    <t>C295196786</t>
  </si>
  <si>
    <t>미니멜츠 구슬아이스크림12</t>
  </si>
  <si>
    <t>C298628759</t>
  </si>
  <si>
    <t>아이스크림팬 젤라떼리아 아이스크림메이커 아이스</t>
  </si>
  <si>
    <t>C301180096</t>
  </si>
  <si>
    <t>밀크블라썸 아이스쉐이크 시원한아이스크림 맛있는</t>
  </si>
  <si>
    <t>C310137678</t>
  </si>
  <si>
    <t>아이스크림 콘지 1봉/과자콘지 소프트 콘컵과자</t>
  </si>
  <si>
    <t>C339091820</t>
  </si>
  <si>
    <t>[서강유업] 바닐라 아이스크림 분말 1kg</t>
  </si>
  <si>
    <t>C354765198</t>
  </si>
  <si>
    <t>일레디 젤라또 2kg/아이스크림/망고 딸기 녹</t>
  </si>
  <si>
    <t>C354861676</t>
  </si>
  <si>
    <t>250종 아이스크림 대용량 골라담기/안심배송/</t>
  </si>
  <si>
    <t>C397415698</t>
  </si>
  <si>
    <t>하겐다즈 아이스크림 파인트 X 3개</t>
  </si>
  <si>
    <t>C404577019</t>
  </si>
  <si>
    <t>해태제과 백도바 1박스 40개입 아이스크림 과</t>
  </si>
  <si>
    <t>C405253766</t>
  </si>
  <si>
    <t>매일 상하목장 소프트믹스 OM10 1L 아이스</t>
  </si>
  <si>
    <t>C427455643</t>
  </si>
  <si>
    <t>빙그레) 참붕어싸만코 녹차 1BOX (30개입</t>
  </si>
  <si>
    <t>C449270775</t>
  </si>
  <si>
    <t>까사니 아이스크림팬 젤라떼리아 아이스크림팬 철</t>
  </si>
  <si>
    <t>C452139326</t>
  </si>
  <si>
    <t>까사니 아이스크림팬 젤라떼리아</t>
  </si>
  <si>
    <t>C459202783</t>
  </si>
  <si>
    <t>고급소프트아이스크림파우더/재료/분말 초코 1k</t>
  </si>
  <si>
    <t>C473226612</t>
  </si>
  <si>
    <t>조안나5L 2통/3통/4통/라벨리딜리셔스5L아</t>
  </si>
  <si>
    <t>C481635859</t>
  </si>
  <si>
    <t>롯데 미니멜츠빅 스크류 아이스크림 택배 24입</t>
  </si>
  <si>
    <t>C481637964</t>
  </si>
  <si>
    <t>롯데 옥동자 아이스크림 콘 택배 24입</t>
  </si>
  <si>
    <t>C481667691</t>
  </si>
  <si>
    <t>롯데 스키피 아이스크림 콘 택배 24입</t>
  </si>
  <si>
    <t>C481689645</t>
  </si>
  <si>
    <t>롯데 설레임 오렌지망고 아이스크림 택배 24입</t>
  </si>
  <si>
    <t>C481692714</t>
  </si>
  <si>
    <t>롯데 아맛나 아이스크림 콘 택배 24입</t>
  </si>
  <si>
    <t>C481752293</t>
  </si>
  <si>
    <t>월드콘 마다가스카르 바닐라 아이스크림 콘 (2</t>
  </si>
  <si>
    <t>C481754988</t>
  </si>
  <si>
    <t>롯데 구구 콘 아이스크림 택배 24입</t>
  </si>
  <si>
    <t>C481779013</t>
  </si>
  <si>
    <t>롯데 설레임 밀크쉐이크 아이스크림 택배 24입</t>
  </si>
  <si>
    <t>C481779945</t>
  </si>
  <si>
    <t>롯데 돼지 콘 아이스크림 택배 24입</t>
  </si>
  <si>
    <t>C481780194</t>
  </si>
  <si>
    <t>롯데 설레임 커피쉐이크 아이스크림 택배 24입</t>
  </si>
  <si>
    <t>C481781864</t>
  </si>
  <si>
    <t>해태 부라보 콘 초코청크 마일드 아이스크림 2</t>
  </si>
  <si>
    <t>C481783879</t>
  </si>
  <si>
    <t>해태 부라보 콘 화이트 바닐라 아이스크림 24</t>
  </si>
  <si>
    <t>C481787725</t>
  </si>
  <si>
    <t>해태 부라보 콘 피스타치오 아이스크림 24개</t>
  </si>
  <si>
    <t>C481843787</t>
  </si>
  <si>
    <t>영원한봄아이스크림100개한박스무료택배까지</t>
  </si>
  <si>
    <t>C501831329</t>
  </si>
  <si>
    <t>롯데 바닐라 쵸코 와쿠와크 아이스크림 택배 2</t>
  </si>
  <si>
    <t>C501866889</t>
  </si>
  <si>
    <t>롯데 미니멜츠빅 수박 아이스크림 택배 24입</t>
  </si>
  <si>
    <t>C501888834</t>
  </si>
  <si>
    <t>롯데 미니멜츠빅 초코볼 아이스크림 택배 24입</t>
  </si>
  <si>
    <t>C501892803</t>
  </si>
  <si>
    <t>롯데 와 나주 배맛 아이스크림 빙과 택배 (1</t>
  </si>
  <si>
    <t>C501894786</t>
  </si>
  <si>
    <t>롯데 설레임 레몬에이드 아이스크림 택배 24입</t>
  </si>
  <si>
    <t>C506633335</t>
  </si>
  <si>
    <t>소프트믹스 M5 1L x 6개 1박스 아이스크</t>
  </si>
  <si>
    <t>C512881909</t>
  </si>
  <si>
    <t>업소용/아이스크림/라벨리/아이스캔디 골고루10</t>
  </si>
  <si>
    <t>C512898565</t>
  </si>
  <si>
    <t>유니온 밀크소프트 파우더 1kg 아이스크림분말</t>
  </si>
  <si>
    <t>C534107978</t>
  </si>
  <si>
    <t xml:space="preserve">아이스크림 소프트콘 슬러시 슬러쉬 슬러쉬기계 </t>
  </si>
  <si>
    <t>C537756949</t>
  </si>
  <si>
    <t>돌핀 폴라레티 헬로썸머 400ml 6pack/</t>
  </si>
  <si>
    <t>C547896729</t>
  </si>
  <si>
    <t>실리프 홈카페 아이스바 얼음틀 실리콘몰드 아이</t>
  </si>
  <si>
    <t>C571395096</t>
  </si>
  <si>
    <t xml:space="preserve">빙그레) 부드러운 빵또아 1박스 (24개입) </t>
  </si>
  <si>
    <t>C571546870</t>
  </si>
  <si>
    <t>빙그레) 빵또아 콘스프 1박스 (24개입) 카</t>
  </si>
  <si>
    <t>C571788387</t>
  </si>
  <si>
    <t>롯데 아이스크림 찰떡아이스 24개 1box 무</t>
  </si>
  <si>
    <t>C574590632</t>
  </si>
  <si>
    <t>롯데 아이스크림 미니멜츠 구슬아이스크림 초코바</t>
  </si>
  <si>
    <t>C576680088</t>
  </si>
  <si>
    <t>해태제과 토마토마 쭈쭈바 1박스 35개입 쭈쭈</t>
  </si>
  <si>
    <t>C577298377</t>
  </si>
  <si>
    <t xml:space="preserve">아이스크림 소프트콘 슬러시 슬러쉬 슬러시기계 </t>
  </si>
  <si>
    <t>C610038091</t>
  </si>
  <si>
    <t>하겐다즈 아이스크림 쿼터 946ml X 2개</t>
  </si>
  <si>
    <t>C625371700</t>
  </si>
  <si>
    <t>하겐다즈 아이스크림 싱글바 / 미니컵 / 파인</t>
  </si>
  <si>
    <t>C626676412</t>
  </si>
  <si>
    <t>쿨아이스크림) 셀렉션바닐라호두 3개</t>
  </si>
  <si>
    <t>C630003726</t>
  </si>
  <si>
    <t>쿨아이스크림) 죠크박 30개</t>
  </si>
  <si>
    <t>C637804887</t>
  </si>
  <si>
    <t>아이스크림/박스/3세트이상구매시5%추가할인</t>
  </si>
  <si>
    <t>C645587482</t>
  </si>
  <si>
    <t xml:space="preserve">[서강]소프트아이스크림 분말 바닐라향 1kg </t>
  </si>
  <si>
    <t>C659160563</t>
  </si>
  <si>
    <t>set 아이스크림 즉석 가공식품 간식류 콘 과</t>
  </si>
  <si>
    <t>C659162494</t>
  </si>
  <si>
    <t xml:space="preserve">아이스크림 가공식품 하드 즉석 간식 생귤탱귤 </t>
  </si>
  <si>
    <t>C659163234</t>
  </si>
  <si>
    <t>옥동자 딸기 간식 아이스크림 하드 40입 가공</t>
  </si>
  <si>
    <t>C659163448</t>
  </si>
  <si>
    <t>가공식품 모히또바 즉석 40입 아이스크림 간식</t>
  </si>
  <si>
    <t>C659184466</t>
  </si>
  <si>
    <t>아이스크림 가공식품 팥빙수 요맘때 하드 간식류</t>
  </si>
  <si>
    <t>C659185463</t>
  </si>
  <si>
    <t>가공식품 40입 즉석 과자 아이스크림 쿠앤크바</t>
  </si>
  <si>
    <t>C668094007</t>
  </si>
  <si>
    <t xml:space="preserve">롯데제과) 옥동자밀크바 1BOX (40개입) </t>
  </si>
  <si>
    <t>C676509749</t>
  </si>
  <si>
    <t>냉동-본젤라또 아이스크림 딸기 5L</t>
  </si>
  <si>
    <t>C677980690</t>
  </si>
  <si>
    <t>하겐다즈 아이스크림 스틱바 80ml X 3개</t>
  </si>
  <si>
    <t>C680529111</t>
  </si>
  <si>
    <t>하겐다즈 아이스크림 선물세트</t>
  </si>
  <si>
    <t>C681556509</t>
  </si>
  <si>
    <t>하겐다즈 아이스크림 파인트 473ml</t>
  </si>
  <si>
    <t>C702738781</t>
  </si>
  <si>
    <t>하겐다즈 아이스크림 미니컵 칸탈로프멜론 X 3</t>
  </si>
  <si>
    <t>C710378366</t>
  </si>
  <si>
    <t>미니멜츠빅 수박 / 아이스크림 아이스바</t>
  </si>
  <si>
    <t>C710378369</t>
  </si>
  <si>
    <t>미니멜츠빅 스크류 24입 / 아이스크림 아이스</t>
  </si>
  <si>
    <t>C710378397</t>
  </si>
  <si>
    <t>미니멜츠빅 포도앤소다향아이스 24입 / 아이스</t>
  </si>
  <si>
    <t>C710378399</t>
  </si>
  <si>
    <t>미니멜츠빅 초코볼 아이스 24입 / 아이스크림</t>
  </si>
  <si>
    <t>C710378403</t>
  </si>
  <si>
    <t>와 16입 / 아이스크림 아이스바</t>
  </si>
  <si>
    <t>C717582354</t>
  </si>
  <si>
    <t>매그넘 아이스크림 인기구성 5팩 [총 24개]</t>
  </si>
  <si>
    <t>C718598871</t>
  </si>
  <si>
    <t>매그넘 아이스크림 인기구성 4팩 [총 18개]</t>
  </si>
  <si>
    <t>C719489330</t>
  </si>
  <si>
    <t>디핀다트 히말라얀솔트 아이스크림</t>
  </si>
  <si>
    <t>C725334793</t>
  </si>
  <si>
    <t>쿨아이스크림) 빠삐코달고나 20개</t>
  </si>
  <si>
    <t>C730316204</t>
  </si>
  <si>
    <t>롯데제과) 조안나 리치 바닐라 1박스 (6개입</t>
  </si>
  <si>
    <t>C730346892</t>
  </si>
  <si>
    <t>실리콘 샤베트틀 몽키핑크 샤베트틀 아이스크림틀</t>
  </si>
  <si>
    <t>C731418473</t>
  </si>
  <si>
    <t xml:space="preserve">) 미니멜츠 구슬 멜론앤소다 20개 빙과간식 </t>
  </si>
  <si>
    <t>C732226517</t>
  </si>
  <si>
    <t>해태) 부라보 샌드 1박스 (24개입) 아이스</t>
  </si>
  <si>
    <t>C732290007</t>
  </si>
  <si>
    <t>해태제과) 꿀호떡시모나 1박스 (24개입) 빙</t>
  </si>
  <si>
    <t>C734116298</t>
  </si>
  <si>
    <t xml:space="preserve">하겐다즈 아이스크림 파인트 칸탈로프 멜론 X </t>
  </si>
  <si>
    <t>C738333908</t>
  </si>
  <si>
    <t>저칼로리 헤일로탑 아이스크림 3종 단백질 함유</t>
  </si>
  <si>
    <t>C740699140</t>
  </si>
  <si>
    <t>와 16입 아이스크림 하드 간식</t>
  </si>
  <si>
    <t>C755415840</t>
  </si>
  <si>
    <t xml:space="preserve">미니멜츠 구슬 아이스크림 3종 (총 40개) </t>
  </si>
  <si>
    <t>C755415963</t>
  </si>
  <si>
    <t>(모바일)미니멜츠 구슬 아이스크림 4종 (4가</t>
  </si>
  <si>
    <t>C755416054</t>
  </si>
  <si>
    <t>(모바일)미니멜츠 구슬 아이스크림 텐더쵸코 4</t>
  </si>
  <si>
    <t>C755416761</t>
  </si>
  <si>
    <t xml:space="preserve">(모바일)미니멜츠 구슬 아이스크림 소프트베리 </t>
  </si>
  <si>
    <t>C755416801</t>
  </si>
  <si>
    <t>(모바일)미니멜츠 구슬 아이스크림 레인보우 아</t>
  </si>
  <si>
    <t>C766337088</t>
  </si>
  <si>
    <t>상하목장 소프트믹스 OM10 1L x 6개 폴</t>
  </si>
  <si>
    <t>C766476943</t>
  </si>
  <si>
    <t>디핀다트 구슬아이스크림 4종 택혼합가능50ml</t>
  </si>
  <si>
    <t>C801545423</t>
  </si>
  <si>
    <t>(2통이상무료배송)업소용/아이스크림/메이퀸9리</t>
  </si>
  <si>
    <t>C826978903</t>
  </si>
  <si>
    <t>항시 신제품 업데이트 아이스크림 골라담기</t>
  </si>
  <si>
    <t>C829013614</t>
  </si>
  <si>
    <t>서울아이스크림) 메론바 30개</t>
  </si>
  <si>
    <t>C852483049</t>
  </si>
  <si>
    <t>[또로롱] 콘 아이스크림 20개씩 골라담기</t>
  </si>
  <si>
    <t>C860826257</t>
  </si>
  <si>
    <t xml:space="preserve">해태) 탱크보이 1박스 (35개입) 빙과간식 </t>
  </si>
  <si>
    <t>C861033125</t>
  </si>
  <si>
    <t>롯데푸드) 돼지바 1박스 (40개입) 맛있는간</t>
  </si>
  <si>
    <t>C861693231</t>
  </si>
  <si>
    <t>나뚜루) 녹차초콜릿 바 1박스 (24개입) 하</t>
  </si>
  <si>
    <t>C862641589</t>
  </si>
  <si>
    <t xml:space="preserve">) 슈퍼콘 초코(유산슬) 1박스 (24개입) </t>
  </si>
  <si>
    <t>C863568984</t>
  </si>
  <si>
    <t>끌레도르) 쿠앤크 콘 1박스(24개) 인기아이</t>
  </si>
  <si>
    <t>C863680488</t>
  </si>
  <si>
    <t>빙그레) 뽕따 소다맛 1박스 (35개입) 시원</t>
  </si>
  <si>
    <t>C863748756</t>
  </si>
  <si>
    <t>끌레도르) 초코퐁당 콘 1박스(24개) 맛있는</t>
  </si>
  <si>
    <t>C863776564</t>
  </si>
  <si>
    <t>매그넘) 아몬드바 1박스 (20개) 맛있는하드</t>
  </si>
  <si>
    <t>C864491579</t>
  </si>
  <si>
    <t>롯데제과) 메가톤 바 1박스 (40개입) 하드</t>
  </si>
  <si>
    <t>C866336760</t>
  </si>
  <si>
    <t>롯데제과) 가나초코 아이스 1박스 (24개입)</t>
  </si>
  <si>
    <t>C866488660</t>
  </si>
  <si>
    <t xml:space="preserve">빙그레) 엑설런트 오리지널 1박스 (8개입) </t>
  </si>
  <si>
    <t>C867289041</t>
  </si>
  <si>
    <t>끌레도르) 쿠키앤크림 바 1박스(24개입) 초</t>
  </si>
  <si>
    <t>C868181013</t>
  </si>
  <si>
    <t>해태) 바밤바샌드 1박스 (24개) 빙과류 아</t>
  </si>
  <si>
    <t>C876205183</t>
  </si>
  <si>
    <t>[프레나] 딸기 아이스크림 파우더(1kg)/소</t>
  </si>
  <si>
    <t>C877303888</t>
  </si>
  <si>
    <t>서강 바닐라 아이스크림 파우더(1kg)</t>
  </si>
  <si>
    <t>C878501031</t>
  </si>
  <si>
    <t>라벨리 업소용 4L 프리미엄 아이스크림</t>
  </si>
  <si>
    <t>C881995132</t>
  </si>
  <si>
    <t>하겐다즈 아이스크림 미니컵_망고소르베 X 3개</t>
  </si>
  <si>
    <t>C882892671</t>
  </si>
  <si>
    <t xml:space="preserve">하겐다즈 아이스크림 미니컵_블루베리앤크림 X </t>
  </si>
  <si>
    <t>C884178399</t>
  </si>
  <si>
    <t>끌레도르 아이스크림 바 20개 세트</t>
  </si>
  <si>
    <t>C886911092</t>
  </si>
  <si>
    <t>롯데푸드 구구콘피넛버터 아이스크림(24개)</t>
  </si>
  <si>
    <t>C889575786</t>
  </si>
  <si>
    <t>) 슈퍼콘 바닐라(유산슬) 1박스 (24개입)</t>
  </si>
  <si>
    <t>C889634344</t>
  </si>
  <si>
    <t>해태제과) 인절미통통바 1박스 (40개입) 맛</t>
  </si>
  <si>
    <t>C890321396</t>
  </si>
  <si>
    <t xml:space="preserve">롯데푸드) 빠삐코 파우치 1박스 (24개입) </t>
  </si>
  <si>
    <t>C890382063</t>
  </si>
  <si>
    <t>서주아이스) 초코리치바 1박스 (40개입) 하</t>
  </si>
  <si>
    <t>C890404910</t>
  </si>
  <si>
    <t>롯데푸드) 보석바 1박스 (40개입) 아이스크</t>
  </si>
  <si>
    <t>C900287195</t>
  </si>
  <si>
    <t>아이스크림 소프트콘 슬러시 슬러쉬 소프트아이스</t>
  </si>
  <si>
    <t>C906668474</t>
  </si>
  <si>
    <t>[디핀다트] 구슬아이스크림 기프트팩2/ 레인보</t>
  </si>
  <si>
    <t>C907318822</t>
  </si>
  <si>
    <t>구구콘 마다가스카르 바닐라 아이스크림(24개)</t>
  </si>
  <si>
    <t>C907668513</t>
  </si>
  <si>
    <t>아이스크림파우더-쿨아이스 바닐라믹스(분말)(1</t>
  </si>
  <si>
    <t>C908334004</t>
  </si>
  <si>
    <t>디핀다트 구슬아이스크림4가지맛24개</t>
  </si>
  <si>
    <t>C915698322</t>
  </si>
  <si>
    <t xml:space="preserve">리얼과일 수제아이스크림 3종 실속 (각 5봉 </t>
  </si>
  <si>
    <t>C915699060</t>
  </si>
  <si>
    <t>[아이팝씨클] 리얼과일 수제아이스크림(딸기우유</t>
  </si>
  <si>
    <t>C915699158</t>
  </si>
  <si>
    <t>[아이팝씨클] 리얼과일 수제아이스크림(애플망고</t>
  </si>
  <si>
    <t>C932074053</t>
  </si>
  <si>
    <t>[총26개] 매그넘 아이스크림 세트 미니18+</t>
  </si>
  <si>
    <t>C932098167</t>
  </si>
  <si>
    <t>[총36개] 매그넘 아이스크림 미니18+아몬드</t>
  </si>
  <si>
    <t>C937034945</t>
  </si>
  <si>
    <t>롯데푸드 라베스트 쿠키크림치즈바 아이스크림(3</t>
  </si>
  <si>
    <t>C937664052</t>
  </si>
  <si>
    <t>[냉동]본젤라또 아이스크림 바닐라 5L</t>
  </si>
  <si>
    <t>C937721615</t>
  </si>
  <si>
    <t>[냉동]본젤라또 아이스크림 녹차 5L</t>
  </si>
  <si>
    <t>C958715510</t>
  </si>
  <si>
    <t>서주) 민트리치콘 1박스 (24개입) 맛있는간</t>
  </si>
  <si>
    <t>C960401862</t>
  </si>
  <si>
    <t>대표 바&amp;펜슬 아이스크림간식 골라담기</t>
  </si>
  <si>
    <t>C960493257</t>
  </si>
  <si>
    <t>해태) 부라보 샌드 1박스 (24개입) 맛있는</t>
  </si>
  <si>
    <t>C964438763</t>
  </si>
  <si>
    <t>(2통이상무료배송)/업소용/아이스크림/메이퀸9</t>
  </si>
  <si>
    <t>C968132840</t>
  </si>
  <si>
    <t>아이스크림/라벨리/프리미엄10리터/녹차</t>
  </si>
  <si>
    <t>C969136969</t>
  </si>
  <si>
    <t>업소용/아이스크림/라벨리/프리미엄10리터/쿠키</t>
  </si>
  <si>
    <t>C974138862</t>
  </si>
  <si>
    <t>(2세트빅구슬2개증정)미니멜츠 빅구슬 아이스크</t>
  </si>
  <si>
    <t>C977174526</t>
  </si>
  <si>
    <t>아이스크림 누가 누크 돼지바 옥동자 쿠앤크 4</t>
  </si>
  <si>
    <t>C978781285</t>
  </si>
  <si>
    <t>아이스크림 하드 비비빅 메로나 누가 돼지 바밤</t>
  </si>
  <si>
    <t>C978809187</t>
  </si>
  <si>
    <t xml:space="preserve">아이스크림 하드 월드 콘 돼지 죠스 누가 바 </t>
  </si>
  <si>
    <t>C978899426</t>
  </si>
  <si>
    <t>아이스크림 하드 폴라포 더위사냥 젤루조아 빠삐</t>
  </si>
  <si>
    <t>C979102818</t>
  </si>
  <si>
    <t>아이스크림/라벨리/아이스캔디100개/골고루/무</t>
  </si>
  <si>
    <t>C979773745</t>
  </si>
  <si>
    <t>롯데제과) 찰떡아이스 1박스 (24개입) 하드</t>
  </si>
  <si>
    <t>C979888073</t>
  </si>
  <si>
    <t xml:space="preserve">서주) 아이스쿨 왕포도알 1박스 (15개입) </t>
  </si>
  <si>
    <t>C980757994</t>
  </si>
  <si>
    <t>빙그레) 메로나 코코넛 1박스 (40개입) 맛</t>
  </si>
  <si>
    <t>C980906731</t>
  </si>
  <si>
    <t>해태) 애플시나몬 샌드 1박스 (24개입) 하</t>
  </si>
  <si>
    <t>C981742867</t>
  </si>
  <si>
    <t>소프트믹스 M5 1L x 2박스 12개 아이스</t>
  </si>
  <si>
    <t>C981743956</t>
  </si>
  <si>
    <t>빙그레) 엔초초코바 1박스 (40개입) 맛있는</t>
  </si>
  <si>
    <t>C981796842</t>
  </si>
  <si>
    <t>빙그레) 투게더 바닐라 미니어처 1박스 (8개</t>
  </si>
  <si>
    <t>C982661524</t>
  </si>
  <si>
    <t xml:space="preserve">빙그레) 빵또아 레드벨벳 1박스 (24개입) </t>
  </si>
  <si>
    <t>C982696330</t>
  </si>
  <si>
    <t>) 요맘때 딸기바 1박스 (40개입) 맛있는아</t>
  </si>
  <si>
    <t>C994015583</t>
  </si>
  <si>
    <t>아이스크림콘과자400개</t>
  </si>
  <si>
    <t>C999658428</t>
  </si>
  <si>
    <t>쿨아이스크림) 메로나코코넛 30개</t>
  </si>
  <si>
    <t>C100208165</t>
    <phoneticPr fontId="56" type="noConversion"/>
  </si>
  <si>
    <t>GnJ 아맛나40입 아이스바 얼음과자 아이스크</t>
  </si>
  <si>
    <t>C100502719</t>
    <phoneticPr fontId="56" type="noConversion"/>
  </si>
  <si>
    <t>아이스크림/더블팅100개한박스/무료배송/쮸쮸바</t>
  </si>
  <si>
    <t>C100860562</t>
    <phoneticPr fontId="56" type="noConversion"/>
  </si>
  <si>
    <t>쿨아이스크림) 모구모구파인아이스 20개</t>
  </si>
  <si>
    <t>C101115697</t>
    <phoneticPr fontId="56" type="noConversion"/>
  </si>
  <si>
    <t>♥8月추천♥ 달콤 콘 아이스크림 25개세트 (</t>
  </si>
  <si>
    <t>C101124628</t>
    <phoneticPr fontId="56" type="noConversion"/>
  </si>
  <si>
    <t xml:space="preserve">♥여름특가♥ 인기 바 아이스크림 6종*5세트 </t>
  </si>
  <si>
    <t>C101262734</t>
  </si>
  <si>
    <t>아이스크림 총30개 C세트 콘6개 하드바20개</t>
  </si>
  <si>
    <t>C101401281</t>
  </si>
  <si>
    <t>쿨아이스크림)누가바세트</t>
  </si>
  <si>
    <t>C101579296</t>
  </si>
  <si>
    <t>끌레도르) 쿠앤크 콘 1박스(24개) 빙수 콘</t>
  </si>
  <si>
    <t>C101603029</t>
  </si>
  <si>
    <t>롯데푸드) 빵빠레 샌드 1박스 (24개입) 맛</t>
  </si>
  <si>
    <t>C101764837</t>
  </si>
  <si>
    <t>마이시크릿 딜라이트 아이스크림 제주그린티 6통</t>
  </si>
  <si>
    <t>마이시크릿 딜라이트 아이스크림 제주그린티 9통</t>
  </si>
  <si>
    <t>마이시크릿 딜라이트 아이스크림 리치쇼콜라 3통</t>
  </si>
  <si>
    <t>마이시크릿 딜라이트 아이스크림 리치쇼콜라 6통</t>
  </si>
  <si>
    <t>C101764839</t>
  </si>
  <si>
    <t>마이시크릿 딜라이트 아이스크림 리치쇼콜라 9통</t>
  </si>
  <si>
    <t>마이시크릿 딜라이트 아이스크림 스위트마롱 3통</t>
  </si>
  <si>
    <t>C101764840</t>
  </si>
  <si>
    <t>마이시크릿 딜라이트 아이스크림 스위트마롱 6통</t>
  </si>
  <si>
    <t>마이시크릿 딜라이트 아이스크림 스위트마롱 9통</t>
  </si>
  <si>
    <t>마이시크릿 딜라이트 아이스크림 파인트3종 3통</t>
  </si>
  <si>
    <t>마이시크릿 딜라이트 아이스크림 파인트3종 6통</t>
  </si>
  <si>
    <t>마이시크릿 딜라이트 아이스크림 파인트3종 9통</t>
  </si>
  <si>
    <t>C101770897</t>
  </si>
  <si>
    <t>마이시크릿 딜라이트 아이스크림 파인트3종</t>
  </si>
  <si>
    <t>C101779338</t>
  </si>
  <si>
    <t>[끌레도르] 끌레도르 콘 아이스크림 25개 세</t>
  </si>
  <si>
    <t>C103625575</t>
  </si>
  <si>
    <t>빙그레) 슈팅스타 콘트리컬러 1박스 (24개입</t>
  </si>
  <si>
    <t>C103628652</t>
  </si>
  <si>
    <t>해태) 아이스가이레몬 1박스 (15개입) 하드</t>
  </si>
  <si>
    <t>C103634412</t>
  </si>
  <si>
    <t>롯데푸드) 구구스타 1박스 (6개입) 아이스크</t>
  </si>
  <si>
    <t>C103702919</t>
  </si>
  <si>
    <t xml:space="preserve">롯데제과) 옥동자밀크 바 1박스 (40개입) </t>
  </si>
  <si>
    <t>C103705914</t>
  </si>
  <si>
    <t>펭귄 실리콘 아이스몰드 2p 아이스크림 메이커</t>
  </si>
  <si>
    <t>C103747832</t>
  </si>
  <si>
    <t>롯데푸드) 거북알 1박스 (30개입) 간식 하</t>
  </si>
  <si>
    <t>C103748120</t>
  </si>
  <si>
    <t>해태제과) 부라보 콘 피스타치오 1박스 (24</t>
  </si>
  <si>
    <t>C103748387</t>
  </si>
  <si>
    <t>) 스크류주물러 1박스 (35개입) 간식 맛있</t>
  </si>
  <si>
    <t>C103836904</t>
  </si>
  <si>
    <t xml:space="preserve">롯데푸드) 와삭바 소다향 1박스 (40개입) </t>
  </si>
  <si>
    <t>C103842869</t>
  </si>
  <si>
    <t xml:space="preserve">서주) 민트리치콘 1박스 (24개입) 빙과류 </t>
  </si>
  <si>
    <t>C103846241</t>
  </si>
  <si>
    <t>해태제과) 녹차마루바 1박스 (40개입) 아이</t>
  </si>
  <si>
    <t>C103885581</t>
  </si>
  <si>
    <t>Sweet Hug 바닐라아이스크림 1000ML</t>
  </si>
  <si>
    <t>Sweet Hug 초코아이스크림 1000ML</t>
  </si>
  <si>
    <t>C103886241</t>
  </si>
  <si>
    <t>♥여름찬스♥ 빙그레 카카오프렌즈 아이스크림 골</t>
  </si>
  <si>
    <t>C103981002</t>
  </si>
  <si>
    <t>바른씨 라벨리 아이스크림 474mlX4개(쿠키</t>
  </si>
  <si>
    <t>C103981008</t>
  </si>
  <si>
    <t>[무료배송]바른씨 라벨리 프리미엄 대용량 아이</t>
  </si>
  <si>
    <t>C104111068</t>
  </si>
  <si>
    <t>매그넘) 클래식바 1박스 (20개) 빙과류 아</t>
  </si>
  <si>
    <t>C105810839</t>
  </si>
  <si>
    <t>라벨리 프리미엄 아이스크림 그린티 4L</t>
  </si>
  <si>
    <t>C105813437</t>
  </si>
  <si>
    <t>라벨리 프리미엄 아이스크림 초코 4L</t>
  </si>
  <si>
    <t>C105816316</t>
  </si>
  <si>
    <t>라벨리 프리미엄 아이스크림 쿠키앤크림 4L</t>
  </si>
  <si>
    <t>C105920303</t>
  </si>
  <si>
    <t>라벨리 아이스크림 474mlX4개(쿠키맛2개+</t>
  </si>
  <si>
    <t>C106876367</t>
  </si>
  <si>
    <t xml:space="preserve">끌레도르) 초코브라우니 콘 1박스(24개입) </t>
  </si>
  <si>
    <t>C107075964</t>
  </si>
  <si>
    <t>롯데제과) 조안나 리치 호두 1박스 (6개입)</t>
  </si>
  <si>
    <t>C107598145</t>
  </si>
  <si>
    <t>아이스크림팬 젤라떼리아 원형아이스크림팬 아이스</t>
  </si>
  <si>
    <t>C108423076</t>
  </si>
  <si>
    <t>롯데 스노블 아이스믹스 소프트 아이스크림</t>
  </si>
  <si>
    <t>C108723491</t>
  </si>
  <si>
    <t>업소용/아이스크림/라벨리/프리미엄10리터/무료</t>
  </si>
  <si>
    <t>C109384183</t>
  </si>
  <si>
    <t>) 요맘때 딸기바 1박스 (40개입) 빙과간식</t>
  </si>
  <si>
    <t>C111219512</t>
  </si>
  <si>
    <t>쿨아이스크림)찰떡아이스 쿠키앤크림 [20개]</t>
  </si>
  <si>
    <t>C111755570</t>
  </si>
  <si>
    <t>까르페 바닐라 아이스크림 1kg 블루베리 망고</t>
  </si>
  <si>
    <t>C112991392</t>
  </si>
  <si>
    <t>스크류바 아이스크림 40개(1박스)</t>
  </si>
  <si>
    <t>C113571382</t>
  </si>
  <si>
    <t>매일 소프트믹스 M10 1L x 2박스 12개</t>
  </si>
  <si>
    <t>C113889739</t>
  </si>
  <si>
    <t>롯데 스노블 아이스믹스 1000ml 아이스크림</t>
  </si>
  <si>
    <t>C114008197</t>
  </si>
  <si>
    <t>실리콘 곰돌이 아이스크림틀 트레이 몰드 아이스</t>
  </si>
  <si>
    <t>C114079211</t>
  </si>
  <si>
    <t>실리프 홈카페 아이스바 얼음틀 아이스크림만들기</t>
  </si>
  <si>
    <t>C114953376</t>
  </si>
  <si>
    <t>쿨아이스크림) 빵또아콘스프 20개</t>
  </si>
  <si>
    <t>C116260461</t>
  </si>
  <si>
    <t xml:space="preserve">서강 소프트 바닐라 아이스크림 액상 10kg </t>
  </si>
  <si>
    <t>C116348315</t>
  </si>
  <si>
    <t>220 여종아이스크림5개씩골라담기/안심배송/최</t>
  </si>
  <si>
    <t>C118327232</t>
  </si>
  <si>
    <t xml:space="preserve">아이스크림 콘컵 과자 1박스 /소프트 콘과자 </t>
  </si>
  <si>
    <t>C119902303</t>
  </si>
  <si>
    <t>쿨아이스크림) 미니멜츠구슬멜론앤소다 [10개]</t>
  </si>
  <si>
    <t>C119967353</t>
  </si>
  <si>
    <t>쿨아이스크림) 쿠키오코코넛샌드 [20개]</t>
  </si>
  <si>
    <t>C122073830</t>
  </si>
  <si>
    <t>하겐다즈 아이스크림 파인트_피넛버터크런치</t>
  </si>
  <si>
    <t>C122649430</t>
  </si>
  <si>
    <t>라벨리 라운드 볼 (130ml x 8개) 아포</t>
  </si>
  <si>
    <t>C122698162</t>
  </si>
  <si>
    <t>실리콘 팽귄 아이스크림틀 트레이 몰드 2P 가</t>
  </si>
  <si>
    <t>C122780894</t>
  </si>
  <si>
    <t>돌핀 폴라레티 후르츠 400ml 6pack/아</t>
  </si>
  <si>
    <t>C124899056</t>
  </si>
  <si>
    <t>나뚜루) 딸기 컵 1박스 (24개입) 아이스크</t>
  </si>
  <si>
    <t>C124899339</t>
  </si>
  <si>
    <t xml:space="preserve">나뚜루) 바닐라아몬드 바 1박스 (24개입) </t>
  </si>
  <si>
    <t>C124899528</t>
  </si>
  <si>
    <t>매그넘) 멀티클래식 1박스 (10개) 맛있는아</t>
  </si>
  <si>
    <t>C125344493</t>
  </si>
  <si>
    <t>[인간적으로싸다]아이스크림5개씩담자/특가</t>
  </si>
  <si>
    <t>C125440921</t>
  </si>
  <si>
    <t>KS 아이스크림 콘 set G</t>
  </si>
  <si>
    <t>C125443296</t>
  </si>
  <si>
    <t>KS 아이스크림 콘 / 바 / 쭈쭈바 / 샌드</t>
  </si>
  <si>
    <t>C126922222</t>
  </si>
  <si>
    <t>프레나 녹차 아이스크림 파우더 1kg 1box</t>
  </si>
  <si>
    <t>C127441782</t>
  </si>
  <si>
    <t>[롯데제과] 아이스크림_5종(10입)_옥동자/</t>
  </si>
  <si>
    <t>C128656212</t>
  </si>
  <si>
    <t>스크류바 아이스크림 6개</t>
  </si>
  <si>
    <t>C129136197</t>
  </si>
  <si>
    <t>매일유업 소프트믹스 M5 1L x 6개 1박스</t>
  </si>
  <si>
    <t>C129139862</t>
  </si>
  <si>
    <t>매일유업 소프트믹스 M5 1L x 2박스 12</t>
  </si>
  <si>
    <t>C129205297</t>
  </si>
  <si>
    <t>매일 소프트믹스 식물성 5 1L 2박스 12개</t>
  </si>
  <si>
    <t>C129205579</t>
  </si>
  <si>
    <t>매일 소프트믹스 식물성 5 1L 4박스 24팩</t>
  </si>
  <si>
    <t>C129572778</t>
  </si>
  <si>
    <t>매일 소프트믹스 M10 1L x 4박스 24개</t>
  </si>
  <si>
    <t>C130620234</t>
  </si>
  <si>
    <t>젤라또 5L(3kg) 파브리 요거트 아이스크림</t>
  </si>
  <si>
    <t>C130685973</t>
  </si>
  <si>
    <t>젤라또 5L(3kg) 파브리 그린티 아이스크림</t>
  </si>
  <si>
    <t>C130688366</t>
  </si>
  <si>
    <t>젤라또 5L(3kg) 파브리 비스초코 아이스크</t>
  </si>
  <si>
    <t>C130691550</t>
  </si>
  <si>
    <t>젤라또 5L(3kg) 파브리 스트로베리 아이스</t>
  </si>
  <si>
    <t>C131188401</t>
  </si>
  <si>
    <t>롯데푸드 라베스트 벨기에 초코바 아이스크림(1</t>
  </si>
  <si>
    <t>C131231019</t>
  </si>
  <si>
    <t>아이스크림팬 젤라떼리아 철판아이스크림 원형아이</t>
  </si>
  <si>
    <t>C131277679</t>
  </si>
  <si>
    <t>롯데푸드 라베스트 벨기에 초코바 아이스크림(2</t>
  </si>
  <si>
    <t>C131569425</t>
  </si>
  <si>
    <t>롯데푸드 라베스트 민트초코바 아이스크림(20개</t>
  </si>
  <si>
    <t>C134088434</t>
  </si>
  <si>
    <t>밀크블라썸 아이스쉐이크 밀크쉐이크 밀크맛아이스</t>
  </si>
  <si>
    <t>C135325182</t>
  </si>
  <si>
    <t>백도바 1박스 40개입 냉동간식 아이스크림간식</t>
  </si>
  <si>
    <t>C135866423</t>
  </si>
  <si>
    <t>재미니 아이스크림 만들기 상자</t>
  </si>
  <si>
    <t>C136615197</t>
  </si>
  <si>
    <t>업소용/아이스크림/대용량/10리터/5리터/카페</t>
  </si>
  <si>
    <t>C136713937</t>
  </si>
  <si>
    <t>하겐다즈 아이스크림 미니컵_스트로베리</t>
  </si>
  <si>
    <t>C136779000</t>
  </si>
  <si>
    <t>하겐다즈 아이스크림 미니컵_바닐라</t>
  </si>
  <si>
    <t>C136794369</t>
  </si>
  <si>
    <t>하겐다즈 아이스크림 파인트_마카다미아넛</t>
  </si>
  <si>
    <t>C137348761</t>
  </si>
  <si>
    <t>하겐다즈 아이스크림 파인트_쿠키앤크림</t>
  </si>
  <si>
    <t>C137998187</t>
  </si>
  <si>
    <t>KS 아이스크림 바 / 쭈쭈바 / 하드</t>
  </si>
  <si>
    <t>C137998290</t>
  </si>
  <si>
    <t>KS 아이스크림 바 / 하드</t>
  </si>
  <si>
    <t>C140230376</t>
  </si>
  <si>
    <t>롯데 스노블 아이스믹스 바닐라 1박스/아이스크</t>
  </si>
  <si>
    <t>C141909831</t>
  </si>
  <si>
    <t>아이스크림 소프트콘 슬러시 슬러쉬 아이스크림제</t>
  </si>
  <si>
    <t>C142978162</t>
  </si>
  <si>
    <t xml:space="preserve">롯데제과) 설레임 밀크 1BOX (24개입) </t>
  </si>
  <si>
    <t>C144181314</t>
  </si>
  <si>
    <t>아이스크림팬 젤라떼리아</t>
  </si>
  <si>
    <t>C144861941</t>
  </si>
  <si>
    <t>일화 블라스트 4종 130mlx30팩탑씨포도향</t>
  </si>
  <si>
    <t>C145662153</t>
  </si>
  <si>
    <t>밀크블라썸 아이스쉐이크 밀크쉐이크 시원한아이스</t>
  </si>
  <si>
    <t>C145994129</t>
  </si>
  <si>
    <t xml:space="preserve">매일 소프트믹스 M5 1L x 3박스 18개 </t>
  </si>
  <si>
    <t>C146405211</t>
  </si>
  <si>
    <t>하겐다즈 아이스크림 파인트 X 2개</t>
  </si>
  <si>
    <t>C147218352</t>
  </si>
  <si>
    <t>아이스크림/박스단위선택/최신제품/최저가/품목최</t>
  </si>
  <si>
    <t>C147380554</t>
  </si>
  <si>
    <t>레이카 아이스크림 메이커 아이스크림제조기 아이</t>
  </si>
  <si>
    <t>C147951522</t>
  </si>
  <si>
    <t xml:space="preserve">매일 소프트믹스 M10 1L x 6개 1박스 </t>
  </si>
  <si>
    <t>C149122001</t>
  </si>
  <si>
    <t>아이스크림 분말 바닐라 1kg 서강유업 바닐라</t>
  </si>
  <si>
    <t>C150709925</t>
  </si>
  <si>
    <t>업소용/비유지방/아이스크림/대용량/9리터/5리</t>
  </si>
  <si>
    <t>C151153009</t>
  </si>
  <si>
    <t>롯데푸드) 빠삐코 밀크 (쮸쮸바) 1박스 (3</t>
  </si>
  <si>
    <t>C151220961</t>
  </si>
  <si>
    <t>해태제과) 찰떡시모나 1박스 (24개입) 간식</t>
  </si>
  <si>
    <t>C152179940</t>
  </si>
  <si>
    <t>폴라레티 후르츠 아이스바40mlx10개/쭈쭈바</t>
  </si>
  <si>
    <t>C152385983</t>
  </si>
  <si>
    <t>(2개이상무료배)업소용/아이스크림/라벨리/프리</t>
  </si>
  <si>
    <t>C152857949</t>
  </si>
  <si>
    <t>고급소프트아이스크림파우더/재료/분말 바닐라1k</t>
  </si>
  <si>
    <t>C153270564</t>
  </si>
  <si>
    <t>해태) 누가바 마스카포네 딸기 1박스 (40개</t>
  </si>
  <si>
    <t>C153443928</t>
  </si>
  <si>
    <t>) 누크바 1박스 (40개입) 하드 간식 빙과</t>
  </si>
  <si>
    <t>C153455851</t>
  </si>
  <si>
    <t>롯데푸드) 별난바 톡톡 1박스 (40개입) 아</t>
  </si>
  <si>
    <t>C153698294</t>
  </si>
  <si>
    <t>아이스크림/파브리 업소용 젤라또 5L/7L/9</t>
  </si>
  <si>
    <t>C153879253</t>
  </si>
  <si>
    <t>하겐다즈 아이스크림 스틱바 80ml X 6개</t>
  </si>
  <si>
    <t>C154040108</t>
  </si>
  <si>
    <t>하겐다즈 아이스크림 미니컵 100ml X 6개</t>
  </si>
  <si>
    <t>C154620620</t>
  </si>
  <si>
    <t>직수입)Farggi_민트초콜렛아이스크림_900</t>
  </si>
  <si>
    <t>C155386893</t>
  </si>
  <si>
    <t>쿨아이스크림) 위즐칙촉 3개</t>
  </si>
  <si>
    <t>C155716324</t>
  </si>
  <si>
    <t>희창 아이스크림 파우더 1kg 아이스크림 분말</t>
  </si>
  <si>
    <t>C155722290</t>
  </si>
  <si>
    <t>희창 아이스크림용 믹스 바닐라향 1kg 아이스</t>
  </si>
  <si>
    <t>C156789066</t>
  </si>
  <si>
    <t>빙그레) 키위아작 1박스 (40개입) 빙과간식</t>
  </si>
  <si>
    <t>C156855190</t>
  </si>
  <si>
    <t>아이스스틱 메이커 노랑 아이스몰드 냉동실아이스</t>
  </si>
  <si>
    <t>C156857499</t>
  </si>
  <si>
    <t>아이스스틱 메이커 연두 아이스크림만들기 냉동실</t>
  </si>
  <si>
    <t>C156946690</t>
  </si>
  <si>
    <t>롯데푸드) 쿠키오코코넛 샌드 1박스 (24개입</t>
  </si>
  <si>
    <t>C156964750</t>
  </si>
  <si>
    <t>롯데제과) 죠크박 1박스 (40개입) 아이스크</t>
  </si>
  <si>
    <t>C157461643</t>
  </si>
  <si>
    <t>[모노키친] 아이스노이에 라벤더 아이스크림 1</t>
  </si>
  <si>
    <t>C158302586</t>
  </si>
  <si>
    <t>고급소프트아이스크림파우더/재료/분말 녹차 1k</t>
  </si>
  <si>
    <t>C158993337</t>
  </si>
  <si>
    <t>롯데제과) 본젤라또 베리딸기 바 1박스 (40</t>
  </si>
  <si>
    <t>C159082899</t>
  </si>
  <si>
    <t>빙그레) 비비빅 단호박 1박스 (40개입) 호</t>
  </si>
  <si>
    <t>C159163886</t>
  </si>
  <si>
    <t>) 호두마루홈 (900ml) 1박스 (6개입)</t>
  </si>
  <si>
    <t>C159172275</t>
  </si>
  <si>
    <t>롯데푸드) 쮸쮸바 망고 1박스 (35개입) 빙</t>
  </si>
  <si>
    <t>C159256254</t>
  </si>
  <si>
    <t>롯데제과) 본젤라또 녹차초코 바 1박스 (40</t>
  </si>
  <si>
    <t>C160032328</t>
  </si>
  <si>
    <t>쿨아이스크림) 라이언바자두 30개</t>
  </si>
  <si>
    <t>C160478735</t>
  </si>
  <si>
    <t>롯데푸드 돼지바블랙 아이스크림(40개)</t>
  </si>
  <si>
    <t>C160755987</t>
  </si>
  <si>
    <t>롯데푸드 돼지바 아이스크림(40개)</t>
  </si>
  <si>
    <t>C161202610</t>
  </si>
  <si>
    <t>서강 소프트 아이스크림 액상 바닐라향 10kg</t>
  </si>
  <si>
    <t>C162887447</t>
  </si>
  <si>
    <t>매그넘 아이스크림 인기상품 아몬드 싱글 1BO</t>
  </si>
  <si>
    <t>C165735070</t>
  </si>
  <si>
    <t>매그넘 아이스크림 인기상품 솔티드카라멜 1BO</t>
  </si>
  <si>
    <t>C166147484</t>
  </si>
  <si>
    <t>고급소프트아이스크림파우더/재료/분말 밀크 1k</t>
  </si>
  <si>
    <t>C166470596</t>
  </si>
  <si>
    <t>폴라레티 후르츠 아이스바40mlx70개/쭈쭈바</t>
  </si>
  <si>
    <t>C166888688</t>
  </si>
  <si>
    <t>팥빙수 하드 간식류 40입 아이스크림 간식 까</t>
  </si>
  <si>
    <t>C166888802</t>
  </si>
  <si>
    <t>델몬트 아이스크림 하드 간식 망고바 40입 팥</t>
  </si>
  <si>
    <t>C166888877</t>
  </si>
  <si>
    <t>과자 간식 아이스크림 델몬트 가공식품 하드 4</t>
  </si>
  <si>
    <t>C166888883</t>
  </si>
  <si>
    <t>과자 간식 하드 즉석 40입 메로나 아이스크림</t>
  </si>
  <si>
    <t>C166888886</t>
  </si>
  <si>
    <t>가공식품 팥빙수 40입 아이스크림 옥동자 간식</t>
  </si>
  <si>
    <t>C166898554</t>
  </si>
  <si>
    <t>미니멜츠 유기농 구슬아이스크림 40개</t>
  </si>
  <si>
    <t>C168320419</t>
  </si>
  <si>
    <t>[나뚜루] 아이스크림 바 90ml 15개 골라</t>
  </si>
  <si>
    <t>C168812870</t>
  </si>
  <si>
    <t>라벨리 프리미엄 아이스크림 바닐라 4L</t>
  </si>
  <si>
    <t>C169632456</t>
  </si>
  <si>
    <t>쿨아이스크림) 엔초민트 20개</t>
  </si>
  <si>
    <t>C170400311</t>
  </si>
  <si>
    <t>디핀다트 구슬아이스크림 4가지맛 36개구성</t>
  </si>
  <si>
    <t>C170657207</t>
  </si>
  <si>
    <t>실리콘 샤베트틀 몽키민트 아이스크림만들기 냉동</t>
  </si>
  <si>
    <t>C170740333</t>
  </si>
  <si>
    <t>매그넘 아이스크림 인기구성 6팩 [총 30개]</t>
  </si>
  <si>
    <t>C170761476</t>
  </si>
  <si>
    <t>) 메로나 바나나 1박스 (40개입) 하드 맛</t>
  </si>
  <si>
    <t>C170767431</t>
  </si>
  <si>
    <t xml:space="preserve">해태) 탱크보이 애플젤리 1박스 (35개입) </t>
  </si>
  <si>
    <t>C171070333</t>
  </si>
  <si>
    <t>[나뚜루] 아이스크림 바 90m 10개 골라담</t>
  </si>
  <si>
    <t>C171356138</t>
  </si>
  <si>
    <t xml:space="preserve">[나뚜루] 아이스크림 미니컵100ml 10개 </t>
  </si>
  <si>
    <t>C171425166</t>
  </si>
  <si>
    <t>나뚜루/리치몬드증정/파인트/컵/바/아이스크림</t>
  </si>
  <si>
    <t>C171683750</t>
  </si>
  <si>
    <t>대용량 하겐다즈/쿼트/아이스크림</t>
  </si>
  <si>
    <t>C171775743</t>
  </si>
  <si>
    <t>냉동-조안나 아이스크림 바닐라 5L</t>
  </si>
  <si>
    <t>C171898769</t>
  </si>
  <si>
    <t xml:space="preserve">롯데 조안나 아이스크림 바닐라맛 5L 2개입 </t>
  </si>
  <si>
    <t>C171898782</t>
  </si>
  <si>
    <t>한보 바싸 아이스크림 요거트 5L 2개입 박스</t>
  </si>
  <si>
    <t>C171944699</t>
  </si>
  <si>
    <t xml:space="preserve">파브리 젤라또 5L(3kg) 아라비카 업소용 </t>
  </si>
  <si>
    <t>C173264910</t>
  </si>
  <si>
    <t>실리콘 팽귄 아이스크림틀 트레이 몰드 2P 아</t>
  </si>
  <si>
    <t>C173318606</t>
  </si>
  <si>
    <t>소프트 아이스크림 분말 1kg/바닐라파우더 빙</t>
  </si>
  <si>
    <t>C173347931</t>
  </si>
  <si>
    <t>실리콘 곰돌이 아이스크림틀 트레이 몰드 판촉용</t>
  </si>
  <si>
    <t>C173780094</t>
  </si>
  <si>
    <t>냉동-조안나 아이스크림 딸기 5L</t>
  </si>
  <si>
    <t>C173780498</t>
  </si>
  <si>
    <t>냉동-조안나 아이스크림 초코 5L</t>
  </si>
  <si>
    <t>C173800697</t>
  </si>
  <si>
    <t>쿨아이스크림) 폴라포커피 20개</t>
  </si>
  <si>
    <t>C173816605</t>
  </si>
  <si>
    <t>콘과자(소) 400개입/아이스크림콘과자</t>
  </si>
  <si>
    <t>C174994907</t>
  </si>
  <si>
    <t>쿨아이스크림)국화빵 찰떡 20개</t>
  </si>
  <si>
    <t>C174997693</t>
  </si>
  <si>
    <t>쿨아이스크림) 투게더바닐라미니어처 1박스 [8</t>
  </si>
  <si>
    <t>C174997901</t>
  </si>
  <si>
    <t>쿨아이스크림) 바밤바흑당버블티바 [30개]</t>
  </si>
  <si>
    <t>C175003466</t>
  </si>
  <si>
    <t>쿨아이스크림) 부라보소프트콘 20개</t>
  </si>
  <si>
    <t>C175003747</t>
  </si>
  <si>
    <t>쿨아이스크림) 비비빅더프라임흑임자 20개</t>
  </si>
  <si>
    <t>C175007037</t>
  </si>
  <si>
    <t>쿨아이스크림) 델몬트망고앤크림 20개</t>
  </si>
  <si>
    <t>C175010016</t>
  </si>
  <si>
    <t>쿨아이스크림) 디핀다트튜브(레인보우) [20개</t>
  </si>
  <si>
    <t>C175012223</t>
  </si>
  <si>
    <t>쿨아이스크림) 키위아작 [30개]</t>
  </si>
  <si>
    <t>C175012602</t>
  </si>
  <si>
    <t>쿨아이스크림)슈퍼콘바닐라(유산슬) [20개]</t>
  </si>
  <si>
    <t>C175081419</t>
  </si>
  <si>
    <t>쿨아이스크림)별난바톡톡 [30개]</t>
  </si>
  <si>
    <t>C175084298</t>
  </si>
  <si>
    <t>쿨아이스크림)녹차마루홈 [3개]</t>
  </si>
  <si>
    <t>C175090350</t>
  </si>
  <si>
    <t>쿨아이스크림)미니멜츠구슬초코바닐라 [10개]</t>
  </si>
  <si>
    <t>C175092736</t>
  </si>
  <si>
    <t>쿨아이스크림)미니멜츠구슬캔디프로스 [10개]</t>
  </si>
  <si>
    <t>C175092848</t>
  </si>
  <si>
    <t>쿨아이스크림)미니멜츠빅구슬수박 [10개]</t>
  </si>
  <si>
    <t>C175093034</t>
  </si>
  <si>
    <t>쿨아이스크림)미니멜츠빅구슬스크류 [10개]</t>
  </si>
  <si>
    <t>C175093425</t>
  </si>
  <si>
    <t>쿨아이스크림)미니멜츠빅구슬초코볼 [10개]</t>
  </si>
  <si>
    <t>C175096103</t>
  </si>
  <si>
    <t>쿨아이스크림)구구바 [20개]</t>
  </si>
  <si>
    <t>C175102250</t>
  </si>
  <si>
    <t>쿨아이스크림)끌레도르바쿠키앤크림 [10개]</t>
  </si>
  <si>
    <t>C175104758</t>
  </si>
  <si>
    <t>쿨아이스크림)끌레도르바크림치즈 [10개]</t>
  </si>
  <si>
    <t>C175176170</t>
  </si>
  <si>
    <t>쿨아이스크림)녹차마루바 [30개]</t>
  </si>
  <si>
    <t>C175176532</t>
  </si>
  <si>
    <t>쿨아이스크림)누가바 [30개]</t>
  </si>
  <si>
    <t>C175176836</t>
  </si>
  <si>
    <t>쿨아이스크림)누크바 [30개]</t>
  </si>
  <si>
    <t>C175185392</t>
  </si>
  <si>
    <t>쿨아이스크림)메가톤 [30개]</t>
  </si>
  <si>
    <t>C175194420</t>
  </si>
  <si>
    <t>쿨아이스크림)본젤라또녹차초코바 [20개]</t>
  </si>
  <si>
    <t>C175196912</t>
  </si>
  <si>
    <t>쿨아이스크림)본젤라또베리딸기 [20개]</t>
  </si>
  <si>
    <t>C175200477</t>
  </si>
  <si>
    <t>쿨아이스크림)비비빅 [30개]</t>
  </si>
  <si>
    <t>C175265440</t>
  </si>
  <si>
    <t>쿨아이스크림)비비빅인절미 [20개]</t>
  </si>
  <si>
    <t>C175266098</t>
  </si>
  <si>
    <t>쿨아이스크림)빠삐코바 [30개]</t>
  </si>
  <si>
    <t>C175268717</t>
  </si>
  <si>
    <t>쿨아이스크림)서주아이스주 [30개]</t>
  </si>
  <si>
    <t>C175272158</t>
  </si>
  <si>
    <t>쿨아이스크림)쌍쌍바 [30개]</t>
  </si>
  <si>
    <t>C175280438</t>
  </si>
  <si>
    <t>쿨아이스크림)옥동자딸기 [30개]</t>
  </si>
  <si>
    <t>C175284186</t>
  </si>
  <si>
    <t>쿨아이스크림)요맘때딸기 [30개]</t>
  </si>
  <si>
    <t>C175286675</t>
  </si>
  <si>
    <t>쿨아이스크림)요맘때복숭아 [30개]</t>
  </si>
  <si>
    <t>C175287054</t>
  </si>
  <si>
    <t>쿨아이스크림)요맘때플레인 [30개]</t>
  </si>
  <si>
    <t>C175289270</t>
  </si>
  <si>
    <t>쿨아이스크림)인절미통통 [30개]</t>
  </si>
  <si>
    <t>C175289832</t>
  </si>
  <si>
    <t>쿨아이스크림)인투더망고바 [20개]</t>
  </si>
  <si>
    <t>C175290138</t>
  </si>
  <si>
    <t>쿨아이스크림)죠스바 [30개]</t>
  </si>
  <si>
    <t>C175292906</t>
  </si>
  <si>
    <t>쿨아이스크림)초코리치바 [30개]</t>
  </si>
  <si>
    <t>C175360753</t>
  </si>
  <si>
    <t>쿨아이스크림)설빙인절미바 [30개]</t>
  </si>
  <si>
    <t>C175370000</t>
  </si>
  <si>
    <t>쿨아이스크림)호두마루 [30개]</t>
  </si>
  <si>
    <t>C175379220</t>
  </si>
  <si>
    <t>쿨아이스크림)떡붕어싸만코 [20개]</t>
  </si>
  <si>
    <t>C175382189</t>
  </si>
  <si>
    <t>쿨아이스크림)밤붕어사만코 [20개]</t>
  </si>
  <si>
    <t>C175385265</t>
  </si>
  <si>
    <t>쿨아이스크림)본가찰옥수수 [20개]</t>
  </si>
  <si>
    <t>C175450514</t>
  </si>
  <si>
    <t>쿨아이스크림)부드러운빵또아 [20개]</t>
  </si>
  <si>
    <t>C175453408</t>
  </si>
  <si>
    <t>쿨아이스크림)빵뚜르 [20개]</t>
  </si>
  <si>
    <t>C175456087</t>
  </si>
  <si>
    <t>쿨아이스크림)셰프의오후다쿠아즈 [10개]</t>
  </si>
  <si>
    <t>C175468500</t>
  </si>
  <si>
    <t>쿨아이스크림)찰떡아이스 [20개]</t>
  </si>
  <si>
    <t>C175474461</t>
  </si>
  <si>
    <t>쿨아이스크림)아이스가이피치 [10개]</t>
  </si>
  <si>
    <t>C175477235</t>
  </si>
  <si>
    <t>쿨아이스크림)일품팥빙수 [10개]</t>
  </si>
  <si>
    <t>C175477828</t>
  </si>
  <si>
    <t>쿨아이스크림)투게더시그니처녹차 [10개]</t>
  </si>
  <si>
    <t>C175548728</t>
  </si>
  <si>
    <t>쿨아이스크림)구구콘 [20개]</t>
  </si>
  <si>
    <t>C175569684</t>
  </si>
  <si>
    <t>쿨아이스크림)돼지콘 [20개]</t>
  </si>
  <si>
    <t>C175629580</t>
  </si>
  <si>
    <t>매그넘 아이스크림 인기상품 골라담기</t>
  </si>
  <si>
    <t>C175635131</t>
  </si>
  <si>
    <t>쿨아이스크림)부라보콘바닐라 [20개]</t>
  </si>
  <si>
    <t>C175649741</t>
  </si>
  <si>
    <t>쿨아이스크림)거북알 [20개]</t>
  </si>
  <si>
    <t>C175650408</t>
  </si>
  <si>
    <t>쿨아이스크림)더블더블 [20개]</t>
  </si>
  <si>
    <t>C175655795</t>
  </si>
  <si>
    <t>쿨아이스크림)빠삐코파우치 [20개]</t>
  </si>
  <si>
    <t>C175658688</t>
  </si>
  <si>
    <t>쿨아이스크림)설레임밀크 [20개]</t>
  </si>
  <si>
    <t>C175659066</t>
  </si>
  <si>
    <t>쿨아이스크림)설레임커피쉐이크 [20개]</t>
  </si>
  <si>
    <t>C176045459</t>
  </si>
  <si>
    <t>아이스크림콘 콘과자 1박스 400개입</t>
  </si>
  <si>
    <t>C176211870</t>
  </si>
  <si>
    <t>까르페 블랙코코넛 아이스파우더 1kg 아이스크</t>
  </si>
  <si>
    <t>C176387101</t>
  </si>
  <si>
    <t>설레임 밀크 24개(1박스)/아이스크림</t>
  </si>
  <si>
    <t>C176469026</t>
  </si>
  <si>
    <t>매일 소프트믹스 M10 1L x 3박스 18개</t>
  </si>
  <si>
    <t>C176585219</t>
  </si>
  <si>
    <t xml:space="preserve">매일 소프트믹스 M5 1L x 4박스 24개 </t>
  </si>
  <si>
    <t>C176942937</t>
  </si>
  <si>
    <t>업소용/아이스크림/라벨리/딜리셔스/카페</t>
  </si>
  <si>
    <t>C177667081</t>
  </si>
  <si>
    <t>쿨아이스크림)주물러청포도 [20개]</t>
  </si>
  <si>
    <t>C177678806</t>
  </si>
  <si>
    <t>쿨아이스크림)쮸쮸바망고 [20개]</t>
  </si>
  <si>
    <t>C177679514</t>
  </si>
  <si>
    <t>하겐다즈 아이스크림 스틱바 초콜릿초코아몬드 X</t>
  </si>
  <si>
    <t>C177685033</t>
  </si>
  <si>
    <t>쿨아이스크림)폴라포스포츠 [20개]</t>
  </si>
  <si>
    <t>C177687433</t>
  </si>
  <si>
    <t>쿨아이스크림)폴라포피치 [20개]</t>
  </si>
  <si>
    <t>C177690809</t>
  </si>
  <si>
    <t>쿨아이스크림)구구크러스터 [3개]</t>
  </si>
  <si>
    <t>C177759328</t>
  </si>
  <si>
    <t>쿨아이스크림)매그넘미니 (3종2개입) [1개]</t>
  </si>
  <si>
    <t>C177762118</t>
  </si>
  <si>
    <t>쿨아이스크림)엑설런트오리지널 [3개]</t>
  </si>
  <si>
    <t>C177767984</t>
  </si>
  <si>
    <t>쿨아이스크림)투게더바닐라 [3개]</t>
  </si>
  <si>
    <t>C177773839</t>
  </si>
  <si>
    <t>쿨아이스크림)티코밀크초코 [3개]</t>
  </si>
  <si>
    <t>C177947922</t>
  </si>
  <si>
    <t xml:space="preserve">하겐다즈 아이스크림 스틱바 바닐라카라멜아몬드 </t>
  </si>
  <si>
    <t>C178043526</t>
  </si>
  <si>
    <t>하겐다즈 아이스크림 스틱바 스트로베리앤크림 X</t>
  </si>
  <si>
    <t>C179116675</t>
  </si>
  <si>
    <t>쿨아이스크림) 델몬트샤인머스켓앤청포도바 30개</t>
  </si>
  <si>
    <t>C179116879</t>
  </si>
  <si>
    <t>쿨아이스크림) 롯샌깜뜨아이스바 20개</t>
  </si>
  <si>
    <t>C180108894</t>
  </si>
  <si>
    <t xml:space="preserve">누가바 40입 아이스크림 하드 간식 해태제과 </t>
  </si>
  <si>
    <t>C180109071</t>
  </si>
  <si>
    <t xml:space="preserve">누크바 40입 아이스크림 하드 간식 누가초코 </t>
  </si>
  <si>
    <t>C180109074</t>
  </si>
  <si>
    <t xml:space="preserve">돼지바 40입 아이스크림 하드 간식 롯데푸드 </t>
  </si>
  <si>
    <t>C180109179</t>
  </si>
  <si>
    <t>무지바 40입 아이스크림 하드 간식 빙그레 카</t>
  </si>
  <si>
    <t>C180109257</t>
  </si>
  <si>
    <t xml:space="preserve">보석바 40입 아이스크림 하드 간식 부라보바 </t>
  </si>
  <si>
    <t>C180121558</t>
  </si>
  <si>
    <t>부라보바 화이트바닐라 40입아이스크림 하드 간</t>
  </si>
  <si>
    <t>C180123786</t>
  </si>
  <si>
    <t>부라보바 초코청크 40입 아이스크림 하드 간식</t>
  </si>
  <si>
    <t>C180123870</t>
  </si>
  <si>
    <t>비비빅 40입 아이스크림 하드 간식 아이스크림</t>
  </si>
  <si>
    <t>C180123877</t>
  </si>
  <si>
    <t>빙빙바 40입 아이스크림 하드 간식 아이스크림</t>
  </si>
  <si>
    <t>C180536477</t>
  </si>
  <si>
    <t xml:space="preserve">하겐다즈 아이스크림 스틱바 그린티앤아몬드 X </t>
  </si>
  <si>
    <t>C181426992</t>
  </si>
  <si>
    <t>디핀다트 구슬아이스크림 기프트팩1 (50ml*</t>
  </si>
  <si>
    <t>C181432012</t>
  </si>
  <si>
    <t xml:space="preserve">빙그레 비비빅바 1박스 40개입 바아이스크림 </t>
  </si>
  <si>
    <t>C182655137</t>
  </si>
  <si>
    <t>서강 아이스밀크 1kg 소프트 아이스크림 분말</t>
  </si>
  <si>
    <t>C182746199</t>
  </si>
  <si>
    <t>아이스크림/업소용/라벨리/프리미엄10리터</t>
  </si>
  <si>
    <t>C182921346</t>
  </si>
  <si>
    <t>[모노키친] [아이스노이에] 프레쉬밀크 아이스</t>
  </si>
  <si>
    <t>[모노키친] [아이스노이에] 오호츠크솔트 아이</t>
  </si>
  <si>
    <t>[모노키친] [아이스노이에] 라벤더 아이스크림</t>
  </si>
  <si>
    <t>[모노키친] [아이스노이에] 초콜릿 아이스크림</t>
  </si>
  <si>
    <t>C182921347</t>
  </si>
  <si>
    <t>[모노키친] [아이스노이에] 화이트바닐라 아이</t>
  </si>
  <si>
    <t xml:space="preserve">[모노키친] [아이스노이에] 말차 아이스크림 </t>
  </si>
  <si>
    <t>C182921414</t>
  </si>
  <si>
    <t>[모노키친] [아이스노이에] 크림치즈 아이스크</t>
  </si>
  <si>
    <t>C182921415</t>
  </si>
  <si>
    <t>[모노키친] [아이스노이에] 팥 아이스크림 1</t>
  </si>
  <si>
    <t>[모노키친] [아이스노이에] 유바리멜론 아이스</t>
  </si>
  <si>
    <t>C182928618</t>
  </si>
  <si>
    <t>쿨아이스크림) 빵빠레샌드 20개</t>
  </si>
  <si>
    <t>C184496624</t>
  </si>
  <si>
    <t>(2통이상무료배송)업소용/아이스크림/코니/9리</t>
  </si>
  <si>
    <t>C185568308</t>
  </si>
  <si>
    <t>[최신제조일자+드라이아이스] 메로나 비비빅 스</t>
  </si>
  <si>
    <t>C187170201</t>
  </si>
  <si>
    <t>밀크블라썸 아이스쉐이크 밀크맛아이스크림 디저트</t>
  </si>
  <si>
    <t>C187346419</t>
  </si>
  <si>
    <t>아이스크림아이스바GnJ수박바40입얼음과자콘T/</t>
  </si>
  <si>
    <t>C187455952</t>
  </si>
  <si>
    <t>레이카 아이스크림 메이커 아이스크림틀 아이스크</t>
  </si>
  <si>
    <t>C187456088</t>
  </si>
  <si>
    <t>아이스크림아이스바GnJ엄마실수40입아이스과자T</t>
  </si>
  <si>
    <t>C189586170</t>
  </si>
  <si>
    <t>미니멜츠 구슬아이스크림 36개</t>
  </si>
  <si>
    <t>C190290591</t>
  </si>
  <si>
    <t>롯데푸드) 빠삐코 달고나 쮸쮸바 1박스 (35</t>
  </si>
  <si>
    <t>C191673424</t>
  </si>
  <si>
    <t>구구콘 24입/ 아이스크림 아이스바</t>
  </si>
  <si>
    <t>C191673521</t>
  </si>
  <si>
    <t>돼지콘 24입/ 아이스크림 아이스바</t>
  </si>
  <si>
    <t>C191673614</t>
  </si>
  <si>
    <t>부라보콘 피스타치오/ 아이스크림 아이스바</t>
  </si>
  <si>
    <t>C191673695</t>
  </si>
  <si>
    <t>부라보콘 화이트바닐라 24입/ 아이스크림 아이</t>
  </si>
  <si>
    <t>C191673697</t>
  </si>
  <si>
    <t>스키피콘/ 아이스크림 아이스바</t>
  </si>
  <si>
    <t>아맛나콘 24입/ 아이스크림 아이스바</t>
  </si>
  <si>
    <t>C191675803</t>
  </si>
  <si>
    <t>옥동자콘 24입/ 아이스크림 아이스바</t>
  </si>
  <si>
    <t>C191675818</t>
  </si>
  <si>
    <t>와쿠와크 24입/ 아이스크림 아이스바</t>
  </si>
  <si>
    <t>C192065812</t>
  </si>
  <si>
    <t>(모두 같은 가격) / 소프트 아이스크림 모음</t>
  </si>
  <si>
    <t>C192319534</t>
  </si>
  <si>
    <t>해태제과) 부라보 소프트콘 1박스 (24개입)</t>
  </si>
  <si>
    <t>C192599396</t>
  </si>
  <si>
    <t>롯데푸드) 구구콘 피넛버터 1박스 (24개입)</t>
  </si>
  <si>
    <t>C192671168</t>
  </si>
  <si>
    <t>해태제과) 하이카카오바 1박스 (40개입) 하</t>
  </si>
  <si>
    <t>C192674453</t>
  </si>
  <si>
    <t>롯데제과) 미니멜츠 빅구슬 초코볼 24개 빙과</t>
  </si>
  <si>
    <t>C192691724</t>
  </si>
  <si>
    <t>나뚜루) 스트로베리 파인트 (8개입) 하드 맛</t>
  </si>
  <si>
    <t>C192775247</t>
  </si>
  <si>
    <t>빙그레) 어피치바 복숭아맛 1박스 (40개입)</t>
  </si>
  <si>
    <t>C192778043</t>
  </si>
  <si>
    <t xml:space="preserve">) 투게더 시그니처 녹차 1박스 (16개입) </t>
  </si>
  <si>
    <t>C192873461</t>
  </si>
  <si>
    <t>롯데제과) 설레임 커피쉐이크 1박스 (24개입</t>
  </si>
  <si>
    <t>C192879983</t>
  </si>
  <si>
    <t>롯데제과) 죠크박 1박스 (40개입) 맛있는아</t>
  </si>
  <si>
    <t>C193025082</t>
  </si>
  <si>
    <t>[서울우유] 서울우유 아이스크림 4종 (흰우유</t>
  </si>
  <si>
    <t>C193055931</t>
  </si>
  <si>
    <t>젤라또/아이스크림/파브리 5L/7L/9.5L/</t>
  </si>
  <si>
    <t>C193144380</t>
  </si>
  <si>
    <t>) 미니멜츠 구슬 멜론앤소다 20개 아이스크림</t>
  </si>
  <si>
    <t>C194631612</t>
  </si>
  <si>
    <t>빙그레) 초코붕어싸만코 1박스 (30개입) 홈</t>
  </si>
  <si>
    <t>C195182443</t>
  </si>
  <si>
    <t>) 미니멜츠 빅구슬 스크류 24개 빙과간식 하</t>
  </si>
  <si>
    <t>C195191288</t>
  </si>
  <si>
    <t>서주) 커피리치바 1박스 (40개입) 하드 빙</t>
  </si>
  <si>
    <t>C195191576</t>
  </si>
  <si>
    <t>해태제과) 녹차마루바 1박스 (40개입) 간식</t>
  </si>
  <si>
    <t>C195259733</t>
  </si>
  <si>
    <t>실리콘 샤베트틀 몽키블루 아이스크림만들기 아이</t>
  </si>
  <si>
    <t>C195265595</t>
  </si>
  <si>
    <t>아이스스틱 메이커 연두 아이스몰드 아이스크림케</t>
  </si>
  <si>
    <t>C195268841</t>
  </si>
  <si>
    <t>) 비비빅 바 1박스 (40개입) 아이스크림하</t>
  </si>
  <si>
    <t>C195272315</t>
  </si>
  <si>
    <t>롯데제과) 수박아이스 1박스 (24개입) 빙과</t>
  </si>
  <si>
    <t>C195584331</t>
  </si>
  <si>
    <t>구슬아이스크림 21개 골고루세트/사은품증정</t>
  </si>
  <si>
    <t>C195599108</t>
  </si>
  <si>
    <t>미니멜츠 빅구슬아이스크림 20개/녹지않게 안심</t>
  </si>
  <si>
    <t>C197411465</t>
  </si>
  <si>
    <t>여름철 아이들 놀이용 만드는 아이스크림 맛있는</t>
  </si>
  <si>
    <t>C198030100</t>
  </si>
  <si>
    <t>해태제과 토마토마 쭈쭈바 1박스 35개입 콘아</t>
  </si>
  <si>
    <t>C198161933</t>
  </si>
  <si>
    <t>빙그레 더위사냥 커피 1박스 30개입 아이스크</t>
  </si>
  <si>
    <t>C200070434</t>
  </si>
  <si>
    <t>서강 바닐라 아이스크림 파우더 1kg 초코아이</t>
  </si>
  <si>
    <t>C200452658</t>
  </si>
  <si>
    <t>상하목장 소프트믹스 OM10 1L 4박스 24</t>
  </si>
  <si>
    <t>C200479954</t>
  </si>
  <si>
    <t>매그넘) 클래식바 1박스 (20개) 맛있는아이</t>
  </si>
  <si>
    <t>C200550758</t>
  </si>
  <si>
    <t>롯데푸드) 설빙인절미바 1박스 (40개입) 아</t>
  </si>
  <si>
    <t>C200563456</t>
  </si>
  <si>
    <t>빙그레) 투게더 딸기 1박스 (6개입) 맛있는</t>
  </si>
  <si>
    <t>C200565867</t>
  </si>
  <si>
    <t>서울아이스) 메론바 1박스 (40개입) 아이스</t>
  </si>
  <si>
    <t>C200566153</t>
  </si>
  <si>
    <t>빙그레) 비비빅 바 1박스 (40개입) 막대아</t>
  </si>
  <si>
    <t>C200568632</t>
  </si>
  <si>
    <t>빙그레) 뽕따 소다맛 1박스 (35개입) 아이</t>
  </si>
  <si>
    <t>C200568750</t>
  </si>
  <si>
    <t>롯데제과) 메가톤 바 1박스 (40개입) 아이</t>
  </si>
  <si>
    <t>C200568822</t>
  </si>
  <si>
    <t>롯데제과) 앙꼬바 1박스 (40개입) 맛있는아</t>
  </si>
  <si>
    <t>C200568846</t>
  </si>
  <si>
    <t>롯데제과) 셀렉션 1박스 (8개입) 맛있는아이</t>
  </si>
  <si>
    <t>C200568850</t>
  </si>
  <si>
    <t>나뚜루) 스트로베리 파인트 (8개입) 맛있는아</t>
  </si>
  <si>
    <t>C200568924</t>
  </si>
  <si>
    <t>롯데제과) 엄마의실수 1박스 (40개) 아이스</t>
  </si>
  <si>
    <t>C200569128</t>
  </si>
  <si>
    <t>롯데제과) 가나아이스 바 1박스 (40개) 아</t>
  </si>
  <si>
    <t>C200569311</t>
  </si>
  <si>
    <t xml:space="preserve">빙그레) 엔초민트바 1박스 (40개입) 간식 </t>
  </si>
  <si>
    <t>C200578165</t>
  </si>
  <si>
    <t>해태제과) 체리마루홈 1박스 (6개입) 아이스</t>
  </si>
  <si>
    <t>C200643705</t>
  </si>
  <si>
    <t>해태제과) 리틀텐 1박스 (6개입) 간식 아이</t>
  </si>
  <si>
    <t>C200658399</t>
  </si>
  <si>
    <t>해태) 초코청크마루 홈 1박스 (6개입) 아이</t>
  </si>
  <si>
    <t>C200661378</t>
  </si>
  <si>
    <t>세트) 인투더세트 (30개입) 간식 맛있는아이</t>
  </si>
  <si>
    <t>C200661465</t>
  </si>
  <si>
    <t>해태) 녹차마루홈 1박스 (6개입) 맛있는아이</t>
  </si>
  <si>
    <t>C200661477</t>
  </si>
  <si>
    <t>서주아이스) 더블더블 1박스 (35개입) 아이</t>
  </si>
  <si>
    <t>C200661660</t>
  </si>
  <si>
    <t>해태) 바밤바샌드 1박스 (24개) 맛있는아이</t>
  </si>
  <si>
    <t>C200664652</t>
  </si>
  <si>
    <t>롯데제과) 죠스바 1박스 (40개입) 아이스크</t>
  </si>
  <si>
    <t>C200666868</t>
  </si>
  <si>
    <t>롯데푸드) 구구콘 1박스 (24개입) 맛있는아</t>
  </si>
  <si>
    <t>C200667234</t>
  </si>
  <si>
    <t xml:space="preserve">롯데푸드) 구구크러스터 홈 1박스 (6개입) </t>
  </si>
  <si>
    <t>C200667426</t>
  </si>
  <si>
    <t>롯데푸드) 국화빵 찰떡 1박스 (24개입) 아</t>
  </si>
  <si>
    <t>C200669838</t>
  </si>
  <si>
    <t xml:space="preserve">롯데제과) 월드콘 바닐라 1박스 (24개입) </t>
  </si>
  <si>
    <t>C200670114</t>
  </si>
  <si>
    <t xml:space="preserve">롯데제과) 위즐 바닐라피칸 1박스 (6개입) </t>
  </si>
  <si>
    <t>C200670130</t>
  </si>
  <si>
    <t>롯데푸드) 돼지바 1박스 (40개입) 아이스크</t>
  </si>
  <si>
    <t>C200736249</t>
  </si>
  <si>
    <t>끌레도르) 크림치즈 바 1박스(24개입) 인기</t>
  </si>
  <si>
    <t>C200738453</t>
  </si>
  <si>
    <t>나뚜루) 딸기 컵 1박스 (24개입) 간식 아</t>
  </si>
  <si>
    <t>C200738547</t>
  </si>
  <si>
    <t>끌레도르) 에스프레소 바 1박스(24개입) 바</t>
  </si>
  <si>
    <t>C200828310</t>
  </si>
  <si>
    <t>빙그레) 떡붕어싸만코 1박스 (30개입) 아이</t>
  </si>
  <si>
    <t>C200828390</t>
  </si>
  <si>
    <t xml:space="preserve">빙그레) 라이언바 자두맛 1박스 (40개입) </t>
  </si>
  <si>
    <t>C200828409</t>
  </si>
  <si>
    <t>빙그레) 메로나 바 1박스 (40개입) 아이스</t>
  </si>
  <si>
    <t>C200831103</t>
  </si>
  <si>
    <t>빙그레) 비비빅 단호박 1박스 (40개입) 아</t>
  </si>
  <si>
    <t>C201144803</t>
  </si>
  <si>
    <t xml:space="preserve">파브리 젤라또 5L(3kg) 치즈케익 대용량 </t>
  </si>
  <si>
    <t>C202000842</t>
  </si>
  <si>
    <t>(롯데제과)본젤라또프리미엄바닐라아이스크림5리터</t>
  </si>
  <si>
    <t>C203186755</t>
  </si>
  <si>
    <t>단독런칭] 서울우유 아이스크림 파인트 4종 골</t>
  </si>
  <si>
    <t>C203365093</t>
  </si>
  <si>
    <t>해태) 인절미시모나 1박스 (24개입) 아이스</t>
  </si>
  <si>
    <t>C203543251</t>
  </si>
  <si>
    <t>해태) 바밤바샌드 1박스 (24개) 아이스크림</t>
  </si>
  <si>
    <t>C203897117</t>
  </si>
  <si>
    <t>파브리 젤라또 5L(3kg) 망고 대용량 아이</t>
  </si>
  <si>
    <t>C204477155</t>
  </si>
  <si>
    <t>아이스크림 콘지 1봉지/소프트 콘과자 콘컵 바</t>
  </si>
  <si>
    <t>C205492270</t>
  </si>
  <si>
    <t>하겐다즈 아이스크림 파인트_브라우니마끼아또 X</t>
  </si>
  <si>
    <t>C205495051</t>
  </si>
  <si>
    <t>하겐다즈 아이스크림 파인트_브라우니마끼아또X2</t>
  </si>
  <si>
    <t>C205665439</t>
  </si>
  <si>
    <t>하겐다즈 아이스크림 파인트_브라우니마끼아또</t>
  </si>
  <si>
    <t>C205750668</t>
  </si>
  <si>
    <t>롯데제과) 엄마의실수 1박스 (40개) 맛있는</t>
  </si>
  <si>
    <t>C206172582</t>
  </si>
  <si>
    <t>직수입)Farggi_로투스쿠키아이스크림_900</t>
  </si>
  <si>
    <t>C207620552</t>
  </si>
  <si>
    <t>파브리 젤라또 7L(4.5kg) 민트초코 대용</t>
  </si>
  <si>
    <t>C208280824</t>
  </si>
  <si>
    <t>서강 바닐라 초코 소프트 아이스크림 분말 1k</t>
  </si>
  <si>
    <t>C209425885</t>
  </si>
  <si>
    <t>[매그넘] [ 아이스크림]총 48개(미니 클래</t>
  </si>
  <si>
    <t>C209991402</t>
  </si>
  <si>
    <t>아이스크림팬 젤라떼리아 아이스크림팬 아이스크림</t>
  </si>
  <si>
    <t>C210356292</t>
  </si>
  <si>
    <t>업소용 비유지방 10리터/5리터/3색/아이스크</t>
  </si>
  <si>
    <t>C210436553</t>
  </si>
  <si>
    <t>업소용/프리미엄/아이스크림/녹차/요거트/카페/</t>
  </si>
  <si>
    <t>C211329336</t>
  </si>
  <si>
    <t>밀크블라썸 아이스쉐이크 밀크쉐이크 맛있는아이스</t>
  </si>
  <si>
    <t>C211822076</t>
  </si>
  <si>
    <t>파브리 젤라또 9.5L 바닐라 업소용 아이스크</t>
  </si>
  <si>
    <t>C211824662</t>
  </si>
  <si>
    <t>파브리 젤라또 9.5L 요거트 업소용 아이스크</t>
  </si>
  <si>
    <t>C213304283</t>
  </si>
  <si>
    <t>실리프 홈카페 아이스바 얼음틀 아이스몰드실리콘</t>
  </si>
  <si>
    <t>C213664055</t>
  </si>
  <si>
    <t>녹차/초코/바닐라/요거트등 2kg 5kg 대용</t>
  </si>
  <si>
    <t>C214142512</t>
  </si>
  <si>
    <t>파브리 젤라또 7L(4.5kg) 쿠키앤치즈 아</t>
  </si>
  <si>
    <t>C214145195</t>
  </si>
  <si>
    <t xml:space="preserve">파브리 젤라또 7L(4.5kg) 로세 대용량 </t>
  </si>
  <si>
    <t>C214145771</t>
  </si>
  <si>
    <t>파브리 젤라또 7L(4.5kg) 그린티 대용량</t>
  </si>
  <si>
    <t>C214210921</t>
  </si>
  <si>
    <t>파브리 젤라또 7L(4.5kg) 바닐라 대용량</t>
  </si>
  <si>
    <t>동적범위란?</t>
    <phoneticPr fontId="3" type="noConversion"/>
  </si>
  <si>
    <t>動(움직일 동)이란 뜻으로 범위를 움직일 수 있도록 해주는 방법이다.</t>
    <phoneticPr fontId="3" type="noConversion"/>
  </si>
  <si>
    <t>가장 간단한 예로 엑셀에 기본적으로 깔려있는 상대참조라는 원리도 범위를 잡았을 경우에 같이 움직이기에 동적범위라고 이야기 할 수도 있다.</t>
    <phoneticPr fontId="3" type="noConversion"/>
  </si>
  <si>
    <t>지역</t>
    <phoneticPr fontId="55" type="noConversion"/>
  </si>
  <si>
    <t>CODE</t>
    <phoneticPr fontId="55" type="noConversion"/>
  </si>
  <si>
    <t>부산</t>
    <phoneticPr fontId="3" type="noConversion"/>
  </si>
  <si>
    <t>경기</t>
    <phoneticPr fontId="55" type="noConversion"/>
  </si>
  <si>
    <t>P003</t>
  </si>
  <si>
    <t>경기</t>
    <phoneticPr fontId="3" type="noConversion"/>
  </si>
  <si>
    <t>부산</t>
    <phoneticPr fontId="55" type="noConversion"/>
  </si>
  <si>
    <t>P013</t>
    <phoneticPr fontId="3" type="noConversion"/>
  </si>
  <si>
    <t>철원</t>
    <phoneticPr fontId="3" type="noConversion"/>
  </si>
  <si>
    <t>P011</t>
    <phoneticPr fontId="3" type="noConversion"/>
  </si>
  <si>
    <t>서울</t>
    <phoneticPr fontId="55" type="noConversion"/>
  </si>
  <si>
    <t>P016</t>
    <phoneticPr fontId="3" type="noConversion"/>
  </si>
  <si>
    <t>울산</t>
    <phoneticPr fontId="3" type="noConversion"/>
  </si>
  <si>
    <t>P012</t>
    <phoneticPr fontId="3" type="noConversion"/>
  </si>
  <si>
    <t xml:space="preserve"> =SUM(OFFSET($J$35,I36,2,3,3))</t>
    <phoneticPr fontId="3" type="noConversion"/>
  </si>
  <si>
    <t xml:space="preserve"> =SUM(OFFSET($J$35,I37,2,3,3))</t>
    <phoneticPr fontId="3" type="noConversion"/>
  </si>
  <si>
    <t xml:space="preserve"> =SUM(OFFSET($J$35,I38,2,3,3))</t>
    <phoneticPr fontId="3" type="noConversion"/>
  </si>
  <si>
    <t>C149695182</t>
  </si>
  <si>
    <t>판매날짜</t>
    <phoneticPr fontId="3" type="noConversion"/>
  </si>
  <si>
    <t>C228965684</t>
  </si>
  <si>
    <t>KIA자동차 판매 현황 및 예측 보고</t>
    <phoneticPr fontId="3" type="noConversion"/>
  </si>
  <si>
    <t>기간(월별)</t>
    <phoneticPr fontId="3" type="noConversion"/>
  </si>
  <si>
    <t>봉고3</t>
  </si>
  <si>
    <t>봉고3 EV</t>
  </si>
  <si>
    <t>모하비</t>
  </si>
  <si>
    <t>K8</t>
  </si>
  <si>
    <t>K3</t>
  </si>
  <si>
    <t>K5</t>
  </si>
  <si>
    <t>K9</t>
  </si>
  <si>
    <t>니로 EV</t>
  </si>
  <si>
    <t>레이</t>
  </si>
  <si>
    <t>모닝</t>
  </si>
  <si>
    <t>셀토스</t>
  </si>
  <si>
    <t>1. OFFSET 함수를 사용하여, EV차량 총 판매대수를 구하시오</t>
    <phoneticPr fontId="3" type="noConversion"/>
  </si>
  <si>
    <t>2. OFFSET 함수를 사용하여, 9~12월의 데이터가 추가될 때마다 총 합계 판매대수가 바뀔 수 있도록 입력하시오</t>
    <phoneticPr fontId="3" type="noConversion"/>
  </si>
  <si>
    <t>함수명</t>
    <phoneticPr fontId="3" type="noConversion"/>
  </si>
  <si>
    <t>뜻</t>
    <phoneticPr fontId="3" type="noConversion"/>
  </si>
  <si>
    <t>입력 방식</t>
    <phoneticPr fontId="3" type="noConversion"/>
  </si>
  <si>
    <t>INDIRECT</t>
    <phoneticPr fontId="3" type="noConversion"/>
  </si>
  <si>
    <t>문자열로 입력된 셀 주소 또는 범위 이름을 실제 셀로 인식해서 사용</t>
    <phoneticPr fontId="3" type="noConversion"/>
  </si>
  <si>
    <t>예제 1</t>
    <phoneticPr fontId="3" type="noConversion"/>
  </si>
  <si>
    <t xml:space="preserve"> </t>
    <phoneticPr fontId="3" type="noConversion"/>
  </si>
  <si>
    <t>지정한 범위에서 찾고 싶은 데이터/셀이 위치하고 있는 곳을 숫자로  표시해주는 함수</t>
    <phoneticPr fontId="3" type="noConversion"/>
  </si>
  <si>
    <t>표 혹은 범위 내에서 지정할 행 혹은 열 위치에 있는 값을 가져오는 함수</t>
    <phoneticPr fontId="3" type="noConversion"/>
  </si>
  <si>
    <t xml:space="preserve"> - 지정한 범위에서 찾고 싶은 데이터/셀이 위치하고 있는 곳을 숫자로  표시해주는 함수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</si>
  <si>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=MATCH( 찾을 값, 찾을 범위, 0 )</t>
    </r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</si>
  <si>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=INDEX( 출력범위, 찾는 데이터행(세로), 찾는 데이터열(가로))</t>
    </r>
    <phoneticPr fontId="3" type="noConversion"/>
  </si>
  <si>
    <t>헤이즐넛 라떼</t>
    <phoneticPr fontId="3" type="noConversion"/>
  </si>
  <si>
    <t>카라멜 마끼야토</t>
    <phoneticPr fontId="3" type="noConversion"/>
  </si>
  <si>
    <t>지정한 기준점에서 지정한 행,열만큼 이동한 값 또는 범위를 가져오는 함수</t>
    <phoneticPr fontId="3" type="noConversion"/>
  </si>
  <si>
    <r>
      <t xml:space="preserve"> =OFFSET
( 기준 셀, </t>
    </r>
    <r>
      <rPr>
        <b/>
        <sz val="13"/>
        <color rgb="FFFF0000"/>
        <rFont val="맑은 고딕"/>
        <family val="3"/>
        <charset val="129"/>
        <scheme val="minor"/>
      </rPr>
      <t>행 이동 수</t>
    </r>
    <r>
      <rPr>
        <b/>
        <sz val="13"/>
        <color theme="1"/>
        <rFont val="맑은 고딕"/>
        <family val="3"/>
        <charset val="129"/>
        <scheme val="minor"/>
      </rPr>
      <t>,</t>
    </r>
    <r>
      <rPr>
        <b/>
        <sz val="13"/>
        <color rgb="FF0070C0"/>
        <rFont val="맑은 고딕"/>
        <family val="3"/>
        <charset val="129"/>
        <scheme val="minor"/>
      </rPr>
      <t>열 이동 수</t>
    </r>
    <r>
      <rPr>
        <b/>
        <sz val="13"/>
        <color theme="1"/>
        <rFont val="맑은 고딕"/>
        <family val="3"/>
        <charset val="129"/>
        <scheme val="minor"/>
      </rPr>
      <t xml:space="preserve">, </t>
    </r>
    <r>
      <rPr>
        <b/>
        <sz val="13"/>
        <color theme="5" tint="-0.499984740745262"/>
        <rFont val="맑은 고딕"/>
        <family val="3"/>
        <charset val="129"/>
        <scheme val="minor"/>
      </rPr>
      <t>이동한 점에서 상하포함 수</t>
    </r>
    <r>
      <rPr>
        <b/>
        <sz val="13"/>
        <color theme="1"/>
        <rFont val="맑은 고딕"/>
        <family val="3"/>
        <charset val="129"/>
        <scheme val="minor"/>
      </rPr>
      <t>,</t>
    </r>
    <r>
      <rPr>
        <b/>
        <sz val="13"/>
        <color rgb="FF7030A0"/>
        <rFont val="맑은 고딕"/>
        <family val="3"/>
        <charset val="129"/>
        <scheme val="minor"/>
      </rPr>
      <t>이동한 점에서 좌우포함 수</t>
    </r>
    <r>
      <rPr>
        <b/>
        <sz val="13"/>
        <color theme="1"/>
        <rFont val="맑은 고딕"/>
        <family val="3"/>
        <charset val="129"/>
        <scheme val="minor"/>
      </rPr>
      <t xml:space="preserve"> )</t>
    </r>
    <phoneticPr fontId="3" type="noConversion"/>
  </si>
  <si>
    <t>현재 잔액</t>
    <phoneticPr fontId="3" type="noConversion"/>
  </si>
  <si>
    <t>영문</t>
    <phoneticPr fontId="3" type="noConversion"/>
  </si>
  <si>
    <t>생산 품목</t>
    <phoneticPr fontId="3" type="noConversion"/>
  </si>
  <si>
    <t>국내 바이어 상담회
(2018)</t>
    <phoneticPr fontId="3" type="noConversion"/>
  </si>
  <si>
    <t>국내 바이어 상담회
(2019)</t>
    <phoneticPr fontId="3" type="noConversion"/>
  </si>
  <si>
    <t>국내 바이어 상담회
(2020)</t>
    <phoneticPr fontId="3" type="noConversion"/>
  </si>
  <si>
    <t>국내 컨소시엄 참가
(2018)</t>
    <phoneticPr fontId="3" type="noConversion"/>
  </si>
  <si>
    <t>국내 컨소시엄 참가
(2019)</t>
    <phoneticPr fontId="3" type="noConversion"/>
  </si>
  <si>
    <t>국내 컨소시엄 참가
(2020)</t>
    <phoneticPr fontId="3" type="noConversion"/>
  </si>
  <si>
    <r>
      <t>잔액 평균
(</t>
    </r>
    <r>
      <rPr>
        <sz val="12"/>
        <color rgb="FF0070C0"/>
        <rFont val="맑은 고딕"/>
        <family val="3"/>
        <charset val="129"/>
        <scheme val="minor"/>
      </rPr>
      <t>최근3일</t>
    </r>
    <r>
      <rPr>
        <b/>
        <sz val="12"/>
        <rFont val="맑은 고딕"/>
        <family val="3"/>
        <charset val="129"/>
        <scheme val="minor"/>
      </rPr>
      <t>)</t>
    </r>
    <phoneticPr fontId="3" type="noConversion"/>
  </si>
  <si>
    <t>F15</t>
    <phoneticPr fontId="3" type="noConversion"/>
  </si>
  <si>
    <t>G15</t>
    <phoneticPr fontId="3" type="noConversion"/>
  </si>
  <si>
    <t>H17</t>
    <phoneticPr fontId="3" type="noConversion"/>
  </si>
  <si>
    <t>I10</t>
    <phoneticPr fontId="3" type="noConversion"/>
  </si>
  <si>
    <t>J12</t>
    <phoneticPr fontId="3" type="noConversion"/>
  </si>
  <si>
    <t>F17</t>
    <phoneticPr fontId="3" type="noConversion"/>
  </si>
  <si>
    <t>G17</t>
    <phoneticPr fontId="3" type="noConversion"/>
  </si>
  <si>
    <t>H14</t>
    <phoneticPr fontId="3" type="noConversion"/>
  </si>
  <si>
    <t>I17</t>
    <phoneticPr fontId="3" type="noConversion"/>
  </si>
  <si>
    <t>J16</t>
    <phoneticPr fontId="3" type="noConversion"/>
  </si>
  <si>
    <r>
      <t xml:space="preserve">√ 엑셀에서 가장 중요한 것은 응용능력이다. ( </t>
    </r>
    <r>
      <rPr>
        <b/>
        <sz val="15"/>
        <color theme="1"/>
        <rFont val="맑은 고딕"/>
        <family val="3"/>
        <charset val="129"/>
        <scheme val="major"/>
      </rPr>
      <t>IF함수를 잘하면 엑셀을 잘할 수 밖에 없다.</t>
    </r>
    <r>
      <rPr>
        <b/>
        <sz val="20"/>
        <color theme="1"/>
        <rFont val="맑은 고딕"/>
        <family val="3"/>
        <charset val="129"/>
        <scheme val="major"/>
      </rPr>
      <t xml:space="preserve"> )</t>
    </r>
    <phoneticPr fontId="3" type="noConversion"/>
  </si>
  <si>
    <t>실습 문제 1</t>
    <phoneticPr fontId="3" type="noConversion"/>
  </si>
  <si>
    <t>IF</t>
    <phoneticPr fontId="3" type="noConversion"/>
  </si>
  <si>
    <t>1. IF 함수와 VLOOKUP 함수를 이용하여 빨간색 차트의 국적 값을 채워주세요.
2. 코드 값이 없는 칸에는 KR 지역값이 나오도록 해주세요.</t>
    <phoneticPr fontId="3" type="noConversion"/>
  </si>
  <si>
    <t>순번</t>
    <phoneticPr fontId="3" type="noConversion"/>
  </si>
  <si>
    <t>코드</t>
    <phoneticPr fontId="3" type="noConversion"/>
  </si>
  <si>
    <t>지역</t>
    <phoneticPr fontId="3" type="noConversion"/>
  </si>
  <si>
    <t>코드</t>
  </si>
  <si>
    <t>영문명</t>
    <phoneticPr fontId="3" type="noConversion"/>
  </si>
  <si>
    <t>KR</t>
    <phoneticPr fontId="3" type="noConversion"/>
  </si>
  <si>
    <t>KR</t>
  </si>
  <si>
    <t>대한민국</t>
  </si>
  <si>
    <t>Republic of Korea</t>
    <phoneticPr fontId="3" type="noConversion"/>
  </si>
  <si>
    <t>KP</t>
  </si>
  <si>
    <t>북한</t>
  </si>
  <si>
    <t>Democratic People's Republic of Korea</t>
    <phoneticPr fontId="3" type="noConversion"/>
  </si>
  <si>
    <t>JP</t>
    <phoneticPr fontId="3" type="noConversion"/>
  </si>
  <si>
    <t>JP</t>
  </si>
  <si>
    <t>일본</t>
  </si>
  <si>
    <t>Japan</t>
    <phoneticPr fontId="3" type="noConversion"/>
  </si>
  <si>
    <t>CA</t>
  </si>
  <si>
    <t>캐나다</t>
  </si>
  <si>
    <t>Canada</t>
    <phoneticPr fontId="3" type="noConversion"/>
  </si>
  <si>
    <t>FR</t>
    <phoneticPr fontId="3" type="noConversion"/>
  </si>
  <si>
    <t>FR</t>
  </si>
  <si>
    <t>프랑스</t>
  </si>
  <si>
    <t>France</t>
    <phoneticPr fontId="3" type="noConversion"/>
  </si>
  <si>
    <t>RU</t>
  </si>
  <si>
    <t>러시아</t>
  </si>
  <si>
    <t>Russia</t>
    <phoneticPr fontId="3" type="noConversion"/>
  </si>
  <si>
    <t>RU</t>
    <phoneticPr fontId="3" type="noConversion"/>
  </si>
  <si>
    <t>SU</t>
  </si>
  <si>
    <t>미국</t>
  </si>
  <si>
    <t>United States of America</t>
    <phoneticPr fontId="3" type="noConversion"/>
  </si>
  <si>
    <t>UK</t>
  </si>
  <si>
    <t>영국</t>
  </si>
  <si>
    <t>United Kingdom of Great Britain and Northern Ireland</t>
    <phoneticPr fontId="3" type="noConversion"/>
  </si>
  <si>
    <t>UK</t>
    <phoneticPr fontId="3" type="noConversion"/>
  </si>
  <si>
    <t>SW</t>
  </si>
  <si>
    <t>스위스</t>
  </si>
  <si>
    <t>Swiss</t>
    <phoneticPr fontId="3" type="noConversion"/>
  </si>
  <si>
    <t>DE</t>
  </si>
  <si>
    <t>독일</t>
  </si>
  <si>
    <t>Germany</t>
    <phoneticPr fontId="3" type="noConversion"/>
  </si>
  <si>
    <t>DE</t>
    <phoneticPr fontId="3" type="noConversion"/>
  </si>
  <si>
    <t>CH</t>
  </si>
  <si>
    <t>중국</t>
  </si>
  <si>
    <t>China</t>
    <phoneticPr fontId="3" type="noConversion"/>
  </si>
  <si>
    <t>실습 문제 2</t>
    <phoneticPr fontId="3" type="noConversion"/>
  </si>
  <si>
    <t>1. 두개의 파일을 비교하여 틀린점을 구분하시오.</t>
    <phoneticPr fontId="3" type="noConversion"/>
  </si>
  <si>
    <t>3월1일(이전 파일)</t>
    <phoneticPr fontId="3" type="noConversion"/>
  </si>
  <si>
    <t>3월5일(현재 파일)</t>
    <phoneticPr fontId="3" type="noConversion"/>
  </si>
  <si>
    <t>실제 참석자</t>
    <phoneticPr fontId="3" type="noConversion"/>
  </si>
  <si>
    <t>여권번호</t>
  </si>
  <si>
    <t>주민등록번호</t>
    <phoneticPr fontId="3" type="noConversion"/>
  </si>
  <si>
    <t>차이점찾기</t>
    <phoneticPr fontId="3" type="noConversion"/>
  </si>
  <si>
    <t>서선덕</t>
    <phoneticPr fontId="3" type="noConversion"/>
  </si>
  <si>
    <t>E857N6</t>
  </si>
  <si>
    <t>서영덕</t>
  </si>
  <si>
    <t>ERT144</t>
    <phoneticPr fontId="3" type="noConversion"/>
  </si>
  <si>
    <t>ERT145</t>
    <phoneticPr fontId="3" type="noConversion"/>
  </si>
  <si>
    <t>이영광</t>
  </si>
  <si>
    <t>E351N2</t>
  </si>
  <si>
    <t>이영순</t>
    <phoneticPr fontId="3" type="noConversion"/>
  </si>
  <si>
    <t>TYUH64</t>
    <phoneticPr fontId="3" type="noConversion"/>
  </si>
  <si>
    <t>김현숙</t>
  </si>
  <si>
    <t>S243E7</t>
  </si>
  <si>
    <t>S243E1</t>
    <phoneticPr fontId="3" type="noConversion"/>
  </si>
  <si>
    <t>안채희</t>
  </si>
  <si>
    <t>REAUI9</t>
    <phoneticPr fontId="3" type="noConversion"/>
  </si>
  <si>
    <t>김복순</t>
    <phoneticPr fontId="3" type="noConversion"/>
  </si>
  <si>
    <t>E253E7</t>
  </si>
  <si>
    <t>고진이</t>
  </si>
  <si>
    <t>POLK27</t>
    <phoneticPr fontId="3" type="noConversion"/>
  </si>
  <si>
    <t>조소연</t>
  </si>
  <si>
    <t>S244E7</t>
  </si>
  <si>
    <t>오다현</t>
  </si>
  <si>
    <t>OIUP10</t>
    <phoneticPr fontId="3" type="noConversion"/>
  </si>
  <si>
    <t>김유미</t>
  </si>
  <si>
    <t>S134E5</t>
  </si>
  <si>
    <t>이종원</t>
  </si>
  <si>
    <t>2QER37</t>
    <phoneticPr fontId="3" type="noConversion"/>
  </si>
  <si>
    <t>박경순</t>
    <phoneticPr fontId="3" type="noConversion"/>
  </si>
  <si>
    <t>E147E5</t>
  </si>
  <si>
    <t>이선</t>
  </si>
  <si>
    <t>LOPQ14</t>
    <phoneticPr fontId="3" type="noConversion"/>
  </si>
  <si>
    <t>E141E4</t>
  </si>
  <si>
    <t>이효주</t>
  </si>
  <si>
    <t>TREA15</t>
    <phoneticPr fontId="3" type="noConversion"/>
  </si>
  <si>
    <t>이병용</t>
  </si>
  <si>
    <t>S257E3</t>
  </si>
  <si>
    <t>이승준</t>
  </si>
  <si>
    <t>4RQA23</t>
    <phoneticPr fontId="3" type="noConversion"/>
  </si>
  <si>
    <t>이은실</t>
  </si>
  <si>
    <t>S748E3</t>
  </si>
  <si>
    <t>S748E2</t>
    <phoneticPr fontId="3" type="noConversion"/>
  </si>
  <si>
    <t>이승환</t>
  </si>
  <si>
    <t>POI949</t>
    <phoneticPr fontId="3" type="noConversion"/>
  </si>
  <si>
    <t>김진분</t>
  </si>
  <si>
    <t>E161E2</t>
  </si>
  <si>
    <t>최용심</t>
    <phoneticPr fontId="3" type="noConversion"/>
  </si>
  <si>
    <t>ABAC58</t>
    <phoneticPr fontId="3" type="noConversion"/>
  </si>
  <si>
    <t>윤미정</t>
  </si>
  <si>
    <t>S148E2</t>
  </si>
  <si>
    <t>장성규</t>
  </si>
  <si>
    <t>9OPQ51</t>
    <phoneticPr fontId="3" type="noConversion"/>
  </si>
  <si>
    <t>김경희</t>
  </si>
  <si>
    <t>D744E1</t>
  </si>
  <si>
    <t>국선호</t>
    <phoneticPr fontId="3" type="noConversion"/>
  </si>
  <si>
    <t>ZXDQ10</t>
    <phoneticPr fontId="3" type="noConversion"/>
  </si>
  <si>
    <t>ZXOQ10</t>
    <phoneticPr fontId="3" type="noConversion"/>
  </si>
  <si>
    <t>이서영</t>
  </si>
  <si>
    <t>S234E1</t>
  </si>
  <si>
    <t>최서희</t>
  </si>
  <si>
    <t>LOP310</t>
    <phoneticPr fontId="3" type="noConversion"/>
  </si>
  <si>
    <t>LEFT</t>
    <phoneticPr fontId="3" type="noConversion"/>
  </si>
  <si>
    <r>
      <t xml:space="preserve">셀에 입력된 데이터에서 </t>
    </r>
    <r>
      <rPr>
        <sz val="13"/>
        <color rgb="FFFF0000"/>
        <rFont val="맑은 고딕"/>
        <family val="3"/>
        <charset val="129"/>
        <scheme val="minor"/>
      </rPr>
      <t>왼쪽</t>
    </r>
    <r>
      <rPr>
        <sz val="13"/>
        <color theme="1"/>
        <rFont val="맑은 고딕"/>
        <family val="3"/>
        <charset val="129"/>
        <scheme val="minor"/>
      </rPr>
      <t>에서부터 입력한 숫자만큼 데이터를 가져오는 함수</t>
    </r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</si>
  <si>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=LEFT( 텍스트가 입력되어 있는 셀 , 가져올 데이터 숫자 )</t>
    </r>
    <phoneticPr fontId="3" type="noConversion"/>
  </si>
  <si>
    <t>RIGHT</t>
    <phoneticPr fontId="3" type="noConversion"/>
  </si>
  <si>
    <r>
      <t xml:space="preserve">셀에 입력된 데이터에서 </t>
    </r>
    <r>
      <rPr>
        <sz val="13"/>
        <color rgb="FFFF0000"/>
        <rFont val="맑은 고딕"/>
        <family val="3"/>
        <charset val="129"/>
        <scheme val="minor"/>
      </rPr>
      <t>오른쪽</t>
    </r>
    <r>
      <rPr>
        <sz val="13"/>
        <color theme="1"/>
        <rFont val="맑은 고딕"/>
        <family val="3"/>
        <charset val="129"/>
        <scheme val="minor"/>
      </rPr>
      <t>에서부터 입력한 숫자만큼 데이터를 가져오는 함수</t>
    </r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</si>
  <si>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=RIGHT( 텍스트가 입력되어 있는 셀 , 가져올 데이터 숫자 )</t>
    </r>
    <phoneticPr fontId="3" type="noConversion"/>
  </si>
  <si>
    <t>MID</t>
    <phoneticPr fontId="3" type="noConversion"/>
  </si>
  <si>
    <r>
      <t xml:space="preserve">셀에 입력된 데이터에서 </t>
    </r>
    <r>
      <rPr>
        <sz val="13"/>
        <color rgb="FFFF0000"/>
        <rFont val="맑은 고딕"/>
        <family val="3"/>
        <charset val="129"/>
        <scheme val="minor"/>
      </rPr>
      <t>별도의 시작점</t>
    </r>
    <r>
      <rPr>
        <sz val="13"/>
        <color theme="1"/>
        <rFont val="맑은 고딕"/>
        <family val="3"/>
        <charset val="129"/>
        <scheme val="minor"/>
      </rPr>
      <t>을 지정하여 입력한 숫자만큼 데이터를 가져오는 함수</t>
    </r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</si>
  <si>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=MID( 텍스트가 입력되어 있는 셀 , 가져올 데이터가 있는 위치, 가져올 데이터 숫자 )</t>
    </r>
    <phoneticPr fontId="3" type="noConversion"/>
  </si>
  <si>
    <t>&amp;</t>
    <phoneticPr fontId="3" type="noConversion"/>
  </si>
  <si>
    <t>데이터와 데이터, 셀과셀, 함수와 함수등을 연결해주는 함수</t>
    <phoneticPr fontId="3" type="noConversion"/>
  </si>
  <si>
    <t xml:space="preserve"> 셀&amp;셀, 함수&amp;함수, 셀&amp;함수 등등</t>
    <phoneticPr fontId="3" type="noConversion"/>
  </si>
  <si>
    <t>회원 구매 정보</t>
    <phoneticPr fontId="3" type="noConversion"/>
  </si>
  <si>
    <t>회원코드</t>
    <phoneticPr fontId="3" type="noConversion"/>
  </si>
  <si>
    <t>성명</t>
  </si>
  <si>
    <t>회원 종류</t>
    <phoneticPr fontId="3" type="noConversion"/>
  </si>
  <si>
    <t>성</t>
    <phoneticPr fontId="3" type="noConversion"/>
  </si>
  <si>
    <t>이름</t>
    <phoneticPr fontId="3" type="noConversion"/>
  </si>
  <si>
    <t>회원코드숫자 2자리</t>
    <phoneticPr fontId="3" type="noConversion"/>
  </si>
  <si>
    <t>입력데이터합치기</t>
    <phoneticPr fontId="3" type="noConversion"/>
  </si>
  <si>
    <t>비공개이름</t>
    <phoneticPr fontId="3" type="noConversion"/>
  </si>
  <si>
    <t>BNCT3004</t>
  </si>
  <si>
    <t>홍강희</t>
  </si>
  <si>
    <t>VIP</t>
    <phoneticPr fontId="3" type="noConversion"/>
  </si>
  <si>
    <t>BNCT6374</t>
  </si>
  <si>
    <t>허광훈</t>
  </si>
  <si>
    <t>SILVER</t>
    <phoneticPr fontId="3" type="noConversion"/>
  </si>
  <si>
    <t>BNCT4433</t>
  </si>
  <si>
    <t>조권찬</t>
  </si>
  <si>
    <t>BNCT9940</t>
  </si>
  <si>
    <t>정기진</t>
  </si>
  <si>
    <t>BNCT7308</t>
  </si>
  <si>
    <t>전길진</t>
  </si>
  <si>
    <t>GOLD</t>
    <phoneticPr fontId="3" type="noConversion"/>
  </si>
  <si>
    <t>BNCT1598</t>
  </si>
  <si>
    <t>전김진</t>
  </si>
  <si>
    <t>BNCT7840</t>
  </si>
  <si>
    <t>이선은</t>
  </si>
  <si>
    <t>BNCT5067</t>
  </si>
  <si>
    <t>이성은</t>
  </si>
  <si>
    <t>BNCT9381</t>
  </si>
  <si>
    <t>이수욱</t>
  </si>
  <si>
    <t>BNCT9774</t>
  </si>
  <si>
    <t>유승우</t>
  </si>
  <si>
    <t>BNCT8466</t>
  </si>
  <si>
    <t>안승영</t>
  </si>
  <si>
    <t>BNCT5156</t>
  </si>
  <si>
    <t>박승손</t>
  </si>
  <si>
    <t>BNCT6261</t>
  </si>
  <si>
    <t>박신성</t>
  </si>
  <si>
    <t>BNCT1416</t>
  </si>
  <si>
    <t>김영석</t>
  </si>
  <si>
    <t>BNCT1675</t>
  </si>
  <si>
    <t>김은범</t>
  </si>
  <si>
    <t>김일목</t>
  </si>
  <si>
    <t>BNCT9384</t>
  </si>
  <si>
    <t>김일동</t>
  </si>
  <si>
    <t>BNCT3502</t>
  </si>
  <si>
    <t>권자동</t>
  </si>
  <si>
    <t>가져오는 값</t>
    <phoneticPr fontId="3" type="noConversion"/>
  </si>
  <si>
    <t>Q. 카페모카 5월 판매수량은 몇 개인가요?</t>
    <phoneticPr fontId="3" type="noConversion"/>
  </si>
  <si>
    <r>
      <t xml:space="preserve">Q1. 아래 성명 데이터에서 </t>
    </r>
    <r>
      <rPr>
        <b/>
        <u/>
        <sz val="13"/>
        <color theme="1"/>
        <rFont val="맑은 고딕"/>
        <family val="3"/>
        <charset val="129"/>
        <scheme val="minor"/>
      </rPr>
      <t>"권유리"</t>
    </r>
    <r>
      <rPr>
        <b/>
        <sz val="13"/>
        <color theme="1"/>
        <rFont val="맑은 고딕"/>
        <family val="3"/>
        <charset val="129"/>
        <scheme val="minor"/>
      </rPr>
      <t>는 몇번째 행에 있나요?</t>
    </r>
    <phoneticPr fontId="3" type="noConversion"/>
  </si>
  <si>
    <t>할인율            레벨</t>
    <phoneticPr fontId="3" type="noConversion"/>
  </si>
  <si>
    <t>국가 코드</t>
    <phoneticPr fontId="3" type="noConversion"/>
  </si>
  <si>
    <t>환율3</t>
    <phoneticPr fontId="3" type="noConversion"/>
  </si>
  <si>
    <r>
      <t xml:space="preserve"> =OFFSET(</t>
    </r>
    <r>
      <rPr>
        <sz val="13"/>
        <color theme="1"/>
        <rFont val="맑은 고딕"/>
        <family val="3"/>
        <charset val="129"/>
        <scheme val="minor"/>
      </rPr>
      <t>N11</t>
    </r>
    <r>
      <rPr>
        <b/>
        <sz val="13"/>
        <color theme="1"/>
        <rFont val="맑은 고딕"/>
        <family val="3"/>
        <charset val="129"/>
        <scheme val="minor"/>
      </rPr>
      <t>,</t>
    </r>
    <r>
      <rPr>
        <b/>
        <sz val="13"/>
        <color rgb="FFC00000"/>
        <rFont val="맑은 고딕"/>
        <family val="3"/>
        <charset val="129"/>
        <scheme val="minor"/>
      </rPr>
      <t>4,2)</t>
    </r>
    <phoneticPr fontId="3" type="noConversion"/>
  </si>
  <si>
    <t>P15</t>
  </si>
  <si>
    <t>P16</t>
    <phoneticPr fontId="3" type="noConversion"/>
  </si>
  <si>
    <t>P17</t>
  </si>
  <si>
    <t>Q15</t>
    <phoneticPr fontId="3" type="noConversion"/>
  </si>
  <si>
    <t>R15</t>
    <phoneticPr fontId="3" type="noConversion"/>
  </si>
  <si>
    <t>Q16</t>
  </si>
  <si>
    <t>Q17</t>
  </si>
  <si>
    <t>R16</t>
  </si>
  <si>
    <t>R17</t>
  </si>
  <si>
    <t>STEP 06</t>
    <phoneticPr fontId="3" type="noConversion"/>
  </si>
  <si>
    <r>
      <t xml:space="preserve"> =OFFSET(</t>
    </r>
    <r>
      <rPr>
        <sz val="13"/>
        <color theme="1"/>
        <rFont val="맑은 고딕"/>
        <family val="3"/>
        <charset val="129"/>
        <scheme val="minor"/>
      </rPr>
      <t>N11,4,2</t>
    </r>
    <r>
      <rPr>
        <b/>
        <sz val="13"/>
        <color theme="1"/>
        <rFont val="맑은 고딕"/>
        <family val="3"/>
        <charset val="129"/>
        <scheme val="minor"/>
      </rPr>
      <t>,</t>
    </r>
    <r>
      <rPr>
        <b/>
        <sz val="13"/>
        <color rgb="FFC00000"/>
        <rFont val="맑은 고딕"/>
        <family val="3"/>
        <charset val="129"/>
        <scheme val="minor"/>
      </rPr>
      <t>3</t>
    </r>
    <r>
      <rPr>
        <b/>
        <sz val="13"/>
        <color theme="1"/>
        <rFont val="맑은 고딕"/>
        <family val="3"/>
        <charset val="129"/>
        <scheme val="minor"/>
      </rPr>
      <t>,</t>
    </r>
    <r>
      <rPr>
        <b/>
        <sz val="13"/>
        <color rgb="FFC00000"/>
        <rFont val="맑은 고딕"/>
        <family val="3"/>
        <charset val="129"/>
        <scheme val="minor"/>
      </rPr>
      <t>3</t>
    </r>
    <r>
      <rPr>
        <b/>
        <sz val="13"/>
        <color theme="1"/>
        <rFont val="맑은 고딕"/>
        <family val="3"/>
        <charset val="129"/>
        <scheme val="minor"/>
      </rPr>
      <t>)</t>
    </r>
    <phoneticPr fontId="3" type="noConversion"/>
  </si>
  <si>
    <t>학원비</t>
    <phoneticPr fontId="3" type="noConversion"/>
  </si>
  <si>
    <t>보너스</t>
    <phoneticPr fontId="3" type="noConversion"/>
  </si>
  <si>
    <t>월세</t>
    <phoneticPr fontId="3" type="noConversion"/>
  </si>
  <si>
    <t>1) 해외입찰참가</t>
    <phoneticPr fontId="3" type="noConversion"/>
  </si>
  <si>
    <t>2)수출실적</t>
    <phoneticPr fontId="3" type="noConversion"/>
  </si>
  <si>
    <t>Q1. 아래 문제는 월별 데이터를 정리하는 자료입니다. 매일 새로운 데이터가 업로드가 되었을 때, 오늘 날짜를 기준으로 최근 5일 매출 데이터의 평균 값으로 변경되도록 함수를 입력하시오.</t>
    <phoneticPr fontId="3" type="noConversion"/>
  </si>
  <si>
    <t>ex) 오늘 날짜가 22년 10월 9일인 경우 10월 9,8,7,6,5일의 매출의 평균 값이 나오면 되고, 다음 날 22년 10월 10일이 되었을 때는 10월 10,9,8,7,6일의 평균 값으로 자동으로 변경된다.</t>
    <phoneticPr fontId="3" type="noConversion"/>
  </si>
  <si>
    <t>오늘 날짜</t>
    <phoneticPr fontId="3" type="noConversion"/>
  </si>
  <si>
    <t>최근 5일 평균</t>
    <phoneticPr fontId="3" type="noConversion"/>
  </si>
  <si>
    <t>진척률</t>
    <phoneticPr fontId="3" type="noConversion"/>
  </si>
  <si>
    <t>Q2. 시작 날짜와 끝 날짜에 7월 데이터를 드롭 박스로 선택할 수 있게 셋팅하고, 시작 날짜와 끝 날짜를 선택했을 때 기간에 해당하는 매출 평균이 나오도록 함수를 입력하시오.</t>
    <phoneticPr fontId="3" type="noConversion"/>
  </si>
  <si>
    <t>기간별 매출 평균</t>
    <phoneticPr fontId="3" type="noConversion"/>
  </si>
  <si>
    <t>시작 날짜</t>
    <phoneticPr fontId="3" type="noConversion"/>
  </si>
  <si>
    <t>끝 날짜</t>
    <phoneticPr fontId="3" type="noConversion"/>
  </si>
  <si>
    <t>7월 일마감 현황</t>
    <phoneticPr fontId="3" type="noConversion"/>
  </si>
  <si>
    <t>일자</t>
  </si>
  <si>
    <t>요일</t>
  </si>
  <si>
    <t>카테고리
목표금액</t>
  </si>
  <si>
    <t>카테고리
영업매출액</t>
  </si>
  <si>
    <t>달성율</t>
  </si>
  <si>
    <t>신장율</t>
  </si>
  <si>
    <t>전달 카테고리
영업 매출액</t>
    <phoneticPr fontId="3" type="noConversion"/>
  </si>
  <si>
    <t>판매수량</t>
  </si>
  <si>
    <t>평균 
판매단가</t>
  </si>
  <si>
    <t>합계</t>
  </si>
  <si>
    <t>목</t>
  </si>
  <si>
    <t>금</t>
  </si>
  <si>
    <t>토</t>
  </si>
  <si>
    <t>일</t>
  </si>
  <si>
    <t>월</t>
  </si>
  <si>
    <t>화</t>
  </si>
  <si>
    <t>수</t>
  </si>
  <si>
    <t>√ 조건부 서식</t>
    <phoneticPr fontId="3" type="noConversion"/>
  </si>
  <si>
    <t>기능명</t>
    <phoneticPr fontId="3" type="noConversion"/>
  </si>
  <si>
    <t>조건부 서식</t>
    <phoneticPr fontId="3" type="noConversion"/>
  </si>
  <si>
    <t>지정한 조건(수식,함수 등)이 True일 경우 지정한 서식이 표기되는 기능</t>
    <phoneticPr fontId="3" type="noConversion"/>
  </si>
  <si>
    <t>성유리</t>
  </si>
  <si>
    <t>No.</t>
    <phoneticPr fontId="3" type="noConversion"/>
  </si>
  <si>
    <t>연차일수</t>
    <phoneticPr fontId="3" type="noConversion"/>
  </si>
  <si>
    <t>실제사용일수</t>
    <phoneticPr fontId="3" type="noConversion"/>
  </si>
  <si>
    <t>미신청</t>
    <phoneticPr fontId="3" type="noConversion"/>
  </si>
  <si>
    <t>서울</t>
    <phoneticPr fontId="3" type="noConversion"/>
  </si>
  <si>
    <t>김태연</t>
    <phoneticPr fontId="3" type="noConversion"/>
  </si>
  <si>
    <t>부장</t>
    <phoneticPr fontId="3" type="noConversion"/>
  </si>
  <si>
    <t>미주</t>
    <phoneticPr fontId="3" type="noConversion"/>
  </si>
  <si>
    <t>정수연</t>
    <phoneticPr fontId="3" type="noConversion"/>
  </si>
  <si>
    <t>차장</t>
  </si>
  <si>
    <t>미주</t>
  </si>
  <si>
    <t>해외영업</t>
  </si>
  <si>
    <t>이순규</t>
    <phoneticPr fontId="3" type="noConversion"/>
  </si>
  <si>
    <t>서울</t>
  </si>
  <si>
    <t>국내영업</t>
  </si>
  <si>
    <t>황미영</t>
    <phoneticPr fontId="3" type="noConversion"/>
  </si>
  <si>
    <t>부산</t>
  </si>
  <si>
    <t>임윤아</t>
    <phoneticPr fontId="3" type="noConversion"/>
  </si>
  <si>
    <t>유럽</t>
    <phoneticPr fontId="3" type="noConversion"/>
  </si>
  <si>
    <t>보류</t>
    <phoneticPr fontId="3" type="noConversion"/>
  </si>
  <si>
    <t>대구</t>
    <phoneticPr fontId="3" type="noConversion"/>
  </si>
  <si>
    <t>김효연</t>
    <phoneticPr fontId="3" type="noConversion"/>
  </si>
  <si>
    <t>국내영업</t>
    <phoneticPr fontId="3" type="noConversion"/>
  </si>
  <si>
    <t>서주현</t>
    <phoneticPr fontId="3" type="noConversion"/>
  </si>
  <si>
    <t>배주현</t>
    <phoneticPr fontId="3" type="noConversion"/>
  </si>
  <si>
    <t>사원</t>
  </si>
  <si>
    <t>영업관리</t>
  </si>
  <si>
    <t>강슬기</t>
    <phoneticPr fontId="3" type="noConversion"/>
  </si>
  <si>
    <t>사원</t>
    <phoneticPr fontId="3" type="noConversion"/>
  </si>
  <si>
    <t>박수영</t>
    <phoneticPr fontId="3" type="noConversion"/>
  </si>
  <si>
    <t>컨설턴트</t>
  </si>
  <si>
    <t>김예림</t>
    <phoneticPr fontId="3" type="noConversion"/>
  </si>
  <si>
    <t>손승완</t>
    <phoneticPr fontId="3" type="noConversion"/>
  </si>
  <si>
    <t>유럽</t>
  </si>
  <si>
    <t>현재 판매리스트</t>
    <phoneticPr fontId="3" type="noConversion"/>
  </si>
  <si>
    <t>재고 리스트</t>
    <phoneticPr fontId="3" type="noConversion"/>
  </si>
  <si>
    <t>NO</t>
    <phoneticPr fontId="3" type="noConversion"/>
  </si>
  <si>
    <t>상품코드</t>
    <phoneticPr fontId="3" type="noConversion"/>
  </si>
  <si>
    <t>판매가</t>
    <phoneticPr fontId="3" type="noConversion"/>
  </si>
  <si>
    <t>판매금액</t>
    <phoneticPr fontId="3" type="noConversion"/>
  </si>
  <si>
    <t>재고</t>
    <phoneticPr fontId="3" type="noConversion"/>
  </si>
  <si>
    <t>비고</t>
    <phoneticPr fontId="3" type="noConversion"/>
  </si>
  <si>
    <t>재고 금액</t>
    <phoneticPr fontId="3" type="noConversion"/>
  </si>
  <si>
    <t>P54390290</t>
  </si>
  <si>
    <t>레노바 컬러티슈 6롤</t>
    <phoneticPr fontId="3" type="noConversion"/>
  </si>
  <si>
    <t>P20384769</t>
  </si>
  <si>
    <t>에이픽스 컴퓨터 게이밍데스크</t>
    <phoneticPr fontId="3" type="noConversion"/>
  </si>
  <si>
    <t>P87925278</t>
  </si>
  <si>
    <t>에어클립 핸드폰 고속 무선충전기</t>
    <phoneticPr fontId="3" type="noConversion"/>
  </si>
  <si>
    <t>P22598550</t>
  </si>
  <si>
    <t>오로라 무드등</t>
    <phoneticPr fontId="3" type="noConversion"/>
  </si>
  <si>
    <t>P41626162</t>
  </si>
  <si>
    <t>핑커클린 귀후비개</t>
    <phoneticPr fontId="3" type="noConversion"/>
  </si>
  <si>
    <t>P24329277</t>
  </si>
  <si>
    <t>보쉬 무선 송풍기 세트</t>
    <phoneticPr fontId="3" type="noConversion"/>
  </si>
  <si>
    <t>P75945313</t>
  </si>
  <si>
    <t>피넛 진동 미니마사지건</t>
    <phoneticPr fontId="3" type="noConversion"/>
  </si>
  <si>
    <t>P24689596</t>
  </si>
  <si>
    <t>보들보들 쇼파 천커버</t>
    <phoneticPr fontId="3" type="noConversion"/>
  </si>
  <si>
    <t>P49571532</t>
  </si>
  <si>
    <t>스마트 체지방 체중계</t>
    <phoneticPr fontId="3" type="noConversion"/>
  </si>
  <si>
    <t>P25543911</t>
  </si>
  <si>
    <t>폴레드 자동차 통풍시트</t>
    <phoneticPr fontId="3" type="noConversion"/>
  </si>
  <si>
    <t>P85984833</t>
  </si>
  <si>
    <t>알피쿨 차량용 캠핑 냉장고</t>
    <phoneticPr fontId="3" type="noConversion"/>
  </si>
  <si>
    <t>P28640794</t>
  </si>
  <si>
    <t>피티즘 철제 옷걸이</t>
    <phoneticPr fontId="3" type="noConversion"/>
  </si>
  <si>
    <t>P93666962</t>
  </si>
  <si>
    <t>메이튼 차량용 에어매트</t>
    <phoneticPr fontId="3" type="noConversion"/>
  </si>
  <si>
    <t>P29059917</t>
  </si>
  <si>
    <t>디지아이 미니드론</t>
    <phoneticPr fontId="3" type="noConversion"/>
  </si>
  <si>
    <t>P86777838</t>
  </si>
  <si>
    <t>무볼트 조립식 철제 선반</t>
    <phoneticPr fontId="3" type="noConversion"/>
  </si>
  <si>
    <t>P30907039</t>
  </si>
  <si>
    <t>루메나 선풍기</t>
    <phoneticPr fontId="3" type="noConversion"/>
  </si>
  <si>
    <t>P32478289</t>
  </si>
  <si>
    <t>언더스코어 차량용 디퓨저</t>
    <phoneticPr fontId="3" type="noConversion"/>
  </si>
  <si>
    <t>P46055187</t>
  </si>
  <si>
    <t>보쉬 전동드릴</t>
    <phoneticPr fontId="3" type="noConversion"/>
  </si>
  <si>
    <t>P34620687</t>
  </si>
  <si>
    <t>앱코 광축 레인보우 키보드</t>
    <phoneticPr fontId="3" type="noConversion"/>
  </si>
  <si>
    <t>P38870630</t>
  </si>
  <si>
    <t>노르웨이숲 침대프레임</t>
    <phoneticPr fontId="3" type="noConversion"/>
  </si>
  <si>
    <t>P98614005</t>
  </si>
  <si>
    <t>유한킴벌리 크리넥스 화장지</t>
    <phoneticPr fontId="3" type="noConversion"/>
  </si>
  <si>
    <t>P41893244</t>
  </si>
  <si>
    <t>인조잔디 매트</t>
    <phoneticPr fontId="3" type="noConversion"/>
  </si>
  <si>
    <t>P48985974</t>
  </si>
  <si>
    <t>루아머 발각질제거기</t>
    <phoneticPr fontId="3" type="noConversion"/>
  </si>
  <si>
    <t>P97366347</t>
  </si>
  <si>
    <t>랄라 접이식 카트</t>
    <phoneticPr fontId="3" type="noConversion"/>
  </si>
  <si>
    <t>P62880026</t>
  </si>
  <si>
    <t>린백 사무용 메쉬의자</t>
    <phoneticPr fontId="3" type="noConversion"/>
  </si>
  <si>
    <t>P52446514</t>
  </si>
  <si>
    <t>샤오미 블루투스 스피커</t>
    <phoneticPr fontId="3" type="noConversion"/>
  </si>
  <si>
    <t>P65493336</t>
  </si>
  <si>
    <t>까사채움 거실장 티비다이</t>
    <phoneticPr fontId="3" type="noConversion"/>
  </si>
  <si>
    <t>P88587745</t>
  </si>
  <si>
    <t>잠스쿨 토퍼 매트리스</t>
    <phoneticPr fontId="3" type="noConversion"/>
  </si>
  <si>
    <t>P64549578</t>
  </si>
  <si>
    <t>삼성 갤럭시 버즈</t>
    <phoneticPr fontId="3" type="noConversion"/>
  </si>
  <si>
    <t>P68030807</t>
  </si>
  <si>
    <t>크레모아 서큘레이터</t>
    <phoneticPr fontId="3" type="noConversion"/>
  </si>
  <si>
    <t>P70801061</t>
  </si>
  <si>
    <t>트랜스포머 리프트 테이블</t>
    <phoneticPr fontId="3" type="noConversion"/>
  </si>
  <si>
    <t>P72680501</t>
  </si>
  <si>
    <t>마마바 전동커튼</t>
    <phoneticPr fontId="3" type="noConversion"/>
  </si>
  <si>
    <t>P79633860</t>
  </si>
  <si>
    <t>비침없는 나비주름 쉬폰커튼</t>
    <phoneticPr fontId="3" type="noConversion"/>
  </si>
  <si>
    <t>P82017653</t>
  </si>
  <si>
    <t>생활방수 소파베드</t>
    <phoneticPr fontId="3" type="noConversion"/>
  </si>
  <si>
    <t>P82138377</t>
  </si>
  <si>
    <t>쉐우드 멀티 수납형 침대 S</t>
    <phoneticPr fontId="3" type="noConversion"/>
  </si>
  <si>
    <t>P88837149</t>
  </si>
  <si>
    <t>먼지없는 워셔블 러그</t>
    <phoneticPr fontId="3" type="noConversion"/>
  </si>
  <si>
    <t>P97953592</t>
  </si>
  <si>
    <t>로지텍 G 마우스</t>
    <phoneticPr fontId="3" type="noConversion"/>
  </si>
  <si>
    <t>P99148987</t>
  </si>
  <si>
    <t>프리모리 캠핑 전구세트</t>
    <phoneticPr fontId="3" type="noConversion"/>
  </si>
  <si>
    <t>AND</t>
    <phoneticPr fontId="3" type="noConversion"/>
  </si>
  <si>
    <t>지정한 조건이 모두 참일 경우, 지정한 명령이 실행되는 함수</t>
    <phoneticPr fontId="3" type="noConversion"/>
  </si>
  <si>
    <t xml:space="preserve"> =AND( 조건1, 조건2, 조건3, …....)</t>
    <phoneticPr fontId="3" type="noConversion"/>
  </si>
  <si>
    <t>OR</t>
    <phoneticPr fontId="3" type="noConversion"/>
  </si>
  <si>
    <t>지정한 조건 중 하나라도 참일 경우, 지정한 명령이 실행되는 함수</t>
    <phoneticPr fontId="3" type="noConversion"/>
  </si>
  <si>
    <t xml:space="preserve"> =OR( 조건1, 조건2, 조건3, …....)</t>
    <phoneticPr fontId="3" type="noConversion"/>
  </si>
  <si>
    <t>List</t>
    <phoneticPr fontId="3" type="noConversion"/>
  </si>
  <si>
    <t>Shoot</t>
    <phoneticPr fontId="3" type="noConversion"/>
  </si>
  <si>
    <t>Goal</t>
    <phoneticPr fontId="3" type="noConversion"/>
  </si>
  <si>
    <t>List 1</t>
  </si>
  <si>
    <t>List 2</t>
  </si>
  <si>
    <t>List 3</t>
  </si>
  <si>
    <t>List 4</t>
  </si>
  <si>
    <t>List 5</t>
  </si>
  <si>
    <t>List 6</t>
  </si>
  <si>
    <t>List 7</t>
  </si>
  <si>
    <t>List 8</t>
  </si>
  <si>
    <t>List 9</t>
  </si>
  <si>
    <t>List 10</t>
  </si>
  <si>
    <t>VLOOKUP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</si>
  <si>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=VLOOKUP</t>
    </r>
    <r>
      <rPr>
        <sz val="13"/>
        <color theme="1"/>
        <rFont val="맑은 고딕"/>
        <family val="3"/>
        <charset val="129"/>
        <scheme val="minor"/>
      </rPr>
      <t xml:space="preserve">( </t>
    </r>
    <r>
      <rPr>
        <b/>
        <sz val="13"/>
        <color rgb="FFFF0000"/>
        <rFont val="맑은 고딕"/>
        <family val="3"/>
        <charset val="129"/>
        <scheme val="minor"/>
      </rPr>
      <t>주어</t>
    </r>
    <r>
      <rPr>
        <sz val="13"/>
        <color theme="1"/>
        <rFont val="맑은 고딕"/>
        <family val="3"/>
        <charset val="129"/>
        <scheme val="minor"/>
      </rPr>
      <t xml:space="preserve"> , </t>
    </r>
    <r>
      <rPr>
        <b/>
        <sz val="13"/>
        <color rgb="FF0070C0"/>
        <rFont val="맑은 고딕"/>
        <family val="3"/>
        <charset val="129"/>
        <scheme val="minor"/>
      </rPr>
      <t>찾을범위(통계자료)</t>
    </r>
    <r>
      <rPr>
        <sz val="13"/>
        <color theme="1"/>
        <rFont val="맑은 고딕"/>
        <family val="3"/>
        <charset val="129"/>
        <scheme val="minor"/>
      </rPr>
      <t xml:space="preserve"> , </t>
    </r>
    <r>
      <rPr>
        <b/>
        <sz val="13"/>
        <color theme="9"/>
        <rFont val="맑은 고딕"/>
        <family val="3"/>
        <charset val="129"/>
        <scheme val="minor"/>
      </rPr>
      <t>가져올 열번호</t>
    </r>
    <r>
      <rPr>
        <sz val="13"/>
        <color theme="1"/>
        <rFont val="맑은 고딕"/>
        <family val="3"/>
        <charset val="129"/>
        <scheme val="minor"/>
      </rPr>
      <t xml:space="preserve"> , </t>
    </r>
    <r>
      <rPr>
        <b/>
        <sz val="13"/>
        <color rgb="FF7030A0"/>
        <rFont val="맑은 고딕"/>
        <family val="3"/>
        <charset val="129"/>
        <scheme val="minor"/>
      </rPr>
      <t>0</t>
    </r>
    <r>
      <rPr>
        <sz val="13"/>
        <color theme="1"/>
        <rFont val="맑은 고딕"/>
        <family val="3"/>
        <charset val="129"/>
        <scheme val="minor"/>
      </rPr>
      <t xml:space="preserve"> )</t>
    </r>
    <phoneticPr fontId="3" type="noConversion"/>
  </si>
  <si>
    <t>예제</t>
    <phoneticPr fontId="3" type="noConversion"/>
  </si>
  <si>
    <t>통계자료</t>
    <phoneticPr fontId="3" type="noConversion"/>
  </si>
  <si>
    <t>대한민국 지역별 운항 사업 통계</t>
    <phoneticPr fontId="55" type="noConversion"/>
  </si>
  <si>
    <t>PLANT</t>
    <phoneticPr fontId="55" type="noConversion"/>
  </si>
  <si>
    <t>SHIPCODE</t>
    <phoneticPr fontId="3" type="noConversion"/>
  </si>
  <si>
    <t>SIEL</t>
    <phoneticPr fontId="55" type="noConversion"/>
  </si>
  <si>
    <t>C550-14</t>
  </si>
  <si>
    <t>광주</t>
    <phoneticPr fontId="3" type="noConversion"/>
  </si>
  <si>
    <t>광주</t>
    <phoneticPr fontId="55" type="noConversion"/>
  </si>
  <si>
    <t>P004</t>
  </si>
  <si>
    <t>SSKMT</t>
    <phoneticPr fontId="55" type="noConversion"/>
  </si>
  <si>
    <t>C6K0-01</t>
  </si>
  <si>
    <t>마산</t>
    <phoneticPr fontId="3" type="noConversion"/>
  </si>
  <si>
    <t>AVDE</t>
    <phoneticPr fontId="3" type="noConversion"/>
  </si>
  <si>
    <t>J820-02</t>
    <phoneticPr fontId="3" type="noConversion"/>
  </si>
  <si>
    <t>목포</t>
    <phoneticPr fontId="3" type="noConversion"/>
  </si>
  <si>
    <t>AC-DE</t>
    <phoneticPr fontId="3" type="noConversion"/>
  </si>
  <si>
    <t>K780-01</t>
    <phoneticPr fontId="3" type="noConversion"/>
  </si>
  <si>
    <t>BFFE</t>
    <phoneticPr fontId="3" type="noConversion"/>
  </si>
  <si>
    <t>N887-11</t>
    <phoneticPr fontId="3" type="noConversion"/>
  </si>
  <si>
    <t>고양</t>
    <phoneticPr fontId="3" type="noConversion"/>
  </si>
  <si>
    <t>P015</t>
    <phoneticPr fontId="3" type="noConversion"/>
  </si>
  <si>
    <t>CDFE</t>
    <phoneticPr fontId="3" type="noConversion"/>
  </si>
  <si>
    <t>M112-13</t>
    <phoneticPr fontId="3" type="noConversion"/>
  </si>
  <si>
    <t>파주</t>
    <phoneticPr fontId="3" type="noConversion"/>
  </si>
  <si>
    <t>CFGE</t>
    <phoneticPr fontId="3" type="noConversion"/>
  </si>
  <si>
    <t>N887-13</t>
    <phoneticPr fontId="3" type="noConversion"/>
  </si>
  <si>
    <t>인천</t>
    <phoneticPr fontId="3" type="noConversion"/>
  </si>
  <si>
    <t>인천</t>
    <phoneticPr fontId="55" type="noConversion"/>
  </si>
  <si>
    <t>P005</t>
  </si>
  <si>
    <t>TSTC</t>
    <phoneticPr fontId="55" type="noConversion"/>
  </si>
  <si>
    <t>C6F0-01</t>
  </si>
  <si>
    <t>전주</t>
    <phoneticPr fontId="55" type="noConversion"/>
  </si>
  <si>
    <t>P008</t>
  </si>
  <si>
    <t>SESC</t>
    <phoneticPr fontId="55" type="noConversion"/>
  </si>
  <si>
    <t>C6H0-01</t>
    <phoneticPr fontId="55" type="noConversion"/>
  </si>
  <si>
    <t>진해</t>
    <phoneticPr fontId="3" type="noConversion"/>
  </si>
  <si>
    <t>진해</t>
    <phoneticPr fontId="55" type="noConversion"/>
  </si>
  <si>
    <t>P007</t>
  </si>
  <si>
    <t>TSOE</t>
    <phoneticPr fontId="55" type="noConversion"/>
  </si>
  <si>
    <t>K601-01</t>
  </si>
  <si>
    <t>대전</t>
    <phoneticPr fontId="55" type="noConversion"/>
  </si>
  <si>
    <t>P006</t>
  </si>
  <si>
    <t>TSTC-DI</t>
    <phoneticPr fontId="55" type="noConversion"/>
  </si>
  <si>
    <t>C6F0-04</t>
  </si>
  <si>
    <t>마산</t>
    <phoneticPr fontId="55" type="noConversion"/>
  </si>
  <si>
    <t>P010</t>
  </si>
  <si>
    <t>SEV-DI</t>
    <phoneticPr fontId="55" type="noConversion"/>
  </si>
  <si>
    <t>C5H0-07</t>
  </si>
  <si>
    <t>목포</t>
    <phoneticPr fontId="55" type="noConversion"/>
  </si>
  <si>
    <t>P009</t>
  </si>
  <si>
    <t>SEVT</t>
    <phoneticPr fontId="55" type="noConversion"/>
  </si>
  <si>
    <t>C5H2-01</t>
  </si>
  <si>
    <t>의정부</t>
    <phoneticPr fontId="3" type="noConversion"/>
  </si>
  <si>
    <t>P018</t>
    <phoneticPr fontId="3" type="noConversion"/>
  </si>
  <si>
    <t>TREW</t>
    <phoneticPr fontId="3" type="noConversion"/>
  </si>
  <si>
    <t>J820-03</t>
    <phoneticPr fontId="3" type="noConversion"/>
  </si>
  <si>
    <t>남양주</t>
    <phoneticPr fontId="3" type="noConversion"/>
  </si>
  <si>
    <t>P017</t>
    <phoneticPr fontId="3" type="noConversion"/>
  </si>
  <si>
    <t>QWEE</t>
    <phoneticPr fontId="3" type="noConversion"/>
  </si>
  <si>
    <t>K601-03</t>
    <phoneticPr fontId="3" type="noConversion"/>
  </si>
  <si>
    <t>가평</t>
    <phoneticPr fontId="55" type="noConversion"/>
  </si>
  <si>
    <t>P001</t>
    <phoneticPr fontId="55" type="noConversion"/>
  </si>
  <si>
    <t>SEHZ</t>
    <phoneticPr fontId="55" type="noConversion"/>
  </si>
  <si>
    <t>C670-04</t>
  </si>
  <si>
    <t>P002</t>
  </si>
  <si>
    <t>SEV</t>
    <phoneticPr fontId="55" type="noConversion"/>
  </si>
  <si>
    <t>C5H0-01</t>
  </si>
  <si>
    <t xml:space="preserve">√ 배열 이해하기 </t>
    <phoneticPr fontId="3" type="noConversion"/>
  </si>
  <si>
    <t>√ UNIQUE (고유번호) 함수 : 범위의 고유 값을 출력하는 함수</t>
    <phoneticPr fontId="3" type="noConversion"/>
  </si>
  <si>
    <t>UNIQUE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</si>
  <si>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=UNIQUE</t>
    </r>
    <r>
      <rPr>
        <sz val="13"/>
        <color theme="1"/>
        <rFont val="맑은 고딕"/>
        <family val="3"/>
        <charset val="129"/>
        <scheme val="minor"/>
      </rPr>
      <t>( 범위 , [가로방향조회] , [단독발생] )</t>
    </r>
    <phoneticPr fontId="3" type="noConversion"/>
  </si>
  <si>
    <t>홍</t>
  </si>
  <si>
    <t>강희</t>
  </si>
  <si>
    <t>허</t>
  </si>
  <si>
    <t>광훈</t>
  </si>
  <si>
    <t>조</t>
  </si>
  <si>
    <t>권찬</t>
  </si>
  <si>
    <t>정</t>
  </si>
  <si>
    <t>기진</t>
  </si>
  <si>
    <t>전</t>
  </si>
  <si>
    <t>길진</t>
  </si>
  <si>
    <t>이</t>
  </si>
  <si>
    <t>성은</t>
  </si>
  <si>
    <t>수욱</t>
  </si>
  <si>
    <t>유</t>
  </si>
  <si>
    <t>승우</t>
  </si>
  <si>
    <t>안</t>
  </si>
  <si>
    <t>승영</t>
  </si>
  <si>
    <t>박</t>
  </si>
  <si>
    <t>승손</t>
  </si>
  <si>
    <t>신성</t>
  </si>
  <si>
    <t>김</t>
  </si>
  <si>
    <t>영석</t>
  </si>
  <si>
    <t>은범</t>
  </si>
  <si>
    <t>일목</t>
  </si>
  <si>
    <t>일동</t>
  </si>
  <si>
    <t>홍</t>
    <phoneticPr fontId="3" type="noConversion"/>
  </si>
  <si>
    <t>강희</t>
    <phoneticPr fontId="3" type="noConversion"/>
  </si>
  <si>
    <t>길진</t>
    <phoneticPr fontId="3" type="noConversion"/>
  </si>
  <si>
    <t>일목</t>
    <phoneticPr fontId="3" type="noConversion"/>
  </si>
  <si>
    <t>김</t>
    <phoneticPr fontId="3" type="noConversion"/>
  </si>
  <si>
    <t>성명</t>
    <phoneticPr fontId="3" type="noConversion"/>
  </si>
  <si>
    <t>√ SORT (정렬) 함수 : 범위를 지정한 열(↓) 기준으로 오름 차순 또는 내림 차순으로 정렬하는 함수</t>
    <phoneticPr fontId="3" type="noConversion"/>
  </si>
  <si>
    <t>SORT</t>
    <phoneticPr fontId="3" type="noConversion"/>
  </si>
  <si>
    <t>회원 등급</t>
    <phoneticPr fontId="3" type="noConversion"/>
  </si>
  <si>
    <t>1등급</t>
    <phoneticPr fontId="3" type="noConversion"/>
  </si>
  <si>
    <t>5등급</t>
    <phoneticPr fontId="3" type="noConversion"/>
  </si>
  <si>
    <t>3등급</t>
    <phoneticPr fontId="3" type="noConversion"/>
  </si>
  <si>
    <t>4등급</t>
    <phoneticPr fontId="3" type="noConversion"/>
  </si>
  <si>
    <t>2등급</t>
    <phoneticPr fontId="3" type="noConversion"/>
  </si>
  <si>
    <t>구매 금액(만원)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</si>
  <si>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=SORT</t>
    </r>
    <r>
      <rPr>
        <sz val="13"/>
        <color theme="1"/>
        <rFont val="맑은 고딕"/>
        <family val="3"/>
        <charset val="129"/>
        <scheme val="minor"/>
      </rPr>
      <t>( 범위 , [기준열] , [정렬방향] , [가로방향정렬] )</t>
    </r>
    <phoneticPr fontId="3" type="noConversion"/>
  </si>
  <si>
    <t>드롭 다운</t>
    <phoneticPr fontId="3" type="noConversion"/>
  </si>
  <si>
    <t>√ CHOOSECOLS 함수 : 범위에서 선택한 열을 가져오는 함수</t>
    <phoneticPr fontId="3" type="noConversion"/>
  </si>
  <si>
    <t>기업명</t>
  </si>
  <si>
    <t>품목군(선택)</t>
  </si>
  <si>
    <t>대표 번호</t>
  </si>
  <si>
    <t>CHOOSECOLS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</si>
  <si>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=CHOOSECOLS</t>
    </r>
    <r>
      <rPr>
        <sz val="13"/>
        <color theme="1"/>
        <rFont val="맑은 고딕"/>
        <family val="3"/>
        <charset val="129"/>
        <scheme val="minor"/>
      </rPr>
      <t>( 범위 , [열번호1] , [열번호2] , ….. )</t>
    </r>
    <phoneticPr fontId="3" type="noConversion"/>
  </si>
  <si>
    <t>√ XLOOKUP 함수 : VLOOKUP 함수의 업그레이드 버전 (찾을 값에 왼쪽 범위도 가져올 수 있다)</t>
    <phoneticPr fontId="3" type="noConversion"/>
  </si>
  <si>
    <t>XLOOKUP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</si>
  <si>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=XLOOKUP</t>
    </r>
    <r>
      <rPr>
        <sz val="13"/>
        <color theme="1"/>
        <rFont val="맑은 고딕"/>
        <family val="3"/>
        <charset val="129"/>
        <scheme val="minor"/>
      </rPr>
      <t>( 찾을 값 , 찾을 범위 , 반환 범위 , [N/A값] , [일치옵션] , [검색방향] )</t>
    </r>
    <phoneticPr fontId="3" type="noConversion"/>
  </si>
  <si>
    <t>√ FILTER 함수 : 범위에서 조건을 만족하는 값만 필터링하는 함수</t>
    <phoneticPr fontId="3" type="noConversion"/>
  </si>
  <si>
    <t>FILTER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</si>
  <si>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=FILTER</t>
    </r>
    <r>
      <rPr>
        <sz val="13"/>
        <color theme="1"/>
        <rFont val="맑은 고딕"/>
        <family val="3"/>
        <charset val="129"/>
        <scheme val="minor"/>
      </rPr>
      <t>( 범위, 조건, [결과 없을 때 출력할 값] )</t>
    </r>
    <phoneticPr fontId="3" type="noConversion"/>
  </si>
  <si>
    <t>√ 모든 조건을 만족할 때는 AND(곱셈), 여러 개중 하나라도 만족할 때는 OR(덧셈)</t>
    <phoneticPr fontId="3" type="noConversion"/>
  </si>
  <si>
    <t>조건1</t>
    <phoneticPr fontId="3" type="noConversion"/>
  </si>
  <si>
    <t>조건2</t>
    <phoneticPr fontId="3" type="noConversion"/>
  </si>
  <si>
    <t>결과</t>
    <phoneticPr fontId="3" type="noConversion"/>
  </si>
  <si>
    <t>ISNUMNER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</si>
  <si>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=ISNUMBER</t>
    </r>
    <r>
      <rPr>
        <sz val="13"/>
        <color theme="1"/>
        <rFont val="맑은 고딕"/>
        <family val="3"/>
        <charset val="129"/>
        <scheme val="minor"/>
      </rPr>
      <t>( 값 혹은 범위 )</t>
    </r>
    <phoneticPr fontId="3" type="noConversion"/>
  </si>
  <si>
    <t>지역2</t>
    <phoneticPr fontId="3" type="noConversion"/>
  </si>
  <si>
    <t>ISNUMBER 결과</t>
    <phoneticPr fontId="3" type="noConversion"/>
  </si>
  <si>
    <t>√ ISNUMBER &amp; SEARCH 함수</t>
    <phoneticPr fontId="3" type="noConversion"/>
  </si>
  <si>
    <t>CONCAT</t>
    <phoneticPr fontId="3" type="noConversion"/>
  </si>
  <si>
    <t>SEARCH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</si>
  <si>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=SEARCH</t>
    </r>
    <r>
      <rPr>
        <sz val="13"/>
        <color theme="1"/>
        <rFont val="맑은 고딕"/>
        <family val="3"/>
        <charset val="129"/>
        <scheme val="minor"/>
      </rPr>
      <t>( 찾을 단어, 찾을 범위, [시작위치] )</t>
    </r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</si>
  <si>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=CONCAT</t>
    </r>
    <r>
      <rPr>
        <sz val="13"/>
        <color theme="1"/>
        <rFont val="맑은 고딕"/>
        <family val="3"/>
        <charset val="129"/>
        <scheme val="minor"/>
      </rPr>
      <t>( 셀1, 셀2, ….. )</t>
    </r>
    <phoneticPr fontId="3" type="noConversion"/>
  </si>
  <si>
    <t>포함여부</t>
    <phoneticPr fontId="3" type="noConversion"/>
  </si>
  <si>
    <t>단어</t>
    <phoneticPr fontId="3" type="noConversion"/>
  </si>
  <si>
    <t>영업</t>
    <phoneticPr fontId="3" type="noConversion"/>
  </si>
  <si>
    <t>√ VSTACK 함수 : 여러 범위를 하나로 결합해주는 함수</t>
    <phoneticPr fontId="3" type="noConversion"/>
  </si>
  <si>
    <t>VSTACK</t>
    <phoneticPr fontId="3" type="noConversion"/>
  </si>
  <si>
    <r>
      <t xml:space="preserve"> </t>
    </r>
    <r>
      <rPr>
        <b/>
        <sz val="13"/>
        <color theme="1"/>
        <rFont val="맑은 고딕"/>
        <family val="3"/>
        <charset val="129"/>
        <scheme val="minor"/>
      </rPr>
      <t>=VSTACK</t>
    </r>
    <r>
      <rPr>
        <sz val="13"/>
        <color theme="1"/>
        <rFont val="맑은 고딕"/>
        <family val="3"/>
        <charset val="129"/>
        <scheme val="minor"/>
      </rPr>
      <t>( 열1 , 열2 , …... )</t>
    </r>
    <phoneticPr fontId="3" type="noConversion"/>
  </si>
  <si>
    <t>A지점</t>
    <phoneticPr fontId="3" type="noConversion"/>
  </si>
  <si>
    <t>B지점</t>
    <phoneticPr fontId="3" type="noConversion"/>
  </si>
  <si>
    <t>C지점</t>
    <phoneticPr fontId="3" type="noConversion"/>
  </si>
  <si>
    <t>도시</t>
  </si>
  <si>
    <t>제품명</t>
  </si>
  <si>
    <t>주문수량</t>
  </si>
  <si>
    <t>제품단가</t>
  </si>
  <si>
    <t>매출액</t>
  </si>
  <si>
    <t>Alexandria</t>
  </si>
  <si>
    <t>SAFCO Commercial Wire Shelving, 72h</t>
  </si>
  <si>
    <t>Crayola Colored Pencils</t>
  </si>
  <si>
    <t>Newell 321</t>
  </si>
  <si>
    <t>Alexandria</t>
    <phoneticPr fontId="3" type="noConversion"/>
  </si>
  <si>
    <t>Jabra SPEAK 410</t>
  </si>
  <si>
    <t>GE General Use Halogen Bulbs, 100 Watts, 1 Bulb per Pack</t>
  </si>
  <si>
    <t>Acco Perma 4000 Stacking Storage Drawers</t>
  </si>
  <si>
    <t>OIC Binder Clips</t>
  </si>
  <si>
    <t>AT&amp;T CL82213</t>
  </si>
  <si>
    <t>Recycled Eldon Regeneration Jumbo File</t>
  </si>
  <si>
    <t>Xerox 1957</t>
  </si>
  <si>
    <t>Eureka Recycled Copy Paper 8 1/2" x 11", Ream</t>
  </si>
  <si>
    <t>REDIFORM Incoming/Outgoing Call Register, 11" X 8 1/2", 100 Messages</t>
  </si>
  <si>
    <t>Bloomington</t>
  </si>
  <si>
    <t>Xerox 1954</t>
  </si>
  <si>
    <t>File Shuttle II and Handi-File, Black</t>
  </si>
  <si>
    <t>#10 White Business Envelopes,4 1/8 x 9 1/2</t>
  </si>
  <si>
    <t>Bloomington</t>
    <phoneticPr fontId="3" type="noConversion"/>
  </si>
  <si>
    <t>Howard Miller 11-1/2" Diameter Ridgewood Wall Clock</t>
  </si>
  <si>
    <t>GBC Instant Report Kit</t>
  </si>
  <si>
    <t>Kensington K72356US Mouse-in-a-Box USB Desktop Mouse</t>
  </si>
  <si>
    <t>Bevis 44 x 96 Conference Tables</t>
  </si>
  <si>
    <t>Tennsco Double-Tier Lockers</t>
  </si>
  <si>
    <t>Deflect-o DuraMat Lighweight, Studded, Beveled Mat for Low Pile Carpeting</t>
  </si>
  <si>
    <t>Wilson Jones Active Use Binders</t>
  </si>
  <si>
    <t>Xerox 213</t>
  </si>
  <si>
    <t>Plantronics Encore H101 Dual Earpieces Headset</t>
  </si>
  <si>
    <t>Security-Tint Envelopes</t>
  </si>
  <si>
    <t>Charlotte</t>
  </si>
  <si>
    <t>GBC Instant Index System for Binding Systems</t>
  </si>
  <si>
    <t>Charlotte</t>
    <phoneticPr fontId="3" type="noConversion"/>
  </si>
  <si>
    <t>Nortel Networks T7316 E Nt8 B27</t>
  </si>
  <si>
    <t>GBC Recycled VeloBinder Covers</t>
  </si>
  <si>
    <t>Avery 518</t>
  </si>
  <si>
    <t>Eldon Portable Mobile Manager</t>
  </si>
  <si>
    <t>Premier Elliptical Ring Binder, Black</t>
  </si>
  <si>
    <t>9-3/4 Diameter Round Wall Clock</t>
  </si>
  <si>
    <t>Xerox 1910</t>
  </si>
  <si>
    <t>KI Adjustable-Height Table</t>
  </si>
  <si>
    <t>Staples</t>
  </si>
  <si>
    <t>Xerox 1938</t>
  </si>
  <si>
    <t>GBC Plasticlear Binding Covers</t>
  </si>
  <si>
    <t>HP Designjet T520 Inkjet Large Format Printer - 24" Color</t>
  </si>
  <si>
    <t>Zebra Zazzle Fluorescent Highlighters</t>
  </si>
  <si>
    <t>Cisco IP Phone 7961G VoIP phone - Dark gray</t>
  </si>
  <si>
    <t>Memorex Mini Travel Drive 8 GB USB 2.0 Flash Drive</t>
  </si>
  <si>
    <t>Heavy-Duty E-Z-D Binders</t>
  </si>
  <si>
    <t>Microsoft Sculpt Comfort Mouse</t>
  </si>
  <si>
    <t>Avery 508</t>
  </si>
  <si>
    <t>Hewlett Packard 310 Color Digital Copier</t>
  </si>
  <si>
    <t>Southworth 25% Cotton Linen-Finish Paper &amp; Envelopes</t>
  </si>
  <si>
    <t>Stackable Trays</t>
  </si>
  <si>
    <t>Premier Electric Letter Opener</t>
  </si>
  <si>
    <t>Performers Binder/Pad Holder, Black</t>
  </si>
  <si>
    <t>Project Tote Personal File</t>
  </si>
  <si>
    <t>Fellowes Econo/Stor Drawers</t>
  </si>
  <si>
    <t>Newell Chalk Holder</t>
  </si>
  <si>
    <t>Speck Products Candyshell Flip Case</t>
  </si>
  <si>
    <t>GE 30524EE4</t>
  </si>
  <si>
    <t>Self-Adhesive Address Labels for Typewriters by Universal</t>
  </si>
  <si>
    <t>Belkin F9M820V08 8 Outlet Surge</t>
  </si>
  <si>
    <t>Avery 513</t>
  </si>
  <si>
    <t>GBC Linen Binding Covers</t>
  </si>
  <si>
    <t>Fellowes High-Stak Drawer Files</t>
  </si>
  <si>
    <t>Newell 310</t>
  </si>
  <si>
    <t>Newell 320</t>
  </si>
  <si>
    <t>Wilson Jones Century Plastic Molded Ring Binders</t>
  </si>
  <si>
    <t>Detroit</t>
  </si>
  <si>
    <t>Ibico Covers for Plastic or Wire Binding Elements</t>
  </si>
  <si>
    <t>HON 5400 Series Task Chairs for Big and Tall</t>
  </si>
  <si>
    <t>Detroit</t>
    <phoneticPr fontId="3" type="noConversion"/>
  </si>
  <si>
    <t>Panasonic KX T7736-B Digital phone</t>
  </si>
  <si>
    <t>Adams Phone Message Book, 200 Message Capacity, 8 1/16” x 11”</t>
  </si>
  <si>
    <t>Newell 335</t>
  </si>
  <si>
    <t>Alphabetical Labels for Top Tab Filing</t>
  </si>
  <si>
    <t>Hon 4060 Series Tables</t>
  </si>
  <si>
    <t>Maxell Pro 80 Minute CD-R, 10/Pack</t>
  </si>
  <si>
    <t>Ibico Plastic and Wire Spiral Binding Combs</t>
  </si>
  <si>
    <t>Wilson Jones 1" Hanging DublLock Ring Binders</t>
  </si>
  <si>
    <t>Sensible Storage WireTech Storage Systems</t>
  </si>
  <si>
    <t>Advantus Panel Wall Acrylic Frame</t>
  </si>
  <si>
    <t>Lexmark MX611dhe Monochrome Laser Printer</t>
  </si>
  <si>
    <t>Avery 520</t>
  </si>
  <si>
    <t>Hon Valutask Swivel Chairs</t>
  </si>
  <si>
    <t>Newell 351</t>
  </si>
  <si>
    <t>Xerox 1996</t>
  </si>
  <si>
    <t>Hon Metal Bookcases, Gray</t>
  </si>
  <si>
    <t>Boston 1799 Powerhouse Electric Pencil Sharpener</t>
  </si>
  <si>
    <t>Hon GuestStacker Chair</t>
  </si>
  <si>
    <t>Xerox Color Copier Paper, 11" x 17", Ream</t>
  </si>
  <si>
    <t>SKILCRAFT Telephone Shoulder Rest, 2" x 6.5" x 2.5", Black</t>
  </si>
  <si>
    <t>ClearSounds CSC500 Amplified Spirit Phone Corded phone</t>
  </si>
  <si>
    <t>Polycom CX300 Desktop Phone USB VoIP phone</t>
  </si>
  <si>
    <t>Tenex Carpeted, Granite-Look or Clear Contemporary Contour Shape Chair Mats</t>
  </si>
  <si>
    <t>Avery Heavy-Duty EZD View Binder with Locking Rings</t>
  </si>
  <si>
    <t>Microsoft Wireless Mobile Mouse 4000</t>
  </si>
  <si>
    <t>Xerox 1950</t>
  </si>
  <si>
    <t>GBC Ibimaster 500 Manual ProClick Binding System</t>
  </si>
  <si>
    <t>Fluorescent Highlighters by Dixon</t>
  </si>
  <si>
    <t>SAFCO Mobile Desk Side File, Wire Frame</t>
  </si>
  <si>
    <t>Hon Deluxe Fabric Upholstered Stacking Chairs, Rounded Back</t>
  </si>
  <si>
    <t>High-Back Leather Manager's Chair</t>
  </si>
  <si>
    <t>Premium Transparent Presentation Covers by GBC</t>
  </si>
  <si>
    <t>Fellowes Bankers Box Staxonsteel Drawer File/Stacking System</t>
  </si>
  <si>
    <t>BIC Liqua Brite Liner</t>
  </si>
  <si>
    <t>Xerox 1915</t>
  </si>
  <si>
    <t>Westinghouse Clip-On Gooseneck Lamps</t>
  </si>
  <si>
    <t>Ampad Poly Cover Wirebound Steno Book, 6" x 9" Assorted Colors, Gregg Ruled</t>
  </si>
  <si>
    <t>Maxell 4.7GB DVD+RW 3/Pack</t>
  </si>
  <si>
    <t>Fellowes Presentation Covers for Comb Binding Machines</t>
  </si>
  <si>
    <t>Holmes Replacement Filter for HEPA Air Cleaner, Very Large Room, HEPA Filter</t>
  </si>
  <si>
    <t>Easy-staple paper</t>
  </si>
  <si>
    <t>Eldon ClusterMat Chair Mat with Cordless Antistatic Protection</t>
  </si>
  <si>
    <t>Cardinal EasyOpen D-Ring Binders</t>
  </si>
  <si>
    <t>SAFCO Optional Arm Kit for Workspace Cribbage Stacking Chair</t>
  </si>
  <si>
    <t>Tyvek Side-Opening Peel &amp; Seel Expanding Envelopes</t>
  </si>
  <si>
    <t>Logitech Gaming G510s - Keyboard</t>
  </si>
  <si>
    <t>Acco 6 Outlet Guardian Premium Surge Suppressor</t>
  </si>
  <si>
    <t>GBC Recycled Regency Composition Covers</t>
  </si>
  <si>
    <t>Avery 491</t>
  </si>
  <si>
    <t>Eureka The Boss Plus 12-Amp Hard Box Upright Vacuum, Red</t>
  </si>
  <si>
    <t>Honeywell Quietcare HEPA Air Cleaner</t>
  </si>
  <si>
    <t>Newell 319</t>
  </si>
  <si>
    <t>Digium D40 VoIP phone</t>
  </si>
  <si>
    <t>Eldon Mobile Mega Data Cart  Mega Stackable  Add-On Trays</t>
  </si>
  <si>
    <t>Wilson Jones Turn Tabs Binder Tool for Ring Binders</t>
  </si>
  <si>
    <t>iKross Bluetooth Portable Keyboard + Cell Phone Stand Holder + Brush for Apple iPhone 5S 5C 5, 4S 4</t>
  </si>
  <si>
    <t>Polycom SoundPoint Pro SE-225 Corded phone</t>
  </si>
  <si>
    <t>Global Value Steno Chair, Gray</t>
  </si>
  <si>
    <t>Recycled Data-Pak for Archival Bound Computer Printouts, 12-1/2 x 12-1/2 x 16</t>
  </si>
  <si>
    <t>Rush Hierlooms Collection Rich Wood Bookcases</t>
  </si>
  <si>
    <t>Balt Solid Wood Rectangular Table</t>
  </si>
  <si>
    <t>Eldon 200 Class Desk Accessories</t>
  </si>
  <si>
    <t>Office Star - Ergonomically Designed Knee Chair</t>
  </si>
  <si>
    <t>Storex Flexible Poly Binders with Double Pockets</t>
  </si>
  <si>
    <t>Xerox 1929</t>
  </si>
  <si>
    <t>Harmony Air Purifier</t>
  </si>
  <si>
    <t>Samsung Rugby III</t>
  </si>
  <si>
    <t>Wilson Jones Heavy-Duty Casebound Ring Binders with Metal Hinges</t>
  </si>
  <si>
    <t>Catalog Binders with Expanding Posts</t>
  </si>
  <si>
    <t>UniKeep View Case Binders</t>
  </si>
  <si>
    <t>Chromcraft Bull-Nose Wood Oval Conference Tables &amp; Bases</t>
  </si>
  <si>
    <t>GBC Plastic Binding Combs</t>
  </si>
  <si>
    <t>Logitech Desktop MK120 Mouse and keyboard Combo</t>
  </si>
  <si>
    <t>Harbour Creations 67200 Series Stacking Chairs</t>
  </si>
  <si>
    <t>Xerox 1978</t>
  </si>
  <si>
    <t>Advantus 10-Drawer Portable Organizer, Chrome Metal Frame, Smoke Drawers</t>
  </si>
  <si>
    <t>GBC Binding covers</t>
  </si>
  <si>
    <t>Eugene</t>
    <phoneticPr fontId="3" type="noConversion"/>
  </si>
  <si>
    <t>Dot Matrix Printer Tape Reel Labels, White, 5000/Box</t>
  </si>
  <si>
    <t>Eugene</t>
  </si>
  <si>
    <t>Global Enterprise Series Seating High-Back Swivel/Tilt Chairs</t>
  </si>
  <si>
    <t>Xerox 1887</t>
  </si>
  <si>
    <t>Southworth 25% Cotton Premium Laser Paper and Envelopes</t>
  </si>
  <si>
    <t>Serrated Blade or Curved Handle Hand Letter Openers</t>
  </si>
  <si>
    <t>Hollywood</t>
  </si>
  <si>
    <t>Wilson Jones International Size A4 Ring Binders</t>
  </si>
  <si>
    <t>GBC VeloBinder Strips</t>
  </si>
  <si>
    <t>Eldon Simplefile Box Office</t>
  </si>
  <si>
    <t>Xerox 1898</t>
  </si>
  <si>
    <t>Hollywood</t>
    <phoneticPr fontId="3" type="noConversion"/>
  </si>
  <si>
    <t>Vtech CS6719</t>
  </si>
  <si>
    <t>Xerox 1955</t>
  </si>
  <si>
    <t>Deflect-o DuraMat Antistatic Studded Beveled Mat for Medium Pile Carpeting</t>
  </si>
  <si>
    <t>Fellowes Superior 10 Outlet Split Surge Protector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</si>
</sst>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_(* #,##0_);_(* \(#,##0\);_(* &quot;-&quot;_);_(@_)"/>
    <numFmt numFmtId="177" formatCode="[Blue]\▲#,##0;[Red]\▼#,##0"/>
    <numFmt numFmtId="178" formatCode="#,##0_);[Red]\(#,##0\)"/>
    <numFmt numFmtId="179" formatCode="m&quot;/&quot;d;@"/>
    <numFmt numFmtId="180" formatCode="mm&quot;월&quot;\ dd&quot;일&quot;"/>
    <numFmt numFmtId="181" formatCode="0.0"/>
    <numFmt numFmtId="182" formatCode="yyyy/mm/dd\ &quot;기준&quot;"/>
    <numFmt numFmtId="183" formatCode="\$#,##0"/>
    <numFmt numFmtId="184" formatCode="##&quot;개&quot;;;&quot;없음&quot;"/>
    <numFmt numFmtId="185" formatCode="&quot;있음&quot;;;&quot;없음&quot;"/>
    <numFmt numFmtId="186" formatCode="##&quot;회&quot;;;\-"/>
    <numFmt numFmtId="187" formatCode="&quot;등록&quot;;;&quot;미등록&quot;"/>
    <numFmt numFmtId="188" formatCode="##&quot;회&quot;;;&quot;없음&quot;"/>
    <numFmt numFmtId="189" formatCode="##&quot;회&quot;;;0&quot;회&quot;"/>
    <numFmt numFmtId="190" formatCode="_-* #,##0.0_-;\-* #,##0.0_-;_-* &quot;-&quot;_-;_-@_-"/>
    <numFmt numFmtId="191" formatCode="#&quot;월&quot;"/>
    <numFmt numFmtId="192" formatCode="0.0%"/>
  </numFmts>
  <fonts count="9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sz val="13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4"/>
      <name val="맑은 고딕"/>
      <family val="3"/>
      <charset val="129"/>
      <scheme val="minor"/>
    </font>
    <font>
      <sz val="11"/>
      <color theme="9"/>
      <name val="맑은 고딕"/>
      <family val="3"/>
      <charset val="129"/>
      <scheme val="minor"/>
    </font>
    <font>
      <b/>
      <sz val="25"/>
      <color theme="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3"/>
      <color rgb="FFC0000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48"/>
      <color theme="4" tint="-0.499984740745262"/>
      <name val="HY헤드라인M"/>
      <family val="1"/>
      <charset val="129"/>
    </font>
    <font>
      <b/>
      <sz val="24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4" tint="-0.499984740745262"/>
      <name val="맑은 고딕"/>
      <family val="3"/>
      <charset val="129"/>
      <scheme val="minor"/>
    </font>
    <font>
      <sz val="13"/>
      <color theme="4" tint="-0.499984740745262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name val="&amp;quot"/>
      <family val="2"/>
    </font>
    <font>
      <sz val="10"/>
      <color rgb="FF000000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indexed="8"/>
      <name val="맑은 고딕"/>
      <family val="2"/>
      <scheme val="minor"/>
    </font>
    <font>
      <sz val="10"/>
      <color indexed="8"/>
      <name val="맑은 고딕"/>
      <family val="3"/>
      <charset val="129"/>
      <scheme val="minor"/>
    </font>
    <font>
      <sz val="10"/>
      <name val="맑은 고딕"/>
      <family val="2"/>
      <scheme val="minor"/>
    </font>
    <font>
      <sz val="10"/>
      <name val="Arial"/>
      <family val="2"/>
    </font>
    <font>
      <sz val="10"/>
      <color rgb="FF000000"/>
      <name val="바탕"/>
      <family val="1"/>
      <charset val="129"/>
    </font>
    <font>
      <sz val="10"/>
      <color rgb="FF000000"/>
      <name val="폴라리스새바탕-함초롬바탕호환"/>
      <family val="3"/>
      <charset val="129"/>
    </font>
    <font>
      <sz val="10"/>
      <color rgb="FF33333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u/>
      <sz val="13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ajor"/>
    </font>
    <font>
      <sz val="8"/>
      <name val="돋움"/>
      <family val="3"/>
      <charset val="129"/>
    </font>
    <font>
      <sz val="8"/>
      <name val="나눔스퀘어_ac Light"/>
      <family val="2"/>
      <charset val="129"/>
    </font>
    <font>
      <b/>
      <sz val="20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13"/>
      <color rgb="FFFF0000"/>
      <name val="맑은 고딕"/>
      <family val="3"/>
      <charset val="129"/>
      <scheme val="minor"/>
    </font>
    <font>
      <b/>
      <sz val="13"/>
      <color rgb="FF0070C0"/>
      <name val="맑은 고딕"/>
      <family val="3"/>
      <charset val="129"/>
      <scheme val="minor"/>
    </font>
    <font>
      <b/>
      <sz val="13"/>
      <color rgb="FF7030A0"/>
      <name val="맑은 고딕"/>
      <family val="3"/>
      <charset val="129"/>
      <scheme val="minor"/>
    </font>
    <font>
      <b/>
      <sz val="13"/>
      <color theme="5" tint="-0.49998474074526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ajor"/>
    </font>
    <font>
      <b/>
      <sz val="12"/>
      <name val="맑은 고딕"/>
      <family val="3"/>
      <charset val="129"/>
      <scheme val="minor"/>
    </font>
    <font>
      <b/>
      <sz val="12"/>
      <color rgb="FFC00000"/>
      <name val="맑은 고딕"/>
      <family val="3"/>
      <charset val="129"/>
      <scheme val="minor"/>
    </font>
    <font>
      <sz val="12"/>
      <color rgb="FF0070C0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12"/>
      <color rgb="FFC0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ajor"/>
    </font>
    <font>
      <sz val="11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  <font>
      <sz val="13"/>
      <color rgb="FFFF000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13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5"/>
      <color theme="1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3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9"/>
      <color indexed="10"/>
      <name val="맑은 고딕"/>
      <family val="3"/>
      <charset val="129"/>
      <scheme val="minor"/>
    </font>
    <font>
      <sz val="9"/>
      <color indexed="63"/>
      <name val="맑은 고딕"/>
      <family val="3"/>
      <charset val="129"/>
      <scheme val="minor"/>
    </font>
    <font>
      <sz val="9"/>
      <name val="돋움"/>
      <family val="3"/>
      <charset val="129"/>
    </font>
    <font>
      <sz val="9"/>
      <color rgb="FF0070C0"/>
      <name val="맑은 고딕"/>
      <family val="3"/>
      <charset val="129"/>
      <scheme val="minor"/>
    </font>
    <font>
      <b/>
      <sz val="13"/>
      <color theme="9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FDE9E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theme="3" tint="-0.499984740745262"/>
      </left>
      <right/>
      <top style="double">
        <color theme="3" tint="-0.499984740745262"/>
      </top>
      <bottom/>
      <diagonal/>
    </border>
    <border>
      <left/>
      <right/>
      <top style="double">
        <color theme="3" tint="-0.499984740745262"/>
      </top>
      <bottom/>
      <diagonal/>
    </border>
    <border>
      <left/>
      <right style="double">
        <color theme="3" tint="-0.499984740745262"/>
      </right>
      <top style="double">
        <color theme="3" tint="-0.499984740745262"/>
      </top>
      <bottom/>
      <diagonal/>
    </border>
    <border>
      <left style="double">
        <color theme="3" tint="-0.499984740745262"/>
      </left>
      <right/>
      <top/>
      <bottom/>
      <diagonal/>
    </border>
    <border>
      <left/>
      <right style="double">
        <color theme="3" tint="-0.499984740745262"/>
      </right>
      <top/>
      <bottom/>
      <diagonal/>
    </border>
    <border>
      <left/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thin">
        <color theme="4" tint="-0.499984740745262"/>
      </right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double">
        <color theme="3" tint="-0.499984740745262"/>
      </left>
      <right/>
      <top/>
      <bottom style="double">
        <color theme="3" tint="-0.499984740745262"/>
      </bottom>
      <diagonal/>
    </border>
    <border>
      <left/>
      <right/>
      <top/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Dashed">
        <color rgb="FFC00000"/>
      </left>
      <right style="mediumDashed">
        <color rgb="FFC00000"/>
      </right>
      <top style="mediumDashed">
        <color rgb="FFC00000"/>
      </top>
      <bottom style="mediumDashed">
        <color rgb="FFC00000"/>
      </bottom>
      <diagonal/>
    </border>
    <border>
      <left/>
      <right/>
      <top style="mediumDashed">
        <color rgb="FFC00000"/>
      </top>
      <bottom/>
      <diagonal/>
    </border>
    <border>
      <left/>
      <right style="mediumDashed">
        <color rgb="FFC00000"/>
      </right>
      <top style="mediumDashed">
        <color rgb="FFC00000"/>
      </top>
      <bottom/>
      <diagonal/>
    </border>
    <border>
      <left style="mediumDashed">
        <color rgb="FFC00000"/>
      </left>
      <right/>
      <top/>
      <bottom/>
      <diagonal/>
    </border>
    <border>
      <left/>
      <right style="mediumDashed">
        <color rgb="FFC00000"/>
      </right>
      <top/>
      <bottom/>
      <diagonal/>
    </border>
    <border>
      <left style="mediumDashed">
        <color rgb="FFC00000"/>
      </left>
      <right/>
      <top/>
      <bottom style="mediumDashed">
        <color rgb="FFC00000"/>
      </bottom>
      <diagonal/>
    </border>
    <border>
      <left/>
      <right/>
      <top/>
      <bottom style="mediumDashed">
        <color rgb="FFC00000"/>
      </bottom>
      <diagonal/>
    </border>
    <border>
      <left/>
      <right style="mediumDashed">
        <color rgb="FFC00000"/>
      </right>
      <top/>
      <bottom style="mediumDashed">
        <color rgb="FFC00000"/>
      </bottom>
      <diagonal/>
    </border>
    <border>
      <left style="mediumDashed">
        <color rgb="FFC00000"/>
      </left>
      <right style="hair">
        <color rgb="FFC00000"/>
      </right>
      <top style="mediumDashed">
        <color rgb="FFC00000"/>
      </top>
      <bottom style="hair">
        <color rgb="FFC00000"/>
      </bottom>
      <diagonal/>
    </border>
    <border>
      <left style="mediumDashed">
        <color rgb="FFC00000"/>
      </left>
      <right style="hair">
        <color rgb="FFC00000"/>
      </right>
      <top style="hair">
        <color rgb="FFC00000"/>
      </top>
      <bottom style="hair">
        <color rgb="FFC0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 style="double">
        <color theme="4"/>
      </left>
      <right style="hair">
        <color theme="4"/>
      </right>
      <top style="double">
        <color theme="4"/>
      </top>
      <bottom style="hair">
        <color theme="4"/>
      </bottom>
      <diagonal/>
    </border>
    <border>
      <left style="hair">
        <color theme="4"/>
      </left>
      <right style="hair">
        <color theme="4"/>
      </right>
      <top style="double">
        <color theme="4"/>
      </top>
      <bottom style="hair">
        <color theme="4"/>
      </bottom>
      <diagonal/>
    </border>
    <border>
      <left style="hair">
        <color theme="4"/>
      </left>
      <right style="double">
        <color theme="4"/>
      </right>
      <top style="double">
        <color theme="4"/>
      </top>
      <bottom style="hair">
        <color theme="4"/>
      </bottom>
      <diagonal/>
    </border>
    <border>
      <left style="double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  <border>
      <left style="hair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  <border>
      <left style="hair">
        <color theme="4"/>
      </left>
      <right style="double">
        <color theme="4"/>
      </right>
      <top style="hair">
        <color theme="4"/>
      </top>
      <bottom style="hair">
        <color theme="4"/>
      </bottom>
      <diagonal/>
    </border>
    <border>
      <left style="double">
        <color theme="4"/>
      </left>
      <right style="hair">
        <color theme="4"/>
      </right>
      <top style="hair">
        <color theme="4"/>
      </top>
      <bottom style="double">
        <color theme="4"/>
      </bottom>
      <diagonal/>
    </border>
    <border>
      <left style="hair">
        <color theme="4"/>
      </left>
      <right style="hair">
        <color theme="4"/>
      </right>
      <top style="hair">
        <color theme="4"/>
      </top>
      <bottom style="double">
        <color theme="4"/>
      </bottom>
      <diagonal/>
    </border>
    <border>
      <left style="hair">
        <color theme="4"/>
      </left>
      <right style="double">
        <color theme="4"/>
      </right>
      <top style="hair">
        <color theme="4"/>
      </top>
      <bottom style="double">
        <color theme="4"/>
      </bottom>
      <diagonal/>
    </border>
    <border>
      <left/>
      <right/>
      <top/>
      <bottom style="thick">
        <color theme="9" tint="-0.499984740745262"/>
      </bottom>
      <diagonal/>
    </border>
    <border>
      <left/>
      <right/>
      <top style="thick">
        <color theme="9" tint="-0.499984740745262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Dashed">
        <color rgb="FF00B0F0"/>
      </left>
      <right style="hair">
        <color auto="1"/>
      </right>
      <top style="mediumDashed">
        <color rgb="FF00B0F0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Dashed">
        <color rgb="FF00B0F0"/>
      </top>
      <bottom style="hair">
        <color auto="1"/>
      </bottom>
      <diagonal/>
    </border>
    <border>
      <left style="hair">
        <color auto="1"/>
      </left>
      <right style="mediumDashed">
        <color rgb="FF00B0F0"/>
      </right>
      <top style="mediumDashed">
        <color rgb="FF00B0F0"/>
      </top>
      <bottom style="hair">
        <color auto="1"/>
      </bottom>
      <diagonal/>
    </border>
    <border>
      <left style="mediumDashed">
        <color rgb="FF00B0F0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Dashed">
        <color rgb="FF00B0F0"/>
      </right>
      <top style="hair">
        <color auto="1"/>
      </top>
      <bottom style="hair">
        <color auto="1"/>
      </bottom>
      <diagonal/>
    </border>
    <border>
      <left style="mediumDashed">
        <color rgb="FF00B0F0"/>
      </left>
      <right style="hair">
        <color auto="1"/>
      </right>
      <top style="hair">
        <color auto="1"/>
      </top>
      <bottom style="mediumDashed">
        <color rgb="FF00B0F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Dashed">
        <color rgb="FF00B0F0"/>
      </bottom>
      <diagonal/>
    </border>
    <border>
      <left style="hair">
        <color auto="1"/>
      </left>
      <right style="mediumDashed">
        <color rgb="FF00B0F0"/>
      </right>
      <top style="hair">
        <color auto="1"/>
      </top>
      <bottom style="mediumDashed">
        <color rgb="FF00B0F0"/>
      </bottom>
      <diagonal/>
    </border>
  </borders>
  <cellStyleXfs count="1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50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89" fillId="0" borderId="0">
      <alignment vertical="center"/>
    </xf>
    <xf numFmtId="0" fontId="4" fillId="0" borderId="0">
      <alignment vertical="center"/>
    </xf>
  </cellStyleXfs>
  <cellXfs count="656">
    <xf numFmtId="0" fontId="0" fillId="0" borderId="0" xfId="0">
      <alignment vertical="center"/>
    </xf>
    <xf numFmtId="0" fontId="6" fillId="0" borderId="0" xfId="0" applyFont="1">
      <alignment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 wrapText="1"/>
    </xf>
    <xf numFmtId="0" fontId="11" fillId="0" borderId="0" xfId="0" applyFont="1">
      <alignment vertical="center"/>
    </xf>
    <xf numFmtId="0" fontId="6" fillId="2" borderId="6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7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21" fillId="0" borderId="0" xfId="0" applyFont="1">
      <alignment vertical="center"/>
    </xf>
    <xf numFmtId="0" fontId="10" fillId="0" borderId="0" xfId="0" applyFont="1">
      <alignment vertical="center"/>
    </xf>
    <xf numFmtId="0" fontId="22" fillId="2" borderId="18" xfId="0" applyFont="1" applyFill="1" applyBorder="1" applyAlignment="1">
      <alignment horizontal="center" vertical="center"/>
    </xf>
    <xf numFmtId="0" fontId="22" fillId="2" borderId="1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78" fontId="21" fillId="0" borderId="0" xfId="1" applyNumberFormat="1" applyFont="1" applyBorder="1">
      <alignment vertical="center"/>
    </xf>
    <xf numFmtId="0" fontId="23" fillId="0" borderId="0" xfId="1" quotePrefix="1" applyNumberFormat="1" applyFont="1" applyBorder="1" applyAlignment="1">
      <alignment horizontal="center" vertical="center"/>
    </xf>
    <xf numFmtId="49" fontId="24" fillId="0" borderId="0" xfId="1" quotePrefix="1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41" fontId="0" fillId="0" borderId="0" xfId="0" applyNumberFormat="1">
      <alignment vertical="center"/>
    </xf>
    <xf numFmtId="0" fontId="24" fillId="0" borderId="0" xfId="1" quotePrefix="1" applyNumberFormat="1" applyFont="1" applyBorder="1" applyAlignment="1">
      <alignment horizontal="center" vertical="center"/>
    </xf>
    <xf numFmtId="179" fontId="25" fillId="2" borderId="17" xfId="0" applyNumberFormat="1" applyFont="1" applyFill="1" applyBorder="1" applyAlignment="1">
      <alignment horizontal="center" vertical="center"/>
    </xf>
    <xf numFmtId="179" fontId="25" fillId="2" borderId="18" xfId="0" applyNumberFormat="1" applyFont="1" applyFill="1" applyBorder="1" applyAlignment="1">
      <alignment horizontal="center" vertical="center"/>
    </xf>
    <xf numFmtId="179" fontId="25" fillId="2" borderId="18" xfId="0" quotePrefix="1" applyNumberFormat="1" applyFont="1" applyFill="1" applyBorder="1" applyAlignment="1">
      <alignment horizontal="center" vertical="center"/>
    </xf>
    <xf numFmtId="179" fontId="25" fillId="2" borderId="19" xfId="0" applyNumberFormat="1" applyFont="1" applyFill="1" applyBorder="1" applyAlignment="1">
      <alignment horizontal="center" vertical="center"/>
    </xf>
    <xf numFmtId="180" fontId="21" fillId="0" borderId="20" xfId="0" applyNumberFormat="1" applyFont="1" applyBorder="1" applyAlignment="1" applyProtection="1">
      <alignment horizontal="center" vertical="center"/>
      <protection locked="0"/>
    </xf>
    <xf numFmtId="0" fontId="21" fillId="0" borderId="21" xfId="0" applyFont="1" applyBorder="1" applyAlignment="1" applyProtection="1">
      <alignment horizontal="center" vertical="center"/>
      <protection locked="0"/>
    </xf>
    <xf numFmtId="41" fontId="26" fillId="0" borderId="21" xfId="1" applyFont="1" applyFill="1" applyBorder="1" applyAlignment="1" applyProtection="1">
      <alignment horizontal="center" vertical="center"/>
      <protection locked="0"/>
    </xf>
    <xf numFmtId="180" fontId="21" fillId="7" borderId="15" xfId="0" applyNumberFormat="1" applyFont="1" applyFill="1" applyBorder="1" applyAlignment="1" applyProtection="1">
      <alignment horizontal="center" vertical="center"/>
      <protection locked="0"/>
    </xf>
    <xf numFmtId="0" fontId="21" fillId="7" borderId="6" xfId="0" applyFont="1" applyFill="1" applyBorder="1" applyAlignment="1" applyProtection="1">
      <alignment horizontal="center" vertical="center"/>
      <protection locked="0"/>
    </xf>
    <xf numFmtId="41" fontId="26" fillId="7" borderId="21" xfId="1" applyFont="1" applyFill="1" applyBorder="1" applyAlignment="1" applyProtection="1">
      <alignment horizontal="center" vertical="center"/>
      <protection locked="0"/>
    </xf>
    <xf numFmtId="41" fontId="26" fillId="7" borderId="6" xfId="1" applyFont="1" applyFill="1" applyBorder="1" applyAlignment="1" applyProtection="1">
      <alignment horizontal="center" vertical="center"/>
      <protection locked="0"/>
    </xf>
    <xf numFmtId="180" fontId="21" fillId="0" borderId="15" xfId="0" applyNumberFormat="1" applyFont="1" applyBorder="1" applyAlignment="1" applyProtection="1">
      <alignment horizontal="center" vertical="center"/>
      <protection locked="0"/>
    </xf>
    <xf numFmtId="0" fontId="21" fillId="0" borderId="6" xfId="0" applyFont="1" applyBorder="1" applyAlignment="1" applyProtection="1">
      <alignment horizontal="center" vertical="center"/>
      <protection locked="0"/>
    </xf>
    <xf numFmtId="41" fontId="26" fillId="0" borderId="6" xfId="1" applyFont="1" applyFill="1" applyBorder="1" applyAlignment="1" applyProtection="1">
      <alignment horizontal="center" vertical="center"/>
      <protection locked="0"/>
    </xf>
    <xf numFmtId="41" fontId="26" fillId="0" borderId="6" xfId="1" applyFont="1" applyFill="1" applyBorder="1" applyAlignment="1" applyProtection="1">
      <alignment horizontal="center" vertical="center" wrapText="1"/>
      <protection locked="0"/>
    </xf>
    <xf numFmtId="180" fontId="21" fillId="0" borderId="15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6" fillId="0" borderId="0" xfId="0" applyFont="1">
      <alignment vertical="center"/>
    </xf>
    <xf numFmtId="41" fontId="21" fillId="0" borderId="0" xfId="0" applyNumberFormat="1" applyFont="1">
      <alignment vertical="center"/>
    </xf>
    <xf numFmtId="0" fontId="8" fillId="7" borderId="6" xfId="0" applyFont="1" applyFill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0" xfId="0" applyFont="1">
      <alignment vertical="center"/>
    </xf>
    <xf numFmtId="41" fontId="12" fillId="0" borderId="6" xfId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3" fillId="2" borderId="6" xfId="0" applyFont="1" applyFill="1" applyBorder="1" applyAlignment="1">
      <alignment horizontal="center" vertical="center" wrapText="1"/>
    </xf>
    <xf numFmtId="0" fontId="29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4" fontId="29" fillId="0" borderId="6" xfId="0" applyNumberFormat="1" applyFont="1" applyBorder="1" applyAlignment="1">
      <alignment horizontal="center" vertical="center"/>
    </xf>
    <xf numFmtId="14" fontId="8" fillId="0" borderId="6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9" fillId="0" borderId="0" xfId="0" applyFont="1">
      <alignment vertical="center"/>
    </xf>
    <xf numFmtId="0" fontId="8" fillId="0" borderId="0" xfId="0" applyFont="1" applyAlignment="1">
      <alignment horizontal="left" vertical="center" shrinkToFit="1"/>
    </xf>
    <xf numFmtId="0" fontId="29" fillId="0" borderId="0" xfId="0" applyFont="1" applyAlignment="1">
      <alignment horizontal="left" vertical="center" shrinkToFit="1"/>
    </xf>
    <xf numFmtId="0" fontId="8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66" xfId="0" applyFont="1" applyBorder="1" applyProtection="1">
      <alignment vertical="center"/>
      <protection locked="0"/>
    </xf>
    <xf numFmtId="0" fontId="4" fillId="0" borderId="67" xfId="0" applyFont="1" applyBorder="1" applyProtection="1">
      <alignment vertical="center"/>
      <protection locked="0"/>
    </xf>
    <xf numFmtId="0" fontId="4" fillId="0" borderId="68" xfId="0" applyFont="1" applyBorder="1" applyProtection="1">
      <alignment vertical="center"/>
      <protection locked="0"/>
    </xf>
    <xf numFmtId="0" fontId="4" fillId="0" borderId="31" xfId="0" applyFont="1" applyBorder="1" applyProtection="1">
      <alignment vertical="center"/>
      <protection locked="0"/>
    </xf>
    <xf numFmtId="0" fontId="4" fillId="0" borderId="32" xfId="0" applyFont="1" applyBorder="1" applyProtection="1">
      <alignment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4" fillId="0" borderId="33" xfId="0" applyFont="1" applyBorder="1" applyProtection="1">
      <alignment vertical="center"/>
      <protection locked="0"/>
    </xf>
    <xf numFmtId="0" fontId="4" fillId="0" borderId="26" xfId="0" applyFont="1" applyBorder="1" applyProtection="1">
      <alignment vertical="center"/>
      <protection locked="0"/>
    </xf>
    <xf numFmtId="0" fontId="4" fillId="0" borderId="34" xfId="0" applyFont="1" applyBorder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0" fontId="29" fillId="0" borderId="5" xfId="0" applyFont="1" applyBorder="1">
      <alignment vertical="center"/>
    </xf>
    <xf numFmtId="0" fontId="7" fillId="6" borderId="6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 shrinkToFit="1"/>
    </xf>
    <xf numFmtId="0" fontId="8" fillId="11" borderId="6" xfId="0" applyFont="1" applyFill="1" applyBorder="1" applyAlignment="1">
      <alignment horizontal="center" vertical="center"/>
    </xf>
    <xf numFmtId="0" fontId="39" fillId="11" borderId="6" xfId="0" applyFont="1" applyFill="1" applyBorder="1" applyAlignment="1">
      <alignment horizontal="center" vertical="center"/>
    </xf>
    <xf numFmtId="0" fontId="29" fillId="11" borderId="6" xfId="0" applyFont="1" applyFill="1" applyBorder="1">
      <alignment vertical="center"/>
    </xf>
    <xf numFmtId="0" fontId="8" fillId="11" borderId="6" xfId="0" applyFont="1" applyFill="1" applyBorder="1" applyAlignment="1">
      <alignment horizontal="left" vertical="center" shrinkToFit="1"/>
    </xf>
    <xf numFmtId="41" fontId="29" fillId="11" borderId="6" xfId="1" applyFont="1" applyFill="1" applyBorder="1">
      <alignment vertical="center"/>
    </xf>
    <xf numFmtId="41" fontId="8" fillId="11" borderId="6" xfId="1" applyFont="1" applyFill="1" applyBorder="1" applyAlignment="1">
      <alignment horizontal="center" vertical="center"/>
    </xf>
    <xf numFmtId="41" fontId="8" fillId="11" borderId="6" xfId="1" applyFont="1" applyFill="1" applyBorder="1" applyAlignment="1">
      <alignment horizontal="center" vertical="center" wrapText="1"/>
    </xf>
    <xf numFmtId="0" fontId="39" fillId="7" borderId="6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29" fillId="7" borderId="6" xfId="0" applyFont="1" applyFill="1" applyBorder="1" applyAlignment="1">
      <alignment horizontal="center" vertical="center"/>
    </xf>
    <xf numFmtId="0" fontId="29" fillId="7" borderId="6" xfId="0" applyFont="1" applyFill="1" applyBorder="1">
      <alignment vertical="center"/>
    </xf>
    <xf numFmtId="0" fontId="8" fillId="7" borderId="6" xfId="0" applyFont="1" applyFill="1" applyBorder="1" applyAlignment="1">
      <alignment horizontal="left" vertical="center" shrinkToFit="1"/>
    </xf>
    <xf numFmtId="41" fontId="29" fillId="7" borderId="6" xfId="1" applyFont="1" applyFill="1" applyBorder="1">
      <alignment vertical="center"/>
    </xf>
    <xf numFmtId="41" fontId="8" fillId="7" borderId="6" xfId="1" applyFont="1" applyFill="1" applyBorder="1" applyAlignment="1">
      <alignment horizontal="center" vertical="center"/>
    </xf>
    <xf numFmtId="0" fontId="29" fillId="11" borderId="6" xfId="0" applyFont="1" applyFill="1" applyBorder="1" applyAlignment="1">
      <alignment horizontal="center" vertical="center"/>
    </xf>
    <xf numFmtId="49" fontId="39" fillId="7" borderId="6" xfId="4" applyNumberFormat="1" applyFont="1" applyFill="1" applyBorder="1" applyAlignment="1">
      <alignment horizontal="center" vertical="center"/>
    </xf>
    <xf numFmtId="0" fontId="29" fillId="11" borderId="6" xfId="0" applyFont="1" applyFill="1" applyBorder="1" applyAlignment="1">
      <alignment horizontal="left" vertical="center" shrinkToFit="1"/>
    </xf>
    <xf numFmtId="0" fontId="44" fillId="11" borderId="6" xfId="5" applyFont="1" applyFill="1" applyBorder="1" applyAlignment="1">
      <alignment horizontal="center" vertical="center"/>
    </xf>
    <xf numFmtId="0" fontId="39" fillId="11" borderId="6" xfId="6" applyFont="1" applyFill="1" applyBorder="1" applyAlignment="1">
      <alignment horizontal="center" vertical="center"/>
    </xf>
    <xf numFmtId="0" fontId="39" fillId="7" borderId="6" xfId="4" applyFont="1" applyFill="1" applyBorder="1" applyAlignment="1">
      <alignment horizontal="center" vertical="center"/>
    </xf>
    <xf numFmtId="0" fontId="29" fillId="7" borderId="6" xfId="0" applyFont="1" applyFill="1" applyBorder="1" applyAlignment="1">
      <alignment horizontal="left" vertical="center" shrinkToFit="1"/>
    </xf>
    <xf numFmtId="0" fontId="12" fillId="0" borderId="70" xfId="0" applyFont="1" applyBorder="1">
      <alignment vertical="center"/>
    </xf>
    <xf numFmtId="0" fontId="12" fillId="0" borderId="71" xfId="0" applyFont="1" applyBorder="1">
      <alignment vertical="center"/>
    </xf>
    <xf numFmtId="0" fontId="12" fillId="0" borderId="72" xfId="0" applyFont="1" applyBorder="1">
      <alignment vertical="center"/>
    </xf>
    <xf numFmtId="0" fontId="12" fillId="0" borderId="73" xfId="0" applyFont="1" applyBorder="1">
      <alignment vertical="center"/>
    </xf>
    <xf numFmtId="0" fontId="12" fillId="0" borderId="74" xfId="0" applyFont="1" applyBorder="1">
      <alignment vertical="center"/>
    </xf>
    <xf numFmtId="0" fontId="12" fillId="0" borderId="75" xfId="0" applyFont="1" applyBorder="1">
      <alignment vertical="center"/>
    </xf>
    <xf numFmtId="0" fontId="12" fillId="0" borderId="76" xfId="0" applyFont="1" applyBorder="1">
      <alignment vertical="center"/>
    </xf>
    <xf numFmtId="0" fontId="12" fillId="0" borderId="77" xfId="0" applyFont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4" fillId="0" borderId="79" xfId="0" applyFont="1" applyBorder="1" applyAlignment="1">
      <alignment horizontal="center" vertical="center"/>
    </xf>
    <xf numFmtId="0" fontId="11" fillId="0" borderId="69" xfId="0" applyFont="1" applyBorder="1" applyAlignment="1">
      <alignment horizontal="center" vertical="center"/>
    </xf>
    <xf numFmtId="0" fontId="11" fillId="0" borderId="81" xfId="0" applyFont="1" applyBorder="1">
      <alignment vertical="center"/>
    </xf>
    <xf numFmtId="0" fontId="11" fillId="0" borderId="82" xfId="0" applyFont="1" applyBorder="1">
      <alignment vertical="center"/>
    </xf>
    <xf numFmtId="0" fontId="0" fillId="0" borderId="80" xfId="0" applyBorder="1">
      <alignment vertical="center"/>
    </xf>
    <xf numFmtId="0" fontId="11" fillId="0" borderId="83" xfId="0" applyFont="1" applyBorder="1">
      <alignment vertical="center"/>
    </xf>
    <xf numFmtId="0" fontId="11" fillId="0" borderId="84" xfId="0" applyFont="1" applyBorder="1" applyAlignment="1">
      <alignment horizontal="center" vertical="center"/>
    </xf>
    <xf numFmtId="0" fontId="11" fillId="0" borderId="85" xfId="0" applyFont="1" applyBorder="1">
      <alignment vertical="center"/>
    </xf>
    <xf numFmtId="0" fontId="11" fillId="0" borderId="86" xfId="0" applyFont="1" applyBorder="1">
      <alignment vertical="center"/>
    </xf>
    <xf numFmtId="0" fontId="11" fillId="0" borderId="87" xfId="0" applyFont="1" applyBorder="1">
      <alignment vertical="center"/>
    </xf>
    <xf numFmtId="0" fontId="11" fillId="0" borderId="88" xfId="0" applyFont="1" applyBorder="1">
      <alignment vertical="center"/>
    </xf>
    <xf numFmtId="0" fontId="11" fillId="0" borderId="89" xfId="0" applyFont="1" applyBorder="1">
      <alignment vertical="center"/>
    </xf>
    <xf numFmtId="0" fontId="11" fillId="0" borderId="90" xfId="0" applyFont="1" applyBorder="1">
      <alignment vertical="center"/>
    </xf>
    <xf numFmtId="0" fontId="11" fillId="0" borderId="91" xfId="0" applyFont="1" applyBorder="1">
      <alignment vertical="center"/>
    </xf>
    <xf numFmtId="0" fontId="11" fillId="0" borderId="92" xfId="0" applyFont="1" applyBorder="1">
      <alignment vertical="center"/>
    </xf>
    <xf numFmtId="0" fontId="7" fillId="12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 shrinkToFit="1"/>
    </xf>
    <xf numFmtId="0" fontId="7" fillId="12" borderId="27" xfId="0" applyFon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39" fillId="13" borderId="1" xfId="0" applyFont="1" applyFill="1" applyBorder="1" applyAlignment="1">
      <alignment horizontal="center" vertical="center"/>
    </xf>
    <xf numFmtId="0" fontId="29" fillId="13" borderId="1" xfId="0" applyFont="1" applyFill="1" applyBorder="1">
      <alignment vertical="center"/>
    </xf>
    <xf numFmtId="0" fontId="8" fillId="13" borderId="1" xfId="0" applyFont="1" applyFill="1" applyBorder="1" applyAlignment="1">
      <alignment horizontal="left" vertical="center" shrinkToFit="1"/>
    </xf>
    <xf numFmtId="41" fontId="29" fillId="13" borderId="1" xfId="1" applyFont="1" applyFill="1" applyBorder="1">
      <alignment vertical="center"/>
    </xf>
    <xf numFmtId="41" fontId="8" fillId="13" borderId="1" xfId="1" applyFont="1" applyFill="1" applyBorder="1" applyAlignment="1">
      <alignment horizontal="center" vertical="center"/>
    </xf>
    <xf numFmtId="41" fontId="8" fillId="13" borderId="1" xfId="1" applyFont="1" applyFill="1" applyBorder="1" applyAlignment="1">
      <alignment horizontal="center" vertical="center" wrapText="1"/>
    </xf>
    <xf numFmtId="0" fontId="29" fillId="13" borderId="1" xfId="0" applyFont="1" applyFill="1" applyBorder="1" applyAlignment="1">
      <alignment horizontal="center" vertical="center"/>
    </xf>
    <xf numFmtId="14" fontId="29" fillId="13" borderId="1" xfId="0" applyNumberFormat="1" applyFont="1" applyFill="1" applyBorder="1" applyAlignment="1">
      <alignment horizontal="center" vertical="center"/>
    </xf>
    <xf numFmtId="14" fontId="8" fillId="13" borderId="1" xfId="0" applyNumberFormat="1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29" fillId="0" borderId="1" xfId="0" applyFont="1" applyBorder="1">
      <alignment vertical="center"/>
    </xf>
    <xf numFmtId="0" fontId="8" fillId="0" borderId="1" xfId="0" applyFont="1" applyBorder="1" applyAlignment="1">
      <alignment horizontal="left" vertical="center" shrinkToFit="1"/>
    </xf>
    <xf numFmtId="41" fontId="29" fillId="0" borderId="1" xfId="1" applyFont="1" applyBorder="1">
      <alignment vertical="center"/>
    </xf>
    <xf numFmtId="41" fontId="8" fillId="0" borderId="1" xfId="1" applyFont="1" applyBorder="1" applyAlignment="1">
      <alignment horizontal="center" vertical="center"/>
    </xf>
    <xf numFmtId="41" fontId="8" fillId="0" borderId="1" xfId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14" fontId="29" fillId="0" borderId="1" xfId="0" applyNumberFormat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/>
    </xf>
    <xf numFmtId="0" fontId="29" fillId="13" borderId="1" xfId="0" applyFont="1" applyFill="1" applyBorder="1" applyAlignment="1">
      <alignment horizontal="left" vertical="center" shrinkToFit="1"/>
    </xf>
    <xf numFmtId="0" fontId="40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 shrinkToFit="1"/>
    </xf>
    <xf numFmtId="0" fontId="39" fillId="13" borderId="1" xfId="4" applyFont="1" applyFill="1" applyBorder="1" applyAlignment="1">
      <alignment horizontal="center" vertical="center"/>
    </xf>
    <xf numFmtId="0" fontId="39" fillId="0" borderId="1" xfId="0" applyFont="1" applyBorder="1" applyAlignment="1">
      <alignment horizontal="left" vertical="center" shrinkToFit="1"/>
    </xf>
    <xf numFmtId="0" fontId="41" fillId="0" borderId="1" xfId="0" applyFont="1" applyBorder="1" applyAlignment="1">
      <alignment horizontal="center" vertical="center"/>
    </xf>
    <xf numFmtId="0" fontId="29" fillId="13" borderId="27" xfId="0" applyFont="1" applyFill="1" applyBorder="1" applyAlignment="1">
      <alignment horizontal="center" vertical="center"/>
    </xf>
    <xf numFmtId="0" fontId="44" fillId="0" borderId="1" xfId="5" applyFont="1" applyBorder="1" applyAlignment="1">
      <alignment horizontal="center" vertical="center"/>
    </xf>
    <xf numFmtId="0" fontId="39" fillId="0" borderId="1" xfId="6" applyFont="1" applyBorder="1" applyAlignment="1">
      <alignment horizontal="center" vertical="center"/>
    </xf>
    <xf numFmtId="0" fontId="39" fillId="13" borderId="1" xfId="0" applyFont="1" applyFill="1" applyBorder="1" applyAlignment="1">
      <alignment horizontal="left" vertical="center" shrinkToFit="1"/>
    </xf>
    <xf numFmtId="0" fontId="39" fillId="0" borderId="1" xfId="4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44" fillId="13" borderId="1" xfId="5" applyFont="1" applyFill="1" applyBorder="1" applyAlignment="1">
      <alignment horizontal="center" vertical="center"/>
    </xf>
    <xf numFmtId="0" fontId="39" fillId="13" borderId="1" xfId="6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41" fillId="13" borderId="1" xfId="0" applyFont="1" applyFill="1" applyBorder="1" applyAlignment="1">
      <alignment horizontal="left" vertical="center" shrinkToFit="1"/>
    </xf>
    <xf numFmtId="0" fontId="8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wrapText="1"/>
    </xf>
    <xf numFmtId="49" fontId="39" fillId="0" borderId="1" xfId="4" applyNumberFormat="1" applyFont="1" applyBorder="1" applyAlignment="1">
      <alignment horizontal="center" vertical="center"/>
    </xf>
    <xf numFmtId="0" fontId="44" fillId="13" borderId="1" xfId="7" applyFont="1" applyFill="1" applyBorder="1" applyAlignment="1">
      <alignment horizontal="center" vertical="center"/>
    </xf>
    <xf numFmtId="0" fontId="39" fillId="13" borderId="1" xfId="8" applyFont="1" applyFill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178" fontId="39" fillId="13" borderId="1" xfId="0" applyNumberFormat="1" applyFont="1" applyFill="1" applyBorder="1" applyAlignment="1">
      <alignment horizontal="left" vertical="center" shrinkToFit="1"/>
    </xf>
    <xf numFmtId="0" fontId="51" fillId="13" borderId="1" xfId="9" applyFont="1" applyFill="1" applyBorder="1" applyAlignment="1">
      <alignment horizontal="left" vertical="center" shrinkToFit="1"/>
    </xf>
    <xf numFmtId="0" fontId="0" fillId="0" borderId="8" xfId="0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29" fillId="0" borderId="8" xfId="0" applyFont="1" applyBorder="1">
      <alignment vertical="center"/>
    </xf>
    <xf numFmtId="0" fontId="8" fillId="0" borderId="8" xfId="0" applyFont="1" applyBorder="1" applyAlignment="1">
      <alignment horizontal="left" vertical="center" shrinkToFit="1"/>
    </xf>
    <xf numFmtId="41" fontId="29" fillId="0" borderId="8" xfId="1" applyFont="1" applyBorder="1">
      <alignment vertical="center"/>
    </xf>
    <xf numFmtId="41" fontId="8" fillId="0" borderId="8" xfId="1" applyFont="1" applyBorder="1" applyAlignment="1">
      <alignment horizontal="center" vertical="center"/>
    </xf>
    <xf numFmtId="41" fontId="8" fillId="0" borderId="8" xfId="1" applyFont="1" applyBorder="1" applyAlignment="1">
      <alignment horizontal="center" vertical="center" wrapText="1"/>
    </xf>
    <xf numFmtId="14" fontId="29" fillId="0" borderId="8" xfId="0" applyNumberFormat="1" applyFont="1" applyBorder="1" applyAlignment="1">
      <alignment horizontal="center" vertical="center"/>
    </xf>
    <xf numFmtId="17" fontId="8" fillId="0" borderId="8" xfId="0" applyNumberFormat="1" applyFont="1" applyBorder="1" applyAlignment="1">
      <alignment horizontal="center" vertical="center"/>
    </xf>
    <xf numFmtId="14" fontId="8" fillId="0" borderId="8" xfId="0" applyNumberFormat="1" applyFont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8" fillId="0" borderId="6" xfId="0" applyNumberFormat="1" applyFont="1" applyBorder="1" applyAlignment="1">
      <alignment horizontal="center" vertical="center" shrinkToFit="1"/>
    </xf>
    <xf numFmtId="0" fontId="8" fillId="0" borderId="6" xfId="0" applyFont="1" applyBorder="1" applyAlignment="1">
      <alignment horizontal="center" vertical="center" shrinkToFit="1"/>
    </xf>
    <xf numFmtId="0" fontId="14" fillId="2" borderId="6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left" vertical="center"/>
    </xf>
    <xf numFmtId="0" fontId="12" fillId="0" borderId="6" xfId="0" applyFont="1" applyBorder="1">
      <alignment vertical="center"/>
    </xf>
    <xf numFmtId="41" fontId="12" fillId="0" borderId="6" xfId="1" applyFont="1" applyBorder="1">
      <alignment vertical="center"/>
    </xf>
    <xf numFmtId="0" fontId="14" fillId="14" borderId="6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7" fillId="0" borderId="0" xfId="0" applyFont="1">
      <alignment vertical="center"/>
    </xf>
    <xf numFmtId="41" fontId="0" fillId="5" borderId="0" xfId="1" applyFont="1" applyFill="1" applyAlignment="1">
      <alignment horizontal="center"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14" fontId="29" fillId="7" borderId="6" xfId="0" applyNumberFormat="1" applyFont="1" applyFill="1" applyBorder="1" applyAlignment="1">
      <alignment horizontal="center" vertical="center"/>
    </xf>
    <xf numFmtId="176" fontId="8" fillId="5" borderId="6" xfId="1" applyNumberFormat="1" applyFont="1" applyFill="1" applyBorder="1">
      <alignment vertical="center"/>
    </xf>
    <xf numFmtId="176" fontId="8" fillId="7" borderId="6" xfId="1" applyNumberFormat="1" applyFont="1" applyFill="1" applyBorder="1">
      <alignment vertical="center"/>
    </xf>
    <xf numFmtId="0" fontId="0" fillId="14" borderId="0" xfId="0" applyFill="1">
      <alignment vertical="center"/>
    </xf>
    <xf numFmtId="176" fontId="8" fillId="0" borderId="6" xfId="1" applyNumberFormat="1" applyFont="1" applyFill="1" applyBorder="1">
      <alignment vertical="center"/>
    </xf>
    <xf numFmtId="176" fontId="8" fillId="8" borderId="6" xfId="1" applyNumberFormat="1" applyFont="1" applyFill="1" applyBorder="1">
      <alignment vertical="center"/>
    </xf>
    <xf numFmtId="176" fontId="8" fillId="14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41" fontId="0" fillId="0" borderId="0" xfId="1" applyFont="1">
      <alignment vertical="center"/>
    </xf>
    <xf numFmtId="14" fontId="32" fillId="2" borderId="6" xfId="0" applyNumberFormat="1" applyFont="1" applyFill="1" applyBorder="1" applyAlignment="1">
      <alignment horizontal="center" vertical="center"/>
    </xf>
    <xf numFmtId="14" fontId="8" fillId="7" borderId="6" xfId="0" applyNumberFormat="1" applyFont="1" applyFill="1" applyBorder="1" applyAlignment="1">
      <alignment horizontal="left" vertical="center"/>
    </xf>
    <xf numFmtId="41" fontId="0" fillId="0" borderId="0" xfId="1" applyFont="1" applyProtection="1">
      <alignment vertical="center"/>
      <protection hidden="1"/>
    </xf>
    <xf numFmtId="0" fontId="32" fillId="2" borderId="6" xfId="0" applyFont="1" applyFill="1" applyBorder="1" applyAlignment="1">
      <alignment horizontal="center" vertical="center"/>
    </xf>
    <xf numFmtId="3" fontId="32" fillId="2" borderId="6" xfId="0" applyNumberFormat="1" applyFont="1" applyFill="1" applyBorder="1" applyAlignment="1">
      <alignment horizontal="center" vertical="center"/>
    </xf>
    <xf numFmtId="3" fontId="32" fillId="2" borderId="6" xfId="0" applyNumberFormat="1" applyFont="1" applyFill="1" applyBorder="1" applyAlignment="1">
      <alignment horizontal="center" vertical="center" wrapText="1"/>
    </xf>
    <xf numFmtId="41" fontId="32" fillId="2" borderId="6" xfId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left" vertical="center"/>
    </xf>
    <xf numFmtId="41" fontId="8" fillId="7" borderId="6" xfId="1" applyFont="1" applyFill="1" applyBorder="1" applyAlignment="1">
      <alignment horizontal="left" vertical="center"/>
    </xf>
    <xf numFmtId="14" fontId="8" fillId="7" borderId="6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hidden="1"/>
    </xf>
    <xf numFmtId="14" fontId="0" fillId="0" borderId="0" xfId="0" applyNumberFormat="1" applyProtection="1">
      <alignment vertical="center"/>
      <protection hidden="1"/>
    </xf>
    <xf numFmtId="0" fontId="12" fillId="7" borderId="6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63" fillId="6" borderId="6" xfId="0" applyFont="1" applyFill="1" applyBorder="1" applyAlignment="1">
      <alignment horizontal="center" vertical="center" wrapText="1"/>
    </xf>
    <xf numFmtId="0" fontId="64" fillId="2" borderId="6" xfId="0" applyFont="1" applyFill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7" borderId="6" xfId="0" applyFont="1" applyFill="1" applyBorder="1" applyAlignment="1">
      <alignment horizontal="center" vertical="center" shrinkToFit="1"/>
    </xf>
    <xf numFmtId="0" fontId="13" fillId="15" borderId="6" xfId="0" applyFont="1" applyFill="1" applyBorder="1" applyAlignment="1">
      <alignment horizontal="center" vertical="center"/>
    </xf>
    <xf numFmtId="0" fontId="36" fillId="0" borderId="0" xfId="0" applyFont="1">
      <alignment vertical="center"/>
    </xf>
    <xf numFmtId="0" fontId="36" fillId="2" borderId="6" xfId="0" applyFont="1" applyFill="1" applyBorder="1" applyAlignment="1">
      <alignment horizontal="center" vertical="center"/>
    </xf>
    <xf numFmtId="0" fontId="36" fillId="0" borderId="6" xfId="0" applyFont="1" applyBorder="1">
      <alignment vertical="center"/>
    </xf>
    <xf numFmtId="0" fontId="65" fillId="4" borderId="6" xfId="0" applyFont="1" applyFill="1" applyBorder="1" applyAlignment="1">
      <alignment horizontal="center" vertical="center"/>
    </xf>
    <xf numFmtId="41" fontId="36" fillId="7" borderId="6" xfId="1" applyFont="1" applyFill="1" applyBorder="1" applyAlignment="1">
      <alignment horizontal="center" vertical="center" shrinkToFit="1"/>
    </xf>
    <xf numFmtId="14" fontId="66" fillId="2" borderId="6" xfId="0" applyNumberFormat="1" applyFont="1" applyFill="1" applyBorder="1" applyAlignment="1">
      <alignment horizontal="center" vertical="center"/>
    </xf>
    <xf numFmtId="0" fontId="67" fillId="2" borderId="6" xfId="0" applyFont="1" applyFill="1" applyBorder="1" applyAlignment="1">
      <alignment horizontal="center" vertical="center" wrapText="1"/>
    </xf>
    <xf numFmtId="0" fontId="67" fillId="2" borderId="6" xfId="0" applyFont="1" applyFill="1" applyBorder="1" applyAlignment="1">
      <alignment horizontal="center" vertical="center"/>
    </xf>
    <xf numFmtId="14" fontId="69" fillId="2" borderId="6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9" fontId="36" fillId="0" borderId="6" xfId="10" applyFont="1" applyBorder="1" applyAlignment="1">
      <alignment horizontal="center" vertical="center"/>
    </xf>
    <xf numFmtId="0" fontId="70" fillId="0" borderId="0" xfId="0" applyFont="1" applyAlignment="1">
      <alignment horizontal="right" vertical="center"/>
    </xf>
    <xf numFmtId="181" fontId="36" fillId="0" borderId="6" xfId="0" applyNumberFormat="1" applyFont="1" applyBorder="1" applyAlignment="1">
      <alignment horizontal="center" vertical="center"/>
    </xf>
    <xf numFmtId="0" fontId="65" fillId="2" borderId="6" xfId="0" applyFont="1" applyFill="1" applyBorder="1" applyAlignment="1">
      <alignment horizontal="center" vertical="center"/>
    </xf>
    <xf numFmtId="14" fontId="36" fillId="7" borderId="6" xfId="0" applyNumberFormat="1" applyFont="1" applyFill="1" applyBorder="1" applyAlignment="1">
      <alignment horizontal="center" vertical="center"/>
    </xf>
    <xf numFmtId="0" fontId="36" fillId="7" borderId="6" xfId="0" applyFont="1" applyFill="1" applyBorder="1" applyAlignment="1">
      <alignment horizontal="center" vertical="center"/>
    </xf>
    <xf numFmtId="176" fontId="36" fillId="7" borderId="6" xfId="1" applyNumberFormat="1" applyFont="1" applyFill="1" applyBorder="1">
      <alignment vertical="center"/>
    </xf>
    <xf numFmtId="191" fontId="71" fillId="7" borderId="6" xfId="0" applyNumberFormat="1" applyFont="1" applyFill="1" applyBorder="1" applyAlignment="1">
      <alignment horizontal="center" vertical="center"/>
    </xf>
    <xf numFmtId="41" fontId="36" fillId="7" borderId="6" xfId="1" applyFont="1" applyFill="1" applyBorder="1" applyAlignment="1">
      <alignment horizontal="center" vertical="center"/>
    </xf>
    <xf numFmtId="0" fontId="70" fillId="0" borderId="6" xfId="0" applyFont="1" applyBorder="1">
      <alignment vertical="center"/>
    </xf>
    <xf numFmtId="0" fontId="36" fillId="5" borderId="6" xfId="0" applyFont="1" applyFill="1" applyBorder="1">
      <alignment vertical="center"/>
    </xf>
    <xf numFmtId="0" fontId="65" fillId="0" borderId="6" xfId="0" applyFont="1" applyBorder="1" applyAlignment="1">
      <alignment horizontal="center" vertical="center"/>
    </xf>
    <xf numFmtId="3" fontId="13" fillId="2" borderId="6" xfId="0" applyNumberFormat="1" applyFont="1" applyFill="1" applyBorder="1" applyAlignment="1">
      <alignment horizontal="center" vertical="center"/>
    </xf>
    <xf numFmtId="3" fontId="13" fillId="2" borderId="6" xfId="0" applyNumberFormat="1" applyFont="1" applyFill="1" applyBorder="1" applyAlignment="1">
      <alignment horizontal="center" vertical="center" wrapText="1"/>
    </xf>
    <xf numFmtId="14" fontId="36" fillId="7" borderId="6" xfId="0" applyNumberFormat="1" applyFont="1" applyFill="1" applyBorder="1" applyAlignment="1">
      <alignment horizontal="left" vertical="center"/>
    </xf>
    <xf numFmtId="0" fontId="36" fillId="7" borderId="6" xfId="0" applyFont="1" applyFill="1" applyBorder="1" applyAlignment="1">
      <alignment horizontal="left" vertical="center"/>
    </xf>
    <xf numFmtId="41" fontId="36" fillId="7" borderId="6" xfId="1" applyFont="1" applyFill="1" applyBorder="1" applyAlignment="1">
      <alignment horizontal="left" vertical="center"/>
    </xf>
    <xf numFmtId="14" fontId="13" fillId="2" borderId="6" xfId="0" applyNumberFormat="1" applyFont="1" applyFill="1" applyBorder="1" applyAlignment="1">
      <alignment horizontal="center" vertical="center"/>
    </xf>
    <xf numFmtId="41" fontId="13" fillId="2" borderId="6" xfId="1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left" vertical="center"/>
    </xf>
    <xf numFmtId="0" fontId="0" fillId="0" borderId="94" xfId="0" applyBorder="1">
      <alignment vertical="center"/>
    </xf>
    <xf numFmtId="0" fontId="74" fillId="0" borderId="0" xfId="0" applyFont="1">
      <alignment vertical="center"/>
    </xf>
    <xf numFmtId="0" fontId="36" fillId="5" borderId="6" xfId="0" applyFont="1" applyFill="1" applyBorder="1" applyAlignment="1">
      <alignment horizontal="left" vertical="center"/>
    </xf>
    <xf numFmtId="0" fontId="75" fillId="0" borderId="6" xfId="0" applyFont="1" applyBorder="1" applyAlignment="1">
      <alignment horizontal="center" vertical="center"/>
    </xf>
    <xf numFmtId="0" fontId="65" fillId="2" borderId="6" xfId="11" applyFont="1" applyFill="1" applyBorder="1" applyAlignment="1">
      <alignment horizontal="center" vertical="center"/>
    </xf>
    <xf numFmtId="0" fontId="36" fillId="17" borderId="6" xfId="0" applyFont="1" applyFill="1" applyBorder="1" applyAlignment="1">
      <alignment horizontal="left" vertical="center"/>
    </xf>
    <xf numFmtId="9" fontId="36" fillId="2" borderId="6" xfId="10" applyFont="1" applyFill="1" applyBorder="1" applyAlignment="1">
      <alignment horizontal="center" vertical="center"/>
    </xf>
    <xf numFmtId="0" fontId="36" fillId="2" borderId="95" xfId="0" applyFont="1" applyFill="1" applyBorder="1" applyAlignment="1">
      <alignment horizontal="center" vertical="center"/>
    </xf>
    <xf numFmtId="0" fontId="11" fillId="0" borderId="96" xfId="0" applyFont="1" applyBorder="1" applyAlignment="1">
      <alignment horizontal="center" vertical="center"/>
    </xf>
    <xf numFmtId="0" fontId="11" fillId="0" borderId="96" xfId="0" applyFont="1" applyBorder="1">
      <alignment vertical="center"/>
    </xf>
    <xf numFmtId="0" fontId="0" fillId="0" borderId="96" xfId="0" applyBorder="1">
      <alignment vertical="center"/>
    </xf>
    <xf numFmtId="0" fontId="11" fillId="0" borderId="97" xfId="0" applyFont="1" applyBorder="1">
      <alignment vertical="center"/>
    </xf>
    <xf numFmtId="0" fontId="11" fillId="0" borderId="98" xfId="0" applyFont="1" applyBorder="1">
      <alignment vertical="center"/>
    </xf>
    <xf numFmtId="0" fontId="11" fillId="0" borderId="99" xfId="0" applyFont="1" applyBorder="1">
      <alignment vertical="center"/>
    </xf>
    <xf numFmtId="0" fontId="11" fillId="0" borderId="100" xfId="0" applyFont="1" applyBorder="1">
      <alignment vertical="center"/>
    </xf>
    <xf numFmtId="0" fontId="11" fillId="0" borderId="101" xfId="0" applyFont="1" applyBorder="1">
      <alignment vertical="center"/>
    </xf>
    <xf numFmtId="0" fontId="11" fillId="0" borderId="100" xfId="0" applyFont="1" applyBorder="1" applyAlignment="1">
      <alignment horizontal="center" vertical="center"/>
    </xf>
    <xf numFmtId="0" fontId="0" fillId="8" borderId="96" xfId="0" applyFill="1" applyBorder="1" applyAlignment="1">
      <alignment horizontal="center" vertical="center"/>
    </xf>
    <xf numFmtId="0" fontId="0" fillId="8" borderId="102" xfId="0" applyFill="1" applyBorder="1" applyAlignment="1">
      <alignment horizontal="center" vertical="center"/>
    </xf>
    <xf numFmtId="0" fontId="0" fillId="8" borderId="103" xfId="0" applyFill="1" applyBorder="1" applyAlignment="1">
      <alignment horizontal="center" vertical="center"/>
    </xf>
    <xf numFmtId="0" fontId="0" fillId="8" borderId="104" xfId="0" applyFill="1" applyBorder="1" applyAlignment="1">
      <alignment horizontal="center" vertical="center"/>
    </xf>
    <xf numFmtId="0" fontId="0" fillId="8" borderId="105" xfId="0" applyFill="1" applyBorder="1" applyAlignment="1">
      <alignment horizontal="center" vertical="center"/>
    </xf>
    <xf numFmtId="0" fontId="0" fillId="8" borderId="106" xfId="0" applyFill="1" applyBorder="1" applyAlignment="1">
      <alignment horizontal="center" vertical="center"/>
    </xf>
    <xf numFmtId="0" fontId="0" fillId="8" borderId="107" xfId="0" applyFill="1" applyBorder="1" applyAlignment="1">
      <alignment horizontal="center" vertical="center"/>
    </xf>
    <xf numFmtId="0" fontId="0" fillId="8" borderId="108" xfId="0" applyFill="1" applyBorder="1" applyAlignment="1">
      <alignment horizontal="center" vertical="center"/>
    </xf>
    <xf numFmtId="0" fontId="0" fillId="8" borderId="109" xfId="0" applyFill="1" applyBorder="1" applyAlignment="1">
      <alignment horizontal="center" vertical="center"/>
    </xf>
    <xf numFmtId="0" fontId="79" fillId="0" borderId="0" xfId="0" applyFont="1">
      <alignment vertical="center"/>
    </xf>
    <xf numFmtId="0" fontId="80" fillId="0" borderId="0" xfId="0" applyFont="1">
      <alignment vertical="center"/>
    </xf>
    <xf numFmtId="14" fontId="70" fillId="0" borderId="6" xfId="0" applyNumberFormat="1" applyFont="1" applyBorder="1" applyAlignment="1">
      <alignment horizontal="center" vertical="center"/>
    </xf>
    <xf numFmtId="0" fontId="70" fillId="0" borderId="6" xfId="0" applyFont="1" applyBorder="1" applyAlignment="1">
      <alignment horizontal="center" vertical="center"/>
    </xf>
    <xf numFmtId="41" fontId="70" fillId="0" borderId="6" xfId="1" applyFont="1" applyBorder="1">
      <alignment vertical="center"/>
    </xf>
    <xf numFmtId="176" fontId="78" fillId="0" borderId="0" xfId="0" applyNumberFormat="1" applyFont="1">
      <alignment vertical="center"/>
    </xf>
    <xf numFmtId="41" fontId="0" fillId="0" borderId="6" xfId="1" applyFont="1" applyBorder="1">
      <alignment vertical="center"/>
    </xf>
    <xf numFmtId="41" fontId="36" fillId="7" borderId="6" xfId="1" applyFont="1" applyFill="1" applyBorder="1">
      <alignment vertical="center"/>
    </xf>
    <xf numFmtId="0" fontId="4" fillId="0" borderId="35" xfId="0" applyFont="1" applyBorder="1" applyProtection="1">
      <alignment vertical="center"/>
      <protection locked="0"/>
    </xf>
    <xf numFmtId="0" fontId="4" fillId="0" borderId="36" xfId="0" applyFont="1" applyBorder="1" applyProtection="1">
      <alignment vertical="center"/>
      <protection locked="0"/>
    </xf>
    <xf numFmtId="0" fontId="4" fillId="0" borderId="37" xfId="0" applyFont="1" applyBorder="1" applyProtection="1">
      <alignment vertical="center"/>
      <protection locked="0"/>
    </xf>
    <xf numFmtId="0" fontId="4" fillId="0" borderId="38" xfId="0" applyFont="1" applyBorder="1" applyProtection="1">
      <alignment vertical="center"/>
      <protection locked="0"/>
    </xf>
    <xf numFmtId="0" fontId="4" fillId="0" borderId="39" xfId="0" applyFont="1" applyBorder="1" applyProtection="1">
      <alignment vertical="center"/>
      <protection locked="0"/>
    </xf>
    <xf numFmtId="0" fontId="37" fillId="0" borderId="38" xfId="0" applyFont="1" applyBorder="1" applyProtection="1">
      <alignment vertical="center"/>
      <protection locked="0"/>
    </xf>
    <xf numFmtId="0" fontId="37" fillId="0" borderId="0" xfId="0" applyFont="1" applyProtection="1">
      <alignment vertical="center"/>
      <protection locked="0"/>
    </xf>
    <xf numFmtId="0" fontId="4" fillId="0" borderId="49" xfId="0" applyFont="1" applyBorder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50" xfId="0" applyBorder="1" applyProtection="1">
      <alignment vertical="center"/>
      <protection locked="0"/>
    </xf>
    <xf numFmtId="0" fontId="0" fillId="0" borderId="51" xfId="0" applyBorder="1" applyProtection="1">
      <alignment vertical="center"/>
      <protection locked="0"/>
    </xf>
    <xf numFmtId="0" fontId="0" fillId="0" borderId="52" xfId="0" applyBorder="1" applyProtection="1">
      <alignment vertical="center"/>
      <protection locked="0"/>
    </xf>
    <xf numFmtId="0" fontId="0" fillId="7" borderId="51" xfId="0" applyFill="1" applyBorder="1" applyProtection="1">
      <alignment vertical="center"/>
      <protection locked="0"/>
    </xf>
    <xf numFmtId="0" fontId="4" fillId="7" borderId="51" xfId="0" applyFont="1" applyFill="1" applyBorder="1" applyProtection="1">
      <alignment vertical="center"/>
      <protection locked="0"/>
    </xf>
    <xf numFmtId="0" fontId="4" fillId="7" borderId="52" xfId="0" applyFont="1" applyFill="1" applyBorder="1" applyProtection="1">
      <alignment vertical="center"/>
      <protection locked="0"/>
    </xf>
    <xf numFmtId="0" fontId="4" fillId="7" borderId="53" xfId="0" applyFont="1" applyFill="1" applyBorder="1" applyProtection="1">
      <alignment vertical="center"/>
      <protection locked="0"/>
    </xf>
    <xf numFmtId="0" fontId="38" fillId="0" borderId="51" xfId="0" applyFont="1" applyBorder="1" applyProtection="1">
      <alignment vertical="center"/>
      <protection locked="0"/>
    </xf>
    <xf numFmtId="0" fontId="37" fillId="0" borderId="51" xfId="0" applyFont="1" applyBorder="1" applyProtection="1">
      <alignment vertical="center"/>
      <protection locked="0"/>
    </xf>
    <xf numFmtId="0" fontId="4" fillId="0" borderId="51" xfId="0" applyFont="1" applyBorder="1" applyProtection="1">
      <alignment vertical="center"/>
      <protection locked="0"/>
    </xf>
    <xf numFmtId="0" fontId="4" fillId="0" borderId="53" xfId="0" applyFont="1" applyBorder="1" applyProtection="1">
      <alignment vertical="center"/>
      <protection locked="0"/>
    </xf>
    <xf numFmtId="0" fontId="0" fillId="0" borderId="54" xfId="0" applyBorder="1" applyProtection="1">
      <alignment vertical="center"/>
      <protection locked="0"/>
    </xf>
    <xf numFmtId="0" fontId="0" fillId="0" borderId="55" xfId="0" applyBorder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4" fillId="7" borderId="55" xfId="0" applyFont="1" applyFill="1" applyBorder="1" applyProtection="1">
      <alignment vertical="center"/>
      <protection locked="0"/>
    </xf>
    <xf numFmtId="0" fontId="4" fillId="7" borderId="56" xfId="0" applyFont="1" applyFill="1" applyBorder="1" applyProtection="1">
      <alignment vertical="center"/>
      <protection locked="0"/>
    </xf>
    <xf numFmtId="0" fontId="38" fillId="0" borderId="0" xfId="0" applyFont="1" applyProtection="1">
      <alignment vertical="center"/>
      <protection locked="0"/>
    </xf>
    <xf numFmtId="0" fontId="4" fillId="0" borderId="56" xfId="0" applyFont="1" applyBorder="1" applyProtection="1">
      <alignment vertical="center"/>
      <protection locked="0"/>
    </xf>
    <xf numFmtId="0" fontId="4" fillId="7" borderId="0" xfId="0" applyFont="1" applyFill="1" applyProtection="1">
      <alignment vertical="center"/>
      <protection locked="0"/>
    </xf>
    <xf numFmtId="0" fontId="38" fillId="0" borderId="54" xfId="0" applyFont="1" applyBorder="1" applyProtection="1">
      <alignment vertical="center"/>
      <protection locked="0"/>
    </xf>
    <xf numFmtId="0" fontId="37" fillId="0" borderId="54" xfId="0" applyFont="1" applyBorder="1" applyProtection="1">
      <alignment vertical="center"/>
      <protection locked="0"/>
    </xf>
    <xf numFmtId="0" fontId="37" fillId="0" borderId="0" xfId="0" applyFont="1" applyAlignment="1" applyProtection="1">
      <alignment vertical="center" shrinkToFit="1"/>
      <protection locked="0"/>
    </xf>
    <xf numFmtId="0" fontId="4" fillId="0" borderId="63" xfId="0" applyFont="1" applyBorder="1" applyProtection="1">
      <alignment vertical="center"/>
      <protection locked="0"/>
    </xf>
    <xf numFmtId="0" fontId="4" fillId="0" borderId="64" xfId="0" applyFont="1" applyBorder="1" applyProtection="1">
      <alignment vertical="center"/>
      <protection locked="0"/>
    </xf>
    <xf numFmtId="0" fontId="37" fillId="0" borderId="64" xfId="0" applyFont="1" applyBorder="1" applyProtection="1">
      <alignment vertical="center"/>
      <protection locked="0"/>
    </xf>
    <xf numFmtId="0" fontId="4" fillId="0" borderId="65" xfId="0" applyFont="1" applyBorder="1" applyProtection="1">
      <alignment vertical="center"/>
      <protection locked="0"/>
    </xf>
    <xf numFmtId="0" fontId="85" fillId="2" borderId="1" xfId="0" applyFont="1" applyFill="1" applyBorder="1" applyAlignment="1">
      <alignment horizontal="center" vertical="center"/>
    </xf>
    <xf numFmtId="0" fontId="85" fillId="2" borderId="27" xfId="0" applyFont="1" applyFill="1" applyBorder="1" applyAlignment="1">
      <alignment horizontal="center" vertical="center"/>
    </xf>
    <xf numFmtId="0" fontId="86" fillId="7" borderId="1" xfId="0" applyFont="1" applyFill="1" applyBorder="1" applyAlignment="1">
      <alignment horizontal="left" vertical="center"/>
    </xf>
    <xf numFmtId="41" fontId="86" fillId="7" borderId="27" xfId="1" applyFont="1" applyFill="1" applyBorder="1">
      <alignment vertical="center"/>
    </xf>
    <xf numFmtId="0" fontId="86" fillId="7" borderId="1" xfId="0" applyFont="1" applyFill="1" applyBorder="1">
      <alignment vertical="center"/>
    </xf>
    <xf numFmtId="0" fontId="86" fillId="11" borderId="1" xfId="0" applyFont="1" applyFill="1" applyBorder="1" applyAlignment="1">
      <alignment horizontal="left" vertical="center"/>
    </xf>
    <xf numFmtId="41" fontId="86" fillId="11" borderId="27" xfId="1" applyFont="1" applyFill="1" applyBorder="1" applyAlignment="1">
      <alignment horizontal="center" vertical="center"/>
    </xf>
    <xf numFmtId="41" fontId="86" fillId="7" borderId="27" xfId="1" applyFont="1" applyFill="1" applyBorder="1" applyAlignment="1">
      <alignment horizontal="center" vertical="center"/>
    </xf>
    <xf numFmtId="0" fontId="86" fillId="11" borderId="8" xfId="0" applyFont="1" applyFill="1" applyBorder="1" applyAlignment="1">
      <alignment horizontal="left" vertical="center"/>
    </xf>
    <xf numFmtId="41" fontId="86" fillId="11" borderId="6" xfId="1" applyFont="1" applyFill="1" applyBorder="1" applyAlignment="1">
      <alignment horizontal="center" vertical="center"/>
    </xf>
    <xf numFmtId="0" fontId="86" fillId="7" borderId="8" xfId="0" applyFont="1" applyFill="1" applyBorder="1">
      <alignment vertical="center"/>
    </xf>
    <xf numFmtId="41" fontId="86" fillId="7" borderId="6" xfId="1" applyFont="1" applyFill="1" applyBorder="1">
      <alignment vertical="center"/>
    </xf>
    <xf numFmtId="0" fontId="77" fillId="0" borderId="6" xfId="0" applyFont="1" applyBorder="1">
      <alignment vertical="center"/>
    </xf>
    <xf numFmtId="0" fontId="77" fillId="5" borderId="6" xfId="0" applyFont="1" applyFill="1" applyBorder="1">
      <alignment vertical="center"/>
    </xf>
    <xf numFmtId="0" fontId="71" fillId="0" borderId="6" xfId="0" applyFont="1" applyBorder="1" applyAlignment="1">
      <alignment horizontal="center" vertical="center"/>
    </xf>
    <xf numFmtId="181" fontId="68" fillId="7" borderId="6" xfId="0" applyNumberFormat="1" applyFont="1" applyFill="1" applyBorder="1" applyAlignment="1">
      <alignment horizontal="right" vertical="center"/>
    </xf>
    <xf numFmtId="190" fontId="77" fillId="5" borderId="6" xfId="1" applyNumberFormat="1" applyFont="1" applyFill="1" applyBorder="1" applyAlignment="1">
      <alignment vertical="center"/>
    </xf>
    <xf numFmtId="41" fontId="77" fillId="5" borderId="6" xfId="1" applyFont="1" applyFill="1" applyBorder="1" applyAlignment="1">
      <alignment horizontal="left" vertical="center"/>
    </xf>
    <xf numFmtId="41" fontId="77" fillId="5" borderId="6" xfId="1" applyFont="1" applyFill="1" applyBorder="1" applyAlignment="1">
      <alignment vertical="center"/>
    </xf>
    <xf numFmtId="41" fontId="77" fillId="5" borderId="21" xfId="1" applyFont="1" applyFill="1" applyBorder="1" applyAlignment="1" applyProtection="1">
      <alignment vertical="center"/>
      <protection locked="0"/>
    </xf>
    <xf numFmtId="177" fontId="87" fillId="5" borderId="21" xfId="1" quotePrefix="1" applyNumberFormat="1" applyFont="1" applyFill="1" applyBorder="1" applyAlignment="1" applyProtection="1">
      <alignment vertical="center"/>
      <protection locked="0"/>
    </xf>
    <xf numFmtId="177" fontId="87" fillId="5" borderId="22" xfId="1" quotePrefix="1" applyNumberFormat="1" applyFont="1" applyFill="1" applyBorder="1" applyAlignment="1" applyProtection="1">
      <alignment vertical="center"/>
      <protection locked="0"/>
    </xf>
    <xf numFmtId="41" fontId="77" fillId="5" borderId="18" xfId="1" applyFont="1" applyFill="1" applyBorder="1" applyAlignment="1" applyProtection="1">
      <alignment vertical="center"/>
      <protection locked="0"/>
    </xf>
    <xf numFmtId="177" fontId="87" fillId="5" borderId="18" xfId="1" quotePrefix="1" applyNumberFormat="1" applyFont="1" applyFill="1" applyBorder="1" applyAlignment="1" applyProtection="1">
      <alignment vertical="center"/>
      <protection locked="0"/>
    </xf>
    <xf numFmtId="177" fontId="87" fillId="5" borderId="19" xfId="1" quotePrefix="1" applyNumberFormat="1" applyFont="1" applyFill="1" applyBorder="1" applyAlignment="1" applyProtection="1">
      <alignment vertical="center"/>
      <protection locked="0"/>
    </xf>
    <xf numFmtId="0" fontId="32" fillId="0" borderId="0" xfId="0" applyFont="1">
      <alignment vertical="center"/>
    </xf>
    <xf numFmtId="0" fontId="16" fillId="0" borderId="0" xfId="0" applyFont="1">
      <alignment vertical="center"/>
    </xf>
    <xf numFmtId="0" fontId="22" fillId="18" borderId="6" xfId="0" applyFont="1" applyFill="1" applyBorder="1" applyAlignment="1">
      <alignment horizontal="center" vertical="center"/>
    </xf>
    <xf numFmtId="14" fontId="21" fillId="0" borderId="6" xfId="1" applyNumberFormat="1" applyFont="1" applyBorder="1" applyAlignment="1">
      <alignment horizontal="right" vertical="center"/>
    </xf>
    <xf numFmtId="9" fontId="21" fillId="0" borderId="6" xfId="10" applyFont="1" applyBorder="1" applyAlignment="1">
      <alignment horizontal="right" vertical="center"/>
    </xf>
    <xf numFmtId="3" fontId="0" fillId="0" borderId="0" xfId="0" applyNumberFormat="1">
      <alignment vertical="center"/>
    </xf>
    <xf numFmtId="0" fontId="88" fillId="0" borderId="0" xfId="0" applyFont="1">
      <alignment vertical="center"/>
    </xf>
    <xf numFmtId="14" fontId="21" fillId="0" borderId="6" xfId="12" applyNumberFormat="1" applyFont="1" applyBorder="1" applyAlignment="1">
      <alignment horizontal="center" vertical="center" wrapText="1"/>
    </xf>
    <xf numFmtId="0" fontId="83" fillId="0" borderId="0" xfId="0" applyFont="1">
      <alignment vertical="center"/>
    </xf>
    <xf numFmtId="0" fontId="25" fillId="2" borderId="6" xfId="0" applyFont="1" applyFill="1" applyBorder="1" applyAlignment="1">
      <alignment horizontal="center" vertical="center" wrapText="1"/>
    </xf>
    <xf numFmtId="41" fontId="25" fillId="2" borderId="6" xfId="0" applyNumberFormat="1" applyFont="1" applyFill="1" applyBorder="1" applyAlignment="1">
      <alignment horizontal="center" vertical="center" wrapText="1"/>
    </xf>
    <xf numFmtId="0" fontId="90" fillId="14" borderId="6" xfId="0" applyFont="1" applyFill="1" applyBorder="1" applyAlignment="1">
      <alignment horizontal="center" vertical="center" wrapText="1"/>
    </xf>
    <xf numFmtId="0" fontId="90" fillId="14" borderId="6" xfId="0" applyFont="1" applyFill="1" applyBorder="1" applyAlignment="1">
      <alignment horizontal="right" vertical="center" wrapText="1"/>
    </xf>
    <xf numFmtId="41" fontId="90" fillId="14" borderId="6" xfId="0" applyNumberFormat="1" applyFont="1" applyFill="1" applyBorder="1" applyAlignment="1">
      <alignment horizontal="right" vertical="center" wrapText="1"/>
    </xf>
    <xf numFmtId="192" fontId="90" fillId="14" borderId="6" xfId="0" applyNumberFormat="1" applyFont="1" applyFill="1" applyBorder="1" applyAlignment="1">
      <alignment horizontal="right" vertical="center" wrapText="1"/>
    </xf>
    <xf numFmtId="41" fontId="90" fillId="14" borderId="6" xfId="0" applyNumberFormat="1" applyFont="1" applyFill="1" applyBorder="1" applyAlignment="1">
      <alignment horizontal="right" vertical="center"/>
    </xf>
    <xf numFmtId="14" fontId="91" fillId="0" borderId="6" xfId="12" applyNumberFormat="1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3" fontId="21" fillId="19" borderId="6" xfId="0" applyNumberFormat="1" applyFont="1" applyFill="1" applyBorder="1" applyAlignment="1">
      <alignment horizontal="right" vertical="center" wrapText="1"/>
    </xf>
    <xf numFmtId="41" fontId="92" fillId="5" borderId="6" xfId="13" applyNumberFormat="1" applyFont="1" applyFill="1" applyBorder="1">
      <alignment vertical="center"/>
    </xf>
    <xf numFmtId="192" fontId="26" fillId="7" borderId="6" xfId="0" applyNumberFormat="1" applyFont="1" applyFill="1" applyBorder="1" applyAlignment="1">
      <alignment horizontal="right" vertical="center" wrapText="1"/>
    </xf>
    <xf numFmtId="192" fontId="26" fillId="7" borderId="6" xfId="0" applyNumberFormat="1" applyFont="1" applyFill="1" applyBorder="1">
      <alignment vertical="center"/>
    </xf>
    <xf numFmtId="41" fontId="92" fillId="7" borderId="6" xfId="1" applyFont="1" applyFill="1" applyBorder="1" applyAlignment="1">
      <alignment vertical="center"/>
    </xf>
    <xf numFmtId="3" fontId="26" fillId="7" borderId="6" xfId="0" applyNumberFormat="1" applyFont="1" applyFill="1" applyBorder="1" applyAlignment="1">
      <alignment horizontal="right" vertical="center"/>
    </xf>
    <xf numFmtId="41" fontId="26" fillId="7" borderId="6" xfId="0" applyNumberFormat="1" applyFont="1" applyFill="1" applyBorder="1">
      <alignment vertical="center"/>
    </xf>
    <xf numFmtId="0" fontId="93" fillId="0" borderId="6" xfId="0" applyFont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12" fillId="7" borderId="6" xfId="0" applyFont="1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 shrinkToFit="1"/>
    </xf>
    <xf numFmtId="0" fontId="4" fillId="7" borderId="6" xfId="0" applyFont="1" applyFill="1" applyBorder="1" applyAlignment="1">
      <alignment horizontal="center" vertical="center"/>
    </xf>
    <xf numFmtId="41" fontId="4" fillId="7" borderId="6" xfId="1" applyFont="1" applyFill="1" applyBorder="1" applyAlignment="1">
      <alignment horizontal="center" vertical="center" shrinkToFit="1"/>
    </xf>
    <xf numFmtId="41" fontId="4" fillId="0" borderId="6" xfId="1" applyFont="1" applyBorder="1" applyAlignment="1">
      <alignment horizontal="center" vertical="center"/>
    </xf>
    <xf numFmtId="41" fontId="4" fillId="7" borderId="6" xfId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4" fontId="29" fillId="2" borderId="6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4" fontId="11" fillId="0" borderId="6" xfId="0" applyNumberFormat="1" applyFont="1" applyBorder="1" applyAlignment="1">
      <alignment horizontal="center" vertical="center"/>
    </xf>
    <xf numFmtId="0" fontId="64" fillId="0" borderId="6" xfId="0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36" fillId="5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5" fillId="5" borderId="6" xfId="11" applyFont="1" applyFill="1" applyBorder="1" applyAlignment="1">
      <alignment horizontal="center" vertical="center"/>
    </xf>
    <xf numFmtId="3" fontId="36" fillId="0" borderId="6" xfId="0" applyNumberFormat="1" applyFont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0" xfId="0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38" fillId="11" borderId="6" xfId="0" applyFont="1" applyFill="1" applyBorder="1" applyAlignment="1">
      <alignment horizontal="left" vertical="center"/>
    </xf>
    <xf numFmtId="0" fontId="38" fillId="7" borderId="6" xfId="0" applyFont="1" applyFill="1" applyBorder="1" applyAlignment="1">
      <alignment horizontal="left" vertical="center"/>
    </xf>
    <xf numFmtId="0" fontId="38" fillId="7" borderId="6" xfId="0" applyFont="1" applyFill="1" applyBorder="1">
      <alignment vertical="center"/>
    </xf>
    <xf numFmtId="0" fontId="4" fillId="0" borderId="9" xfId="0" applyFont="1" applyBorder="1" applyAlignment="1">
      <alignment horizontal="center" vertical="center"/>
    </xf>
    <xf numFmtId="41" fontId="38" fillId="11" borderId="8" xfId="1" applyFont="1" applyFill="1" applyBorder="1" applyAlignment="1">
      <alignment horizontal="center" vertical="center"/>
    </xf>
    <xf numFmtId="41" fontId="38" fillId="7" borderId="8" xfId="1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8" fillId="7" borderId="27" xfId="0" applyFont="1" applyFill="1" applyBorder="1" applyAlignment="1">
      <alignment horizontal="left" vertical="center"/>
    </xf>
    <xf numFmtId="41" fontId="38" fillId="7" borderId="1" xfId="1" applyFont="1" applyFill="1" applyBorder="1" applyAlignment="1">
      <alignment horizontal="center" vertical="center"/>
    </xf>
    <xf numFmtId="41" fontId="38" fillId="7" borderId="1" xfId="1" applyFont="1" applyFill="1" applyBorder="1">
      <alignment vertical="center"/>
    </xf>
    <xf numFmtId="0" fontId="7" fillId="2" borderId="3" xfId="0" applyFont="1" applyFill="1" applyBorder="1" applyAlignment="1">
      <alignment horizontal="center" vertical="center"/>
    </xf>
    <xf numFmtId="41" fontId="38" fillId="7" borderId="8" xfId="1" applyFont="1" applyFill="1" applyBorder="1">
      <alignment vertical="center"/>
    </xf>
    <xf numFmtId="0" fontId="38" fillId="7" borderId="27" xfId="0" applyFont="1" applyFill="1" applyBorder="1">
      <alignment vertical="center"/>
    </xf>
    <xf numFmtId="0" fontId="6" fillId="2" borderId="0" xfId="0" applyFont="1" applyFill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72" fillId="2" borderId="0" xfId="0" applyFont="1" applyFill="1" applyAlignment="1">
      <alignment horizontal="left" vertical="center"/>
    </xf>
    <xf numFmtId="0" fontId="72" fillId="2" borderId="93" xfId="0" applyFont="1" applyFill="1" applyBorder="1" applyAlignment="1">
      <alignment horizontal="left" vertical="center"/>
    </xf>
    <xf numFmtId="0" fontId="32" fillId="2" borderId="6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left" vertical="center" wrapText="1"/>
    </xf>
    <xf numFmtId="0" fontId="65" fillId="2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36" fillId="5" borderId="6" xfId="0" applyFont="1" applyFill="1" applyBorder="1">
      <alignment vertical="center"/>
    </xf>
    <xf numFmtId="0" fontId="13" fillId="2" borderId="6" xfId="0" applyFont="1" applyFill="1" applyBorder="1" applyAlignment="1">
      <alignment horizontal="center" vertical="center"/>
    </xf>
    <xf numFmtId="0" fontId="65" fillId="2" borderId="6" xfId="1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2" fillId="7" borderId="6" xfId="0" applyFont="1" applyFill="1" applyBorder="1" applyAlignment="1">
      <alignment horizontal="left" vertical="center"/>
    </xf>
    <xf numFmtId="0" fontId="14" fillId="7" borderId="6" xfId="0" applyFont="1" applyFill="1" applyBorder="1" applyAlignment="1">
      <alignment horizontal="left" vertical="center"/>
    </xf>
    <xf numFmtId="0" fontId="36" fillId="17" borderId="6" xfId="0" applyFont="1" applyFill="1" applyBorder="1" applyAlignment="1">
      <alignment horizontal="center" vertical="center"/>
    </xf>
    <xf numFmtId="41" fontId="12" fillId="5" borderId="6" xfId="1" applyFont="1" applyFill="1" applyBorder="1" applyAlignment="1">
      <alignment horizontal="center" vertical="center"/>
    </xf>
    <xf numFmtId="0" fontId="54" fillId="2" borderId="8" xfId="0" applyFont="1" applyFill="1" applyBorder="1" applyAlignment="1">
      <alignment horizontal="center" vertical="center"/>
    </xf>
    <xf numFmtId="0" fontId="54" fillId="2" borderId="7" xfId="0" applyFont="1" applyFill="1" applyBorder="1" applyAlignment="1">
      <alignment horizontal="center" vertical="center"/>
    </xf>
    <xf numFmtId="0" fontId="54" fillId="2" borderId="9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12" fillId="5" borderId="6" xfId="0" applyFont="1" applyFill="1" applyBorder="1">
      <alignment vertical="center"/>
    </xf>
    <xf numFmtId="0" fontId="12" fillId="5" borderId="6" xfId="0" applyFont="1" applyFill="1" applyBorder="1" applyAlignment="1">
      <alignment horizontal="center" vertical="center"/>
    </xf>
    <xf numFmtId="0" fontId="5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32" fillId="2" borderId="8" xfId="0" applyFont="1" applyFill="1" applyBorder="1" applyAlignment="1">
      <alignment horizontal="center" vertical="center"/>
    </xf>
    <xf numFmtId="0" fontId="32" fillId="2" borderId="7" xfId="0" applyFont="1" applyFill="1" applyBorder="1" applyAlignment="1">
      <alignment horizontal="center" vertical="center"/>
    </xf>
    <xf numFmtId="0" fontId="32" fillId="2" borderId="9" xfId="0" applyFont="1" applyFill="1" applyBorder="1" applyAlignment="1">
      <alignment horizontal="center" vertical="center"/>
    </xf>
    <xf numFmtId="0" fontId="64" fillId="2" borderId="8" xfId="0" applyFont="1" applyFill="1" applyBorder="1" applyAlignment="1">
      <alignment horizontal="center" vertical="center"/>
    </xf>
    <xf numFmtId="0" fontId="64" fillId="2" borderId="9" xfId="0" applyFont="1" applyFill="1" applyBorder="1" applyAlignment="1">
      <alignment horizontal="center" vertical="center"/>
    </xf>
    <xf numFmtId="0" fontId="64" fillId="2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left" vertical="center"/>
    </xf>
    <xf numFmtId="0" fontId="12" fillId="7" borderId="7" xfId="0" applyFont="1" applyFill="1" applyBorder="1" applyAlignment="1">
      <alignment horizontal="left" vertical="center"/>
    </xf>
    <xf numFmtId="0" fontId="12" fillId="7" borderId="9" xfId="0" applyFont="1" applyFill="1" applyBorder="1" applyAlignment="1">
      <alignment horizontal="lef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57" fillId="2" borderId="0" xfId="0" applyFont="1" applyFill="1" applyAlignment="1">
      <alignment horizontal="left" vertical="center" wrapText="1"/>
    </xf>
    <xf numFmtId="0" fontId="57" fillId="2" borderId="0" xfId="0" applyFont="1" applyFill="1" applyAlignment="1">
      <alignment horizontal="left" vertical="center"/>
    </xf>
    <xf numFmtId="0" fontId="57" fillId="2" borderId="93" xfId="0" applyFont="1" applyFill="1" applyBorder="1" applyAlignment="1">
      <alignment horizontal="left" vertical="center"/>
    </xf>
    <xf numFmtId="0" fontId="32" fillId="15" borderId="6" xfId="0" applyFont="1" applyFill="1" applyBorder="1" applyAlignment="1">
      <alignment horizontal="center" vertical="center"/>
    </xf>
    <xf numFmtId="0" fontId="32" fillId="15" borderId="8" xfId="0" applyFont="1" applyFill="1" applyBorder="1" applyAlignment="1">
      <alignment horizontal="center" vertical="center"/>
    </xf>
    <xf numFmtId="0" fontId="32" fillId="15" borderId="7" xfId="0" applyFont="1" applyFill="1" applyBorder="1" applyAlignment="1">
      <alignment horizontal="center" vertical="center"/>
    </xf>
    <xf numFmtId="0" fontId="32" fillId="15" borderId="9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77" fillId="5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181" fontId="77" fillId="5" borderId="6" xfId="0" applyNumberFormat="1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/>
    </xf>
    <xf numFmtId="0" fontId="14" fillId="7" borderId="10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7" borderId="11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2" fillId="7" borderId="27" xfId="0" applyFont="1" applyFill="1" applyBorder="1" applyAlignment="1">
      <alignment horizontal="center" vertical="center"/>
    </xf>
    <xf numFmtId="0" fontId="12" fillId="7" borderId="2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left" vertical="center"/>
    </xf>
    <xf numFmtId="0" fontId="12" fillId="7" borderId="2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12" fillId="7" borderId="4" xfId="0" applyFont="1" applyFill="1" applyBorder="1" applyAlignment="1">
      <alignment horizontal="left" vertical="center"/>
    </xf>
    <xf numFmtId="0" fontId="12" fillId="7" borderId="5" xfId="0" applyFont="1" applyFill="1" applyBorder="1" applyAlignment="1">
      <alignment horizontal="left" vertical="center"/>
    </xf>
    <xf numFmtId="0" fontId="12" fillId="7" borderId="11" xfId="0" applyFont="1" applyFill="1" applyBorder="1" applyAlignment="1">
      <alignment horizontal="left" vertical="center"/>
    </xf>
    <xf numFmtId="0" fontId="65" fillId="2" borderId="6" xfId="0" applyFont="1" applyFill="1" applyBorder="1" applyAlignment="1">
      <alignment horizontal="center" vertical="center" wrapText="1"/>
    </xf>
    <xf numFmtId="41" fontId="77" fillId="5" borderId="6" xfId="1" applyFont="1" applyFill="1" applyBorder="1" applyAlignment="1">
      <alignment horizontal="left" vertical="center"/>
    </xf>
    <xf numFmtId="41" fontId="77" fillId="5" borderId="6" xfId="1" applyFont="1" applyFill="1" applyBorder="1" applyAlignment="1">
      <alignment vertical="center"/>
    </xf>
    <xf numFmtId="41" fontId="82" fillId="5" borderId="6" xfId="1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2" fillId="2" borderId="12" xfId="0" applyFont="1" applyFill="1" applyBorder="1" applyAlignment="1">
      <alignment horizontal="center" vertical="center"/>
    </xf>
    <xf numFmtId="0" fontId="22" fillId="2" borderId="13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18" xfId="0" applyFont="1" applyFill="1" applyBorder="1" applyAlignment="1">
      <alignment horizontal="center" vertical="center"/>
    </xf>
    <xf numFmtId="0" fontId="22" fillId="2" borderId="14" xfId="0" applyFont="1" applyFill="1" applyBorder="1" applyAlignment="1">
      <alignment horizontal="center" vertical="center"/>
    </xf>
    <xf numFmtId="0" fontId="22" fillId="2" borderId="16" xfId="0" applyFont="1" applyFill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14" xfId="0" applyFont="1" applyFill="1" applyBorder="1" applyAlignment="1">
      <alignment horizontal="center" vertical="center"/>
    </xf>
    <xf numFmtId="0" fontId="25" fillId="2" borderId="17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79" fontId="25" fillId="2" borderId="23" xfId="0" applyNumberFormat="1" applyFont="1" applyFill="1" applyBorder="1" applyAlignment="1">
      <alignment horizontal="center" vertical="center"/>
    </xf>
    <xf numFmtId="179" fontId="25" fillId="2" borderId="24" xfId="0" applyNumberFormat="1" applyFont="1" applyFill="1" applyBorder="1" applyAlignment="1">
      <alignment horizontal="center" vertical="center"/>
    </xf>
    <xf numFmtId="179" fontId="25" fillId="2" borderId="25" xfId="0" applyNumberFormat="1" applyFont="1" applyFill="1" applyBorder="1" applyAlignment="1">
      <alignment horizontal="center" vertical="center"/>
    </xf>
    <xf numFmtId="179" fontId="25" fillId="2" borderId="12" xfId="0" applyNumberFormat="1" applyFont="1" applyFill="1" applyBorder="1" applyAlignment="1">
      <alignment horizontal="center" vertical="center"/>
    </xf>
    <xf numFmtId="179" fontId="25" fillId="2" borderId="13" xfId="0" applyNumberFormat="1" applyFont="1" applyFill="1" applyBorder="1" applyAlignment="1">
      <alignment horizontal="center" vertical="center"/>
    </xf>
    <xf numFmtId="179" fontId="25" fillId="2" borderId="14" xfId="0" applyNumberFormat="1" applyFont="1" applyFill="1" applyBorder="1" applyAlignment="1">
      <alignment horizontal="center" vertical="center"/>
    </xf>
    <xf numFmtId="0" fontId="33" fillId="9" borderId="43" xfId="0" applyFont="1" applyFill="1" applyBorder="1" applyAlignment="1" applyProtection="1">
      <alignment horizontal="center" vertical="center"/>
      <protection locked="0"/>
    </xf>
    <xf numFmtId="0" fontId="33" fillId="9" borderId="44" xfId="0" applyFont="1" applyFill="1" applyBorder="1" applyAlignment="1" applyProtection="1">
      <alignment horizontal="center" vertical="center"/>
      <protection locked="0"/>
    </xf>
    <xf numFmtId="0" fontId="34" fillId="0" borderId="44" xfId="0" applyFont="1" applyBorder="1" applyAlignment="1" applyProtection="1">
      <alignment horizontal="center" vertical="center"/>
      <protection locked="0" hidden="1"/>
    </xf>
    <xf numFmtId="0" fontId="34" fillId="0" borderId="41" xfId="0" applyFont="1" applyBorder="1" applyAlignment="1" applyProtection="1">
      <alignment horizontal="center" vertical="center"/>
      <protection locked="0" hidden="1"/>
    </xf>
    <xf numFmtId="0" fontId="34" fillId="0" borderId="42" xfId="0" applyFont="1" applyBorder="1" applyAlignment="1" applyProtection="1">
      <alignment horizontal="center" vertical="center"/>
      <protection locked="0" hidden="1"/>
    </xf>
    <xf numFmtId="0" fontId="34" fillId="0" borderId="45" xfId="0" applyFont="1" applyBorder="1" applyAlignment="1" applyProtection="1">
      <alignment horizontal="center" vertical="center"/>
      <protection locked="0" hidden="1"/>
    </xf>
    <xf numFmtId="181" fontId="35" fillId="0" borderId="43" xfId="0" applyNumberFormat="1" applyFont="1" applyBorder="1" applyAlignment="1" applyProtection="1">
      <alignment horizontal="center" vertical="center"/>
      <protection locked="0"/>
    </xf>
    <xf numFmtId="181" fontId="35" fillId="0" borderId="44" xfId="0" applyNumberFormat="1" applyFont="1" applyBorder="1" applyAlignment="1" applyProtection="1">
      <alignment horizontal="center" vertical="center"/>
      <protection locked="0"/>
    </xf>
    <xf numFmtId="181" fontId="35" fillId="0" borderId="45" xfId="0" applyNumberFormat="1" applyFont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 vertical="center"/>
      <protection locked="0"/>
    </xf>
    <xf numFmtId="0" fontId="33" fillId="9" borderId="40" xfId="0" applyFont="1" applyFill="1" applyBorder="1" applyAlignment="1" applyProtection="1">
      <alignment horizontal="center" vertical="center"/>
      <protection locked="0"/>
    </xf>
    <xf numFmtId="0" fontId="33" fillId="9" borderId="41" xfId="0" applyFont="1" applyFill="1" applyBorder="1" applyAlignment="1" applyProtection="1">
      <alignment horizontal="center" vertical="center"/>
      <protection locked="0"/>
    </xf>
    <xf numFmtId="0" fontId="34" fillId="0" borderId="41" xfId="0" applyFont="1" applyBorder="1" applyAlignment="1" applyProtection="1">
      <alignment horizontal="center" vertical="center"/>
      <protection locked="0"/>
    </xf>
    <xf numFmtId="0" fontId="34" fillId="0" borderId="44" xfId="0" applyFont="1" applyBorder="1" applyAlignment="1" applyProtection="1">
      <alignment horizontal="center" vertical="center"/>
      <protection locked="0"/>
    </xf>
    <xf numFmtId="0" fontId="32" fillId="9" borderId="40" xfId="0" applyFont="1" applyFill="1" applyBorder="1" applyAlignment="1" applyProtection="1">
      <alignment horizontal="center" vertical="center"/>
      <protection locked="0"/>
    </xf>
    <xf numFmtId="0" fontId="32" fillId="9" borderId="41" xfId="0" applyFont="1" applyFill="1" applyBorder="1" applyAlignment="1" applyProtection="1">
      <alignment horizontal="center" vertical="center"/>
      <protection locked="0"/>
    </xf>
    <xf numFmtId="0" fontId="32" fillId="9" borderId="42" xfId="0" applyFont="1" applyFill="1" applyBorder="1" applyAlignment="1" applyProtection="1">
      <alignment horizontal="center" vertical="center"/>
      <protection locked="0"/>
    </xf>
    <xf numFmtId="0" fontId="32" fillId="9" borderId="43" xfId="0" applyFont="1" applyFill="1" applyBorder="1" applyAlignment="1" applyProtection="1">
      <alignment horizontal="center" vertical="center"/>
      <protection locked="0"/>
    </xf>
    <xf numFmtId="0" fontId="32" fillId="9" borderId="44" xfId="0" applyFont="1" applyFill="1" applyBorder="1" applyAlignment="1" applyProtection="1">
      <alignment horizontal="center" vertical="center"/>
      <protection locked="0"/>
    </xf>
    <xf numFmtId="0" fontId="32" fillId="9" borderId="45" xfId="0" applyFont="1" applyFill="1" applyBorder="1" applyAlignment="1" applyProtection="1">
      <alignment horizontal="center" vertical="center"/>
      <protection locked="0"/>
    </xf>
    <xf numFmtId="0" fontId="12" fillId="0" borderId="47" xfId="0" applyFont="1" applyBorder="1" applyAlignment="1" applyProtection="1">
      <alignment horizontal="left" vertical="center"/>
      <protection locked="0" hidden="1"/>
    </xf>
    <xf numFmtId="0" fontId="12" fillId="0" borderId="48" xfId="0" applyFont="1" applyBorder="1" applyAlignment="1" applyProtection="1">
      <alignment horizontal="left" vertical="center"/>
      <protection locked="0" hidden="1"/>
    </xf>
    <xf numFmtId="0" fontId="12" fillId="0" borderId="43" xfId="0" applyFont="1" applyBorder="1" applyAlignment="1" applyProtection="1">
      <alignment horizontal="center" vertical="center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183" fontId="12" fillId="0" borderId="44" xfId="0" applyNumberFormat="1" applyFont="1" applyBorder="1" applyAlignment="1" applyProtection="1">
      <alignment horizontal="center" vertical="center"/>
      <protection locked="0" hidden="1"/>
    </xf>
    <xf numFmtId="0" fontId="12" fillId="0" borderId="44" xfId="0" applyFont="1" applyBorder="1" applyAlignment="1" applyProtection="1">
      <alignment horizontal="left" vertical="center"/>
      <protection locked="0" hidden="1"/>
    </xf>
    <xf numFmtId="0" fontId="12" fillId="0" borderId="45" xfId="0" applyFont="1" applyBorder="1" applyAlignment="1" applyProtection="1">
      <alignment horizontal="left" vertical="center"/>
      <protection locked="0" hidden="1"/>
    </xf>
    <xf numFmtId="184" fontId="12" fillId="0" borderId="44" xfId="0" applyNumberFormat="1" applyFont="1" applyBorder="1" applyAlignment="1" applyProtection="1">
      <alignment horizontal="center" vertical="center"/>
      <protection locked="0" hidden="1"/>
    </xf>
    <xf numFmtId="0" fontId="33" fillId="9" borderId="46" xfId="0" applyFont="1" applyFill="1" applyBorder="1" applyAlignment="1" applyProtection="1">
      <alignment horizontal="center" vertical="center"/>
      <protection locked="0"/>
    </xf>
    <xf numFmtId="0" fontId="33" fillId="9" borderId="47" xfId="0" applyFont="1" applyFill="1" applyBorder="1" applyAlignment="1" applyProtection="1">
      <alignment horizontal="center" vertical="center"/>
      <protection locked="0"/>
    </xf>
    <xf numFmtId="0" fontId="34" fillId="0" borderId="47" xfId="0" applyFont="1" applyBorder="1" applyAlignment="1" applyProtection="1">
      <alignment horizontal="center" vertical="center"/>
      <protection locked="0" hidden="1"/>
    </xf>
    <xf numFmtId="0" fontId="34" fillId="0" borderId="48" xfId="0" applyFont="1" applyBorder="1" applyAlignment="1" applyProtection="1">
      <alignment horizontal="center" vertical="center"/>
      <protection locked="0" hidden="1"/>
    </xf>
    <xf numFmtId="182" fontId="36" fillId="0" borderId="43" xfId="0" applyNumberFormat="1" applyFont="1" applyBorder="1" applyAlignment="1" applyProtection="1">
      <alignment horizontal="center" vertical="center"/>
      <protection locked="0"/>
    </xf>
    <xf numFmtId="182" fontId="36" fillId="0" borderId="44" xfId="0" applyNumberFormat="1" applyFont="1" applyBorder="1" applyAlignment="1" applyProtection="1">
      <alignment horizontal="center" vertical="center"/>
      <protection locked="0"/>
    </xf>
    <xf numFmtId="182" fontId="36" fillId="0" borderId="45" xfId="0" applyNumberFormat="1" applyFont="1" applyBorder="1" applyAlignment="1" applyProtection="1">
      <alignment horizontal="center" vertical="center"/>
      <protection locked="0"/>
    </xf>
    <xf numFmtId="182" fontId="36" fillId="0" borderId="46" xfId="0" applyNumberFormat="1" applyFont="1" applyBorder="1" applyAlignment="1" applyProtection="1">
      <alignment horizontal="center" vertical="center"/>
      <protection locked="0"/>
    </xf>
    <xf numFmtId="182" fontId="36" fillId="0" borderId="47" xfId="0" applyNumberFormat="1" applyFont="1" applyBorder="1" applyAlignment="1" applyProtection="1">
      <alignment horizontal="center" vertical="center"/>
      <protection locked="0"/>
    </xf>
    <xf numFmtId="182" fontId="36" fillId="0" borderId="48" xfId="0" applyNumberFormat="1" applyFont="1" applyBorder="1" applyAlignment="1" applyProtection="1">
      <alignment horizontal="center" vertical="center"/>
      <protection locked="0"/>
    </xf>
    <xf numFmtId="0" fontId="14" fillId="10" borderId="40" xfId="0" applyFont="1" applyFill="1" applyBorder="1" applyAlignment="1" applyProtection="1">
      <alignment horizontal="center" vertical="center"/>
      <protection locked="0"/>
    </xf>
    <xf numFmtId="0" fontId="14" fillId="10" borderId="41" xfId="0" applyFont="1" applyFill="1" applyBorder="1" applyAlignment="1" applyProtection="1">
      <alignment horizontal="center" vertical="center"/>
      <protection locked="0"/>
    </xf>
    <xf numFmtId="0" fontId="14" fillId="10" borderId="42" xfId="0" applyFont="1" applyFill="1" applyBorder="1" applyAlignment="1" applyProtection="1">
      <alignment horizontal="center" vertical="center"/>
      <protection locked="0"/>
    </xf>
    <xf numFmtId="0" fontId="14" fillId="9" borderId="40" xfId="0" applyFont="1" applyFill="1" applyBorder="1" applyAlignment="1" applyProtection="1">
      <alignment horizontal="center" vertical="center"/>
      <protection locked="0"/>
    </xf>
    <xf numFmtId="0" fontId="14" fillId="9" borderId="41" xfId="0" applyFont="1" applyFill="1" applyBorder="1" applyAlignment="1" applyProtection="1">
      <alignment horizontal="center" vertical="center"/>
      <protection locked="0"/>
    </xf>
    <xf numFmtId="0" fontId="14" fillId="9" borderId="4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2" fillId="0" borderId="46" xfId="0" applyFont="1" applyBorder="1" applyAlignment="1" applyProtection="1">
      <alignment horizontal="center" vertical="center"/>
      <protection locked="0"/>
    </xf>
    <xf numFmtId="0" fontId="12" fillId="0" borderId="47" xfId="0" applyFont="1" applyBorder="1" applyAlignment="1" applyProtection="1">
      <alignment horizontal="center" vertical="center"/>
      <protection locked="0"/>
    </xf>
    <xf numFmtId="183" fontId="12" fillId="0" borderId="47" xfId="0" applyNumberFormat="1" applyFont="1" applyBorder="1" applyAlignment="1" applyProtection="1">
      <alignment horizontal="center" vertical="center"/>
      <protection locked="0" hidden="1"/>
    </xf>
    <xf numFmtId="185" fontId="12" fillId="0" borderId="47" xfId="0" applyNumberFormat="1" applyFont="1" applyBorder="1" applyAlignment="1" applyProtection="1">
      <alignment horizontal="center" vertical="center"/>
      <protection locked="0" hidden="1"/>
    </xf>
    <xf numFmtId="187" fontId="12" fillId="0" borderId="47" xfId="0" applyNumberFormat="1" applyFont="1" applyBorder="1" applyAlignment="1" applyProtection="1">
      <alignment horizontal="center" vertical="center"/>
      <protection locked="0" hidden="1"/>
    </xf>
    <xf numFmtId="184" fontId="12" fillId="0" borderId="47" xfId="0" applyNumberFormat="1" applyFont="1" applyBorder="1" applyAlignment="1" applyProtection="1">
      <alignment horizontal="center" vertical="center"/>
      <protection locked="0" hidden="1"/>
    </xf>
    <xf numFmtId="186" fontId="12" fillId="0" borderId="44" xfId="0" applyNumberFormat="1" applyFont="1" applyBorder="1" applyAlignment="1" applyProtection="1">
      <alignment horizontal="center" vertical="center"/>
      <protection locked="0" hidden="1"/>
    </xf>
    <xf numFmtId="0" fontId="12" fillId="7" borderId="46" xfId="0" applyFont="1" applyFill="1" applyBorder="1" applyAlignment="1" applyProtection="1">
      <alignment horizontal="center" vertical="center"/>
      <protection locked="0"/>
    </xf>
    <xf numFmtId="0" fontId="12" fillId="7" borderId="47" xfId="0" applyFont="1" applyFill="1" applyBorder="1" applyAlignment="1" applyProtection="1">
      <alignment horizontal="center" vertical="center"/>
      <protection locked="0"/>
    </xf>
    <xf numFmtId="188" fontId="12" fillId="0" borderId="47" xfId="0" applyNumberFormat="1" applyFont="1" applyBorder="1" applyAlignment="1" applyProtection="1">
      <alignment horizontal="center" vertical="center"/>
      <protection locked="0" hidden="1"/>
    </xf>
    <xf numFmtId="0" fontId="8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8" fillId="0" borderId="50" xfId="0" applyFont="1" applyBorder="1" applyAlignment="1" applyProtection="1">
      <alignment horizontal="center" vertical="center"/>
      <protection locked="0"/>
    </xf>
    <xf numFmtId="0" fontId="37" fillId="0" borderId="51" xfId="0" applyFont="1" applyBorder="1" applyAlignment="1" applyProtection="1">
      <alignment horizontal="center" vertical="center"/>
      <protection locked="0"/>
    </xf>
    <xf numFmtId="0" fontId="37" fillId="0" borderId="54" xfId="0" applyFont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 vertical="center"/>
      <protection locked="0"/>
    </xf>
    <xf numFmtId="189" fontId="12" fillId="0" borderId="47" xfId="0" applyNumberFormat="1" applyFont="1" applyBorder="1" applyAlignment="1" applyProtection="1">
      <alignment horizontal="center" vertical="center"/>
      <protection locked="0" hidden="1"/>
    </xf>
    <xf numFmtId="0" fontId="22" fillId="10" borderId="44" xfId="0" applyFont="1" applyFill="1" applyBorder="1" applyAlignment="1" applyProtection="1">
      <alignment horizontal="center" vertical="center" wrapText="1"/>
      <protection locked="0"/>
    </xf>
    <xf numFmtId="0" fontId="22" fillId="10" borderId="44" xfId="0" applyFont="1" applyFill="1" applyBorder="1" applyAlignment="1" applyProtection="1">
      <alignment horizontal="center" vertical="center"/>
      <protection locked="0"/>
    </xf>
    <xf numFmtId="0" fontId="22" fillId="10" borderId="58" xfId="0" applyFont="1" applyFill="1" applyBorder="1" applyAlignment="1" applyProtection="1">
      <alignment horizontal="center" vertical="center"/>
      <protection locked="0"/>
    </xf>
    <xf numFmtId="0" fontId="8" fillId="0" borderId="54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56" xfId="0" applyFont="1" applyBorder="1" applyAlignment="1" applyProtection="1">
      <alignment horizontal="center" vertical="center" wrapText="1"/>
      <protection locked="0"/>
    </xf>
    <xf numFmtId="0" fontId="8" fillId="0" borderId="61" xfId="0" applyFont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8" fillId="0" borderId="62" xfId="0" applyFont="1" applyBorder="1" applyAlignment="1" applyProtection="1">
      <alignment horizontal="center" vertical="center" wrapText="1"/>
      <protection locked="0"/>
    </xf>
    <xf numFmtId="0" fontId="6" fillId="10" borderId="59" xfId="0" applyFont="1" applyFill="1" applyBorder="1" applyAlignment="1" applyProtection="1">
      <alignment horizontal="center" vertical="center"/>
      <protection locked="0"/>
    </xf>
    <xf numFmtId="0" fontId="6" fillId="10" borderId="47" xfId="0" applyFont="1" applyFill="1" applyBorder="1" applyAlignment="1" applyProtection="1">
      <alignment horizontal="center" vertical="center"/>
      <protection locked="0"/>
    </xf>
    <xf numFmtId="0" fontId="6" fillId="10" borderId="60" xfId="0" applyFont="1" applyFill="1" applyBorder="1" applyAlignment="1" applyProtection="1">
      <alignment horizontal="center" vertical="center"/>
      <protection locked="0"/>
    </xf>
    <xf numFmtId="0" fontId="22" fillId="10" borderId="57" xfId="0" applyFont="1" applyFill="1" applyBorder="1" applyAlignment="1" applyProtection="1">
      <alignment horizontal="center" vertical="center" wrapText="1"/>
      <protection locked="0"/>
    </xf>
    <xf numFmtId="0" fontId="58" fillId="7" borderId="0" xfId="0" applyFont="1" applyFill="1" applyAlignment="1" applyProtection="1">
      <alignment horizontal="center" vertical="center" wrapText="1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58" fillId="7" borderId="51" xfId="0" applyFont="1" applyFill="1" applyBorder="1" applyAlignment="1" applyProtection="1">
      <alignment horizontal="center" vertical="center"/>
      <protection locked="0"/>
    </xf>
    <xf numFmtId="0" fontId="58" fillId="7" borderId="51" xfId="0" applyFont="1" applyFill="1" applyBorder="1" applyAlignment="1" applyProtection="1">
      <alignment horizontal="center" vertical="center" wrapText="1"/>
      <protection locked="0"/>
    </xf>
    <xf numFmtId="181" fontId="37" fillId="7" borderId="0" xfId="0" applyNumberFormat="1" applyFont="1" applyFill="1" applyAlignment="1" applyProtection="1">
      <alignment horizontal="center" vertical="center"/>
      <protection locked="0"/>
    </xf>
    <xf numFmtId="0" fontId="37" fillId="7" borderId="0" xfId="0" applyFont="1" applyFill="1" applyAlignment="1" applyProtection="1">
      <alignment horizontal="center" vertical="center"/>
      <protection locked="0"/>
    </xf>
    <xf numFmtId="0" fontId="14" fillId="9" borderId="6" xfId="0" applyFont="1" applyFill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184" fontId="12" fillId="0" borderId="6" xfId="0" applyNumberFormat="1" applyFont="1" applyBorder="1" applyAlignment="1" applyProtection="1">
      <alignment horizontal="center" vertical="center"/>
      <protection hidden="1"/>
    </xf>
    <xf numFmtId="0" fontId="12" fillId="0" borderId="6" xfId="0" applyFont="1" applyBorder="1" applyAlignment="1" applyProtection="1">
      <alignment horizontal="center" vertical="center"/>
      <protection hidden="1"/>
    </xf>
    <xf numFmtId="183" fontId="12" fillId="0" borderId="6" xfId="0" applyNumberFormat="1" applyFont="1" applyBorder="1" applyAlignment="1" applyProtection="1">
      <alignment horizontal="center" vertical="center"/>
      <protection hidden="1"/>
    </xf>
    <xf numFmtId="0" fontId="12" fillId="0" borderId="8" xfId="0" applyFont="1" applyBorder="1" applyAlignment="1" applyProtection="1">
      <alignment horizontal="center" vertical="center"/>
      <protection hidden="1"/>
    </xf>
    <xf numFmtId="0" fontId="12" fillId="0" borderId="7" xfId="0" applyFont="1" applyBorder="1" applyAlignment="1" applyProtection="1">
      <alignment horizontal="center" vertical="center"/>
      <protection hidden="1"/>
    </xf>
    <xf numFmtId="0" fontId="12" fillId="0" borderId="9" xfId="0" applyFont="1" applyBorder="1" applyAlignment="1" applyProtection="1">
      <alignment horizontal="center" vertical="center"/>
      <protection hidden="1"/>
    </xf>
    <xf numFmtId="0" fontId="14" fillId="10" borderId="6" xfId="0" applyFont="1" applyFill="1" applyBorder="1" applyAlignment="1" applyProtection="1">
      <alignment horizontal="center" vertical="center"/>
      <protection locked="0"/>
    </xf>
    <xf numFmtId="0" fontId="33" fillId="9" borderId="6" xfId="0" applyFont="1" applyFill="1" applyBorder="1" applyAlignment="1" applyProtection="1">
      <alignment horizontal="center" vertical="center"/>
      <protection locked="0"/>
    </xf>
    <xf numFmtId="0" fontId="34" fillId="0" borderId="6" xfId="0" applyFont="1" applyBorder="1" applyAlignment="1" applyProtection="1">
      <alignment horizontal="center" vertical="center"/>
      <protection locked="0"/>
    </xf>
    <xf numFmtId="0" fontId="34" fillId="0" borderId="6" xfId="0" applyFont="1" applyBorder="1" applyAlignment="1" applyProtection="1">
      <alignment horizontal="center" vertical="center"/>
      <protection hidden="1"/>
    </xf>
    <xf numFmtId="41" fontId="32" fillId="5" borderId="8" xfId="1" applyFont="1" applyFill="1" applyBorder="1" applyAlignment="1">
      <alignment horizontal="left" vertical="center"/>
    </xf>
    <xf numFmtId="41" fontId="32" fillId="5" borderId="9" xfId="1" applyFont="1" applyFill="1" applyBorder="1" applyAlignment="1">
      <alignment horizontal="left" vertical="center"/>
    </xf>
    <xf numFmtId="0" fontId="22" fillId="18" borderId="8" xfId="0" applyFont="1" applyFill="1" applyBorder="1" applyAlignment="1">
      <alignment horizontal="center" vertical="center"/>
    </xf>
    <xf numFmtId="0" fontId="22" fillId="18" borderId="7" xfId="0" applyFont="1" applyFill="1" applyBorder="1" applyAlignment="1">
      <alignment horizontal="center" vertical="center"/>
    </xf>
    <xf numFmtId="0" fontId="22" fillId="18" borderId="9" xfId="0" applyFont="1" applyFill="1" applyBorder="1" applyAlignment="1">
      <alignment horizontal="center" vertical="center"/>
    </xf>
    <xf numFmtId="3" fontId="4" fillId="5" borderId="6" xfId="0" applyNumberFormat="1" applyFont="1" applyFill="1" applyBorder="1" applyAlignment="1">
      <alignment horizontal="center" vertical="center"/>
    </xf>
    <xf numFmtId="0" fontId="64" fillId="2" borderId="6" xfId="0" applyFont="1" applyFill="1" applyBorder="1" applyAlignment="1">
      <alignment horizontal="center" vertical="center"/>
    </xf>
    <xf numFmtId="0" fontId="65" fillId="2" borderId="8" xfId="0" applyFont="1" applyFill="1" applyBorder="1" applyAlignment="1">
      <alignment horizontal="center" vertical="center"/>
    </xf>
    <xf numFmtId="0" fontId="65" fillId="2" borderId="7" xfId="0" applyFont="1" applyFill="1" applyBorder="1" applyAlignment="1">
      <alignment horizontal="center" vertical="center"/>
    </xf>
    <xf numFmtId="0" fontId="65" fillId="2" borderId="9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13" fillId="2" borderId="8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horizontal="left" vertical="center"/>
    </xf>
    <xf numFmtId="0" fontId="2" fillId="8" borderId="28" xfId="0" applyFont="1" applyFill="1" applyBorder="1" applyAlignment="1">
      <alignment horizontal="center" vertical="center"/>
    </xf>
    <xf numFmtId="0" fontId="2" fillId="8" borderId="29" xfId="0" applyFont="1" applyFill="1" applyBorder="1" applyAlignment="1">
      <alignment horizontal="center" vertical="center"/>
    </xf>
    <xf numFmtId="0" fontId="2" fillId="8" borderId="30" xfId="0" applyFont="1" applyFill="1" applyBorder="1" applyAlignment="1">
      <alignment horizontal="center" vertical="center"/>
    </xf>
  </cellXfs>
  <cellStyles count="14">
    <cellStyle name="40% - 강조색5" xfId="11" builtinId="47"/>
    <cellStyle name="백분율" xfId="10" builtinId="5"/>
    <cellStyle name="쉼표 [0]" xfId="1" builtinId="6"/>
    <cellStyle name="쉼표 [0] 6 3" xfId="3" xr:uid="{74D012D3-D640-4DF9-9DFF-7B43C76EF8B6}"/>
    <cellStyle name="표준" xfId="0" builtinId="0"/>
    <cellStyle name="표준 10" xfId="6" xr:uid="{0340AE4F-5B19-4A0F-9312-807C83E87E17}"/>
    <cellStyle name="표준 162" xfId="13" xr:uid="{4428C436-78DB-47BC-945D-D784918FC3E1}"/>
    <cellStyle name="표준 2" xfId="4" xr:uid="{742DF9C0-52FB-4392-BA02-5B7BA0E3D626}"/>
    <cellStyle name="표준 2 4" xfId="7" xr:uid="{3B0D1352-66F8-4A1E-AEBF-BFE31F0D3EC1}"/>
    <cellStyle name="표준 2 5" xfId="8" xr:uid="{17A38FFF-E894-48BB-B2A2-B5D6410BE201}"/>
    <cellStyle name="표준 3 2" xfId="2" xr:uid="{320EB88C-68FB-4908-A78C-DE1E6951CF48}"/>
    <cellStyle name="표준 9" xfId="5" xr:uid="{A6D905D6-F3F3-4F59-9F64-268C60A78DC9}"/>
    <cellStyle name="표준_남성" xfId="12" xr:uid="{FAFB5E51-B4BE-465D-A6E2-5296F6A23195}"/>
    <cellStyle name="하이퍼링크" xfId="9" builtinId="8"/>
  </cellStyles>
  <dxfs count="18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62-4BC5-84FE-B123D76641CC}"/>
              </c:ext>
            </c:extLst>
          </c:dPt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4"/>
                      <c:pt idx="1">
                        <c:v/>
                      </c:pt>
                      <c:pt idx="2">
                        <c:v/>
                      </c:pt>
                      <c:pt idx="4">
                        <c:v/>
                      </c:pt>
                      <c:pt idx="5">
                        <c:v/>
                      </c:pt>
                    </c:strCache>
                  </c16:filteredLitCache>
                </c:ext>
              </c:extLst>
              <c:f/>
              <c:strCache>
                <c:ptCount val="150"/>
                <c:pt idx="0">
                  <c:v>평균</c:v>
                </c:pt>
                <c:pt idx="152">
                  <c:v>신청 기업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1">
                        <c:v>3.5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62-4BC5-84FE-B123D7664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427376"/>
        <c:axId val="845435280"/>
      </c:barChart>
      <c:catAx>
        <c:axId val="845427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5435280"/>
        <c:crosses val="autoZero"/>
        <c:auto val="1"/>
        <c:lblAlgn val="ctr"/>
        <c:lblOffset val="100"/>
        <c:noMultiLvlLbl val="0"/>
      </c:catAx>
      <c:valAx>
        <c:axId val="84543528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54273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1FE-4370-9178-76931E4C2E96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1FE-4370-9178-76931E4C2E96}"/>
              </c:ext>
            </c:extLst>
          </c:dPt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4"/>
                      <c:pt idx="1">
                        <c:v/>
                      </c:pt>
                      <c:pt idx="2">
                        <c:v/>
                      </c:pt>
                      <c:pt idx="4">
                        <c:v/>
                      </c:pt>
                      <c:pt idx="5">
                        <c:v/>
                      </c:pt>
                    </c:strCache>
                  </c16:filteredLitCache>
                </c:ext>
              </c:extLst>
              <c:f/>
              <c:strCache>
                <c:ptCount val="150"/>
                <c:pt idx="0">
                  <c:v>평균</c:v>
                </c:pt>
                <c:pt idx="152">
                  <c:v>신청 기업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1">
                        <c:v>4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FE-4370-9178-76931E4C2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398256"/>
        <c:axId val="845408240"/>
      </c:barChart>
      <c:catAx>
        <c:axId val="84539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5408240"/>
        <c:crosses val="autoZero"/>
        <c:auto val="1"/>
        <c:lblAlgn val="ctr"/>
        <c:lblOffset val="100"/>
        <c:noMultiLvlLbl val="0"/>
      </c:catAx>
      <c:valAx>
        <c:axId val="845408240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539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5D-4382-8289-4566BC087D4D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5D-4382-8289-4566BC087D4D}"/>
              </c:ext>
            </c:extLst>
          </c:dPt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4"/>
                      <c:pt idx="1">
                        <c:v/>
                      </c:pt>
                      <c:pt idx="2">
                        <c:v/>
                      </c:pt>
                      <c:pt idx="4">
                        <c:v/>
                      </c:pt>
                      <c:pt idx="5">
                        <c:v/>
                      </c:pt>
                    </c:strCache>
                  </c16:filteredLitCache>
                </c:ext>
              </c:extLst>
              <c:f/>
              <c:strCache>
                <c:ptCount val="150"/>
                <c:pt idx="0">
                  <c:v>평균</c:v>
                </c:pt>
                <c:pt idx="152">
                  <c:v>신청 기업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1">
                        <c:v>3.5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5D-4382-8289-4566BC087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429872"/>
        <c:axId val="845430288"/>
      </c:barChart>
      <c:catAx>
        <c:axId val="845429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5430288"/>
        <c:crosses val="autoZero"/>
        <c:auto val="1"/>
        <c:lblAlgn val="ctr"/>
        <c:lblOffset val="100"/>
        <c:noMultiLvlLbl val="0"/>
      </c:catAx>
      <c:valAx>
        <c:axId val="84543028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54298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97-46AD-AF32-72D98D2175FC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97-46AD-AF32-72D98D2175FC}"/>
              </c:ext>
            </c:extLst>
          </c:dPt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4"/>
                      <c:pt idx="1">
                        <c:v/>
                      </c:pt>
                      <c:pt idx="2">
                        <c:v/>
                      </c:pt>
                      <c:pt idx="4">
                        <c:v/>
                      </c:pt>
                      <c:pt idx="5">
                        <c:v/>
                      </c:pt>
                    </c:strCache>
                  </c16:filteredLitCache>
                </c:ext>
              </c:extLst>
              <c:f/>
              <c:strCache>
                <c:ptCount val="150"/>
                <c:pt idx="0">
                  <c:v>평균</c:v>
                </c:pt>
                <c:pt idx="152">
                  <c:v>신청 기업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1">
                        <c:v>4.5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97-46AD-AF32-72D98D217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322064"/>
        <c:axId val="510320400"/>
      </c:barChart>
      <c:catAx>
        <c:axId val="5103220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0320400"/>
        <c:crosses val="autoZero"/>
        <c:auto val="1"/>
        <c:lblAlgn val="ctr"/>
        <c:lblOffset val="100"/>
        <c:noMultiLvlLbl val="0"/>
      </c:catAx>
      <c:valAx>
        <c:axId val="51032040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032206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A2-4B19-BD01-A16457F1498F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A2-4B19-BD01-A16457F1498F}"/>
              </c:ext>
            </c:extLst>
          </c:dPt>
          <c:cat>
            <c:strRef>
              <c:extLst>
                <c:ext xmlns:c16="http://schemas.microsoft.com/office/drawing/2014/chart" uri="{F5D05F6E-A05E-4728-AFD3-386EB277150F}">
                  <c16:filteredLitCache>
                    <c:strCache>
                      <c:ptCount val="4"/>
                      <c:pt idx="1">
                        <c:v/>
                      </c:pt>
                      <c:pt idx="2">
                        <c:v/>
                      </c:pt>
                      <c:pt idx="4">
                        <c:v/>
                      </c:pt>
                      <c:pt idx="5">
                        <c:v/>
                      </c:pt>
                    </c:strCache>
                  </c16:filteredLitCache>
                </c:ext>
              </c:extLst>
              <c:f/>
              <c:strCache>
                <c:ptCount val="150"/>
                <c:pt idx="0">
                  <c:v>평균</c:v>
                </c:pt>
                <c:pt idx="152">
                  <c:v>신청 기업</c:v>
                </c:pt>
              </c:strCache>
            </c:strRef>
          </c:cat>
          <c:val>
            <c:numRef>
              <c:extLst>
                <c:ext xmlns:c16="http://schemas.microsoft.com/office/drawing/2014/chart" uri="{F5D05F6E-A05E-4728-AFD3-386EB277150F}">
                  <c16:filteredLitCache>
                    <c:numCache>
                      <c:formatCode>General</c:formatCode>
                      <c:ptCount val="1"/>
                      <c:pt idx="1">
                        <c:v>2</c:v>
                      </c:pt>
                    </c:numCache>
                  </c16:filteredLitCache>
                </c:ext>
              </c:extLst>
              <c:f/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A2-4B19-BD01-A16457F14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9683312"/>
        <c:axId val="779683728"/>
      </c:barChart>
      <c:catAx>
        <c:axId val="779683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9683728"/>
        <c:crosses val="autoZero"/>
        <c:auto val="1"/>
        <c:lblAlgn val="ctr"/>
        <c:lblOffset val="100"/>
        <c:noMultiLvlLbl val="0"/>
      </c:catAx>
      <c:valAx>
        <c:axId val="77968372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96833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'실무응용 2_sample'!$AJ$57</c:f>
              <c:strCache>
                <c:ptCount val="1"/>
                <c:pt idx="0">
                  <c:v>점수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BF-4FFC-9239-100911F59C3C}"/>
              </c:ext>
            </c:extLst>
          </c:dPt>
          <c:dPt>
            <c:idx val="1"/>
            <c:invertIfNegative val="0"/>
            <c:bubble3D val="0"/>
            <c:spPr>
              <a:solidFill>
                <a:srgbClr val="E917C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BF-4FFC-9239-100911F59C3C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'실무응용 2_sample'!$AK$56:$AP$56</c15:sqref>
                  </c15:fullRef>
                </c:ext>
              </c:extLst>
              <c:f>('실무응용 2_sample'!$AK$56,'실무응용 2_sample'!$AN$56)</c:f>
              <c:strCache>
                <c:ptCount val="2"/>
                <c:pt idx="0">
                  <c:v>평균</c:v>
                </c:pt>
                <c:pt idx="1">
                  <c:v>신청 기업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2_sample'!$AK$57:$AP$57</c15:sqref>
                  </c15:fullRef>
                </c:ext>
              </c:extLst>
              <c:f>('실무응용 2_sample'!$AK$57,'실무응용 2_sample'!$AN$57)</c:f>
              <c:numCache>
                <c:formatCode>0.0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BF-4FFC-9239-100911F59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52378943"/>
        <c:axId val="452380191"/>
      </c:barChart>
      <c:catAx>
        <c:axId val="4523789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2380191"/>
        <c:crosses val="autoZero"/>
        <c:auto val="1"/>
        <c:lblAlgn val="ctr"/>
        <c:lblOffset val="100"/>
        <c:noMultiLvlLbl val="0"/>
      </c:catAx>
      <c:valAx>
        <c:axId val="452380191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237894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2_sample'!$F$56:$K$56</c15:sqref>
                  </c15:fullRef>
                </c:ext>
              </c:extLst>
              <c:f>('실무응용 2_sample'!$F$56,'실무응용 2_sample'!$I$56)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77-4C4C-8459-3DE6DC64DBB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D6F-4469-B68A-38C088C1C9E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4E-4CC5-B487-BC407878FF6D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2_sample'!$F$57:$K$57</c15:sqref>
                  </c15:fullRef>
                </c:ext>
              </c:extLst>
              <c:f>('실무응용 2_sample'!$F$57,'실무응용 2_sample'!$I$57)</c:f>
              <c:numCache>
                <c:formatCode>0.0</c:formatCode>
                <c:ptCount val="2"/>
                <c:pt idx="0">
                  <c:v>3</c:v>
                </c:pt>
                <c:pt idx="1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4E-4CC5-B487-BC407878F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427376"/>
        <c:axId val="845435280"/>
      </c:barChart>
      <c:catAx>
        <c:axId val="845427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5435280"/>
        <c:crosses val="autoZero"/>
        <c:auto val="1"/>
        <c:lblAlgn val="ctr"/>
        <c:lblOffset val="100"/>
        <c:noMultiLvlLbl val="0"/>
      </c:catAx>
      <c:valAx>
        <c:axId val="84543528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54273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8C-4860-9158-534690380E35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2_sample'!$L$56:$Q$56</c15:sqref>
                  </c15:fullRef>
                </c:ext>
              </c:extLst>
              <c:f>('실무응용 2_sample'!$L$56,'실무응용 2_sample'!$O$56)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8C-4860-9158-534690380E3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51-4093-8DF1-EF2719C286D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DE6-4BB0-96D8-D0BF87CBA2BF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2_sample'!$L$57:$Q$57</c15:sqref>
                  </c15:fullRef>
                </c:ext>
              </c:extLst>
              <c:f>('실무응용 2_sample'!$L$57,'실무응용 2_sample'!$O$57)</c:f>
              <c:numCache>
                <c:formatCode>0.0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E6-4BB0-96D8-D0BF87CBA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398256"/>
        <c:axId val="845408240"/>
      </c:barChart>
      <c:catAx>
        <c:axId val="8453982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5408240"/>
        <c:crosses val="autoZero"/>
        <c:auto val="1"/>
        <c:lblAlgn val="ctr"/>
        <c:lblOffset val="100"/>
        <c:noMultiLvlLbl val="0"/>
      </c:catAx>
      <c:valAx>
        <c:axId val="845408240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539825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63-4229-810B-6138672A75F2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2_sample'!$R$56:$W$56</c15:sqref>
                  </c15:fullRef>
                </c:ext>
              </c:extLst>
              <c:f>('실무응용 2_sample'!$R$56,'실무응용 2_sample'!$U$56)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63-4229-810B-6138672A75F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24-4C48-9A67-ADBD9909991B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B58-405F-937A-00CC52A1A4E5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2_sample'!$R$57:$W$57</c15:sqref>
                  </c15:fullRef>
                </c:ext>
              </c:extLst>
              <c:f>('실무응용 2_sample'!$R$57,'실무응용 2_sample'!$U$57)</c:f>
              <c:numCache>
                <c:formatCode>0.0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58-405F-937A-00CC52A1A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429872"/>
        <c:axId val="845430288"/>
      </c:barChart>
      <c:catAx>
        <c:axId val="845429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5430288"/>
        <c:crosses val="autoZero"/>
        <c:auto val="1"/>
        <c:lblAlgn val="ctr"/>
        <c:lblOffset val="100"/>
        <c:noMultiLvlLbl val="0"/>
      </c:catAx>
      <c:valAx>
        <c:axId val="84543028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54298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B4-4A9A-9A91-C207A5EA4BAF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2_sample'!$X$56:$AC$56</c15:sqref>
                  </c15:fullRef>
                </c:ext>
              </c:extLst>
              <c:f>('실무응용 2_sample'!$X$56,'실무응용 2_sample'!$AA$56)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B4-4A9A-9A91-C207A5EA4BA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11-4014-ADD3-DF4ABC1C0787}"/>
              </c:ext>
            </c:extLst>
          </c:dPt>
          <c:dPt>
            <c:idx val="1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7E3-4F38-846B-4C6E341F71DB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2_sample'!$X$57:$AC$57</c15:sqref>
                  </c15:fullRef>
                </c:ext>
              </c:extLst>
              <c:f>('실무응용 2_sample'!$X$57,'실무응용 2_sample'!$AA$57)</c:f>
              <c:numCache>
                <c:formatCode>0.0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E3-4F38-846B-4C6E341F7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322064"/>
        <c:axId val="510320400"/>
      </c:barChart>
      <c:catAx>
        <c:axId val="5103220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0320400"/>
        <c:crosses val="autoZero"/>
        <c:auto val="1"/>
        <c:lblAlgn val="ctr"/>
        <c:lblOffset val="100"/>
        <c:noMultiLvlLbl val="0"/>
      </c:catAx>
      <c:valAx>
        <c:axId val="51032040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032206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0E-4CB6-9AD7-1ED425765906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2_sample'!$AD$56:$AI$56</c15:sqref>
                  </c15:fullRef>
                </c:ext>
              </c:extLst>
              <c:f>('실무응용 2_sample'!$AD$56,'실무응용 2_sample'!$AG$56)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0E-4CB6-9AD7-1ED42576590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DF-40CC-97BF-17085E70852B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D27-44B3-92E0-81BFE4593E79}"/>
              </c:ext>
            </c:extLst>
          </c:dPt>
          <c:cat>
            <c:strLit>
              <c:ptCount val="2"/>
              <c:pt idx="0">
                <c:v>1</c:v>
              </c:pt>
              <c:pt idx="1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'실무응용 2_sample'!$AD$57:$AI$57</c15:sqref>
                  </c15:fullRef>
                </c:ext>
              </c:extLst>
              <c:f>('실무응용 2_sample'!$AD$57,'실무응용 2_sample'!$AG$57)</c:f>
              <c:numCache>
                <c:formatCode>0.0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27-44B3-92E0-81BFE4593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9683312"/>
        <c:axId val="779683728"/>
      </c:barChart>
      <c:catAx>
        <c:axId val="779683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9683728"/>
        <c:crosses val="autoZero"/>
        <c:auto val="1"/>
        <c:lblAlgn val="ctr"/>
        <c:lblOffset val="100"/>
        <c:noMultiLvlLbl val="0"/>
      </c:catAx>
      <c:valAx>
        <c:axId val="77968372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96833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4484</xdr:colOff>
      <xdr:row>5</xdr:row>
      <xdr:rowOff>138111</xdr:rowOff>
    </xdr:from>
    <xdr:to>
      <xdr:col>9</xdr:col>
      <xdr:colOff>122459</xdr:colOff>
      <xdr:row>6</xdr:row>
      <xdr:rowOff>297111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67284" y="1462086"/>
          <a:ext cx="1080000" cy="6066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latin typeface="+mn-ea"/>
              <a:ea typeface="+mn-ea"/>
            </a:rPr>
            <a:t>A</a:t>
          </a:r>
          <a:r>
            <a:rPr lang="ko-KR" altLang="en-US" sz="1100">
              <a:latin typeface="+mn-ea"/>
              <a:ea typeface="+mn-ea"/>
            </a:rPr>
            <a:t>지역</a:t>
          </a:r>
        </a:p>
      </xdr:txBody>
    </xdr:sp>
    <xdr:clientData/>
  </xdr:twoCellAnchor>
  <xdr:twoCellAnchor>
    <xdr:from>
      <xdr:col>10</xdr:col>
      <xdr:colOff>958665</xdr:colOff>
      <xdr:row>5</xdr:row>
      <xdr:rowOff>138111</xdr:rowOff>
    </xdr:from>
    <xdr:to>
      <xdr:col>12</xdr:col>
      <xdr:colOff>114615</xdr:colOff>
      <xdr:row>6</xdr:row>
      <xdr:rowOff>297111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045515" y="1462086"/>
          <a:ext cx="1080000" cy="6066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latin typeface="+mn-ea"/>
              <a:ea typeface="+mn-ea"/>
            </a:rPr>
            <a:t>B</a:t>
          </a:r>
          <a:r>
            <a:rPr lang="ko-KR" altLang="en-US" sz="1100">
              <a:latin typeface="+mn-ea"/>
              <a:ea typeface="+mn-ea"/>
            </a:rPr>
            <a:t>지역</a:t>
          </a:r>
        </a:p>
      </xdr:txBody>
    </xdr:sp>
    <xdr:clientData/>
  </xdr:twoCellAnchor>
  <xdr:twoCellAnchor>
    <xdr:from>
      <xdr:col>13</xdr:col>
      <xdr:colOff>952499</xdr:colOff>
      <xdr:row>5</xdr:row>
      <xdr:rowOff>138111</xdr:rowOff>
    </xdr:from>
    <xdr:to>
      <xdr:col>15</xdr:col>
      <xdr:colOff>108449</xdr:colOff>
      <xdr:row>6</xdr:row>
      <xdr:rowOff>297111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925424" y="1462086"/>
          <a:ext cx="1080000" cy="60667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latin typeface="+mn-ea"/>
              <a:ea typeface="+mn-ea"/>
            </a:rPr>
            <a:t>C</a:t>
          </a:r>
          <a:r>
            <a:rPr lang="ko-KR" altLang="en-US" sz="1100">
              <a:latin typeface="+mn-ea"/>
              <a:ea typeface="+mn-ea"/>
            </a:rPr>
            <a:t>지역</a:t>
          </a:r>
        </a:p>
      </xdr:txBody>
    </xdr:sp>
    <xdr:clientData/>
  </xdr:twoCellAnchor>
  <xdr:twoCellAnchor>
    <xdr:from>
      <xdr:col>6</xdr:col>
      <xdr:colOff>952500</xdr:colOff>
      <xdr:row>42</xdr:row>
      <xdr:rowOff>209550</xdr:rowOff>
    </xdr:from>
    <xdr:to>
      <xdr:col>8</xdr:col>
      <xdr:colOff>108450</xdr:colOff>
      <xdr:row>44</xdr:row>
      <xdr:rowOff>139950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191250" y="13106400"/>
          <a:ext cx="1080000" cy="4257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latin typeface="+mn-ea"/>
              <a:ea typeface="+mn-ea"/>
            </a:rPr>
            <a:t>D</a:t>
          </a:r>
          <a:r>
            <a:rPr lang="ko-KR" altLang="en-US" sz="1100">
              <a:latin typeface="+mn-ea"/>
              <a:ea typeface="+mn-ea"/>
            </a:rPr>
            <a:t>지역</a:t>
          </a:r>
        </a:p>
      </xdr:txBody>
    </xdr:sp>
    <xdr:clientData/>
  </xdr:twoCellAnchor>
  <xdr:twoCellAnchor>
    <xdr:from>
      <xdr:col>10</xdr:col>
      <xdr:colOff>944656</xdr:colOff>
      <xdr:row>42</xdr:row>
      <xdr:rowOff>209550</xdr:rowOff>
    </xdr:from>
    <xdr:to>
      <xdr:col>12</xdr:col>
      <xdr:colOff>100606</xdr:colOff>
      <xdr:row>44</xdr:row>
      <xdr:rowOff>139950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0031506" y="13106400"/>
          <a:ext cx="1080000" cy="4257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latin typeface="+mn-ea"/>
              <a:ea typeface="+mn-ea"/>
            </a:rPr>
            <a:t>E</a:t>
          </a:r>
          <a:r>
            <a:rPr lang="ko-KR" altLang="en-US" sz="1100">
              <a:latin typeface="+mn-ea"/>
              <a:ea typeface="+mn-ea"/>
            </a:rPr>
            <a:t>지역</a:t>
          </a:r>
        </a:p>
      </xdr:txBody>
    </xdr:sp>
    <xdr:clientData/>
  </xdr:twoCellAnchor>
  <xdr:twoCellAnchor>
    <xdr:from>
      <xdr:col>14</xdr:col>
      <xdr:colOff>948015</xdr:colOff>
      <xdr:row>42</xdr:row>
      <xdr:rowOff>228600</xdr:rowOff>
    </xdr:from>
    <xdr:to>
      <xdr:col>16</xdr:col>
      <xdr:colOff>103965</xdr:colOff>
      <xdr:row>44</xdr:row>
      <xdr:rowOff>159000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3882965" y="13125450"/>
          <a:ext cx="1080000" cy="425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latin typeface="+mn-ea"/>
              <a:ea typeface="+mn-ea"/>
            </a:rPr>
            <a:t>F</a:t>
          </a:r>
          <a:r>
            <a:rPr lang="ko-KR" altLang="en-US" sz="1100">
              <a:latin typeface="+mn-ea"/>
              <a:ea typeface="+mn-ea"/>
            </a:rPr>
            <a:t>지역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647701</xdr:colOff>
      <xdr:row>4</xdr:row>
      <xdr:rowOff>228599</xdr:rowOff>
    </xdr:from>
    <xdr:to>
      <xdr:col>23</xdr:col>
      <xdr:colOff>450778</xdr:colOff>
      <xdr:row>25</xdr:row>
      <xdr:rowOff>67898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3026" y="1038224"/>
          <a:ext cx="7051602" cy="4982799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342900</xdr:colOff>
      <xdr:row>31</xdr:row>
      <xdr:rowOff>66675</xdr:rowOff>
    </xdr:from>
    <xdr:to>
      <xdr:col>12</xdr:col>
      <xdr:colOff>600075</xdr:colOff>
      <xdr:row>33</xdr:row>
      <xdr:rowOff>323850</xdr:rowOff>
    </xdr:to>
    <xdr:sp macro="" textlink="">
      <xdr:nvSpPr>
        <xdr:cNvPr id="2" name="화살표: 아래쪽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353800" y="9296400"/>
          <a:ext cx="257175" cy="1019175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138115</xdr:colOff>
      <xdr:row>34</xdr:row>
      <xdr:rowOff>61912</xdr:rowOff>
    </xdr:from>
    <xdr:to>
      <xdr:col>14</xdr:col>
      <xdr:colOff>866778</xdr:colOff>
      <xdr:row>34</xdr:row>
      <xdr:rowOff>319087</xdr:rowOff>
    </xdr:to>
    <xdr:sp macro="" textlink="">
      <xdr:nvSpPr>
        <xdr:cNvPr id="3" name="화살표: 아래쪽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12827796" y="9717881"/>
          <a:ext cx="257175" cy="1690688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965183</xdr:colOff>
      <xdr:row>28</xdr:row>
      <xdr:rowOff>271234</xdr:rowOff>
    </xdr:from>
    <xdr:to>
      <xdr:col>13</xdr:col>
      <xdr:colOff>379891</xdr:colOff>
      <xdr:row>29</xdr:row>
      <xdr:rowOff>49026</xdr:rowOff>
    </xdr:to>
    <xdr:sp macro="" textlink="">
      <xdr:nvSpPr>
        <xdr:cNvPr id="4" name="화살표: 아래쪽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 rot="18794462">
          <a:off x="14656804" y="7144088"/>
          <a:ext cx="273092" cy="605333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714375</xdr:colOff>
      <xdr:row>31</xdr:row>
      <xdr:rowOff>209550</xdr:rowOff>
    </xdr:from>
    <xdr:to>
      <xdr:col>13</xdr:col>
      <xdr:colOff>457200</xdr:colOff>
      <xdr:row>33</xdr:row>
      <xdr:rowOff>66675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14239875" y="8239125"/>
          <a:ext cx="9334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 b="1"/>
            <a:t>2</a:t>
          </a:r>
          <a:r>
            <a:rPr lang="ko-KR" altLang="en-US" sz="1100" b="1"/>
            <a:t>번째 인수</a:t>
          </a:r>
        </a:p>
      </xdr:txBody>
    </xdr:sp>
    <xdr:clientData/>
  </xdr:twoCellAnchor>
  <xdr:twoCellAnchor>
    <xdr:from>
      <xdr:col>13</xdr:col>
      <xdr:colOff>581025</xdr:colOff>
      <xdr:row>35</xdr:row>
      <xdr:rowOff>19050</xdr:rowOff>
    </xdr:from>
    <xdr:to>
      <xdr:col>14</xdr:col>
      <xdr:colOff>323850</xdr:colOff>
      <xdr:row>36</xdr:row>
      <xdr:rowOff>123825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5297150" y="9039225"/>
          <a:ext cx="9334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100" b="1"/>
            <a:t>3</a:t>
          </a:r>
          <a:r>
            <a:rPr lang="ko-KR" altLang="en-US" sz="1100" b="1"/>
            <a:t>번째 인수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928688</xdr:colOff>
      <xdr:row>15</xdr:row>
      <xdr:rowOff>114300</xdr:rowOff>
    </xdr:from>
    <xdr:to>
      <xdr:col>4</xdr:col>
      <xdr:colOff>1166813</xdr:colOff>
      <xdr:row>16</xdr:row>
      <xdr:rowOff>104775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4929188" y="3829050"/>
          <a:ext cx="2381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</a:t>
          </a:r>
          <a:endParaRPr lang="ko-KR" altLang="en-US" sz="1100"/>
        </a:p>
      </xdr:txBody>
    </xdr:sp>
    <xdr:clientData/>
  </xdr:twoCellAnchor>
  <xdr:twoCellAnchor>
    <xdr:from>
      <xdr:col>4</xdr:col>
      <xdr:colOff>928688</xdr:colOff>
      <xdr:row>16</xdr:row>
      <xdr:rowOff>123825</xdr:rowOff>
    </xdr:from>
    <xdr:to>
      <xdr:col>4</xdr:col>
      <xdr:colOff>1166813</xdr:colOff>
      <xdr:row>17</xdr:row>
      <xdr:rowOff>123825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4929188" y="4086225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</a:t>
          </a:r>
          <a:endParaRPr lang="ko-KR" altLang="en-US" sz="1100"/>
        </a:p>
      </xdr:txBody>
    </xdr:sp>
    <xdr:clientData/>
  </xdr:twoCellAnchor>
  <xdr:twoCellAnchor>
    <xdr:from>
      <xdr:col>4</xdr:col>
      <xdr:colOff>928688</xdr:colOff>
      <xdr:row>17</xdr:row>
      <xdr:rowOff>123825</xdr:rowOff>
    </xdr:from>
    <xdr:to>
      <xdr:col>4</xdr:col>
      <xdr:colOff>1166813</xdr:colOff>
      <xdr:row>18</xdr:row>
      <xdr:rowOff>123825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4929188" y="4333875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</a:t>
          </a:r>
          <a:endParaRPr lang="ko-KR" altLang="en-US" sz="1100"/>
        </a:p>
      </xdr:txBody>
    </xdr:sp>
    <xdr:clientData/>
  </xdr:twoCellAnchor>
  <xdr:twoCellAnchor>
    <xdr:from>
      <xdr:col>4</xdr:col>
      <xdr:colOff>928688</xdr:colOff>
      <xdr:row>18</xdr:row>
      <xdr:rowOff>104775</xdr:rowOff>
    </xdr:from>
    <xdr:to>
      <xdr:col>4</xdr:col>
      <xdr:colOff>1166813</xdr:colOff>
      <xdr:row>19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4929188" y="4562475"/>
          <a:ext cx="2381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xdr:twoCellAnchor>
    <xdr:from>
      <xdr:col>8</xdr:col>
      <xdr:colOff>33338</xdr:colOff>
      <xdr:row>22</xdr:row>
      <xdr:rowOff>76200</xdr:rowOff>
    </xdr:from>
    <xdr:to>
      <xdr:col>8</xdr:col>
      <xdr:colOff>500063</xdr:colOff>
      <xdr:row>23</xdr:row>
      <xdr:rowOff>76200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796338" y="5524500"/>
          <a:ext cx="4667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</a:t>
          </a:r>
          <a:endParaRPr lang="ko-KR" altLang="en-US" sz="1100"/>
        </a:p>
      </xdr:txBody>
    </xdr:sp>
    <xdr:clientData/>
  </xdr:twoCellAnchor>
  <xdr:twoCellAnchor>
    <xdr:from>
      <xdr:col>8</xdr:col>
      <xdr:colOff>176213</xdr:colOff>
      <xdr:row>22</xdr:row>
      <xdr:rowOff>142875</xdr:rowOff>
    </xdr:from>
    <xdr:to>
      <xdr:col>8</xdr:col>
      <xdr:colOff>642938</xdr:colOff>
      <xdr:row>23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8939213" y="5591175"/>
          <a:ext cx="4667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</a:t>
          </a:r>
          <a:endParaRPr lang="ko-KR" altLang="en-US" sz="1100"/>
        </a:p>
      </xdr:txBody>
    </xdr:sp>
    <xdr:clientData/>
  </xdr:twoCellAnchor>
  <xdr:twoCellAnchor>
    <xdr:from>
      <xdr:col>9</xdr:col>
      <xdr:colOff>438150</xdr:colOff>
      <xdr:row>16</xdr:row>
      <xdr:rowOff>133350</xdr:rowOff>
    </xdr:from>
    <xdr:to>
      <xdr:col>9</xdr:col>
      <xdr:colOff>695325</xdr:colOff>
      <xdr:row>18</xdr:row>
      <xdr:rowOff>171450</xdr:rowOff>
    </xdr:to>
    <xdr:sp macro="" textlink="">
      <xdr:nvSpPr>
        <xdr:cNvPr id="11" name="화살표: 아래쪽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10391775" y="4095750"/>
          <a:ext cx="257175" cy="533400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185742</xdr:colOff>
      <xdr:row>19</xdr:row>
      <xdr:rowOff>14288</xdr:rowOff>
    </xdr:from>
    <xdr:to>
      <xdr:col>10</xdr:col>
      <xdr:colOff>819154</xdr:colOff>
      <xdr:row>19</xdr:row>
      <xdr:rowOff>247649</xdr:rowOff>
    </xdr:to>
    <xdr:sp macro="" textlink="">
      <xdr:nvSpPr>
        <xdr:cNvPr id="12" name="화살표: 아래쪽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 rot="16200000">
          <a:off x="4891092" y="3529013"/>
          <a:ext cx="233361" cy="633412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1071563</xdr:colOff>
      <xdr:row>20</xdr:row>
      <xdr:rowOff>66675</xdr:rowOff>
    </xdr:from>
    <xdr:to>
      <xdr:col>6</xdr:col>
      <xdr:colOff>119063</xdr:colOff>
      <xdr:row>21</xdr:row>
      <xdr:rowOff>57150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6262688" y="5019675"/>
          <a:ext cx="2381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</a:t>
          </a:r>
          <a:endParaRPr lang="ko-KR" altLang="en-US" sz="1100"/>
        </a:p>
      </xdr:txBody>
    </xdr:sp>
    <xdr:clientData/>
  </xdr:twoCellAnchor>
  <xdr:twoCellAnchor>
    <xdr:from>
      <xdr:col>6</xdr:col>
      <xdr:colOff>1052513</xdr:colOff>
      <xdr:row>20</xdr:row>
      <xdr:rowOff>57150</xdr:rowOff>
    </xdr:from>
    <xdr:to>
      <xdr:col>7</xdr:col>
      <xdr:colOff>100013</xdr:colOff>
      <xdr:row>21</xdr:row>
      <xdr:rowOff>57150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/>
      </xdr:nvSpPr>
      <xdr:spPr>
        <a:xfrm>
          <a:off x="7434263" y="5010150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</a:t>
          </a:r>
          <a:endParaRPr lang="ko-KR" altLang="en-US" sz="1100"/>
        </a:p>
      </xdr:txBody>
    </xdr:sp>
    <xdr:clientData/>
  </xdr:twoCellAnchor>
  <xdr:twoCellAnchor>
    <xdr:from>
      <xdr:col>6</xdr:col>
      <xdr:colOff>290518</xdr:colOff>
      <xdr:row>18</xdr:row>
      <xdr:rowOff>242888</xdr:rowOff>
    </xdr:from>
    <xdr:to>
      <xdr:col>6</xdr:col>
      <xdr:colOff>923930</xdr:colOff>
      <xdr:row>19</xdr:row>
      <xdr:rowOff>228599</xdr:rowOff>
    </xdr:to>
    <xdr:sp macro="" textlink="">
      <xdr:nvSpPr>
        <xdr:cNvPr id="20" name="화살표: 아래쪽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 rot="16200000">
          <a:off x="6872293" y="4500563"/>
          <a:ext cx="233361" cy="633412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47</xdr:row>
      <xdr:rowOff>38100</xdr:rowOff>
    </xdr:from>
    <xdr:to>
      <xdr:col>10</xdr:col>
      <xdr:colOff>142875</xdr:colOff>
      <xdr:row>52</xdr:row>
      <xdr:rowOff>161924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52388</xdr:colOff>
      <xdr:row>47</xdr:row>
      <xdr:rowOff>28574</xdr:rowOff>
    </xdr:from>
    <xdr:to>
      <xdr:col>16</xdr:col>
      <xdr:colOff>123825</xdr:colOff>
      <xdr:row>52</xdr:row>
      <xdr:rowOff>180975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61912</xdr:colOff>
      <xdr:row>47</xdr:row>
      <xdr:rowOff>28575</xdr:rowOff>
    </xdr:from>
    <xdr:to>
      <xdr:col>22</xdr:col>
      <xdr:colOff>133350</xdr:colOff>
      <xdr:row>52</xdr:row>
      <xdr:rowOff>171449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33337</xdr:colOff>
      <xdr:row>47</xdr:row>
      <xdr:rowOff>28575</xdr:rowOff>
    </xdr:from>
    <xdr:to>
      <xdr:col>28</xdr:col>
      <xdr:colOff>152400</xdr:colOff>
      <xdr:row>52</xdr:row>
      <xdr:rowOff>161925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61912</xdr:colOff>
      <xdr:row>47</xdr:row>
      <xdr:rowOff>28574</xdr:rowOff>
    </xdr:from>
    <xdr:to>
      <xdr:col>34</xdr:col>
      <xdr:colOff>152400</xdr:colOff>
      <xdr:row>52</xdr:row>
      <xdr:rowOff>171449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9</xdr:row>
      <xdr:rowOff>38100</xdr:rowOff>
    </xdr:from>
    <xdr:to>
      <xdr:col>12</xdr:col>
      <xdr:colOff>24848</xdr:colOff>
      <xdr:row>11</xdr:row>
      <xdr:rowOff>19050</xdr:rowOff>
    </xdr:to>
    <xdr:sp macro="" textlink="">
      <xdr:nvSpPr>
        <xdr:cNvPr id="8" name="정육면체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894522" y="1711187"/>
          <a:ext cx="1300369" cy="477906"/>
        </a:xfrm>
        <a:prstGeom prst="cub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22</xdr:row>
      <xdr:rowOff>57150</xdr:rowOff>
    </xdr:from>
    <xdr:to>
      <xdr:col>12</xdr:col>
      <xdr:colOff>41414</xdr:colOff>
      <xdr:row>24</xdr:row>
      <xdr:rowOff>38100</xdr:rowOff>
    </xdr:to>
    <xdr:sp macro="" textlink="">
      <xdr:nvSpPr>
        <xdr:cNvPr id="9" name="정육면체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855179" y="3867150"/>
          <a:ext cx="1356278" cy="477907"/>
        </a:xfrm>
        <a:prstGeom prst="cub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43</xdr:row>
      <xdr:rowOff>47625</xdr:rowOff>
    </xdr:from>
    <xdr:to>
      <xdr:col>11</xdr:col>
      <xdr:colOff>142875</xdr:colOff>
      <xdr:row>45</xdr:row>
      <xdr:rowOff>28575</xdr:rowOff>
    </xdr:to>
    <xdr:sp macro="" textlink="">
      <xdr:nvSpPr>
        <xdr:cNvPr id="10" name="정육면체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847725" y="8667750"/>
          <a:ext cx="1266825" cy="476250"/>
        </a:xfrm>
        <a:prstGeom prst="cub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9526</xdr:colOff>
      <xdr:row>47</xdr:row>
      <xdr:rowOff>28574</xdr:rowOff>
    </xdr:from>
    <xdr:to>
      <xdr:col>56</xdr:col>
      <xdr:colOff>152400</xdr:colOff>
      <xdr:row>53</xdr:row>
      <xdr:rowOff>0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14287</xdr:colOff>
      <xdr:row>47</xdr:row>
      <xdr:rowOff>38100</xdr:rowOff>
    </xdr:from>
    <xdr:to>
      <xdr:col>10</xdr:col>
      <xdr:colOff>142875</xdr:colOff>
      <xdr:row>52</xdr:row>
      <xdr:rowOff>161924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52388</xdr:colOff>
      <xdr:row>47</xdr:row>
      <xdr:rowOff>28574</xdr:rowOff>
    </xdr:from>
    <xdr:to>
      <xdr:col>16</xdr:col>
      <xdr:colOff>123825</xdr:colOff>
      <xdr:row>52</xdr:row>
      <xdr:rowOff>180975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61912</xdr:colOff>
      <xdr:row>47</xdr:row>
      <xdr:rowOff>28575</xdr:rowOff>
    </xdr:from>
    <xdr:to>
      <xdr:col>22</xdr:col>
      <xdr:colOff>133350</xdr:colOff>
      <xdr:row>52</xdr:row>
      <xdr:rowOff>171449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33337</xdr:colOff>
      <xdr:row>47</xdr:row>
      <xdr:rowOff>28575</xdr:rowOff>
    </xdr:from>
    <xdr:to>
      <xdr:col>28</xdr:col>
      <xdr:colOff>152400</xdr:colOff>
      <xdr:row>52</xdr:row>
      <xdr:rowOff>161925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61912</xdr:colOff>
      <xdr:row>47</xdr:row>
      <xdr:rowOff>28574</xdr:rowOff>
    </xdr:from>
    <xdr:to>
      <xdr:col>34</xdr:col>
      <xdr:colOff>152400</xdr:colOff>
      <xdr:row>52</xdr:row>
      <xdr:rowOff>171449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95250</xdr:colOff>
          <xdr:row>2</xdr:row>
          <xdr:rowOff>76200</xdr:rowOff>
        </xdr:from>
        <xdr:to>
          <xdr:col>70</xdr:col>
          <xdr:colOff>152400</xdr:colOff>
          <xdr:row>6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E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57150</xdr:colOff>
          <xdr:row>2</xdr:row>
          <xdr:rowOff>104775</xdr:rowOff>
        </xdr:from>
        <xdr:to>
          <xdr:col>83</xdr:col>
          <xdr:colOff>123825</xdr:colOff>
          <xdr:row>6</xdr:row>
          <xdr:rowOff>57150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E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19</xdr:row>
      <xdr:rowOff>0</xdr:rowOff>
    </xdr:from>
    <xdr:to>
      <xdr:col>15</xdr:col>
      <xdr:colOff>0</xdr:colOff>
      <xdr:row>20</xdr:row>
      <xdr:rowOff>9525</xdr:rowOff>
    </xdr:to>
    <xdr:sp macro="" textlink="">
      <xdr:nvSpPr>
        <xdr:cNvPr id="2" name="사각형: 잘린 한쪽 모서리 1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885825" y="3990975"/>
          <a:ext cx="1809750" cy="342900"/>
        </a:xfrm>
        <a:prstGeom prst="snip1Rect">
          <a:avLst/>
        </a:prstGeom>
        <a:noFill/>
        <a:ln w="38100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15</xdr:col>
      <xdr:colOff>0</xdr:colOff>
      <xdr:row>11</xdr:row>
      <xdr:rowOff>9525</xdr:rowOff>
    </xdr:to>
    <xdr:sp macro="" textlink="">
      <xdr:nvSpPr>
        <xdr:cNvPr id="3" name="사각형: 잘린 한쪽 모서리 14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885825" y="2219325"/>
          <a:ext cx="1809750" cy="342900"/>
        </a:xfrm>
        <a:prstGeom prst="snip1Rect">
          <a:avLst/>
        </a:prstGeom>
        <a:noFill/>
        <a:ln w="38100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ko-KR" altLang="en-US" sz="1600"/>
        </a:p>
      </xdr:txBody>
    </xdr:sp>
    <xdr:clientData/>
  </xdr:twoCellAnchor>
  <xdr:twoCellAnchor editAs="oneCell">
    <xdr:from>
      <xdr:col>64</xdr:col>
      <xdr:colOff>24821</xdr:colOff>
      <xdr:row>10</xdr:row>
      <xdr:rowOff>219075</xdr:rowOff>
    </xdr:from>
    <xdr:to>
      <xdr:col>101</xdr:col>
      <xdr:colOff>14515</xdr:colOff>
      <xdr:row>34</xdr:row>
      <xdr:rowOff>177110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88171" y="2847975"/>
          <a:ext cx="6761969" cy="553016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638175</xdr:colOff>
      <xdr:row>6</xdr:row>
      <xdr:rowOff>28575</xdr:rowOff>
    </xdr:from>
    <xdr:to>
      <xdr:col>2</xdr:col>
      <xdr:colOff>523875</xdr:colOff>
      <xdr:row>8</xdr:row>
      <xdr:rowOff>95250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7D4B50D-3DB8-B259-7ECF-AD719B6938A3}"/>
            </a:ext>
          </a:extLst>
        </xdr:cNvPr>
        <xdr:cNvSpPr/>
      </xdr:nvSpPr>
      <xdr:spPr>
        <a:xfrm>
          <a:off x="638175" y="1638300"/>
          <a:ext cx="1257300" cy="48577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셀</a:t>
          </a:r>
        </a:p>
      </xdr:txBody>
    </xdr:sp>
    <xdr:clientData/>
  </xdr:twoCellAnchor>
  <xdr:twoCellAnchor>
    <xdr:from>
      <xdr:col>4</xdr:col>
      <xdr:colOff>133350</xdr:colOff>
      <xdr:row>6</xdr:row>
      <xdr:rowOff>38100</xdr:rowOff>
    </xdr:from>
    <xdr:to>
      <xdr:col>6</xdr:col>
      <xdr:colOff>19050</xdr:colOff>
      <xdr:row>8</xdr:row>
      <xdr:rowOff>104775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044019-651B-43ED-BCBB-6048EF948C82}"/>
            </a:ext>
          </a:extLst>
        </xdr:cNvPr>
        <xdr:cNvSpPr/>
      </xdr:nvSpPr>
      <xdr:spPr>
        <a:xfrm>
          <a:off x="2876550" y="1647825"/>
          <a:ext cx="1257300" cy="48577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셀</a:t>
          </a:r>
          <a:endParaRPr lang="en-US" altLang="ko-KR" sz="1100"/>
        </a:p>
        <a:p>
          <a:pPr algn="ctr"/>
          <a:endParaRPr lang="ko-KR" altLang="en-US" sz="1100"/>
        </a:p>
      </xdr:txBody>
    </xdr:sp>
    <xdr:clientData/>
  </xdr:twoCellAnchor>
  <xdr:twoCellAnchor editAs="oneCell">
    <xdr:from>
      <xdr:col>6</xdr:col>
      <xdr:colOff>361949</xdr:colOff>
      <xdr:row>5</xdr:row>
      <xdr:rowOff>193057</xdr:rowOff>
    </xdr:from>
    <xdr:to>
      <xdr:col>25</xdr:col>
      <xdr:colOff>402044</xdr:colOff>
      <xdr:row>28</xdr:row>
      <xdr:rowOff>162656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0A8CB0-801B-11A1-4914-C35768831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76749" y="1593232"/>
          <a:ext cx="13070295" cy="47892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152400</xdr:colOff>
      <xdr:row>6</xdr:row>
      <xdr:rowOff>161925</xdr:rowOff>
    </xdr:from>
    <xdr:to>
      <xdr:col>3</xdr:col>
      <xdr:colOff>476250</xdr:colOff>
      <xdr:row>8</xdr:row>
      <xdr:rowOff>19050</xdr:rowOff>
    </xdr:to>
    <xdr:sp macro="" textlink="">
      <xdr:nvSpPr>
        <xdr:cNvPr id="5" name="화살표: 오른쪽 4">
          <a:extLst>
            <a:ext uri="{FF2B5EF4-FFF2-40B4-BE49-F238E27FC236}">
              <a16:creationId xmlns:a16="http://schemas.microsoft.com/office/drawing/2014/main" id="{7ABB0302-7860-04DE-1917-F4A3D9A55F19}"/>
            </a:ext>
          </a:extLst>
        </xdr:cNvPr>
        <xdr:cNvSpPr/>
      </xdr:nvSpPr>
      <xdr:spPr>
        <a:xfrm>
          <a:off x="2209800" y="1771650"/>
          <a:ext cx="323850" cy="276225"/>
        </a:xfrm>
        <a:prstGeom prst="righ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2</xdr:col>
      <xdr:colOff>571500</xdr:colOff>
      <xdr:row>35</xdr:row>
      <xdr:rowOff>66675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D15A24F0-C2EC-481A-9A32-3D9108EDFF27}"/>
            </a:ext>
          </a:extLst>
        </xdr:cNvPr>
        <xdr:cNvSpPr/>
      </xdr:nvSpPr>
      <xdr:spPr>
        <a:xfrm>
          <a:off x="685800" y="7267575"/>
          <a:ext cx="1257300" cy="48577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셀</a:t>
          </a:r>
        </a:p>
      </xdr:txBody>
    </xdr:sp>
    <xdr:clientData/>
  </xdr:twoCellAnchor>
  <xdr:twoCellAnchor>
    <xdr:from>
      <xdr:col>4</xdr:col>
      <xdr:colOff>180975</xdr:colOff>
      <xdr:row>33</xdr:row>
      <xdr:rowOff>9525</xdr:rowOff>
    </xdr:from>
    <xdr:to>
      <xdr:col>6</xdr:col>
      <xdr:colOff>66675</xdr:colOff>
      <xdr:row>35</xdr:row>
      <xdr:rowOff>76200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F5D2B797-B40E-4B3D-B2BF-27A927AA2D97}"/>
            </a:ext>
          </a:extLst>
        </xdr:cNvPr>
        <xdr:cNvSpPr/>
      </xdr:nvSpPr>
      <xdr:spPr>
        <a:xfrm>
          <a:off x="2924175" y="7277100"/>
          <a:ext cx="1257300" cy="48577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(</a:t>
          </a:r>
          <a:r>
            <a:rPr lang="ko-KR" altLang="en-US" sz="1100"/>
            <a:t>배</a:t>
          </a:r>
          <a:r>
            <a:rPr lang="en-US" altLang="ko-KR" sz="1100"/>
            <a:t>)</a:t>
          </a:r>
          <a:r>
            <a:rPr lang="ko-KR" altLang="en-US" sz="1100"/>
            <a:t>열</a:t>
          </a:r>
          <a:r>
            <a:rPr lang="en-US" altLang="ko-KR" sz="1100" baseline="0"/>
            <a:t> = </a:t>
          </a:r>
          <a:r>
            <a:rPr lang="ko-KR" altLang="en-US" sz="1100" baseline="0"/>
            <a:t>범위</a:t>
          </a:r>
          <a:endParaRPr lang="en-US" altLang="ko-KR" sz="1100"/>
        </a:p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200025</xdr:colOff>
      <xdr:row>33</xdr:row>
      <xdr:rowOff>133350</xdr:rowOff>
    </xdr:from>
    <xdr:to>
      <xdr:col>3</xdr:col>
      <xdr:colOff>523875</xdr:colOff>
      <xdr:row>34</xdr:row>
      <xdr:rowOff>200025</xdr:rowOff>
    </xdr:to>
    <xdr:sp macro="" textlink="">
      <xdr:nvSpPr>
        <xdr:cNvPr id="8" name="화살표: 오른쪽 7">
          <a:extLst>
            <a:ext uri="{FF2B5EF4-FFF2-40B4-BE49-F238E27FC236}">
              <a16:creationId xmlns:a16="http://schemas.microsoft.com/office/drawing/2014/main" id="{B35A1E3E-9C2F-4B6D-AD59-1F6A3BB6B4C7}"/>
            </a:ext>
          </a:extLst>
        </xdr:cNvPr>
        <xdr:cNvSpPr/>
      </xdr:nvSpPr>
      <xdr:spPr>
        <a:xfrm>
          <a:off x="2257425" y="7400925"/>
          <a:ext cx="323850" cy="276225"/>
        </a:xfrm>
        <a:prstGeom prst="righ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</xdr:col>
      <xdr:colOff>371475</xdr:colOff>
      <xdr:row>33</xdr:row>
      <xdr:rowOff>0</xdr:rowOff>
    </xdr:from>
    <xdr:to>
      <xdr:col>24</xdr:col>
      <xdr:colOff>420830</xdr:colOff>
      <xdr:row>54</xdr:row>
      <xdr:rowOff>76825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E1CBAD14-EDFE-89D2-F14B-03C22AF80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86275" y="7267575"/>
          <a:ext cx="12393755" cy="44773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314325</xdr:colOff>
      <xdr:row>57</xdr:row>
      <xdr:rowOff>161925</xdr:rowOff>
    </xdr:from>
    <xdr:to>
      <xdr:col>18</xdr:col>
      <xdr:colOff>448842</xdr:colOff>
      <xdr:row>79</xdr:row>
      <xdr:rowOff>86358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20ECCD30-2D87-C1DF-CD26-E71050410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29125" y="12458700"/>
          <a:ext cx="8364117" cy="453453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228240</xdr:colOff>
      <xdr:row>34</xdr:row>
      <xdr:rowOff>180840</xdr:rowOff>
    </xdr:from>
    <xdr:to>
      <xdr:col>3</xdr:col>
      <xdr:colOff>228600</xdr:colOff>
      <xdr:row>34</xdr:row>
      <xdr:rowOff>181200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14:cNvPr>
            <xdr14:cNvContentPartPr/>
          </xdr14:nvContentPartPr>
          <xdr14:nvPr macro=""/>
          <xdr14:xfrm>
            <a:off x="2285640" y="6886440"/>
            <a:ext cx="360" cy="360"/>
          </xdr14:xfrm>
        </xdr:contentPart>
      </mc:Choice>
      <mc:Fallback xmlns="">
        <xdr:pic>
          <xdr:nvPicPr>
            <xdr:cNvPr id="13" name="잉크 12">
              <a:extLst>
                <a:ext uri="{FF2B5EF4-FFF2-40B4-BE49-F238E27FC236}">
                  <a16:creationId xmlns:a16="http://schemas.microsoft.com/office/drawing/2014/main" id="{F84AB90E-7D57-F107-5F9A-B2CBCED2944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77000" y="68774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5</xdr:col>
      <xdr:colOff>209550</xdr:colOff>
      <xdr:row>24</xdr:row>
      <xdr:rowOff>38100</xdr:rowOff>
    </xdr:from>
    <xdr:to>
      <xdr:col>5</xdr:col>
      <xdr:colOff>466725</xdr:colOff>
      <xdr:row>26</xdr:row>
      <xdr:rowOff>228600</xdr:rowOff>
    </xdr:to>
    <xdr:sp macro="" textlink="">
      <xdr:nvSpPr>
        <xdr:cNvPr id="3" name="화살표: 아래쪽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4076700" y="5810250"/>
          <a:ext cx="257175" cy="685800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109543</xdr:colOff>
      <xdr:row>27</xdr:row>
      <xdr:rowOff>14288</xdr:rowOff>
    </xdr:from>
    <xdr:to>
      <xdr:col>6</xdr:col>
      <xdr:colOff>609605</xdr:colOff>
      <xdr:row>27</xdr:row>
      <xdr:rowOff>247649</xdr:rowOff>
    </xdr:to>
    <xdr:sp macro="" textlink="">
      <xdr:nvSpPr>
        <xdr:cNvPr id="4" name="화살표: 아래쪽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 rot="16200000">
          <a:off x="4795843" y="6405563"/>
          <a:ext cx="233361" cy="500062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633413</xdr:colOff>
      <xdr:row>23</xdr:row>
      <xdr:rowOff>114300</xdr:rowOff>
    </xdr:from>
    <xdr:to>
      <xdr:col>4</xdr:col>
      <xdr:colOff>871538</xdr:colOff>
      <xdr:row>24</xdr:row>
      <xdr:rowOff>104775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 txBox="1"/>
      </xdr:nvSpPr>
      <xdr:spPr>
        <a:xfrm>
          <a:off x="3814763" y="5629275"/>
          <a:ext cx="476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</a:t>
          </a:r>
          <a:endParaRPr lang="ko-KR" altLang="en-US" sz="1100"/>
        </a:p>
      </xdr:txBody>
    </xdr:sp>
    <xdr:clientData/>
  </xdr:twoCellAnchor>
  <xdr:twoCellAnchor>
    <xdr:from>
      <xdr:col>4</xdr:col>
      <xdr:colOff>633413</xdr:colOff>
      <xdr:row>24</xdr:row>
      <xdr:rowOff>123825</xdr:rowOff>
    </xdr:from>
    <xdr:to>
      <xdr:col>4</xdr:col>
      <xdr:colOff>871538</xdr:colOff>
      <xdr:row>25</xdr:row>
      <xdr:rowOff>123825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 txBox="1"/>
      </xdr:nvSpPr>
      <xdr:spPr>
        <a:xfrm>
          <a:off x="3814763" y="5895975"/>
          <a:ext cx="476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</a:t>
          </a:r>
          <a:endParaRPr lang="ko-KR" altLang="en-US" sz="1100"/>
        </a:p>
      </xdr:txBody>
    </xdr:sp>
    <xdr:clientData/>
  </xdr:twoCellAnchor>
  <xdr:twoCellAnchor>
    <xdr:from>
      <xdr:col>4</xdr:col>
      <xdr:colOff>633413</xdr:colOff>
      <xdr:row>25</xdr:row>
      <xdr:rowOff>114300</xdr:rowOff>
    </xdr:from>
    <xdr:to>
      <xdr:col>4</xdr:col>
      <xdr:colOff>871538</xdr:colOff>
      <xdr:row>26</xdr:row>
      <xdr:rowOff>114300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3814763" y="6134100"/>
          <a:ext cx="476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</a:t>
          </a:r>
          <a:endParaRPr lang="ko-KR" altLang="en-US" sz="1100"/>
        </a:p>
      </xdr:txBody>
    </xdr:sp>
    <xdr:clientData/>
  </xdr:twoCellAnchor>
  <xdr:twoCellAnchor>
    <xdr:from>
      <xdr:col>4</xdr:col>
      <xdr:colOff>633413</xdr:colOff>
      <xdr:row>26</xdr:row>
      <xdr:rowOff>123825</xdr:rowOff>
    </xdr:from>
    <xdr:to>
      <xdr:col>4</xdr:col>
      <xdr:colOff>871538</xdr:colOff>
      <xdr:row>27</xdr:row>
      <xdr:rowOff>114300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 txBox="1"/>
      </xdr:nvSpPr>
      <xdr:spPr>
        <a:xfrm>
          <a:off x="3814763" y="6391275"/>
          <a:ext cx="476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xdr:twoCellAnchor>
    <xdr:from>
      <xdr:col>5</xdr:col>
      <xdr:colOff>833438</xdr:colOff>
      <xdr:row>28</xdr:row>
      <xdr:rowOff>66675</xdr:rowOff>
    </xdr:from>
    <xdr:to>
      <xdr:col>6</xdr:col>
      <xdr:colOff>109538</xdr:colOff>
      <xdr:row>29</xdr:row>
      <xdr:rowOff>66675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 txBox="1"/>
      </xdr:nvSpPr>
      <xdr:spPr>
        <a:xfrm>
          <a:off x="4548188" y="6858000"/>
          <a:ext cx="1143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</a:t>
          </a:r>
          <a:endParaRPr lang="ko-KR" altLang="en-US" sz="1100"/>
        </a:p>
      </xdr:txBody>
    </xdr:sp>
    <xdr:clientData/>
  </xdr:twoCellAnchor>
  <xdr:twoCellAnchor>
    <xdr:from>
      <xdr:col>6</xdr:col>
      <xdr:colOff>842963</xdr:colOff>
      <xdr:row>28</xdr:row>
      <xdr:rowOff>66675</xdr:rowOff>
    </xdr:from>
    <xdr:to>
      <xdr:col>7</xdr:col>
      <xdr:colOff>119063</xdr:colOff>
      <xdr:row>29</xdr:row>
      <xdr:rowOff>66675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 txBox="1"/>
      </xdr:nvSpPr>
      <xdr:spPr>
        <a:xfrm>
          <a:off x="5233988" y="6858000"/>
          <a:ext cx="1238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</a:t>
          </a:r>
          <a:endParaRPr lang="ko-KR" altLang="en-US" sz="1100"/>
        </a:p>
      </xdr:txBody>
    </xdr:sp>
    <xdr:clientData/>
  </xdr:twoCellAnchor>
  <xdr:twoCellAnchor>
    <xdr:from>
      <xdr:col>9</xdr:col>
      <xdr:colOff>209550</xdr:colOff>
      <xdr:row>24</xdr:row>
      <xdr:rowOff>19050</xdr:rowOff>
    </xdr:from>
    <xdr:to>
      <xdr:col>9</xdr:col>
      <xdr:colOff>466725</xdr:colOff>
      <xdr:row>26</xdr:row>
      <xdr:rowOff>209550</xdr:rowOff>
    </xdr:to>
    <xdr:sp macro="" textlink="">
      <xdr:nvSpPr>
        <xdr:cNvPr id="11" name="화살표: 아래쪽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6819900" y="5791200"/>
          <a:ext cx="257175" cy="685800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90493</xdr:colOff>
      <xdr:row>27</xdr:row>
      <xdr:rowOff>14288</xdr:rowOff>
    </xdr:from>
    <xdr:to>
      <xdr:col>10</xdr:col>
      <xdr:colOff>590555</xdr:colOff>
      <xdr:row>27</xdr:row>
      <xdr:rowOff>247649</xdr:rowOff>
    </xdr:to>
    <xdr:sp macro="" textlink="">
      <xdr:nvSpPr>
        <xdr:cNvPr id="12" name="화살표: 아래쪽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 rot="16200000">
          <a:off x="7577143" y="6405563"/>
          <a:ext cx="233361" cy="500062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52388</xdr:colOff>
      <xdr:row>27</xdr:row>
      <xdr:rowOff>0</xdr:rowOff>
    </xdr:from>
    <xdr:to>
      <xdr:col>15</xdr:col>
      <xdr:colOff>290513</xdr:colOff>
      <xdr:row>27</xdr:row>
      <xdr:rowOff>247650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 txBox="1"/>
      </xdr:nvSpPr>
      <xdr:spPr>
        <a:xfrm>
          <a:off x="10901363" y="6524625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</a:t>
          </a:r>
          <a:endParaRPr lang="ko-KR" altLang="en-US" sz="1100"/>
        </a:p>
      </xdr:txBody>
    </xdr:sp>
    <xdr:clientData/>
  </xdr:twoCellAnchor>
  <xdr:twoCellAnchor>
    <xdr:from>
      <xdr:col>15</xdr:col>
      <xdr:colOff>52388</xdr:colOff>
      <xdr:row>28</xdr:row>
      <xdr:rowOff>0</xdr:rowOff>
    </xdr:from>
    <xdr:to>
      <xdr:col>15</xdr:col>
      <xdr:colOff>290513</xdr:colOff>
      <xdr:row>29</xdr:row>
      <xdr:rowOff>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 txBox="1"/>
      </xdr:nvSpPr>
      <xdr:spPr>
        <a:xfrm>
          <a:off x="10901363" y="6791325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</a:t>
          </a:r>
          <a:endParaRPr lang="ko-KR" altLang="en-US" sz="1100"/>
        </a:p>
      </xdr:txBody>
    </xdr:sp>
    <xdr:clientData/>
  </xdr:twoCellAnchor>
  <xdr:twoCellAnchor>
    <xdr:from>
      <xdr:col>15</xdr:col>
      <xdr:colOff>52388</xdr:colOff>
      <xdr:row>28</xdr:row>
      <xdr:rowOff>238125</xdr:rowOff>
    </xdr:from>
    <xdr:to>
      <xdr:col>15</xdr:col>
      <xdr:colOff>290513</xdr:colOff>
      <xdr:row>29</xdr:row>
      <xdr:rowOff>238125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 txBox="1"/>
      </xdr:nvSpPr>
      <xdr:spPr>
        <a:xfrm>
          <a:off x="10901363" y="7029450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</a:t>
          </a:r>
          <a:endParaRPr lang="ko-KR" altLang="en-US" sz="1100"/>
        </a:p>
      </xdr:txBody>
    </xdr:sp>
    <xdr:clientData/>
  </xdr:twoCellAnchor>
  <xdr:twoCellAnchor>
    <xdr:from>
      <xdr:col>11</xdr:col>
      <xdr:colOff>385763</xdr:colOff>
      <xdr:row>26</xdr:row>
      <xdr:rowOff>4762</xdr:rowOff>
    </xdr:from>
    <xdr:to>
      <xdr:col>11</xdr:col>
      <xdr:colOff>623888</xdr:colOff>
      <xdr:row>26</xdr:row>
      <xdr:rowOff>252412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 txBox="1"/>
      </xdr:nvSpPr>
      <xdr:spPr>
        <a:xfrm>
          <a:off x="8424863" y="6272212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</a:t>
          </a:r>
          <a:endParaRPr lang="ko-KR" altLang="en-US" sz="1100"/>
        </a:p>
      </xdr:txBody>
    </xdr:sp>
    <xdr:clientData/>
  </xdr:twoCellAnchor>
  <xdr:twoCellAnchor>
    <xdr:from>
      <xdr:col>12</xdr:col>
      <xdr:colOff>369888</xdr:colOff>
      <xdr:row>26</xdr:row>
      <xdr:rowOff>4762</xdr:rowOff>
    </xdr:from>
    <xdr:to>
      <xdr:col>12</xdr:col>
      <xdr:colOff>608013</xdr:colOff>
      <xdr:row>26</xdr:row>
      <xdr:rowOff>252412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SpPr txBox="1"/>
      </xdr:nvSpPr>
      <xdr:spPr>
        <a:xfrm>
          <a:off x="9123363" y="6272212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</a:t>
          </a:r>
          <a:endParaRPr lang="ko-KR" altLang="en-US" sz="1100"/>
        </a:p>
      </xdr:txBody>
    </xdr:sp>
    <xdr:clientData/>
  </xdr:twoCellAnchor>
  <xdr:twoCellAnchor>
    <xdr:from>
      <xdr:col>13</xdr:col>
      <xdr:colOff>354013</xdr:colOff>
      <xdr:row>26</xdr:row>
      <xdr:rowOff>4762</xdr:rowOff>
    </xdr:from>
    <xdr:to>
      <xdr:col>13</xdr:col>
      <xdr:colOff>592138</xdr:colOff>
      <xdr:row>26</xdr:row>
      <xdr:rowOff>252412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 txBox="1"/>
      </xdr:nvSpPr>
      <xdr:spPr>
        <a:xfrm>
          <a:off x="9802813" y="6272212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</a:t>
          </a:r>
          <a:endParaRPr lang="ko-KR" altLang="en-US" sz="1100"/>
        </a:p>
      </xdr:txBody>
    </xdr:sp>
    <xdr:clientData/>
  </xdr:twoCellAnchor>
  <xdr:twoCellAnchor>
    <xdr:from>
      <xdr:col>14</xdr:col>
      <xdr:colOff>338138</xdr:colOff>
      <xdr:row>26</xdr:row>
      <xdr:rowOff>4762</xdr:rowOff>
    </xdr:from>
    <xdr:to>
      <xdr:col>14</xdr:col>
      <xdr:colOff>576263</xdr:colOff>
      <xdr:row>26</xdr:row>
      <xdr:rowOff>252412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 txBox="1"/>
      </xdr:nvSpPr>
      <xdr:spPr>
        <a:xfrm>
          <a:off x="10501313" y="6272212"/>
          <a:ext cx="2381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4</a:t>
          </a:r>
        </a:p>
        <a:p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0</xdr:row>
          <xdr:rowOff>114300</xdr:rowOff>
        </xdr:from>
        <xdr:to>
          <xdr:col>6</xdr:col>
          <xdr:colOff>666750</xdr:colOff>
          <xdr:row>2</xdr:row>
          <xdr:rowOff>76200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2A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0</xdr:row>
          <xdr:rowOff>114300</xdr:rowOff>
        </xdr:from>
        <xdr:to>
          <xdr:col>9</xdr:col>
          <xdr:colOff>228600</xdr:colOff>
          <xdr:row>2</xdr:row>
          <xdr:rowOff>76200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2A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남성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114300</xdr:rowOff>
        </xdr:from>
        <xdr:to>
          <xdr:col>11</xdr:col>
          <xdr:colOff>476250</xdr:colOff>
          <xdr:row>2</xdr:row>
          <xdr:rowOff>76200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2A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여성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24T14:14:40.0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1 0 24575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2E79BC-2BF2-4E9F-95D1-7046C4BF7D22}" name="표1" displayName="표1" ref="B8:D12" totalsRowShown="0" headerRowDxfId="15" headerRowBorderDxfId="14" tableBorderDxfId="13" totalsRowBorderDxfId="12">
  <autoFilter ref="B8:D12" xr:uid="{B42E79BC-2BF2-4E9F-95D1-7046C4BF7D22}"/>
  <tableColumns count="3">
    <tableColumn id="1" xr3:uid="{46D6F14E-F809-4C9F-8BAD-5E447028AB2F}" name="지점" dataDxfId="11"/>
    <tableColumn id="2" xr3:uid="{D7C984C2-4D42-4BB1-8705-CBE8840EAC62}" name="제품"/>
    <tableColumn id="3" xr3:uid="{6765C949-C5EF-423B-9DCA-3891CA8D3049}" name="가격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84B23B-6268-4F8D-9CD7-08A938C8DAE5}" name="표2" displayName="표2" ref="B15:D19" totalsRowShown="0" headerRowDxfId="10" headerRowBorderDxfId="9" tableBorderDxfId="8" totalsRowBorderDxfId="7">
  <autoFilter ref="B15:D19" xr:uid="{EB84B23B-6268-4F8D-9CD7-08A938C8DAE5}"/>
  <tableColumns count="3">
    <tableColumn id="1" xr3:uid="{DB771300-4362-4103-9D0A-85132D3F2266}" name="지점" dataDxfId="6"/>
    <tableColumn id="2" xr3:uid="{C041A327-A154-4C9B-A8EB-42D4D7A6D303}" name="제품" dataDxfId="5"/>
    <tableColumn id="3" xr3:uid="{0BD2CBD1-6916-4B3A-84A8-EE84032C9408}" name="가격" dataDxfId="4" dataCellStyle="쉼표 [0]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7F0457-8920-4C4F-9AD6-0AD5B749D83D}" name="표3" displayName="표3" ref="B22:D26" totalsRowShown="0" tableBorderDxfId="3">
  <autoFilter ref="B22:D26" xr:uid="{E37F0457-8920-4C4F-9AD6-0AD5B749D83D}"/>
  <tableColumns count="3">
    <tableColumn id="1" xr3:uid="{D464B2C5-E044-4123-80AD-52510818D2C0}" name="지점" dataDxfId="2"/>
    <tableColumn id="2" xr3:uid="{34C78C8F-12AC-48DA-A65F-354B7530457C}" name="제품"/>
    <tableColumn id="3" xr3:uid="{B760B50A-4008-4FC0-B289-F5922990E3F9}" name="가격" dataDxfId="1" dataCellStyle="쉼표 [0]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81697-FC14-492A-A995-41A935D61060}">
  <dimension ref="A1:M76"/>
  <sheetViews>
    <sheetView showGridLines="0" tabSelected="1" workbookViewId="0">
      <selection sqref="A1:XFD3"/>
    </sheetView>
  </sheetViews>
  <sheetFormatPr defaultColWidth="9" defaultRowHeight="16.5"/>
  <cols>
    <col min="1" max="1" width="5.625" customWidth="1"/>
    <col min="2" max="11" width="15.625" customWidth="1"/>
    <col min="12" max="13" width="15.625" style="265" customWidth="1"/>
    <col min="14" max="26" width="15.625" customWidth="1"/>
    <col min="27" max="28" width="12.625" customWidth="1"/>
  </cols>
  <sheetData>
    <row r="1" spans="1:13" s="427" customFormat="1" ht="20.100000000000001" customHeight="1">
      <c r="A1" s="427" t="s">
        <v>4890</v>
      </c>
    </row>
    <row r="2" spans="1:13" s="427" customFormat="1" ht="39.950000000000003" customHeight="1"/>
    <row r="3" spans="1:13" s="428" customFormat="1" ht="20.100000000000001" customHeight="1" thickBot="1"/>
    <row r="4" spans="1:13" ht="17.25" thickTop="1">
      <c r="B4" t="s">
        <v>4860</v>
      </c>
      <c r="K4" s="264"/>
    </row>
    <row r="5" spans="1:13" ht="20.25">
      <c r="B5" s="218" t="s">
        <v>4854</v>
      </c>
      <c r="C5" s="429" t="s">
        <v>4891</v>
      </c>
      <c r="D5" s="429"/>
      <c r="E5" s="429"/>
      <c r="F5" s="429"/>
      <c r="G5" s="429"/>
      <c r="H5" s="429"/>
      <c r="I5" s="429"/>
      <c r="L5"/>
      <c r="M5"/>
    </row>
    <row r="6" spans="1:13" ht="24" customHeight="1">
      <c r="B6" s="430" t="s">
        <v>4892</v>
      </c>
      <c r="C6" s="431" t="s">
        <v>4893</v>
      </c>
      <c r="D6" s="431"/>
      <c r="E6" s="431"/>
      <c r="F6" s="431"/>
      <c r="G6" s="431"/>
      <c r="H6" s="431"/>
      <c r="I6" s="431"/>
      <c r="L6"/>
      <c r="M6"/>
    </row>
    <row r="7" spans="1:13" ht="16.5" customHeight="1">
      <c r="B7" s="430"/>
      <c r="C7" s="431"/>
      <c r="D7" s="431"/>
      <c r="E7" s="431"/>
      <c r="F7" s="431"/>
      <c r="G7" s="431"/>
      <c r="H7" s="431"/>
      <c r="I7" s="431"/>
      <c r="L7"/>
      <c r="M7"/>
    </row>
    <row r="8" spans="1:13" ht="16.5" customHeight="1">
      <c r="B8" s="430"/>
      <c r="C8" s="431"/>
      <c r="D8" s="431"/>
      <c r="E8" s="431"/>
      <c r="F8" s="431"/>
      <c r="G8" s="431"/>
      <c r="H8" s="431"/>
      <c r="I8" s="431"/>
    </row>
    <row r="12" spans="1:13" ht="17.25">
      <c r="B12" s="247" t="s">
        <v>4894</v>
      </c>
      <c r="C12" s="247" t="s">
        <v>4895</v>
      </c>
      <c r="D12" s="247" t="s">
        <v>4896</v>
      </c>
      <c r="F12" s="247" t="s">
        <v>4897</v>
      </c>
      <c r="G12" s="247" t="s">
        <v>4896</v>
      </c>
      <c r="H12" s="432" t="s">
        <v>4898</v>
      </c>
      <c r="I12" s="432"/>
    </row>
    <row r="13" spans="1:13" ht="39" customHeight="1">
      <c r="B13" s="231">
        <v>1</v>
      </c>
      <c r="C13" s="231" t="s">
        <v>4899</v>
      </c>
      <c r="D13" s="266"/>
      <c r="F13" s="231" t="s">
        <v>4900</v>
      </c>
      <c r="G13" s="231" t="s">
        <v>4901</v>
      </c>
      <c r="H13" s="426" t="s">
        <v>4902</v>
      </c>
      <c r="I13" s="426"/>
    </row>
    <row r="14" spans="1:13" ht="17.25">
      <c r="B14" s="231">
        <v>2</v>
      </c>
      <c r="C14" s="231"/>
      <c r="D14" s="266"/>
      <c r="F14" s="231" t="s">
        <v>4903</v>
      </c>
      <c r="G14" s="231" t="s">
        <v>4904</v>
      </c>
      <c r="H14" s="433" t="s">
        <v>4905</v>
      </c>
      <c r="I14" s="433"/>
    </row>
    <row r="15" spans="1:13" ht="17.25">
      <c r="B15" s="231">
        <v>3</v>
      </c>
      <c r="C15" s="231" t="s">
        <v>4906</v>
      </c>
      <c r="D15" s="266"/>
      <c r="F15" s="231" t="s">
        <v>4907</v>
      </c>
      <c r="G15" s="231" t="s">
        <v>4908</v>
      </c>
      <c r="H15" s="426" t="s">
        <v>4909</v>
      </c>
      <c r="I15" s="426"/>
    </row>
    <row r="16" spans="1:13" ht="17.25">
      <c r="B16" s="231">
        <v>4</v>
      </c>
      <c r="C16" s="231"/>
      <c r="D16" s="266"/>
      <c r="F16" s="231" t="s">
        <v>4910</v>
      </c>
      <c r="G16" s="231" t="s">
        <v>4911</v>
      </c>
      <c r="H16" s="426" t="s">
        <v>4912</v>
      </c>
      <c r="I16" s="426"/>
    </row>
    <row r="17" spans="2:9" ht="17.25">
      <c r="B17" s="231">
        <v>5</v>
      </c>
      <c r="C17" s="231" t="s">
        <v>4913</v>
      </c>
      <c r="D17" s="266"/>
      <c r="F17" s="231" t="s">
        <v>4914</v>
      </c>
      <c r="G17" s="231" t="s">
        <v>4915</v>
      </c>
      <c r="H17" s="426" t="s">
        <v>4916</v>
      </c>
      <c r="I17" s="426"/>
    </row>
    <row r="18" spans="2:9" ht="17.25">
      <c r="B18" s="231">
        <v>6</v>
      </c>
      <c r="C18" s="231"/>
      <c r="D18" s="266"/>
      <c r="F18" s="231" t="s">
        <v>4917</v>
      </c>
      <c r="G18" s="231" t="s">
        <v>4918</v>
      </c>
      <c r="H18" s="426" t="s">
        <v>4919</v>
      </c>
      <c r="I18" s="426"/>
    </row>
    <row r="19" spans="2:9" ht="17.25">
      <c r="B19" s="231">
        <v>7</v>
      </c>
      <c r="C19" s="231" t="s">
        <v>4920</v>
      </c>
      <c r="D19" s="266"/>
      <c r="F19" s="231" t="s">
        <v>4921</v>
      </c>
      <c r="G19" s="231" t="s">
        <v>4922</v>
      </c>
      <c r="H19" s="426" t="s">
        <v>4923</v>
      </c>
      <c r="I19" s="426"/>
    </row>
    <row r="20" spans="2:9" ht="17.25">
      <c r="B20" s="231">
        <v>8</v>
      </c>
      <c r="C20" s="231"/>
      <c r="D20" s="266"/>
      <c r="F20" s="231" t="s">
        <v>4924</v>
      </c>
      <c r="G20" s="231" t="s">
        <v>4925</v>
      </c>
      <c r="H20" s="433" t="s">
        <v>4926</v>
      </c>
      <c r="I20" s="433"/>
    </row>
    <row r="21" spans="2:9" ht="17.25">
      <c r="B21" s="231">
        <v>9</v>
      </c>
      <c r="C21" s="231" t="s">
        <v>4927</v>
      </c>
      <c r="D21" s="266"/>
      <c r="F21" s="231" t="s">
        <v>4928</v>
      </c>
      <c r="G21" s="231" t="s">
        <v>4929</v>
      </c>
      <c r="H21" s="426" t="s">
        <v>4930</v>
      </c>
      <c r="I21" s="426"/>
    </row>
    <row r="22" spans="2:9" ht="17.25">
      <c r="B22" s="231">
        <v>10</v>
      </c>
      <c r="C22" s="231"/>
      <c r="D22" s="266"/>
      <c r="F22" s="231" t="s">
        <v>4931</v>
      </c>
      <c r="G22" s="231" t="s">
        <v>4932</v>
      </c>
      <c r="H22" s="426" t="s">
        <v>4933</v>
      </c>
      <c r="I22" s="426"/>
    </row>
    <row r="23" spans="2:9" ht="17.25">
      <c r="B23" s="231">
        <v>11</v>
      </c>
      <c r="C23" s="231" t="s">
        <v>4934</v>
      </c>
      <c r="D23" s="266"/>
      <c r="F23" s="231" t="s">
        <v>4935</v>
      </c>
      <c r="G23" s="231" t="s">
        <v>4936</v>
      </c>
      <c r="H23" s="426" t="s">
        <v>4937</v>
      </c>
      <c r="I23" s="426"/>
    </row>
    <row r="35" spans="2:13" ht="20.25">
      <c r="B35" s="218" t="s">
        <v>4854</v>
      </c>
      <c r="C35" s="429" t="s">
        <v>4938</v>
      </c>
      <c r="D35" s="429"/>
      <c r="E35" s="429"/>
      <c r="F35" s="429"/>
      <c r="G35" s="429"/>
      <c r="H35" s="429"/>
      <c r="I35" s="429"/>
    </row>
    <row r="36" spans="2:13">
      <c r="B36" s="430" t="s">
        <v>4892</v>
      </c>
      <c r="C36" s="431" t="s">
        <v>4939</v>
      </c>
      <c r="D36" s="431"/>
      <c r="E36" s="431"/>
      <c r="F36" s="431"/>
      <c r="G36" s="431"/>
      <c r="H36" s="431"/>
      <c r="I36" s="431"/>
    </row>
    <row r="37" spans="2:13">
      <c r="B37" s="430"/>
      <c r="C37" s="431"/>
      <c r="D37" s="431"/>
      <c r="E37" s="431"/>
      <c r="F37" s="431"/>
      <c r="G37" s="431"/>
      <c r="H37" s="431"/>
      <c r="I37" s="431"/>
    </row>
    <row r="38" spans="2:13">
      <c r="B38" s="430"/>
      <c r="C38" s="431"/>
      <c r="D38" s="431"/>
      <c r="E38" s="431"/>
      <c r="F38" s="431"/>
      <c r="G38" s="431"/>
      <c r="H38" s="431"/>
      <c r="I38" s="431"/>
    </row>
    <row r="41" spans="2:13" ht="21.95" customHeight="1">
      <c r="B41" s="265"/>
      <c r="C41" s="265"/>
      <c r="L41"/>
      <c r="M41"/>
    </row>
    <row r="42" spans="2:13" ht="21.95" customHeight="1">
      <c r="B42" s="435" t="s">
        <v>4940</v>
      </c>
      <c r="C42" s="435"/>
      <c r="D42" s="435"/>
      <c r="E42" s="234"/>
      <c r="F42" s="435" t="s">
        <v>4941</v>
      </c>
      <c r="G42" s="435"/>
      <c r="H42" s="435"/>
      <c r="I42" s="234"/>
      <c r="J42" s="234"/>
      <c r="K42" s="234"/>
      <c r="L42"/>
      <c r="M42"/>
    </row>
    <row r="43" spans="2:13" ht="27.75" customHeight="1">
      <c r="B43" s="247" t="s">
        <v>4942</v>
      </c>
      <c r="C43" s="247" t="s">
        <v>4943</v>
      </c>
      <c r="D43" s="247" t="s">
        <v>4944</v>
      </c>
      <c r="E43" s="234"/>
      <c r="F43" s="247" t="s">
        <v>4942</v>
      </c>
      <c r="G43" s="247" t="s">
        <v>4943</v>
      </c>
      <c r="H43" s="247" t="s">
        <v>4944</v>
      </c>
      <c r="I43" s="234"/>
      <c r="J43" s="432" t="s">
        <v>4945</v>
      </c>
      <c r="K43" s="432"/>
      <c r="L43"/>
      <c r="M43"/>
    </row>
    <row r="44" spans="2:13" ht="39" customHeight="1">
      <c r="B44" s="231" t="s">
        <v>4946</v>
      </c>
      <c r="C44" s="231" t="s">
        <v>4947</v>
      </c>
      <c r="D44" s="231">
        <v>78751780</v>
      </c>
      <c r="E44" s="234"/>
      <c r="F44" s="231" t="s">
        <v>4946</v>
      </c>
      <c r="G44" s="231" t="s">
        <v>4947</v>
      </c>
      <c r="H44" s="231">
        <v>78751780</v>
      </c>
      <c r="I44" s="234"/>
      <c r="J44" s="434"/>
      <c r="K44" s="434"/>
      <c r="L44"/>
      <c r="M44"/>
    </row>
    <row r="45" spans="2:13" ht="21.95" customHeight="1">
      <c r="B45" s="267" t="s">
        <v>4948</v>
      </c>
      <c r="C45" s="231" t="s">
        <v>4949</v>
      </c>
      <c r="D45" s="267">
        <v>13811476</v>
      </c>
      <c r="E45" s="234"/>
      <c r="F45" s="267" t="s">
        <v>4948</v>
      </c>
      <c r="G45" s="231" t="s">
        <v>4950</v>
      </c>
      <c r="H45" s="267">
        <v>13811476</v>
      </c>
      <c r="I45" s="234"/>
      <c r="J45" s="434"/>
      <c r="K45" s="434"/>
      <c r="L45"/>
      <c r="M45"/>
    </row>
    <row r="46" spans="2:13" ht="21.95" customHeight="1">
      <c r="B46" s="231" t="s">
        <v>4951</v>
      </c>
      <c r="C46" s="231"/>
      <c r="D46" s="231">
        <v>47672209</v>
      </c>
      <c r="E46" s="234"/>
      <c r="F46" s="231" t="s">
        <v>4951</v>
      </c>
      <c r="G46" s="231" t="s">
        <v>4952</v>
      </c>
      <c r="H46" s="231">
        <v>47672209</v>
      </c>
      <c r="I46" s="234"/>
      <c r="J46" s="434"/>
      <c r="K46" s="434"/>
      <c r="L46"/>
      <c r="M46"/>
    </row>
    <row r="47" spans="2:13" ht="21.95" customHeight="1">
      <c r="B47" s="267" t="s">
        <v>4953</v>
      </c>
      <c r="C47" s="231" t="s">
        <v>4954</v>
      </c>
      <c r="D47" s="267">
        <v>17182789</v>
      </c>
      <c r="E47" s="234"/>
      <c r="F47" s="267" t="s">
        <v>4953</v>
      </c>
      <c r="G47" s="231" t="s">
        <v>4954</v>
      </c>
      <c r="H47" s="267">
        <v>17182789</v>
      </c>
      <c r="I47" s="234"/>
      <c r="J47" s="434"/>
      <c r="K47" s="434"/>
      <c r="L47"/>
      <c r="M47"/>
    </row>
    <row r="48" spans="2:13" ht="21.95" customHeight="1">
      <c r="B48" s="231" t="s">
        <v>4955</v>
      </c>
      <c r="C48" s="231" t="s">
        <v>4956</v>
      </c>
      <c r="D48" s="231">
        <v>11952628</v>
      </c>
      <c r="E48" s="234"/>
      <c r="F48" s="231" t="s">
        <v>4955</v>
      </c>
      <c r="G48" s="231" t="s">
        <v>4957</v>
      </c>
      <c r="H48" s="231">
        <v>11952628</v>
      </c>
      <c r="I48" s="234"/>
      <c r="J48" s="434"/>
      <c r="K48" s="434"/>
      <c r="L48"/>
      <c r="M48"/>
    </row>
    <row r="49" spans="2:13" ht="21.95" customHeight="1">
      <c r="B49" s="267" t="s">
        <v>4958</v>
      </c>
      <c r="C49" s="231"/>
      <c r="D49" s="267">
        <v>67882281</v>
      </c>
      <c r="E49" s="234"/>
      <c r="F49" s="267" t="s">
        <v>4958</v>
      </c>
      <c r="G49" s="231" t="s">
        <v>4959</v>
      </c>
      <c r="H49" s="267">
        <v>67882281</v>
      </c>
      <c r="I49" s="234"/>
      <c r="J49" s="434"/>
      <c r="K49" s="434"/>
      <c r="L49"/>
      <c r="M49"/>
    </row>
    <row r="50" spans="2:13" ht="21.95" customHeight="1">
      <c r="B50" s="231" t="s">
        <v>4960</v>
      </c>
      <c r="C50" s="231" t="s">
        <v>4961</v>
      </c>
      <c r="D50" s="231">
        <v>11750401</v>
      </c>
      <c r="E50" s="234"/>
      <c r="F50" s="231" t="s">
        <v>4960</v>
      </c>
      <c r="G50" s="231" t="s">
        <v>4961</v>
      </c>
      <c r="H50" s="231">
        <v>11750401</v>
      </c>
      <c r="I50" s="234"/>
      <c r="J50" s="434"/>
      <c r="K50" s="434"/>
      <c r="L50"/>
      <c r="M50"/>
    </row>
    <row r="51" spans="2:13" ht="21.95" customHeight="1">
      <c r="B51" s="267" t="s">
        <v>4962</v>
      </c>
      <c r="C51" s="231" t="s">
        <v>4963</v>
      </c>
      <c r="D51" s="267">
        <v>35997243</v>
      </c>
      <c r="E51" s="234"/>
      <c r="F51" s="267" t="s">
        <v>4962</v>
      </c>
      <c r="G51" s="231" t="s">
        <v>4963</v>
      </c>
      <c r="H51" s="267">
        <v>35997243</v>
      </c>
      <c r="I51" s="234"/>
      <c r="J51" s="434"/>
      <c r="K51" s="434"/>
      <c r="L51"/>
      <c r="M51"/>
    </row>
    <row r="52" spans="2:13" ht="21.95" customHeight="1">
      <c r="B52" s="231" t="s">
        <v>4964</v>
      </c>
      <c r="C52" s="231" t="s">
        <v>4965</v>
      </c>
      <c r="D52" s="231">
        <v>52324135</v>
      </c>
      <c r="E52" s="234"/>
      <c r="F52" s="231" t="s">
        <v>4964</v>
      </c>
      <c r="G52" s="231" t="s">
        <v>4965</v>
      </c>
      <c r="H52" s="231">
        <v>52324135</v>
      </c>
      <c r="I52" s="234"/>
      <c r="J52" s="434"/>
      <c r="K52" s="434"/>
      <c r="L52"/>
      <c r="M52"/>
    </row>
    <row r="53" spans="2:13" ht="21.95" customHeight="1">
      <c r="B53" s="267" t="s">
        <v>4966</v>
      </c>
      <c r="C53" s="231" t="s">
        <v>4967</v>
      </c>
      <c r="D53" s="267">
        <v>18019127</v>
      </c>
      <c r="E53" s="234"/>
      <c r="F53" s="267" t="s">
        <v>4966</v>
      </c>
      <c r="G53" s="231" t="s">
        <v>4967</v>
      </c>
      <c r="H53" s="267">
        <v>18019127</v>
      </c>
      <c r="I53" s="234"/>
      <c r="J53" s="434"/>
      <c r="K53" s="434"/>
      <c r="L53"/>
      <c r="M53"/>
    </row>
    <row r="54" spans="2:13" ht="17.25">
      <c r="B54" s="231" t="s">
        <v>4968</v>
      </c>
      <c r="C54" s="231" t="s">
        <v>4969</v>
      </c>
      <c r="D54" s="231">
        <v>56670785</v>
      </c>
      <c r="E54" s="234"/>
      <c r="F54" s="231" t="s">
        <v>4968</v>
      </c>
      <c r="G54" s="231" t="s">
        <v>4969</v>
      </c>
      <c r="H54" s="231">
        <v>56670785</v>
      </c>
      <c r="I54" s="234"/>
      <c r="J54" s="434"/>
      <c r="K54" s="434"/>
      <c r="L54"/>
      <c r="M54"/>
    </row>
    <row r="55" spans="2:13" ht="21.95" customHeight="1">
      <c r="B55" s="267" t="s">
        <v>4970</v>
      </c>
      <c r="C55" s="231" t="s">
        <v>4971</v>
      </c>
      <c r="D55" s="267">
        <v>14908979</v>
      </c>
      <c r="E55" s="234"/>
      <c r="F55" s="267" t="s">
        <v>4970</v>
      </c>
      <c r="G55" s="231" t="s">
        <v>4971</v>
      </c>
      <c r="H55" s="267">
        <v>14908979</v>
      </c>
      <c r="I55" s="234"/>
      <c r="J55" s="434"/>
      <c r="K55" s="434"/>
      <c r="L55"/>
      <c r="M55"/>
    </row>
    <row r="56" spans="2:13" ht="21.95" customHeight="1">
      <c r="B56" s="231" t="s">
        <v>4972</v>
      </c>
      <c r="C56" s="231"/>
      <c r="D56" s="231">
        <v>22161778</v>
      </c>
      <c r="E56" s="234"/>
      <c r="F56" s="231" t="s">
        <v>4972</v>
      </c>
      <c r="G56" s="231" t="s">
        <v>4973</v>
      </c>
      <c r="H56" s="231">
        <v>22161778</v>
      </c>
      <c r="I56" s="234"/>
      <c r="J56" s="434"/>
      <c r="K56" s="434"/>
      <c r="L56"/>
      <c r="M56"/>
    </row>
    <row r="57" spans="2:13" ht="21.95" customHeight="1">
      <c r="B57" s="267" t="s">
        <v>4974</v>
      </c>
      <c r="C57" s="231" t="s">
        <v>4975</v>
      </c>
      <c r="D57" s="267">
        <v>80083564</v>
      </c>
      <c r="E57" s="234"/>
      <c r="F57" s="267" t="s">
        <v>4974</v>
      </c>
      <c r="G57" s="231" t="s">
        <v>4975</v>
      </c>
      <c r="H57" s="267">
        <v>80083564</v>
      </c>
      <c r="I57" s="234"/>
      <c r="J57" s="434"/>
      <c r="K57" s="434"/>
      <c r="L57"/>
      <c r="M57"/>
    </row>
    <row r="58" spans="2:13" ht="21.95" customHeight="1">
      <c r="B58" s="231" t="s">
        <v>1951</v>
      </c>
      <c r="C58" s="231" t="s">
        <v>4976</v>
      </c>
      <c r="D58" s="231">
        <v>52377724</v>
      </c>
      <c r="E58" s="234"/>
      <c r="F58" s="231" t="s">
        <v>1951</v>
      </c>
      <c r="G58" s="231" t="s">
        <v>4976</v>
      </c>
      <c r="H58" s="231">
        <v>52377724</v>
      </c>
      <c r="I58" s="234"/>
      <c r="J58" s="434"/>
      <c r="K58" s="434"/>
      <c r="L58"/>
      <c r="M58"/>
    </row>
    <row r="59" spans="2:13" ht="21.95" customHeight="1">
      <c r="B59" s="267" t="s">
        <v>4977</v>
      </c>
      <c r="C59" s="231" t="s">
        <v>4978</v>
      </c>
      <c r="D59" s="267">
        <v>35937290</v>
      </c>
      <c r="E59" s="234"/>
      <c r="F59" s="267" t="s">
        <v>4977</v>
      </c>
      <c r="G59" s="231" t="s">
        <v>4978</v>
      </c>
      <c r="H59" s="267">
        <v>35937290</v>
      </c>
      <c r="I59" s="234"/>
      <c r="J59" s="434"/>
      <c r="K59" s="434"/>
      <c r="L59"/>
      <c r="M59"/>
    </row>
    <row r="60" spans="2:13" ht="21.95" customHeight="1">
      <c r="B60" s="231" t="s">
        <v>4979</v>
      </c>
      <c r="C60" s="231" t="s">
        <v>4980</v>
      </c>
      <c r="D60" s="231">
        <v>56986014</v>
      </c>
      <c r="E60" s="234"/>
      <c r="F60" s="231" t="s">
        <v>4979</v>
      </c>
      <c r="G60" s="231" t="s">
        <v>4980</v>
      </c>
      <c r="H60" s="231">
        <v>56986014</v>
      </c>
      <c r="I60" s="234"/>
      <c r="J60" s="434"/>
      <c r="K60" s="434"/>
      <c r="L60"/>
      <c r="M60"/>
    </row>
    <row r="61" spans="2:13" ht="21.95" customHeight="1">
      <c r="B61" s="267" t="s">
        <v>4981</v>
      </c>
      <c r="C61" s="231" t="s">
        <v>4982</v>
      </c>
      <c r="D61" s="267">
        <v>19975728</v>
      </c>
      <c r="E61" s="234"/>
      <c r="F61" s="267" t="s">
        <v>4981</v>
      </c>
      <c r="G61" s="231" t="s">
        <v>4982</v>
      </c>
      <c r="H61" s="267">
        <v>19975728</v>
      </c>
      <c r="I61" s="234"/>
      <c r="J61" s="434"/>
      <c r="K61" s="434"/>
      <c r="L61"/>
      <c r="M61"/>
    </row>
    <row r="62" spans="2:13" ht="21.95" customHeight="1">
      <c r="B62" s="231" t="s">
        <v>4983</v>
      </c>
      <c r="C62" s="231" t="s">
        <v>4984</v>
      </c>
      <c r="D62" s="231">
        <v>52063008</v>
      </c>
      <c r="E62" s="234"/>
      <c r="F62" s="231" t="s">
        <v>4983</v>
      </c>
      <c r="G62" s="231" t="s">
        <v>4985</v>
      </c>
      <c r="H62" s="231">
        <v>52063008</v>
      </c>
      <c r="I62" s="234"/>
      <c r="J62" s="434"/>
      <c r="K62" s="434"/>
      <c r="L62"/>
      <c r="M62"/>
    </row>
    <row r="63" spans="2:13" ht="21.95" customHeight="1">
      <c r="B63" s="267" t="s">
        <v>4986</v>
      </c>
      <c r="C63" s="231" t="s">
        <v>4987</v>
      </c>
      <c r="D63" s="267">
        <v>90431628</v>
      </c>
      <c r="E63" s="234"/>
      <c r="F63" s="267" t="s">
        <v>4986</v>
      </c>
      <c r="G63" s="231" t="s">
        <v>4987</v>
      </c>
      <c r="H63" s="267">
        <v>90431628</v>
      </c>
      <c r="I63" s="234"/>
      <c r="J63" s="434"/>
      <c r="K63" s="434"/>
      <c r="L63"/>
      <c r="M63"/>
    </row>
    <row r="64" spans="2:13" ht="21.95" customHeight="1">
      <c r="B64" s="231" t="s">
        <v>4988</v>
      </c>
      <c r="C64" s="231" t="s">
        <v>4989</v>
      </c>
      <c r="D64" s="231">
        <v>73182831</v>
      </c>
      <c r="E64" s="234"/>
      <c r="F64" s="231" t="s">
        <v>4988</v>
      </c>
      <c r="G64" s="231" t="s">
        <v>4989</v>
      </c>
      <c r="H64" s="231">
        <v>73182831</v>
      </c>
      <c r="I64" s="234"/>
      <c r="J64" s="434"/>
      <c r="K64" s="434"/>
      <c r="L64"/>
      <c r="M64"/>
    </row>
    <row r="65" spans="2:13" ht="21.95" customHeight="1">
      <c r="B65" s="267" t="s">
        <v>4990</v>
      </c>
      <c r="C65" s="231" t="s">
        <v>4991</v>
      </c>
      <c r="D65" s="267">
        <v>39275078</v>
      </c>
      <c r="E65" s="234"/>
      <c r="F65" s="267" t="s">
        <v>4990</v>
      </c>
      <c r="G65" s="231" t="s">
        <v>4991</v>
      </c>
      <c r="H65" s="267">
        <v>39275078</v>
      </c>
      <c r="I65" s="234"/>
      <c r="J65" s="434"/>
      <c r="K65" s="434"/>
      <c r="L65"/>
      <c r="M65"/>
    </row>
    <row r="66" spans="2:13" ht="21.95" customHeight="1">
      <c r="B66" s="231" t="s">
        <v>4992</v>
      </c>
      <c r="C66" s="231"/>
      <c r="D66" s="231">
        <v>23051229</v>
      </c>
      <c r="E66" s="234"/>
      <c r="F66" s="231" t="s">
        <v>4992</v>
      </c>
      <c r="G66" s="231" t="s">
        <v>4993</v>
      </c>
      <c r="H66" s="231">
        <v>23051229</v>
      </c>
      <c r="I66" s="234"/>
      <c r="J66" s="434"/>
      <c r="K66" s="434"/>
      <c r="L66"/>
      <c r="M66"/>
    </row>
    <row r="67" spans="2:13" ht="21.95" customHeight="1">
      <c r="B67" s="267" t="s">
        <v>4994</v>
      </c>
      <c r="C67" s="231" t="s">
        <v>4995</v>
      </c>
      <c r="D67" s="267">
        <v>54056000</v>
      </c>
      <c r="E67" s="234"/>
      <c r="F67" s="267" t="s">
        <v>4994</v>
      </c>
      <c r="G67" s="231" t="s">
        <v>4995</v>
      </c>
      <c r="H67" s="267">
        <v>54056000</v>
      </c>
      <c r="I67" s="234"/>
      <c r="J67" s="434"/>
      <c r="K67" s="434"/>
      <c r="L67"/>
      <c r="M67"/>
    </row>
    <row r="68" spans="2:13" ht="21.95" customHeight="1">
      <c r="B68" s="231" t="s">
        <v>4996</v>
      </c>
      <c r="C68" s="231" t="s">
        <v>4997</v>
      </c>
      <c r="D68" s="231">
        <v>67261601</v>
      </c>
      <c r="E68" s="234"/>
      <c r="F68" s="231" t="s">
        <v>4996</v>
      </c>
      <c r="G68" s="231" t="s">
        <v>4997</v>
      </c>
      <c r="H68" s="231">
        <v>67261601</v>
      </c>
      <c r="I68" s="234"/>
      <c r="J68" s="434"/>
      <c r="K68" s="434"/>
      <c r="L68"/>
      <c r="M68"/>
    </row>
    <row r="69" spans="2:13" ht="21.95" customHeight="1">
      <c r="B69" s="267" t="s">
        <v>4998</v>
      </c>
      <c r="C69" s="231" t="s">
        <v>4999</v>
      </c>
      <c r="D69" s="267">
        <v>89878836</v>
      </c>
      <c r="E69" s="234"/>
      <c r="F69" s="267" t="s">
        <v>4998</v>
      </c>
      <c r="G69" s="231" t="s">
        <v>5000</v>
      </c>
      <c r="H69" s="267">
        <v>89878836</v>
      </c>
      <c r="I69" s="234"/>
      <c r="J69" s="434"/>
      <c r="K69" s="434"/>
      <c r="L69"/>
      <c r="M69"/>
    </row>
    <row r="70" spans="2:13" ht="21.95" customHeight="1">
      <c r="B70" s="231" t="s">
        <v>5001</v>
      </c>
      <c r="C70" s="231"/>
      <c r="D70" s="231">
        <v>30683142</v>
      </c>
      <c r="E70" s="234"/>
      <c r="F70" s="231" t="s">
        <v>5001</v>
      </c>
      <c r="G70" s="231" t="s">
        <v>5002</v>
      </c>
      <c r="H70" s="231">
        <v>30683142</v>
      </c>
      <c r="I70" s="234"/>
      <c r="J70" s="434"/>
      <c r="K70" s="434"/>
      <c r="L70"/>
      <c r="M70"/>
    </row>
    <row r="71" spans="2:13" ht="21.95" customHeight="1">
      <c r="B71" s="267" t="s">
        <v>5003</v>
      </c>
      <c r="C71" s="231" t="s">
        <v>5004</v>
      </c>
      <c r="D71" s="267">
        <v>36182547</v>
      </c>
      <c r="E71" s="234"/>
      <c r="F71" s="267" t="s">
        <v>5003</v>
      </c>
      <c r="G71" s="231" t="s">
        <v>5004</v>
      </c>
      <c r="H71" s="267">
        <v>36182547</v>
      </c>
      <c r="I71" s="234"/>
      <c r="J71" s="434"/>
      <c r="K71" s="434"/>
      <c r="L71"/>
      <c r="M71"/>
    </row>
    <row r="72" spans="2:13">
      <c r="B72" s="265"/>
      <c r="C72" s="265"/>
      <c r="L72"/>
      <c r="M72"/>
    </row>
    <row r="73" spans="2:13" ht="21.95" customHeight="1"/>
    <row r="74" spans="2:13" ht="21.95" customHeight="1"/>
    <row r="75" spans="2:13" ht="21.95" customHeight="1"/>
    <row r="76" spans="2:13" ht="21.95" customHeight="1"/>
  </sheetData>
  <mergeCells count="50">
    <mergeCell ref="J71:K71"/>
    <mergeCell ref="J65:K65"/>
    <mergeCell ref="J66:K66"/>
    <mergeCell ref="J67:K67"/>
    <mergeCell ref="J68:K68"/>
    <mergeCell ref="J69:K69"/>
    <mergeCell ref="J70:K70"/>
    <mergeCell ref="J64:K64"/>
    <mergeCell ref="J53:K53"/>
    <mergeCell ref="J54:K54"/>
    <mergeCell ref="J55:K55"/>
    <mergeCell ref="J56:K56"/>
    <mergeCell ref="J57:K57"/>
    <mergeCell ref="J58:K58"/>
    <mergeCell ref="J59:K59"/>
    <mergeCell ref="J60:K60"/>
    <mergeCell ref="J61:K61"/>
    <mergeCell ref="J62:K62"/>
    <mergeCell ref="J63:K63"/>
    <mergeCell ref="J52:K52"/>
    <mergeCell ref="B42:D42"/>
    <mergeCell ref="F42:H42"/>
    <mergeCell ref="J43:K43"/>
    <mergeCell ref="J44:K44"/>
    <mergeCell ref="J45:K45"/>
    <mergeCell ref="J46:K46"/>
    <mergeCell ref="J47:K47"/>
    <mergeCell ref="J48:K48"/>
    <mergeCell ref="J49:K49"/>
    <mergeCell ref="J50:K50"/>
    <mergeCell ref="J51:K51"/>
    <mergeCell ref="B36:B38"/>
    <mergeCell ref="C36:I38"/>
    <mergeCell ref="H14:I14"/>
    <mergeCell ref="H15:I15"/>
    <mergeCell ref="H16:I16"/>
    <mergeCell ref="H17:I17"/>
    <mergeCell ref="H18:I18"/>
    <mergeCell ref="H19:I19"/>
    <mergeCell ref="H20:I20"/>
    <mergeCell ref="H21:I21"/>
    <mergeCell ref="H22:I22"/>
    <mergeCell ref="H23:I23"/>
    <mergeCell ref="C35:I35"/>
    <mergeCell ref="H13:I13"/>
    <mergeCell ref="A1:XFD3"/>
    <mergeCell ref="C5:I5"/>
    <mergeCell ref="B6:B8"/>
    <mergeCell ref="C6:I8"/>
    <mergeCell ref="H12:I12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5EDC4-8570-4F18-939B-B660A2D01A9E}">
  <dimension ref="A1:O100"/>
  <sheetViews>
    <sheetView showGridLines="0" workbookViewId="0">
      <selection sqref="A1:XFD3"/>
    </sheetView>
  </sheetViews>
  <sheetFormatPr defaultRowHeight="19.5"/>
  <cols>
    <col min="1" max="1" width="5.625" style="4" customWidth="1"/>
    <col min="2" max="26" width="15.625" style="4" customWidth="1"/>
    <col min="27" max="16384" width="9" style="4"/>
  </cols>
  <sheetData>
    <row r="1" spans="1:15" s="438" customFormat="1" ht="16.5" customHeight="1">
      <c r="A1" s="437" t="s">
        <v>16</v>
      </c>
    </row>
    <row r="2" spans="1:15" s="440" customFormat="1" ht="16.5" customHeight="1">
      <c r="A2" s="439"/>
    </row>
    <row r="3" spans="1:15" s="442" customFormat="1" ht="16.5" customHeight="1">
      <c r="A3" s="441"/>
    </row>
    <row r="4" spans="1:15" ht="16.5" customHeight="1"/>
    <row r="5" spans="1:15" ht="20.100000000000001" customHeight="1">
      <c r="B5" s="218" t="s">
        <v>4854</v>
      </c>
      <c r="C5" s="429" t="s">
        <v>4855</v>
      </c>
      <c r="D5" s="429"/>
      <c r="E5" s="429"/>
      <c r="F5" s="429"/>
      <c r="G5" s="429"/>
      <c r="H5" s="429"/>
      <c r="I5" s="429"/>
      <c r="J5" s="429" t="s">
        <v>4856</v>
      </c>
      <c r="K5" s="429"/>
      <c r="L5" s="429"/>
      <c r="M5" s="429"/>
      <c r="N5" s="429"/>
      <c r="O5" s="429"/>
    </row>
    <row r="6" spans="1:15" ht="20.100000000000001" customHeight="1">
      <c r="B6" s="227" t="s">
        <v>5005</v>
      </c>
      <c r="C6" s="443" t="s">
        <v>5006</v>
      </c>
      <c r="D6" s="443"/>
      <c r="E6" s="443"/>
      <c r="F6" s="443"/>
      <c r="G6" s="443"/>
      <c r="H6" s="443"/>
      <c r="I6" s="443"/>
      <c r="J6" s="443" t="s">
        <v>5007</v>
      </c>
      <c r="K6" s="443"/>
      <c r="L6" s="443"/>
      <c r="M6" s="443"/>
      <c r="N6" s="443"/>
      <c r="O6" s="443"/>
    </row>
    <row r="7" spans="1:15" ht="20.100000000000001" customHeight="1">
      <c r="B7" s="227" t="s">
        <v>5008</v>
      </c>
      <c r="C7" s="443" t="s">
        <v>5009</v>
      </c>
      <c r="D7" s="443"/>
      <c r="E7" s="443"/>
      <c r="F7" s="443"/>
      <c r="G7" s="443"/>
      <c r="H7" s="443"/>
      <c r="I7" s="443"/>
      <c r="J7" s="443" t="s">
        <v>5010</v>
      </c>
      <c r="K7" s="443"/>
      <c r="L7" s="443"/>
      <c r="M7" s="443"/>
      <c r="N7" s="443"/>
      <c r="O7" s="443"/>
    </row>
    <row r="8" spans="1:15" ht="20.100000000000001" customHeight="1">
      <c r="B8" s="227" t="s">
        <v>5011</v>
      </c>
      <c r="C8" s="443" t="s">
        <v>5012</v>
      </c>
      <c r="D8" s="443"/>
      <c r="E8" s="443"/>
      <c r="F8" s="443"/>
      <c r="G8" s="443"/>
      <c r="H8" s="443"/>
      <c r="I8" s="443"/>
      <c r="J8" s="443" t="s">
        <v>5013</v>
      </c>
      <c r="K8" s="443"/>
      <c r="L8" s="443"/>
      <c r="M8" s="443"/>
      <c r="N8" s="443"/>
      <c r="O8" s="443"/>
    </row>
    <row r="9" spans="1:15" ht="20.100000000000001" customHeight="1">
      <c r="B9" s="227" t="s">
        <v>5014</v>
      </c>
      <c r="C9" s="443" t="s">
        <v>5015</v>
      </c>
      <c r="D9" s="443"/>
      <c r="E9" s="443"/>
      <c r="F9" s="443"/>
      <c r="G9" s="443"/>
      <c r="H9" s="443"/>
      <c r="I9" s="443"/>
      <c r="J9" s="444" t="s">
        <v>5016</v>
      </c>
      <c r="K9" s="444"/>
      <c r="L9" s="444"/>
      <c r="M9" s="444"/>
      <c r="N9" s="444"/>
      <c r="O9" s="444"/>
    </row>
    <row r="10" spans="1:15" ht="20.100000000000001" customHeight="1"/>
    <row r="11" spans="1:15" ht="20.100000000000001" customHeight="1"/>
    <row r="12" spans="1:15" ht="20.100000000000001" customHeight="1">
      <c r="B12" s="435" t="s">
        <v>4859</v>
      </c>
      <c r="C12" s="435"/>
      <c r="D12" s="435"/>
      <c r="E12" s="435"/>
      <c r="F12" s="435"/>
      <c r="G12" s="435"/>
      <c r="H12" s="435"/>
      <c r="I12" s="435"/>
      <c r="J12" s="435"/>
      <c r="K12" s="435"/>
      <c r="L12" s="435"/>
    </row>
    <row r="13" spans="1:15" ht="20.100000000000001" customHeight="1">
      <c r="B13" s="436" t="s">
        <v>5017</v>
      </c>
      <c r="C13" s="436"/>
      <c r="D13" s="436"/>
      <c r="E13" s="436"/>
      <c r="F13" s="436"/>
      <c r="G13" s="436"/>
      <c r="H13" s="436"/>
      <c r="I13" s="436"/>
      <c r="J13" s="436"/>
      <c r="K13" s="436"/>
      <c r="L13" s="436"/>
    </row>
    <row r="14" spans="1:15" ht="20.100000000000001" customHeight="1"/>
    <row r="15" spans="1:15" ht="20.100000000000001" customHeight="1">
      <c r="B15" s="268" t="s">
        <v>5018</v>
      </c>
      <c r="C15" s="268" t="s">
        <v>5019</v>
      </c>
      <c r="D15" s="268" t="s">
        <v>5020</v>
      </c>
      <c r="E15" s="268" t="s">
        <v>5021</v>
      </c>
      <c r="F15" s="268" t="s">
        <v>5022</v>
      </c>
      <c r="G15" s="436" t="s">
        <v>5023</v>
      </c>
      <c r="H15" s="436"/>
      <c r="I15" s="436" t="s">
        <v>5024</v>
      </c>
      <c r="J15" s="436"/>
      <c r="K15" s="436" t="s">
        <v>5025</v>
      </c>
      <c r="L15" s="436"/>
    </row>
    <row r="16" spans="1:15" ht="39" customHeight="1">
      <c r="B16" s="231" t="s">
        <v>5026</v>
      </c>
      <c r="C16" s="231" t="s">
        <v>5027</v>
      </c>
      <c r="D16" s="231" t="s">
        <v>5028</v>
      </c>
      <c r="E16" s="269" t="str">
        <f>LEFT(C16,1)</f>
        <v>홍</v>
      </c>
      <c r="F16" s="269" t="str">
        <f>RIGHT(C16,2)</f>
        <v>강희</v>
      </c>
      <c r="G16" s="445" t="str">
        <f>MID(B16,5,2)</f>
        <v>30</v>
      </c>
      <c r="H16" s="445"/>
      <c r="I16" s="445" t="str">
        <f>E16&amp;F16</f>
        <v>홍강희</v>
      </c>
      <c r="J16" s="445"/>
      <c r="K16" s="445" t="str">
        <f>LEFT(C16,1)&amp;"*"&amp;RIGHT(C16,1)</f>
        <v>홍*희</v>
      </c>
      <c r="L16" s="445"/>
    </row>
    <row r="17" spans="1:12" ht="20.100000000000001" customHeight="1">
      <c r="A17"/>
      <c r="B17" s="231" t="s">
        <v>5029</v>
      </c>
      <c r="C17" s="231" t="s">
        <v>5030</v>
      </c>
      <c r="D17" s="231" t="s">
        <v>5031</v>
      </c>
      <c r="E17" s="269" t="str">
        <f t="shared" ref="E17:E33" si="0">LEFT(C17,1)</f>
        <v>허</v>
      </c>
      <c r="F17" s="269" t="str">
        <f t="shared" ref="F17:F33" si="1">RIGHT(C17,2)</f>
        <v>광훈</v>
      </c>
      <c r="G17" s="445" t="str">
        <f t="shared" ref="G17:G33" si="2">MID(B17,5,2)</f>
        <v>63</v>
      </c>
      <c r="H17" s="445"/>
      <c r="I17" s="445" t="str">
        <f t="shared" ref="I17:I33" si="3">E17&amp;F17</f>
        <v>허광훈</v>
      </c>
      <c r="J17" s="445"/>
      <c r="K17" s="445" t="str">
        <f t="shared" ref="K17:K33" si="4">LEFT(C17,1)&amp;"*"&amp;RIGHT(C17,1)</f>
        <v>허*훈</v>
      </c>
      <c r="L17" s="445"/>
    </row>
    <row r="18" spans="1:12" ht="20.100000000000001" customHeight="1">
      <c r="B18" s="231" t="s">
        <v>5032</v>
      </c>
      <c r="C18" s="231" t="s">
        <v>5033</v>
      </c>
      <c r="D18" s="231" t="s">
        <v>5028</v>
      </c>
      <c r="E18" s="269" t="str">
        <f t="shared" si="0"/>
        <v>조</v>
      </c>
      <c r="F18" s="269" t="str">
        <f t="shared" si="1"/>
        <v>권찬</v>
      </c>
      <c r="G18" s="445" t="str">
        <f t="shared" si="2"/>
        <v>44</v>
      </c>
      <c r="H18" s="445"/>
      <c r="I18" s="445" t="str">
        <f t="shared" si="3"/>
        <v>조권찬</v>
      </c>
      <c r="J18" s="445"/>
      <c r="K18" s="445" t="str">
        <f t="shared" si="4"/>
        <v>조*찬</v>
      </c>
      <c r="L18" s="445"/>
    </row>
    <row r="19" spans="1:12" ht="20.100000000000001" customHeight="1">
      <c r="B19" s="231" t="s">
        <v>5034</v>
      </c>
      <c r="C19" s="231" t="s">
        <v>5035</v>
      </c>
      <c r="D19" s="231" t="s">
        <v>5031</v>
      </c>
      <c r="E19" s="269" t="str">
        <f t="shared" si="0"/>
        <v>정</v>
      </c>
      <c r="F19" s="269" t="str">
        <f t="shared" si="1"/>
        <v>기진</v>
      </c>
      <c r="G19" s="445" t="str">
        <f t="shared" si="2"/>
        <v>99</v>
      </c>
      <c r="H19" s="445"/>
      <c r="I19" s="445" t="str">
        <f t="shared" si="3"/>
        <v>정기진</v>
      </c>
      <c r="J19" s="445"/>
      <c r="K19" s="445" t="str">
        <f t="shared" si="4"/>
        <v>정*진</v>
      </c>
      <c r="L19" s="445"/>
    </row>
    <row r="20" spans="1:12" ht="20.100000000000001" customHeight="1">
      <c r="B20" s="231" t="s">
        <v>5036</v>
      </c>
      <c r="C20" s="231" t="s">
        <v>5037</v>
      </c>
      <c r="D20" s="231" t="s">
        <v>5038</v>
      </c>
      <c r="E20" s="269" t="str">
        <f t="shared" si="0"/>
        <v>전</v>
      </c>
      <c r="F20" s="269" t="str">
        <f t="shared" si="1"/>
        <v>길진</v>
      </c>
      <c r="G20" s="445" t="str">
        <f t="shared" si="2"/>
        <v>73</v>
      </c>
      <c r="H20" s="445"/>
      <c r="I20" s="445" t="str">
        <f t="shared" si="3"/>
        <v>전길진</v>
      </c>
      <c r="J20" s="445"/>
      <c r="K20" s="445" t="str">
        <f t="shared" si="4"/>
        <v>전*진</v>
      </c>
      <c r="L20" s="445"/>
    </row>
    <row r="21" spans="1:12" ht="20.100000000000001" customHeight="1">
      <c r="B21" s="231" t="s">
        <v>5039</v>
      </c>
      <c r="C21" s="231" t="s">
        <v>5040</v>
      </c>
      <c r="D21" s="231" t="s">
        <v>5028</v>
      </c>
      <c r="E21" s="269" t="str">
        <f t="shared" si="0"/>
        <v>전</v>
      </c>
      <c r="F21" s="269" t="str">
        <f t="shared" si="1"/>
        <v>김진</v>
      </c>
      <c r="G21" s="445" t="str">
        <f t="shared" si="2"/>
        <v>15</v>
      </c>
      <c r="H21" s="445"/>
      <c r="I21" s="445" t="str">
        <f t="shared" si="3"/>
        <v>전김진</v>
      </c>
      <c r="J21" s="445"/>
      <c r="K21" s="445" t="str">
        <f t="shared" si="4"/>
        <v>전*진</v>
      </c>
      <c r="L21" s="445"/>
    </row>
    <row r="22" spans="1:12" ht="20.100000000000001" customHeight="1">
      <c r="B22" s="231" t="s">
        <v>5041</v>
      </c>
      <c r="C22" s="231" t="s">
        <v>5042</v>
      </c>
      <c r="D22" s="231" t="s">
        <v>5031</v>
      </c>
      <c r="E22" s="269" t="str">
        <f t="shared" si="0"/>
        <v>이</v>
      </c>
      <c r="F22" s="269" t="str">
        <f t="shared" si="1"/>
        <v>선은</v>
      </c>
      <c r="G22" s="445" t="str">
        <f t="shared" si="2"/>
        <v>78</v>
      </c>
      <c r="H22" s="445"/>
      <c r="I22" s="445" t="str">
        <f t="shared" si="3"/>
        <v>이선은</v>
      </c>
      <c r="J22" s="445"/>
      <c r="K22" s="445" t="str">
        <f t="shared" si="4"/>
        <v>이*은</v>
      </c>
      <c r="L22" s="445"/>
    </row>
    <row r="23" spans="1:12" ht="20.100000000000001" customHeight="1">
      <c r="B23" s="231" t="s">
        <v>5043</v>
      </c>
      <c r="C23" s="231" t="s">
        <v>5044</v>
      </c>
      <c r="D23" s="231" t="s">
        <v>5038</v>
      </c>
      <c r="E23" s="269" t="str">
        <f t="shared" si="0"/>
        <v>이</v>
      </c>
      <c r="F23" s="269" t="str">
        <f t="shared" si="1"/>
        <v>성은</v>
      </c>
      <c r="G23" s="445" t="str">
        <f t="shared" si="2"/>
        <v>50</v>
      </c>
      <c r="H23" s="445"/>
      <c r="I23" s="445" t="str">
        <f t="shared" si="3"/>
        <v>이성은</v>
      </c>
      <c r="J23" s="445"/>
      <c r="K23" s="445" t="str">
        <f t="shared" si="4"/>
        <v>이*은</v>
      </c>
      <c r="L23" s="445"/>
    </row>
    <row r="24" spans="1:12" ht="20.100000000000001" customHeight="1">
      <c r="B24" s="231" t="s">
        <v>5045</v>
      </c>
      <c r="C24" s="231" t="s">
        <v>5046</v>
      </c>
      <c r="D24" s="231" t="s">
        <v>5038</v>
      </c>
      <c r="E24" s="269" t="str">
        <f t="shared" si="0"/>
        <v>이</v>
      </c>
      <c r="F24" s="269" t="str">
        <f t="shared" si="1"/>
        <v>수욱</v>
      </c>
      <c r="G24" s="445" t="str">
        <f t="shared" si="2"/>
        <v>93</v>
      </c>
      <c r="H24" s="445"/>
      <c r="I24" s="445" t="str">
        <f t="shared" si="3"/>
        <v>이수욱</v>
      </c>
      <c r="J24" s="445"/>
      <c r="K24" s="445" t="str">
        <f t="shared" si="4"/>
        <v>이*욱</v>
      </c>
      <c r="L24" s="445"/>
    </row>
    <row r="25" spans="1:12" ht="20.100000000000001" customHeight="1">
      <c r="B25" s="231" t="s">
        <v>5047</v>
      </c>
      <c r="C25" s="231" t="s">
        <v>5048</v>
      </c>
      <c r="D25" s="231" t="s">
        <v>5028</v>
      </c>
      <c r="E25" s="269" t="str">
        <f t="shared" si="0"/>
        <v>유</v>
      </c>
      <c r="F25" s="269" t="str">
        <f t="shared" si="1"/>
        <v>승우</v>
      </c>
      <c r="G25" s="445" t="str">
        <f t="shared" si="2"/>
        <v>97</v>
      </c>
      <c r="H25" s="445"/>
      <c r="I25" s="445" t="str">
        <f t="shared" si="3"/>
        <v>유승우</v>
      </c>
      <c r="J25" s="445"/>
      <c r="K25" s="445" t="str">
        <f t="shared" si="4"/>
        <v>유*우</v>
      </c>
      <c r="L25" s="445"/>
    </row>
    <row r="26" spans="1:12" ht="20.100000000000001" customHeight="1">
      <c r="B26" s="231" t="s">
        <v>5049</v>
      </c>
      <c r="C26" s="231" t="s">
        <v>5050</v>
      </c>
      <c r="D26" s="231" t="s">
        <v>5031</v>
      </c>
      <c r="E26" s="269" t="str">
        <f t="shared" si="0"/>
        <v>안</v>
      </c>
      <c r="F26" s="269" t="str">
        <f t="shared" si="1"/>
        <v>승영</v>
      </c>
      <c r="G26" s="445" t="str">
        <f t="shared" si="2"/>
        <v>84</v>
      </c>
      <c r="H26" s="445"/>
      <c r="I26" s="445" t="str">
        <f t="shared" si="3"/>
        <v>안승영</v>
      </c>
      <c r="J26" s="445"/>
      <c r="K26" s="445" t="str">
        <f t="shared" si="4"/>
        <v>안*영</v>
      </c>
      <c r="L26" s="445"/>
    </row>
    <row r="27" spans="1:12" ht="20.100000000000001" customHeight="1">
      <c r="B27" s="231" t="s">
        <v>5051</v>
      </c>
      <c r="C27" s="231" t="s">
        <v>5052</v>
      </c>
      <c r="D27" s="231" t="s">
        <v>5038</v>
      </c>
      <c r="E27" s="269" t="str">
        <f t="shared" si="0"/>
        <v>박</v>
      </c>
      <c r="F27" s="269" t="str">
        <f t="shared" si="1"/>
        <v>승손</v>
      </c>
      <c r="G27" s="445" t="str">
        <f t="shared" si="2"/>
        <v>51</v>
      </c>
      <c r="H27" s="445"/>
      <c r="I27" s="445" t="str">
        <f t="shared" si="3"/>
        <v>박승손</v>
      </c>
      <c r="J27" s="445"/>
      <c r="K27" s="445" t="str">
        <f t="shared" si="4"/>
        <v>박*손</v>
      </c>
      <c r="L27" s="445"/>
    </row>
    <row r="28" spans="1:12" ht="20.100000000000001" customHeight="1">
      <c r="B28" s="231" t="s">
        <v>5053</v>
      </c>
      <c r="C28" s="231" t="s">
        <v>5054</v>
      </c>
      <c r="D28" s="231" t="s">
        <v>5028</v>
      </c>
      <c r="E28" s="269" t="str">
        <f t="shared" si="0"/>
        <v>박</v>
      </c>
      <c r="F28" s="269" t="str">
        <f t="shared" si="1"/>
        <v>신성</v>
      </c>
      <c r="G28" s="445" t="str">
        <f t="shared" si="2"/>
        <v>62</v>
      </c>
      <c r="H28" s="445"/>
      <c r="I28" s="445" t="str">
        <f t="shared" si="3"/>
        <v>박신성</v>
      </c>
      <c r="J28" s="445"/>
      <c r="K28" s="445" t="str">
        <f t="shared" si="4"/>
        <v>박*성</v>
      </c>
      <c r="L28" s="445"/>
    </row>
    <row r="29" spans="1:12" ht="20.100000000000001" customHeight="1">
      <c r="B29" s="231" t="s">
        <v>5055</v>
      </c>
      <c r="C29" s="231" t="s">
        <v>5056</v>
      </c>
      <c r="D29" s="231" t="s">
        <v>5031</v>
      </c>
      <c r="E29" s="269" t="str">
        <f t="shared" si="0"/>
        <v>김</v>
      </c>
      <c r="F29" s="269" t="str">
        <f t="shared" si="1"/>
        <v>영석</v>
      </c>
      <c r="G29" s="445" t="str">
        <f t="shared" si="2"/>
        <v>14</v>
      </c>
      <c r="H29" s="445"/>
      <c r="I29" s="445" t="str">
        <f t="shared" si="3"/>
        <v>김영석</v>
      </c>
      <c r="J29" s="445"/>
      <c r="K29" s="445" t="str">
        <f t="shared" si="4"/>
        <v>김*석</v>
      </c>
      <c r="L29" s="445"/>
    </row>
    <row r="30" spans="1:12" ht="20.100000000000001" customHeight="1">
      <c r="B30" s="231" t="s">
        <v>5057</v>
      </c>
      <c r="C30" s="231" t="s">
        <v>5058</v>
      </c>
      <c r="D30" s="231" t="s">
        <v>5038</v>
      </c>
      <c r="E30" s="269" t="str">
        <f t="shared" si="0"/>
        <v>김</v>
      </c>
      <c r="F30" s="269" t="str">
        <f t="shared" si="1"/>
        <v>은범</v>
      </c>
      <c r="G30" s="445" t="str">
        <f t="shared" si="2"/>
        <v>16</v>
      </c>
      <c r="H30" s="445"/>
      <c r="I30" s="445" t="str">
        <f t="shared" si="3"/>
        <v>김은범</v>
      </c>
      <c r="J30" s="445"/>
      <c r="K30" s="445" t="str">
        <f t="shared" si="4"/>
        <v>김*범</v>
      </c>
      <c r="L30" s="445"/>
    </row>
    <row r="31" spans="1:12" ht="20.100000000000001" customHeight="1">
      <c r="B31" s="231" t="s">
        <v>5047</v>
      </c>
      <c r="C31" s="231" t="s">
        <v>5059</v>
      </c>
      <c r="D31" s="231" t="s">
        <v>5028</v>
      </c>
      <c r="E31" s="269" t="str">
        <f t="shared" si="0"/>
        <v>김</v>
      </c>
      <c r="F31" s="269" t="str">
        <f t="shared" si="1"/>
        <v>일목</v>
      </c>
      <c r="G31" s="445" t="str">
        <f t="shared" si="2"/>
        <v>97</v>
      </c>
      <c r="H31" s="445"/>
      <c r="I31" s="445" t="str">
        <f t="shared" si="3"/>
        <v>김일목</v>
      </c>
      <c r="J31" s="445"/>
      <c r="K31" s="445" t="str">
        <f t="shared" si="4"/>
        <v>김*목</v>
      </c>
      <c r="L31" s="445"/>
    </row>
    <row r="32" spans="1:12" ht="20.100000000000001" customHeight="1">
      <c r="B32" s="231" t="s">
        <v>5060</v>
      </c>
      <c r="C32" s="231" t="s">
        <v>5061</v>
      </c>
      <c r="D32" s="231" t="s">
        <v>5038</v>
      </c>
      <c r="E32" s="269" t="str">
        <f t="shared" si="0"/>
        <v>김</v>
      </c>
      <c r="F32" s="269" t="str">
        <f t="shared" si="1"/>
        <v>일동</v>
      </c>
      <c r="G32" s="445" t="str">
        <f t="shared" si="2"/>
        <v>93</v>
      </c>
      <c r="H32" s="445"/>
      <c r="I32" s="445" t="str">
        <f t="shared" si="3"/>
        <v>김일동</v>
      </c>
      <c r="J32" s="445"/>
      <c r="K32" s="445" t="str">
        <f t="shared" si="4"/>
        <v>김*동</v>
      </c>
      <c r="L32" s="445"/>
    </row>
    <row r="33" spans="2:12" ht="20.100000000000001" customHeight="1">
      <c r="B33" s="231" t="s">
        <v>5062</v>
      </c>
      <c r="C33" s="231" t="s">
        <v>5063</v>
      </c>
      <c r="D33" s="231" t="s">
        <v>5028</v>
      </c>
      <c r="E33" s="269" t="str">
        <f t="shared" si="0"/>
        <v>권</v>
      </c>
      <c r="F33" s="269" t="str">
        <f t="shared" si="1"/>
        <v>자동</v>
      </c>
      <c r="G33" s="445" t="str">
        <f t="shared" si="2"/>
        <v>35</v>
      </c>
      <c r="H33" s="445"/>
      <c r="I33" s="445" t="str">
        <f t="shared" si="3"/>
        <v>권자동</v>
      </c>
      <c r="J33" s="445"/>
      <c r="K33" s="445" t="str">
        <f t="shared" si="4"/>
        <v>권*동</v>
      </c>
      <c r="L33" s="445"/>
    </row>
    <row r="34" spans="2:12" ht="20.100000000000001" customHeight="1"/>
    <row r="35" spans="2:12" ht="20.100000000000001" customHeight="1"/>
    <row r="36" spans="2:12" ht="20.100000000000001" customHeight="1">
      <c r="B36"/>
      <c r="C36"/>
      <c r="D36"/>
      <c r="E36"/>
    </row>
    <row r="37" spans="2:12" ht="20.100000000000001" customHeight="1">
      <c r="B37"/>
      <c r="C37"/>
      <c r="D37"/>
      <c r="E37"/>
    </row>
    <row r="38" spans="2:12" ht="20.100000000000001" customHeight="1">
      <c r="B38"/>
      <c r="C38"/>
      <c r="D38"/>
      <c r="E38"/>
    </row>
    <row r="39" spans="2:12" ht="20.100000000000001" customHeight="1">
      <c r="B39"/>
      <c r="C39"/>
      <c r="D39"/>
      <c r="E39"/>
    </row>
    <row r="40" spans="2:12" ht="20.100000000000001" customHeight="1">
      <c r="B40"/>
      <c r="C40"/>
      <c r="D40"/>
      <c r="E40"/>
    </row>
    <row r="41" spans="2:12" ht="20.100000000000001" customHeight="1">
      <c r="B41"/>
      <c r="C41"/>
      <c r="D41"/>
      <c r="E41"/>
    </row>
    <row r="42" spans="2:12" ht="20.100000000000001" customHeight="1">
      <c r="B42"/>
      <c r="C42"/>
      <c r="D42"/>
      <c r="E42"/>
    </row>
    <row r="43" spans="2:12" ht="20.100000000000001" customHeight="1">
      <c r="B43"/>
      <c r="C43"/>
      <c r="D43"/>
      <c r="E43"/>
    </row>
    <row r="44" spans="2:12" ht="20.100000000000001" customHeight="1">
      <c r="B44"/>
      <c r="C44"/>
      <c r="D44"/>
      <c r="E44"/>
    </row>
    <row r="45" spans="2:12" ht="20.100000000000001" customHeight="1">
      <c r="B45"/>
      <c r="C45"/>
      <c r="D45"/>
      <c r="E45"/>
    </row>
    <row r="46" spans="2:12" ht="20.100000000000001" customHeight="1">
      <c r="B46"/>
      <c r="C46"/>
      <c r="D46"/>
      <c r="E46"/>
    </row>
    <row r="47" spans="2:12" ht="20.100000000000001" customHeight="1">
      <c r="B47"/>
      <c r="C47"/>
      <c r="D47"/>
      <c r="E47"/>
    </row>
    <row r="48" spans="2:12" ht="20.100000000000001" customHeight="1">
      <c r="B48"/>
      <c r="C48"/>
      <c r="D48"/>
      <c r="E48"/>
    </row>
    <row r="49" spans="2:5" ht="20.100000000000001" customHeight="1">
      <c r="B49"/>
      <c r="C49"/>
      <c r="D49"/>
      <c r="E49"/>
    </row>
    <row r="50" spans="2:5" ht="20.100000000000001" customHeight="1">
      <c r="B50"/>
      <c r="C50"/>
      <c r="D50"/>
      <c r="E50"/>
    </row>
    <row r="51" spans="2:5" ht="20.100000000000001" customHeight="1">
      <c r="B51"/>
      <c r="C51"/>
      <c r="D51"/>
      <c r="E51"/>
    </row>
    <row r="52" spans="2:5" ht="20.100000000000001" customHeight="1">
      <c r="B52"/>
      <c r="C52"/>
      <c r="D52"/>
      <c r="E52"/>
    </row>
    <row r="53" spans="2:5" ht="20.100000000000001" customHeight="1">
      <c r="B53"/>
      <c r="C53"/>
      <c r="D53"/>
      <c r="E53"/>
    </row>
    <row r="54" spans="2:5" ht="20.100000000000001" customHeight="1"/>
    <row r="55" spans="2:5" ht="20.100000000000001" customHeight="1"/>
    <row r="56" spans="2:5" ht="20.100000000000001" customHeight="1"/>
    <row r="57" spans="2:5" ht="20.100000000000001" customHeight="1"/>
    <row r="58" spans="2:5" ht="20.100000000000001" customHeight="1"/>
    <row r="59" spans="2:5" ht="20.100000000000001" customHeight="1"/>
    <row r="60" spans="2:5" ht="20.100000000000001" customHeight="1"/>
    <row r="61" spans="2:5" ht="20.100000000000001" customHeight="1"/>
    <row r="62" spans="2:5" ht="20.100000000000001" customHeight="1"/>
    <row r="63" spans="2:5" ht="20.100000000000001" customHeight="1"/>
    <row r="64" spans="2:5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  <row r="94" ht="20.100000000000001" customHeight="1"/>
    <row r="95" ht="20.100000000000001" customHeight="1"/>
    <row r="96" ht="20.100000000000001" customHeight="1"/>
    <row r="97" ht="20.100000000000001" customHeight="1"/>
    <row r="98" ht="20.100000000000001" customHeight="1"/>
    <row r="99" ht="20.100000000000001" customHeight="1"/>
    <row r="100" ht="20.100000000000001" customHeight="1"/>
  </sheetData>
  <mergeCells count="70">
    <mergeCell ref="G33:H33"/>
    <mergeCell ref="I33:J33"/>
    <mergeCell ref="K33:L33"/>
    <mergeCell ref="G31:H31"/>
    <mergeCell ref="I31:J31"/>
    <mergeCell ref="K31:L31"/>
    <mergeCell ref="G32:H32"/>
    <mergeCell ref="I32:J32"/>
    <mergeCell ref="K32:L32"/>
    <mergeCell ref="G29:H29"/>
    <mergeCell ref="I29:J29"/>
    <mergeCell ref="K29:L29"/>
    <mergeCell ref="G30:H30"/>
    <mergeCell ref="I30:J30"/>
    <mergeCell ref="K30:L30"/>
    <mergeCell ref="G27:H27"/>
    <mergeCell ref="I27:J27"/>
    <mergeCell ref="K27:L27"/>
    <mergeCell ref="G28:H28"/>
    <mergeCell ref="I28:J28"/>
    <mergeCell ref="K28:L28"/>
    <mergeCell ref="G25:H25"/>
    <mergeCell ref="I25:J25"/>
    <mergeCell ref="K25:L25"/>
    <mergeCell ref="G26:H26"/>
    <mergeCell ref="I26:J26"/>
    <mergeCell ref="K26:L26"/>
    <mergeCell ref="G23:H23"/>
    <mergeCell ref="I23:J23"/>
    <mergeCell ref="K23:L23"/>
    <mergeCell ref="G24:H24"/>
    <mergeCell ref="I24:J24"/>
    <mergeCell ref="K24:L24"/>
    <mergeCell ref="G21:H21"/>
    <mergeCell ref="I21:J21"/>
    <mergeCell ref="K21:L21"/>
    <mergeCell ref="G22:H22"/>
    <mergeCell ref="I22:J22"/>
    <mergeCell ref="K22:L22"/>
    <mergeCell ref="G19:H19"/>
    <mergeCell ref="I19:J19"/>
    <mergeCell ref="K19:L19"/>
    <mergeCell ref="G20:H20"/>
    <mergeCell ref="I20:J20"/>
    <mergeCell ref="K20:L20"/>
    <mergeCell ref="G17:H17"/>
    <mergeCell ref="I17:J17"/>
    <mergeCell ref="K17:L17"/>
    <mergeCell ref="G18:H18"/>
    <mergeCell ref="I18:J18"/>
    <mergeCell ref="K18:L18"/>
    <mergeCell ref="G15:H15"/>
    <mergeCell ref="I15:J15"/>
    <mergeCell ref="K15:L15"/>
    <mergeCell ref="G16:H16"/>
    <mergeCell ref="I16:J16"/>
    <mergeCell ref="K16:L16"/>
    <mergeCell ref="B13:L13"/>
    <mergeCell ref="A1:XFD3"/>
    <mergeCell ref="C5:I5"/>
    <mergeCell ref="J5:O5"/>
    <mergeCell ref="C6:I6"/>
    <mergeCell ref="J6:O6"/>
    <mergeCell ref="C7:I7"/>
    <mergeCell ref="J7:O7"/>
    <mergeCell ref="C8:I8"/>
    <mergeCell ref="J8:O8"/>
    <mergeCell ref="C9:I9"/>
    <mergeCell ref="J9:O9"/>
    <mergeCell ref="B12:L12"/>
  </mergeCells>
  <phoneticPr fontId="3" type="noConversion"/>
  <conditionalFormatting sqref="B1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{4D384959-C7E2-4350-979D-5691CD986610}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D384959-C7E2-4350-979D-5691CD9866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59680-8AF7-4150-8C10-DAB2A2B147F9}">
  <sheetPr codeName="Sheet3"/>
  <dimension ref="A1:R55"/>
  <sheetViews>
    <sheetView showGridLines="0" workbookViewId="0">
      <selection sqref="A1:XFD3"/>
    </sheetView>
  </sheetViews>
  <sheetFormatPr defaultColWidth="9" defaultRowHeight="19.5"/>
  <cols>
    <col min="1" max="1" width="5.625" style="42" customWidth="1"/>
    <col min="2" max="18" width="12.625" style="42" customWidth="1"/>
    <col min="19" max="16384" width="9" style="42"/>
  </cols>
  <sheetData>
    <row r="1" spans="1:16" s="438" customFormat="1" ht="16.5">
      <c r="A1" s="437" t="s">
        <v>17</v>
      </c>
    </row>
    <row r="2" spans="1:16" s="440" customFormat="1" ht="16.5">
      <c r="A2" s="439"/>
    </row>
    <row r="3" spans="1:16" s="442" customFormat="1" ht="16.5">
      <c r="A3" s="441"/>
    </row>
    <row r="5" spans="1:16" ht="35.25" customHeight="1">
      <c r="B5" s="447" t="s">
        <v>3518</v>
      </c>
      <c r="C5" s="448"/>
      <c r="D5" s="448"/>
      <c r="E5" s="448"/>
      <c r="F5" s="448"/>
      <c r="G5" s="448"/>
      <c r="H5" s="448"/>
      <c r="I5" s="448"/>
      <c r="J5" s="448"/>
      <c r="K5" s="448"/>
      <c r="L5" s="448"/>
      <c r="M5" s="448"/>
      <c r="N5" s="448"/>
      <c r="O5" s="448"/>
      <c r="P5" s="449"/>
    </row>
    <row r="6" spans="1:16" ht="35.25" customHeight="1"/>
    <row r="7" spans="1:16" ht="35.25" customHeight="1">
      <c r="B7" s="194" t="s">
        <v>3519</v>
      </c>
      <c r="C7" s="194" t="s">
        <v>3520</v>
      </c>
      <c r="D7" s="450" t="s">
        <v>3521</v>
      </c>
      <c r="E7" s="450"/>
      <c r="F7"/>
      <c r="G7"/>
    </row>
    <row r="8" spans="1:16" ht="35.25" customHeight="1">
      <c r="B8" s="41" t="s">
        <v>3522</v>
      </c>
      <c r="C8" s="41" t="s">
        <v>3523</v>
      </c>
      <c r="D8" s="446"/>
      <c r="E8" s="446"/>
      <c r="F8"/>
      <c r="G8"/>
      <c r="I8" s="334" t="s">
        <v>3519</v>
      </c>
      <c r="J8" s="335" t="s">
        <v>3521</v>
      </c>
      <c r="L8" s="334" t="s">
        <v>3519</v>
      </c>
      <c r="M8" s="335" t="s">
        <v>3521</v>
      </c>
      <c r="O8" s="334" t="s">
        <v>3519</v>
      </c>
      <c r="P8" s="335" t="s">
        <v>3521</v>
      </c>
    </row>
    <row r="9" spans="1:16" ht="35.25" customHeight="1">
      <c r="B9" s="41" t="s">
        <v>3524</v>
      </c>
      <c r="C9" s="41" t="s">
        <v>3525</v>
      </c>
      <c r="D9" s="446"/>
      <c r="E9" s="446"/>
      <c r="F9"/>
      <c r="G9"/>
      <c r="I9" s="339" t="s">
        <v>3522</v>
      </c>
      <c r="J9" s="340">
        <v>23000</v>
      </c>
      <c r="L9" s="338" t="s">
        <v>3522</v>
      </c>
      <c r="M9" s="337">
        <v>24000</v>
      </c>
      <c r="O9" s="338" t="s">
        <v>3522</v>
      </c>
      <c r="P9" s="337">
        <v>27000</v>
      </c>
    </row>
    <row r="10" spans="1:16" ht="35.25" customHeight="1">
      <c r="B10" s="41" t="s">
        <v>3526</v>
      </c>
      <c r="C10" s="41" t="s">
        <v>3527</v>
      </c>
      <c r="D10" s="446"/>
      <c r="E10" s="446"/>
      <c r="F10"/>
      <c r="G10"/>
      <c r="I10" s="336" t="s">
        <v>3524</v>
      </c>
      <c r="J10" s="341">
        <v>56000</v>
      </c>
      <c r="L10" s="338" t="s">
        <v>3526</v>
      </c>
      <c r="M10" s="337">
        <v>55000</v>
      </c>
      <c r="O10" s="336" t="s">
        <v>3528</v>
      </c>
      <c r="P10" s="337">
        <v>57000</v>
      </c>
    </row>
    <row r="11" spans="1:16" ht="35.25" customHeight="1">
      <c r="F11"/>
      <c r="G11"/>
      <c r="I11" s="339" t="s">
        <v>3526</v>
      </c>
      <c r="J11" s="340">
        <v>49000</v>
      </c>
      <c r="L11" s="336" t="s">
        <v>3524</v>
      </c>
      <c r="M11" s="337">
        <v>48000</v>
      </c>
      <c r="O11" s="336" t="s">
        <v>3529</v>
      </c>
      <c r="P11" s="337">
        <v>47000</v>
      </c>
    </row>
    <row r="12" spans="1:16" ht="35.25" customHeight="1">
      <c r="B12"/>
      <c r="C12"/>
      <c r="D12"/>
      <c r="E12"/>
      <c r="F12"/>
      <c r="G12"/>
      <c r="I12" s="336" t="s">
        <v>3530</v>
      </c>
      <c r="J12" s="341">
        <v>39000</v>
      </c>
      <c r="L12" s="338" t="s">
        <v>3530</v>
      </c>
      <c r="M12" s="337">
        <v>38000</v>
      </c>
      <c r="O12" s="338" t="s">
        <v>3530</v>
      </c>
      <c r="P12" s="337">
        <v>37000</v>
      </c>
    </row>
    <row r="13" spans="1:16" ht="35.25" customHeight="1">
      <c r="B13" s="199" t="s">
        <v>3519</v>
      </c>
      <c r="C13" s="199" t="s">
        <v>3520</v>
      </c>
      <c r="D13" s="451" t="s">
        <v>3521</v>
      </c>
      <c r="E13" s="451"/>
      <c r="F13"/>
      <c r="G13"/>
      <c r="I13" s="339" t="s">
        <v>3531</v>
      </c>
      <c r="J13" s="340">
        <v>99000</v>
      </c>
      <c r="L13" s="338" t="s">
        <v>3531</v>
      </c>
      <c r="M13" s="337">
        <v>98000</v>
      </c>
      <c r="O13" s="338" t="s">
        <v>3531</v>
      </c>
      <c r="P13" s="337">
        <v>97000</v>
      </c>
    </row>
    <row r="14" spans="1:16" ht="35.25" customHeight="1">
      <c r="B14" s="41" t="s">
        <v>3522</v>
      </c>
      <c r="C14" s="41" t="s">
        <v>3523</v>
      </c>
      <c r="D14" s="452"/>
      <c r="E14" s="452"/>
      <c r="F14"/>
      <c r="G14"/>
      <c r="I14" s="336" t="s">
        <v>3532</v>
      </c>
      <c r="J14" s="341">
        <v>199000</v>
      </c>
      <c r="L14" s="338" t="s">
        <v>3532</v>
      </c>
      <c r="M14" s="337">
        <v>198000</v>
      </c>
      <c r="O14" s="338" t="s">
        <v>3532</v>
      </c>
      <c r="P14" s="337">
        <v>197000</v>
      </c>
    </row>
    <row r="15" spans="1:16" ht="35.25" customHeight="1">
      <c r="B15" s="41" t="s">
        <v>3524</v>
      </c>
      <c r="C15" s="41" t="s">
        <v>3525</v>
      </c>
      <c r="D15" s="453"/>
      <c r="E15" s="453"/>
      <c r="F15"/>
      <c r="G15"/>
      <c r="I15" s="339" t="s">
        <v>3528</v>
      </c>
      <c r="J15" s="340">
        <v>19000</v>
      </c>
      <c r="L15" s="338" t="s">
        <v>3528</v>
      </c>
      <c r="M15" s="337">
        <v>18000</v>
      </c>
      <c r="O15" s="338" t="s">
        <v>3524</v>
      </c>
      <c r="P15" s="337">
        <v>17000</v>
      </c>
    </row>
    <row r="16" spans="1:16" ht="35.25" customHeight="1">
      <c r="B16" s="41" t="s">
        <v>3526</v>
      </c>
      <c r="C16" s="41" t="s">
        <v>3527</v>
      </c>
      <c r="D16" s="453"/>
      <c r="E16" s="453"/>
      <c r="I16" s="336" t="s">
        <v>3529</v>
      </c>
      <c r="J16" s="341">
        <v>29000</v>
      </c>
      <c r="L16" s="338" t="s">
        <v>3529</v>
      </c>
      <c r="M16" s="337">
        <v>28000</v>
      </c>
      <c r="O16" s="338" t="s">
        <v>3526</v>
      </c>
      <c r="P16" s="337">
        <v>27000</v>
      </c>
    </row>
    <row r="17" spans="7:16" ht="35.25" customHeight="1">
      <c r="I17" s="342" t="s">
        <v>3533</v>
      </c>
      <c r="J17" s="343">
        <v>9000</v>
      </c>
      <c r="L17" s="344" t="s">
        <v>3533</v>
      </c>
      <c r="M17" s="345">
        <v>8000</v>
      </c>
      <c r="O17" s="344" t="s">
        <v>3533</v>
      </c>
      <c r="P17" s="345">
        <v>7000</v>
      </c>
    </row>
    <row r="19" spans="7:16">
      <c r="G19" s="44"/>
    </row>
    <row r="40" spans="2:18" ht="35.1" customHeight="1">
      <c r="B40" s="454" t="s">
        <v>3534</v>
      </c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</row>
    <row r="41" spans="2:18" ht="35.1" customHeight="1"/>
    <row r="42" spans="2:18" ht="35.1" customHeight="1"/>
    <row r="43" spans="2:18" ht="35.1" customHeight="1">
      <c r="B43" s="200" t="s">
        <v>3535</v>
      </c>
      <c r="C43" s="200" t="s">
        <v>3520</v>
      </c>
      <c r="D43" s="200" t="s">
        <v>3521</v>
      </c>
      <c r="E43" s="200" t="s">
        <v>3536</v>
      </c>
    </row>
    <row r="44" spans="2:18" ht="35.1" customHeight="1">
      <c r="B44" s="346"/>
      <c r="C44" s="346"/>
      <c r="D44" s="347"/>
      <c r="E44" s="347"/>
    </row>
    <row r="45" spans="2:18" ht="35.1" customHeight="1"/>
    <row r="46" spans="2:18" ht="35.1" customHeight="1">
      <c r="H46" s="194" t="s">
        <v>3519</v>
      </c>
      <c r="I46" s="194" t="s">
        <v>3521</v>
      </c>
      <c r="J46" s="194" t="s">
        <v>3537</v>
      </c>
      <c r="L46" s="194" t="s">
        <v>3519</v>
      </c>
      <c r="M46" s="194" t="s">
        <v>3521</v>
      </c>
      <c r="N46" s="194" t="s">
        <v>3537</v>
      </c>
      <c r="P46" s="194" t="s">
        <v>3519</v>
      </c>
      <c r="Q46" s="194" t="s">
        <v>3521</v>
      </c>
      <c r="R46" s="194" t="s">
        <v>3537</v>
      </c>
    </row>
    <row r="47" spans="2:18" ht="35.1" customHeight="1">
      <c r="H47" s="196" t="s">
        <v>3522</v>
      </c>
      <c r="I47" s="43">
        <v>23000</v>
      </c>
      <c r="J47" s="43" t="s">
        <v>3538</v>
      </c>
      <c r="L47" s="197" t="s">
        <v>3522</v>
      </c>
      <c r="M47" s="198">
        <v>24000</v>
      </c>
      <c r="N47" s="198" t="s">
        <v>3539</v>
      </c>
      <c r="P47" s="197" t="s">
        <v>3522</v>
      </c>
      <c r="Q47" s="198">
        <v>27000</v>
      </c>
      <c r="R47" s="41" t="s">
        <v>3539</v>
      </c>
    </row>
    <row r="48" spans="2:18" ht="35.1" customHeight="1">
      <c r="H48" s="196" t="s">
        <v>3524</v>
      </c>
      <c r="I48" s="43">
        <v>56000</v>
      </c>
      <c r="J48" s="43" t="s">
        <v>3538</v>
      </c>
      <c r="L48" s="197" t="s">
        <v>3526</v>
      </c>
      <c r="M48" s="198">
        <v>55000</v>
      </c>
      <c r="N48" s="198" t="s">
        <v>3539</v>
      </c>
      <c r="P48" s="196" t="s">
        <v>3528</v>
      </c>
      <c r="Q48" s="198">
        <v>57000</v>
      </c>
      <c r="R48" s="41" t="s">
        <v>3539</v>
      </c>
    </row>
    <row r="49" spans="8:18" ht="35.1" customHeight="1">
      <c r="H49" s="196" t="s">
        <v>3526</v>
      </c>
      <c r="I49" s="43">
        <v>49000</v>
      </c>
      <c r="J49" s="43" t="s">
        <v>3538</v>
      </c>
      <c r="L49" s="196" t="s">
        <v>3524</v>
      </c>
      <c r="M49" s="198">
        <v>48000</v>
      </c>
      <c r="N49" s="198" t="s">
        <v>3539</v>
      </c>
      <c r="P49" s="196" t="s">
        <v>3529</v>
      </c>
      <c r="Q49" s="198">
        <v>47000</v>
      </c>
      <c r="R49" s="41" t="s">
        <v>3539</v>
      </c>
    </row>
    <row r="50" spans="8:18" ht="35.1" customHeight="1">
      <c r="H50" s="196" t="s">
        <v>3530</v>
      </c>
      <c r="I50" s="43">
        <v>39000</v>
      </c>
      <c r="J50" s="43" t="s">
        <v>3540</v>
      </c>
      <c r="L50" s="197" t="s">
        <v>3530</v>
      </c>
      <c r="M50" s="198">
        <v>38000</v>
      </c>
      <c r="N50" s="198" t="s">
        <v>3541</v>
      </c>
      <c r="P50" s="197" t="s">
        <v>3530</v>
      </c>
      <c r="Q50" s="198">
        <v>37000</v>
      </c>
      <c r="R50" s="41" t="s">
        <v>3541</v>
      </c>
    </row>
    <row r="51" spans="8:18" ht="35.1" customHeight="1">
      <c r="H51" s="196" t="s">
        <v>3531</v>
      </c>
      <c r="I51" s="43">
        <v>99000</v>
      </c>
      <c r="J51" s="43" t="s">
        <v>3542</v>
      </c>
      <c r="L51" s="197" t="s">
        <v>3531</v>
      </c>
      <c r="M51" s="198">
        <v>98000</v>
      </c>
      <c r="N51" s="198" t="s">
        <v>3543</v>
      </c>
      <c r="P51" s="197" t="s">
        <v>3531</v>
      </c>
      <c r="Q51" s="198">
        <v>97000</v>
      </c>
      <c r="R51" s="41" t="s">
        <v>3543</v>
      </c>
    </row>
    <row r="52" spans="8:18" ht="35.1" customHeight="1">
      <c r="H52" s="196" t="s">
        <v>3532</v>
      </c>
      <c r="I52" s="43">
        <v>199000</v>
      </c>
      <c r="J52" s="43" t="s">
        <v>3538</v>
      </c>
      <c r="L52" s="197" t="s">
        <v>3532</v>
      </c>
      <c r="M52" s="198">
        <v>198000</v>
      </c>
      <c r="N52" s="198" t="s">
        <v>3539</v>
      </c>
      <c r="P52" s="197" t="s">
        <v>3532</v>
      </c>
      <c r="Q52" s="198">
        <v>197000</v>
      </c>
      <c r="R52" s="41" t="s">
        <v>3539</v>
      </c>
    </row>
    <row r="53" spans="8:18" ht="35.1" customHeight="1">
      <c r="H53" s="196" t="s">
        <v>3528</v>
      </c>
      <c r="I53" s="43">
        <v>19000</v>
      </c>
      <c r="J53" s="43" t="s">
        <v>3538</v>
      </c>
      <c r="L53" s="197" t="s">
        <v>3528</v>
      </c>
      <c r="M53" s="198">
        <v>18000</v>
      </c>
      <c r="N53" s="198" t="s">
        <v>3539</v>
      </c>
      <c r="P53" s="197" t="s">
        <v>3524</v>
      </c>
      <c r="Q53" s="198">
        <v>17000</v>
      </c>
      <c r="R53" s="41" t="s">
        <v>3539</v>
      </c>
    </row>
    <row r="54" spans="8:18" ht="35.1" customHeight="1">
      <c r="H54" s="196" t="s">
        <v>3529</v>
      </c>
      <c r="I54" s="43">
        <v>29000</v>
      </c>
      <c r="J54" s="43" t="s">
        <v>3538</v>
      </c>
      <c r="L54" s="197" t="s">
        <v>3529</v>
      </c>
      <c r="M54" s="198">
        <v>28000</v>
      </c>
      <c r="N54" s="198" t="s">
        <v>3539</v>
      </c>
      <c r="P54" s="197" t="s">
        <v>3526</v>
      </c>
      <c r="Q54" s="198">
        <v>27000</v>
      </c>
      <c r="R54" s="41" t="s">
        <v>3539</v>
      </c>
    </row>
    <row r="55" spans="8:18" ht="35.1" customHeight="1">
      <c r="H55" s="196" t="s">
        <v>3533</v>
      </c>
      <c r="I55" s="43">
        <v>9000</v>
      </c>
      <c r="J55" s="43" t="s">
        <v>3538</v>
      </c>
      <c r="L55" s="197" t="s">
        <v>3533</v>
      </c>
      <c r="M55" s="198">
        <v>8000</v>
      </c>
      <c r="N55" s="198" t="s">
        <v>3539</v>
      </c>
      <c r="P55" s="197" t="s">
        <v>3533</v>
      </c>
      <c r="Q55" s="198">
        <v>7000</v>
      </c>
      <c r="R55" s="41" t="s">
        <v>3539</v>
      </c>
    </row>
  </sheetData>
  <mergeCells count="11">
    <mergeCell ref="D13:E13"/>
    <mergeCell ref="D14:E14"/>
    <mergeCell ref="D15:E15"/>
    <mergeCell ref="B40:R40"/>
    <mergeCell ref="D16:E16"/>
    <mergeCell ref="D10:E10"/>
    <mergeCell ref="A1:XFD3"/>
    <mergeCell ref="B5:P5"/>
    <mergeCell ref="D7:E7"/>
    <mergeCell ref="D8:E8"/>
    <mergeCell ref="D9:E9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E7F3A-09A3-47C8-A1B9-DA5E00425897}">
  <sheetPr codeName="Sheet4"/>
  <dimension ref="A1:N93"/>
  <sheetViews>
    <sheetView showGridLines="0" workbookViewId="0">
      <selection sqref="A1:XFD3"/>
    </sheetView>
  </sheetViews>
  <sheetFormatPr defaultColWidth="9" defaultRowHeight="19.5"/>
  <cols>
    <col min="1" max="1" width="5.625" style="4" customWidth="1"/>
    <col min="2" max="24" width="15.625" style="4" customWidth="1"/>
    <col min="25" max="16384" width="9" style="4"/>
  </cols>
  <sheetData>
    <row r="1" spans="1:11" s="438" customFormat="1" ht="20.100000000000001" customHeight="1">
      <c r="A1" s="437" t="s">
        <v>16</v>
      </c>
    </row>
    <row r="2" spans="1:11" s="440" customFormat="1" ht="20.100000000000001" customHeight="1">
      <c r="A2" s="439"/>
    </row>
    <row r="3" spans="1:11" s="442" customFormat="1" ht="20.100000000000001" customHeight="1">
      <c r="A3" s="441"/>
    </row>
    <row r="4" spans="1:11" ht="20.100000000000001" customHeight="1">
      <c r="B4" s="201"/>
      <c r="K4" s="201"/>
    </row>
    <row r="5" spans="1:11" ht="20.100000000000001" customHeight="1">
      <c r="B5" s="218" t="s">
        <v>4860</v>
      </c>
      <c r="C5" s="458" t="s">
        <v>4855</v>
      </c>
      <c r="D5" s="459"/>
      <c r="E5" s="459"/>
      <c r="F5" s="459"/>
      <c r="G5" s="460"/>
      <c r="H5" s="429" t="s">
        <v>4856</v>
      </c>
      <c r="I5" s="429"/>
      <c r="J5" s="429"/>
      <c r="K5" s="429"/>
    </row>
    <row r="6" spans="1:11" ht="20.100000000000001" customHeight="1">
      <c r="B6" s="227" t="s">
        <v>4857</v>
      </c>
      <c r="C6" s="464" t="s">
        <v>4858</v>
      </c>
      <c r="D6" s="465"/>
      <c r="E6" s="465"/>
      <c r="F6" s="465"/>
      <c r="G6" s="466"/>
      <c r="H6" s="444" t="s">
        <v>3547</v>
      </c>
      <c r="I6" s="444"/>
      <c r="J6" s="444"/>
      <c r="K6" s="444"/>
    </row>
    <row r="7" spans="1:11" ht="20.100000000000001" customHeight="1">
      <c r="B7" s="201"/>
      <c r="K7" s="201"/>
    </row>
    <row r="8" spans="1:11" ht="20.100000000000001" customHeight="1">
      <c r="B8" s="201"/>
      <c r="K8" s="201"/>
    </row>
    <row r="9" spans="1:11" ht="20.100000000000001" customHeight="1">
      <c r="B9" s="455" t="s">
        <v>4859</v>
      </c>
      <c r="C9" s="456"/>
      <c r="D9" s="456"/>
      <c r="E9" s="456"/>
      <c r="F9" s="456"/>
      <c r="G9" s="456"/>
      <c r="H9" s="456"/>
      <c r="I9" s="456"/>
      <c r="J9" s="457"/>
      <c r="K9"/>
    </row>
    <row r="10" spans="1:11" ht="20.100000000000001" customHeight="1">
      <c r="B10"/>
      <c r="C10"/>
      <c r="D10"/>
      <c r="E10"/>
      <c r="F10"/>
      <c r="G10"/>
      <c r="H10"/>
      <c r="I10"/>
      <c r="J10"/>
      <c r="K10"/>
    </row>
    <row r="11" spans="1:11" ht="20.100000000000001" customHeight="1">
      <c r="B11" s="230" t="s">
        <v>3544</v>
      </c>
      <c r="C11" s="461" t="s">
        <v>3545</v>
      </c>
      <c r="D11" s="462"/>
      <c r="F11" s="461" t="s">
        <v>3546</v>
      </c>
      <c r="G11" s="463"/>
      <c r="H11" s="463"/>
      <c r="I11" s="463"/>
      <c r="J11" s="462"/>
      <c r="K11" s="201"/>
    </row>
    <row r="12" spans="1:11" ht="39" customHeight="1">
      <c r="B12" s="231" t="s">
        <v>4880</v>
      </c>
      <c r="C12" s="467"/>
      <c r="D12" s="468"/>
      <c r="F12" s="230" t="s">
        <v>3548</v>
      </c>
      <c r="G12" s="230" t="s">
        <v>3549</v>
      </c>
      <c r="H12" s="230" t="s">
        <v>3550</v>
      </c>
      <c r="I12" s="230" t="s">
        <v>3551</v>
      </c>
      <c r="J12" s="230" t="s">
        <v>3552</v>
      </c>
    </row>
    <row r="13" spans="1:11" ht="20.100000000000001" customHeight="1">
      <c r="B13" s="231" t="s">
        <v>4881</v>
      </c>
      <c r="C13" s="467"/>
      <c r="D13" s="468"/>
      <c r="F13" s="232" t="s">
        <v>3553</v>
      </c>
      <c r="G13" s="231" t="s">
        <v>3554</v>
      </c>
      <c r="H13" s="231" t="s">
        <v>3555</v>
      </c>
      <c r="I13" s="231" t="s">
        <v>3556</v>
      </c>
      <c r="J13" s="231" t="s">
        <v>3557</v>
      </c>
    </row>
    <row r="14" spans="1:11" ht="20.100000000000001" customHeight="1">
      <c r="B14" s="231" t="s">
        <v>4882</v>
      </c>
      <c r="C14" s="467"/>
      <c r="D14" s="468"/>
      <c r="F14" s="232" t="s">
        <v>3558</v>
      </c>
      <c r="G14" s="231" t="s">
        <v>3559</v>
      </c>
      <c r="H14" s="231" t="s">
        <v>3560</v>
      </c>
      <c r="I14" s="231" t="s">
        <v>3561</v>
      </c>
      <c r="J14" s="231" t="s">
        <v>3562</v>
      </c>
    </row>
    <row r="15" spans="1:11" ht="20.100000000000001" customHeight="1">
      <c r="B15" s="231" t="s">
        <v>4883</v>
      </c>
      <c r="C15" s="467"/>
      <c r="D15" s="468"/>
      <c r="F15" s="232" t="s">
        <v>3563</v>
      </c>
      <c r="G15" s="231" t="s">
        <v>3564</v>
      </c>
      <c r="H15" s="231" t="s">
        <v>3565</v>
      </c>
      <c r="I15" s="231" t="s">
        <v>3566</v>
      </c>
      <c r="J15" s="231" t="s">
        <v>3567</v>
      </c>
    </row>
    <row r="16" spans="1:11" ht="20.100000000000001" customHeight="1">
      <c r="B16" s="231" t="s">
        <v>4884</v>
      </c>
      <c r="C16" s="467"/>
      <c r="D16" s="468"/>
      <c r="F16" s="232" t="s">
        <v>3568</v>
      </c>
      <c r="G16" s="231" t="s">
        <v>3569</v>
      </c>
      <c r="H16" s="231" t="s">
        <v>3570</v>
      </c>
      <c r="I16" s="231" t="s">
        <v>3571</v>
      </c>
      <c r="J16" s="231" t="s">
        <v>3572</v>
      </c>
    </row>
    <row r="17" spans="2:11" ht="20.100000000000001" customHeight="1">
      <c r="B17" s="231" t="s">
        <v>4885</v>
      </c>
      <c r="C17" s="467"/>
      <c r="D17" s="468"/>
      <c r="F17" s="232" t="s">
        <v>3573</v>
      </c>
      <c r="G17" s="231" t="s">
        <v>3574</v>
      </c>
      <c r="H17" s="231" t="s">
        <v>3575</v>
      </c>
      <c r="I17" s="231" t="s">
        <v>3576</v>
      </c>
      <c r="J17" s="231" t="s">
        <v>3577</v>
      </c>
    </row>
    <row r="18" spans="2:11" ht="20.100000000000001" customHeight="1">
      <c r="B18" s="231" t="s">
        <v>4886</v>
      </c>
      <c r="C18" s="467"/>
      <c r="D18" s="468"/>
      <c r="F18" s="232" t="s">
        <v>3578</v>
      </c>
      <c r="G18" s="231" t="s">
        <v>3579</v>
      </c>
      <c r="H18" s="231" t="s">
        <v>3580</v>
      </c>
      <c r="I18" s="231" t="s">
        <v>3581</v>
      </c>
      <c r="J18" s="231" t="s">
        <v>3582</v>
      </c>
    </row>
    <row r="19" spans="2:11" ht="20.100000000000001" customHeight="1">
      <c r="B19" s="231" t="s">
        <v>4887</v>
      </c>
      <c r="C19" s="467"/>
      <c r="D19" s="468"/>
      <c r="F19" s="232" t="s">
        <v>3583</v>
      </c>
      <c r="G19" s="231" t="s">
        <v>3584</v>
      </c>
      <c r="H19" s="231" t="s">
        <v>3585</v>
      </c>
      <c r="I19" s="231" t="s">
        <v>3586</v>
      </c>
      <c r="J19" s="231" t="s">
        <v>3587</v>
      </c>
    </row>
    <row r="20" spans="2:11" ht="20.100000000000001" customHeight="1">
      <c r="B20" s="231" t="s">
        <v>4888</v>
      </c>
      <c r="C20" s="467"/>
      <c r="D20" s="468"/>
      <c r="F20" s="232" t="s">
        <v>3588</v>
      </c>
      <c r="G20" s="231" t="s">
        <v>3589</v>
      </c>
      <c r="H20" s="231" t="s">
        <v>3590</v>
      </c>
      <c r="I20" s="231" t="s">
        <v>3591</v>
      </c>
      <c r="J20" s="231" t="s">
        <v>3592</v>
      </c>
    </row>
    <row r="21" spans="2:11" ht="20.100000000000001" customHeight="1">
      <c r="B21" s="231" t="s">
        <v>4889</v>
      </c>
      <c r="C21" s="467"/>
      <c r="D21" s="468"/>
      <c r="F21" s="232" t="s">
        <v>3593</v>
      </c>
      <c r="G21" s="231" t="s">
        <v>3594</v>
      </c>
      <c r="H21" s="231" t="s">
        <v>3595</v>
      </c>
      <c r="I21" s="231" t="s">
        <v>3596</v>
      </c>
      <c r="J21" s="231" t="s">
        <v>3597</v>
      </c>
    </row>
    <row r="22" spans="2:11" ht="20.100000000000001" customHeight="1">
      <c r="G22"/>
      <c r="H22"/>
      <c r="I22"/>
      <c r="J22"/>
    </row>
    <row r="23" spans="2:11" ht="20.100000000000001" customHeight="1">
      <c r="G23"/>
      <c r="K23"/>
    </row>
    <row r="24" spans="2:11" ht="20.100000000000001" customHeight="1">
      <c r="B24"/>
      <c r="C24"/>
      <c r="D24"/>
      <c r="E24"/>
      <c r="F24"/>
      <c r="G24"/>
      <c r="H24"/>
      <c r="I24"/>
      <c r="J24"/>
    </row>
    <row r="25" spans="2:11" ht="20.100000000000001" customHeight="1">
      <c r="B25"/>
      <c r="C25"/>
      <c r="D25"/>
      <c r="E25"/>
      <c r="F25"/>
      <c r="G25"/>
      <c r="H25"/>
      <c r="I25"/>
      <c r="J25"/>
    </row>
    <row r="26" spans="2:11" ht="20.100000000000001" customHeight="1">
      <c r="B26"/>
      <c r="C26"/>
      <c r="D26"/>
      <c r="E26"/>
      <c r="F26"/>
      <c r="G26"/>
      <c r="H26"/>
      <c r="I26"/>
      <c r="J26"/>
    </row>
    <row r="27" spans="2:11" ht="20.100000000000001" customHeight="1">
      <c r="B27"/>
      <c r="C27"/>
      <c r="D27"/>
      <c r="E27"/>
      <c r="F27"/>
      <c r="G27"/>
      <c r="H27"/>
      <c r="I27"/>
      <c r="J27"/>
    </row>
    <row r="28" spans="2:11" ht="20.100000000000001" customHeight="1">
      <c r="B28"/>
      <c r="C28"/>
      <c r="D28"/>
      <c r="E28"/>
      <c r="F28"/>
      <c r="G28"/>
      <c r="H28"/>
      <c r="I28"/>
      <c r="J28"/>
    </row>
    <row r="29" spans="2:11" ht="20.100000000000001" customHeight="1">
      <c r="B29"/>
      <c r="C29"/>
      <c r="D29"/>
      <c r="E29"/>
      <c r="F29"/>
      <c r="G29"/>
      <c r="H29"/>
      <c r="I29"/>
      <c r="J29"/>
    </row>
    <row r="30" spans="2:11" ht="20.100000000000001" customHeight="1">
      <c r="B30"/>
      <c r="C30"/>
      <c r="D30"/>
      <c r="E30"/>
      <c r="F30"/>
      <c r="G30"/>
      <c r="H30"/>
      <c r="I30"/>
      <c r="J30"/>
    </row>
    <row r="31" spans="2:11" ht="20.100000000000001" customHeight="1"/>
    <row r="32" spans="2:11" ht="20.100000000000001" customHeight="1"/>
    <row r="33" spans="14:14" ht="20.100000000000001" customHeight="1"/>
    <row r="34" spans="14:14" ht="20.100000000000001" customHeight="1">
      <c r="N34"/>
    </row>
    <row r="35" spans="14:14" ht="20.100000000000001" customHeight="1"/>
    <row r="36" spans="14:14" ht="20.100000000000001" customHeight="1"/>
    <row r="37" spans="14:14" ht="20.100000000000001" customHeight="1"/>
    <row r="38" spans="14:14" ht="20.100000000000001" customHeight="1"/>
    <row r="39" spans="14:14" ht="20.100000000000001" customHeight="1"/>
    <row r="40" spans="14:14" ht="20.100000000000001" customHeight="1"/>
    <row r="41" spans="14:14" ht="20.100000000000001" customHeight="1"/>
    <row r="42" spans="14:14" ht="20.100000000000001" customHeight="1"/>
    <row r="43" spans="14:14" ht="20.100000000000001" customHeight="1"/>
    <row r="44" spans="14:14" ht="20.100000000000001" customHeight="1"/>
    <row r="45" spans="14:14" ht="20.100000000000001" customHeight="1"/>
    <row r="46" spans="14:14" ht="20.100000000000001" customHeight="1"/>
    <row r="47" spans="14:14" ht="20.100000000000001" customHeight="1"/>
    <row r="48" spans="14:14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</sheetData>
  <mergeCells count="18">
    <mergeCell ref="C21:D2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B9:J9"/>
    <mergeCell ref="C5:G5"/>
    <mergeCell ref="A1:XFD3"/>
    <mergeCell ref="C11:D11"/>
    <mergeCell ref="F11:J11"/>
    <mergeCell ref="H5:K5"/>
    <mergeCell ref="H6:K6"/>
    <mergeCell ref="C6:G6"/>
  </mergeCells>
  <phoneticPr fontId="3" type="noConversion"/>
  <conditionalFormatting sqref="B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{5840488D-BB18-499C-BE12-4DAF2F41DE5D}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40488D-BB18-499C-BE12-4DAF2F41DE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58669-FA8C-44C7-8A3B-9A1F6057B589}">
  <sheetPr codeName="Sheet5"/>
  <dimension ref="A1:R31"/>
  <sheetViews>
    <sheetView showGridLines="0" workbookViewId="0">
      <selection sqref="A1:XFD3"/>
    </sheetView>
  </sheetViews>
  <sheetFormatPr defaultRowHeight="16.5"/>
  <cols>
    <col min="1" max="1" width="5.625" customWidth="1"/>
    <col min="2" max="2" width="12.25" customWidth="1"/>
    <col min="3" max="3" width="1.75" customWidth="1"/>
    <col min="4" max="4" width="12.25" customWidth="1"/>
    <col min="5" max="5" width="1.75" customWidth="1"/>
    <col min="6" max="6" width="12.25" customWidth="1"/>
    <col min="9" max="18" width="12.625" customWidth="1"/>
  </cols>
  <sheetData>
    <row r="1" spans="1:18" s="438" customFormat="1">
      <c r="A1" s="437" t="s">
        <v>17</v>
      </c>
    </row>
    <row r="2" spans="1:18" s="440" customFormat="1">
      <c r="A2" s="439"/>
    </row>
    <row r="3" spans="1:18" s="442" customFormat="1">
      <c r="A3" s="441"/>
    </row>
    <row r="5" spans="1:18" ht="21" customHeight="1">
      <c r="B5" s="233" t="s">
        <v>3598</v>
      </c>
      <c r="C5" s="234"/>
      <c r="D5" s="233" t="s">
        <v>3599</v>
      </c>
      <c r="E5" s="234"/>
      <c r="F5" s="233" t="s">
        <v>3600</v>
      </c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</row>
    <row r="6" spans="1:18" ht="17.25">
      <c r="B6" s="235" t="s">
        <v>3601</v>
      </c>
      <c r="C6" s="234"/>
      <c r="D6" s="235" t="s">
        <v>3602</v>
      </c>
      <c r="E6" s="234"/>
      <c r="F6" s="235" t="s">
        <v>3603</v>
      </c>
      <c r="G6" s="234"/>
      <c r="H6" s="234"/>
      <c r="I6" s="435" t="s">
        <v>3604</v>
      </c>
      <c r="J6" s="435"/>
      <c r="K6" s="435"/>
      <c r="L6" s="435"/>
      <c r="M6" s="435"/>
      <c r="N6" s="435"/>
      <c r="O6" s="435"/>
      <c r="P6" s="435"/>
      <c r="Q6" s="435"/>
      <c r="R6" s="435"/>
    </row>
    <row r="7" spans="1:18" ht="21" customHeight="1">
      <c r="B7" s="234"/>
      <c r="C7" s="234"/>
      <c r="D7" s="234"/>
      <c r="E7" s="234"/>
      <c r="F7" s="23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</row>
    <row r="8" spans="1:18" ht="20.100000000000001" customHeight="1">
      <c r="B8" s="236"/>
      <c r="C8" s="234"/>
      <c r="D8" s="236"/>
      <c r="E8" s="234"/>
      <c r="F8" s="236"/>
      <c r="G8" s="234"/>
      <c r="H8" s="234"/>
      <c r="I8" s="233" t="s">
        <v>3598</v>
      </c>
      <c r="J8" s="235" t="s">
        <v>3601</v>
      </c>
      <c r="K8" s="234"/>
      <c r="L8" s="233" t="s">
        <v>3599</v>
      </c>
      <c r="M8" s="235" t="s">
        <v>18</v>
      </c>
      <c r="N8" s="234"/>
      <c r="O8" s="233" t="s">
        <v>3600</v>
      </c>
      <c r="P8" s="235" t="s">
        <v>3605</v>
      </c>
      <c r="Q8" s="235" t="s">
        <v>3606</v>
      </c>
      <c r="R8" s="235" t="s">
        <v>3607</v>
      </c>
    </row>
    <row r="9" spans="1:18" ht="20.100000000000001" customHeight="1">
      <c r="B9" s="236"/>
      <c r="C9" s="234"/>
      <c r="D9" s="236"/>
      <c r="E9" s="234"/>
      <c r="F9" s="236"/>
      <c r="G9" s="234"/>
      <c r="H9" s="234"/>
      <c r="I9" s="234"/>
      <c r="J9" s="231" t="s">
        <v>18</v>
      </c>
      <c r="K9" s="234"/>
      <c r="L9" s="234"/>
      <c r="M9" s="231" t="s">
        <v>3608</v>
      </c>
      <c r="N9" s="234"/>
      <c r="O9" s="234"/>
      <c r="P9" s="231" t="s">
        <v>3609</v>
      </c>
      <c r="Q9" s="231" t="s">
        <v>3610</v>
      </c>
      <c r="R9" s="231" t="s">
        <v>3611</v>
      </c>
    </row>
    <row r="10" spans="1:18" ht="20.100000000000001" customHeight="1">
      <c r="B10" s="236"/>
      <c r="C10" s="234"/>
      <c r="D10" s="236"/>
      <c r="E10" s="234"/>
      <c r="F10" s="236"/>
      <c r="G10" s="234"/>
      <c r="H10" s="234"/>
      <c r="I10" s="234"/>
      <c r="J10" s="231" t="s">
        <v>3612</v>
      </c>
      <c r="K10" s="234"/>
      <c r="L10" s="234"/>
      <c r="M10" s="231" t="s">
        <v>3613</v>
      </c>
      <c r="N10" s="234"/>
      <c r="O10" s="234"/>
      <c r="P10" s="231" t="s">
        <v>3614</v>
      </c>
      <c r="Q10" s="231" t="s">
        <v>3615</v>
      </c>
      <c r="R10" s="231" t="s">
        <v>3616</v>
      </c>
    </row>
    <row r="11" spans="1:18" ht="20.100000000000001" customHeight="1">
      <c r="B11" s="236"/>
      <c r="C11" s="234"/>
      <c r="D11" s="236"/>
      <c r="E11" s="234"/>
      <c r="F11" s="236"/>
      <c r="G11" s="234"/>
      <c r="H11" s="234"/>
      <c r="I11" s="234"/>
      <c r="J11" s="231" t="s">
        <v>3617</v>
      </c>
      <c r="K11" s="234"/>
      <c r="L11" s="234"/>
      <c r="M11" s="231" t="s">
        <v>3618</v>
      </c>
      <c r="N11" s="234"/>
      <c r="O11" s="234"/>
      <c r="P11" s="231" t="s">
        <v>3619</v>
      </c>
      <c r="Q11" s="231" t="s">
        <v>3620</v>
      </c>
      <c r="R11" s="231" t="s">
        <v>3621</v>
      </c>
    </row>
    <row r="12" spans="1:18" ht="20.100000000000001" customHeight="1">
      <c r="B12" s="236"/>
      <c r="C12" s="234"/>
      <c r="D12" s="236"/>
      <c r="E12" s="234"/>
      <c r="F12" s="236"/>
      <c r="G12" s="234"/>
      <c r="H12" s="234"/>
      <c r="I12" s="234"/>
      <c r="J12" s="234"/>
      <c r="K12" s="234"/>
      <c r="L12" s="234"/>
      <c r="M12" s="234"/>
      <c r="N12" s="234"/>
      <c r="O12" s="234"/>
      <c r="P12" s="234"/>
      <c r="Q12" s="234"/>
      <c r="R12" s="234"/>
    </row>
    <row r="13" spans="1:18" ht="20.100000000000001" customHeight="1">
      <c r="B13" s="236"/>
      <c r="C13" s="234"/>
      <c r="D13" s="236"/>
      <c r="E13" s="234"/>
      <c r="F13" s="236"/>
      <c r="G13" s="234"/>
      <c r="H13" s="234"/>
      <c r="I13" s="234"/>
      <c r="J13" s="234"/>
      <c r="K13" s="234"/>
      <c r="L13" s="234"/>
      <c r="M13" s="234"/>
      <c r="N13" s="234"/>
      <c r="O13" s="234"/>
      <c r="P13" s="234"/>
      <c r="Q13" s="234"/>
      <c r="R13" s="234"/>
    </row>
    <row r="14" spans="1:18" ht="20.100000000000001" customHeight="1">
      <c r="B14" s="236"/>
      <c r="C14" s="234"/>
      <c r="D14" s="236"/>
      <c r="E14" s="234"/>
      <c r="F14" s="236"/>
      <c r="G14" s="234"/>
      <c r="H14" s="234"/>
      <c r="I14" s="234"/>
      <c r="J14" s="234"/>
      <c r="K14" s="234"/>
      <c r="L14" s="234"/>
      <c r="M14" s="235" t="s">
        <v>3612</v>
      </c>
      <c r="N14" s="234"/>
      <c r="O14" s="234"/>
      <c r="P14" s="235" t="s">
        <v>3622</v>
      </c>
      <c r="Q14" s="235" t="s">
        <v>3623</v>
      </c>
      <c r="R14" s="235" t="s">
        <v>3624</v>
      </c>
    </row>
    <row r="15" spans="1:18" ht="20.100000000000001" customHeight="1">
      <c r="B15" s="236"/>
      <c r="C15" s="234"/>
      <c r="D15" s="236"/>
      <c r="E15" s="234"/>
      <c r="F15" s="236"/>
      <c r="G15" s="234"/>
      <c r="H15" s="234"/>
      <c r="I15" s="234"/>
      <c r="J15" s="234"/>
      <c r="K15" s="234"/>
      <c r="L15" s="234"/>
      <c r="M15" s="231" t="s">
        <v>3625</v>
      </c>
      <c r="N15" s="234"/>
      <c r="O15" s="234"/>
      <c r="P15" s="231" t="s">
        <v>3626</v>
      </c>
      <c r="Q15" s="231" t="s">
        <v>3627</v>
      </c>
      <c r="R15" s="231" t="s">
        <v>3628</v>
      </c>
    </row>
    <row r="16" spans="1:18" ht="20.100000000000001" customHeight="1">
      <c r="B16" s="236"/>
      <c r="C16" s="234"/>
      <c r="D16" s="236"/>
      <c r="E16" s="234"/>
      <c r="F16" s="236"/>
      <c r="G16" s="234"/>
      <c r="H16" s="234"/>
      <c r="I16" s="234"/>
      <c r="J16" s="234"/>
      <c r="K16" s="234"/>
      <c r="L16" s="234"/>
      <c r="M16" s="231" t="s">
        <v>3629</v>
      </c>
      <c r="N16" s="234"/>
      <c r="O16" s="234"/>
      <c r="P16" s="231" t="s">
        <v>3630</v>
      </c>
      <c r="Q16" s="231" t="s">
        <v>3631</v>
      </c>
      <c r="R16" s="231" t="s">
        <v>3632</v>
      </c>
    </row>
    <row r="17" spans="2:18" ht="20.100000000000001" customHeight="1">
      <c r="B17" s="234"/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1" t="s">
        <v>3633</v>
      </c>
      <c r="N17" s="234"/>
      <c r="O17" s="234"/>
      <c r="P17" s="231" t="s">
        <v>3634</v>
      </c>
      <c r="Q17" s="231" t="s">
        <v>3635</v>
      </c>
      <c r="R17" s="231" t="s">
        <v>3636</v>
      </c>
    </row>
    <row r="18" spans="2:18" ht="20.100000000000001" customHeight="1">
      <c r="B18" s="234"/>
      <c r="C18" s="234"/>
      <c r="D18" s="234"/>
      <c r="E18" s="234"/>
      <c r="F18" s="234"/>
      <c r="G18" s="234"/>
      <c r="H18" s="234"/>
      <c r="I18" s="234"/>
      <c r="J18" s="234"/>
      <c r="K18" s="234"/>
      <c r="L18" s="234"/>
      <c r="M18" s="234"/>
      <c r="N18" s="234"/>
      <c r="O18" s="234"/>
      <c r="P18" s="234"/>
      <c r="Q18" s="234"/>
      <c r="R18" s="234"/>
    </row>
    <row r="19" spans="2:18" ht="20.100000000000001" customHeight="1">
      <c r="B19" s="234"/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235" t="s">
        <v>3617</v>
      </c>
      <c r="N19" s="234"/>
      <c r="O19" s="234"/>
      <c r="P19" s="235" t="s">
        <v>3637</v>
      </c>
      <c r="Q19" s="235" t="s">
        <v>3638</v>
      </c>
      <c r="R19" s="235" t="s">
        <v>3639</v>
      </c>
    </row>
    <row r="20" spans="2:18" ht="20.100000000000001" customHeight="1">
      <c r="B20" s="234"/>
      <c r="C20" s="234"/>
      <c r="D20" s="234"/>
      <c r="E20" s="234"/>
      <c r="F20" s="234"/>
      <c r="G20" s="234"/>
      <c r="H20" s="234"/>
      <c r="I20" s="234"/>
      <c r="J20" s="234"/>
      <c r="K20" s="234"/>
      <c r="L20" s="234"/>
      <c r="M20" s="231" t="s">
        <v>3640</v>
      </c>
      <c r="N20" s="234"/>
      <c r="O20" s="234"/>
      <c r="P20" s="231" t="s">
        <v>3641</v>
      </c>
      <c r="Q20" s="231" t="s">
        <v>3642</v>
      </c>
      <c r="R20" s="231" t="s">
        <v>3643</v>
      </c>
    </row>
    <row r="21" spans="2:18" ht="20.100000000000001" customHeight="1">
      <c r="B21" s="234"/>
      <c r="C21" s="234"/>
      <c r="D21" s="234"/>
      <c r="E21" s="234"/>
      <c r="F21" s="234"/>
      <c r="G21" s="234"/>
      <c r="H21" s="234"/>
      <c r="I21" s="234"/>
      <c r="J21" s="234"/>
      <c r="K21" s="234"/>
      <c r="L21" s="234"/>
      <c r="M21" s="231" t="s">
        <v>3644</v>
      </c>
      <c r="N21" s="234"/>
      <c r="O21" s="234"/>
      <c r="P21" s="231" t="s">
        <v>3645</v>
      </c>
      <c r="Q21" s="231" t="s">
        <v>3646</v>
      </c>
      <c r="R21" s="231" t="s">
        <v>3647</v>
      </c>
    </row>
    <row r="22" spans="2:18" ht="20.100000000000001" customHeight="1">
      <c r="B22" s="234"/>
      <c r="C22" s="234"/>
      <c r="D22" s="234"/>
      <c r="E22" s="234"/>
      <c r="F22" s="234"/>
      <c r="G22" s="234"/>
      <c r="H22" s="234"/>
      <c r="I22" s="234"/>
      <c r="J22" s="234"/>
      <c r="K22" s="234"/>
      <c r="L22" s="234"/>
      <c r="M22" s="231" t="s">
        <v>3648</v>
      </c>
      <c r="N22" s="234"/>
      <c r="O22" s="234"/>
      <c r="P22" s="231" t="s">
        <v>3649</v>
      </c>
      <c r="Q22" s="231" t="s">
        <v>3650</v>
      </c>
      <c r="R22" s="231" t="s">
        <v>3651</v>
      </c>
    </row>
    <row r="23" spans="2:18" ht="20.100000000000001" customHeight="1">
      <c r="B23" s="234"/>
      <c r="C23" s="234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</row>
    <row r="24" spans="2:18" ht="20.100000000000001" customHeight="1"/>
    <row r="25" spans="2:18" ht="20.100000000000001" customHeight="1"/>
    <row r="26" spans="2:18" ht="20.100000000000001" customHeight="1"/>
    <row r="27" spans="2:18" ht="20.100000000000001" customHeight="1"/>
    <row r="28" spans="2:18" ht="20.100000000000001" customHeight="1"/>
    <row r="29" spans="2:18" ht="20.100000000000001" customHeight="1"/>
    <row r="30" spans="2:18" ht="20.100000000000001" customHeight="1"/>
    <row r="31" spans="2:18" ht="20.100000000000001" customHeight="1"/>
  </sheetData>
  <mergeCells count="2">
    <mergeCell ref="A1:XFD3"/>
    <mergeCell ref="I6:R6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A0C03-9350-48D6-BD9A-EC729CF3E867}">
  <dimension ref="A1:H103"/>
  <sheetViews>
    <sheetView showGridLines="0" workbookViewId="0">
      <selection sqref="A1:XFD3"/>
    </sheetView>
  </sheetViews>
  <sheetFormatPr defaultRowHeight="16.5"/>
  <cols>
    <col min="1" max="1" width="5.625" customWidth="1"/>
    <col min="2" max="23" width="15.625" customWidth="1"/>
  </cols>
  <sheetData>
    <row r="1" spans="1:8" s="470" customFormat="1" ht="20.100000000000001" customHeight="1">
      <c r="A1" s="469" t="s">
        <v>5114</v>
      </c>
    </row>
    <row r="2" spans="1:8" s="470" customFormat="1" ht="20.100000000000001" customHeight="1"/>
    <row r="3" spans="1:8" s="471" customFormat="1" ht="20.100000000000001" customHeight="1" thickBot="1"/>
    <row r="4" spans="1:8" ht="20.100000000000001" customHeight="1" thickTop="1"/>
    <row r="5" spans="1:8" ht="20.100000000000001" customHeight="1">
      <c r="B5" s="218" t="s">
        <v>5115</v>
      </c>
      <c r="C5" s="429" t="s">
        <v>4855</v>
      </c>
      <c r="D5" s="429"/>
      <c r="E5" s="429"/>
      <c r="F5" s="429"/>
      <c r="G5" s="429"/>
      <c r="H5" s="429"/>
    </row>
    <row r="6" spans="1:8" ht="20.100000000000001" customHeight="1">
      <c r="B6" s="386" t="s">
        <v>5116</v>
      </c>
      <c r="C6" s="443" t="s">
        <v>5117</v>
      </c>
      <c r="D6" s="443"/>
      <c r="E6" s="443"/>
      <c r="F6" s="443"/>
      <c r="G6" s="443"/>
      <c r="H6" s="443"/>
    </row>
    <row r="7" spans="1:8" ht="20.100000000000001" customHeight="1"/>
    <row r="8" spans="1:8" ht="20.100000000000001" customHeight="1">
      <c r="B8" s="7" t="s">
        <v>0</v>
      </c>
      <c r="C8" s="387" t="s">
        <v>5118</v>
      </c>
      <c r="E8" s="7" t="s">
        <v>0</v>
      </c>
      <c r="F8" s="387"/>
    </row>
    <row r="9" spans="1:8" ht="20.100000000000001" customHeight="1"/>
    <row r="10" spans="1:8" ht="20.100000000000001" customHeight="1">
      <c r="B10" s="7" t="s">
        <v>5119</v>
      </c>
      <c r="C10" s="7" t="s">
        <v>0</v>
      </c>
      <c r="D10" s="7" t="s">
        <v>1</v>
      </c>
      <c r="E10" s="7" t="s">
        <v>4896</v>
      </c>
      <c r="F10" s="7" t="s">
        <v>2</v>
      </c>
      <c r="G10" s="7" t="s">
        <v>5120</v>
      </c>
      <c r="H10" s="388" t="s">
        <v>5121</v>
      </c>
    </row>
    <row r="11" spans="1:8" ht="20.100000000000001" customHeight="1">
      <c r="B11" s="193">
        <v>1</v>
      </c>
      <c r="C11" s="193" t="s">
        <v>3</v>
      </c>
      <c r="D11" s="193" t="s">
        <v>4</v>
      </c>
      <c r="E11" s="193" t="s">
        <v>4821</v>
      </c>
      <c r="F11" s="193" t="s">
        <v>5</v>
      </c>
      <c r="G11" s="193">
        <v>23</v>
      </c>
      <c r="H11" s="50">
        <v>15</v>
      </c>
    </row>
    <row r="12" spans="1:8" ht="20.100000000000001" customHeight="1">
      <c r="B12" s="193">
        <v>2</v>
      </c>
      <c r="C12" s="193" t="s">
        <v>6</v>
      </c>
      <c r="D12" s="193" t="s">
        <v>7</v>
      </c>
      <c r="E12" s="193" t="s">
        <v>4821</v>
      </c>
      <c r="F12" s="193" t="s">
        <v>5</v>
      </c>
      <c r="G12" s="193">
        <v>5</v>
      </c>
      <c r="H12" s="50" t="s">
        <v>5122</v>
      </c>
    </row>
    <row r="13" spans="1:8" ht="20.100000000000001" customHeight="1">
      <c r="B13" s="193">
        <v>3</v>
      </c>
      <c r="C13" s="193" t="s">
        <v>8</v>
      </c>
      <c r="D13" s="193" t="s">
        <v>7</v>
      </c>
      <c r="E13" s="193" t="s">
        <v>5123</v>
      </c>
      <c r="F13" s="193" t="s">
        <v>9</v>
      </c>
      <c r="G13" s="193">
        <v>18</v>
      </c>
      <c r="H13" s="50">
        <v>2</v>
      </c>
    </row>
    <row r="14" spans="1:8" ht="20.100000000000001" customHeight="1">
      <c r="B14" s="193">
        <v>4</v>
      </c>
      <c r="C14" s="193" t="s">
        <v>10</v>
      </c>
      <c r="D14" s="193" t="s">
        <v>7</v>
      </c>
      <c r="E14" s="193" t="s">
        <v>5123</v>
      </c>
      <c r="F14" s="193" t="s">
        <v>9</v>
      </c>
      <c r="G14" s="193">
        <v>6</v>
      </c>
      <c r="H14" s="50" t="s">
        <v>5122</v>
      </c>
    </row>
    <row r="15" spans="1:8" ht="20.100000000000001" customHeight="1">
      <c r="B15" s="193">
        <v>5</v>
      </c>
      <c r="C15" s="193" t="s">
        <v>5124</v>
      </c>
      <c r="D15" s="193" t="s">
        <v>5125</v>
      </c>
      <c r="E15" s="193" t="s">
        <v>5126</v>
      </c>
      <c r="F15" s="193" t="s">
        <v>11</v>
      </c>
      <c r="G15" s="50">
        <v>25</v>
      </c>
      <c r="H15" s="50">
        <v>8</v>
      </c>
    </row>
    <row r="16" spans="1:8" ht="20.100000000000001" customHeight="1">
      <c r="B16" s="193">
        <v>6</v>
      </c>
      <c r="C16" s="193" t="s">
        <v>5127</v>
      </c>
      <c r="D16" s="193" t="s">
        <v>5128</v>
      </c>
      <c r="E16" s="193" t="s">
        <v>5129</v>
      </c>
      <c r="F16" s="193" t="s">
        <v>5130</v>
      </c>
      <c r="G16" s="193">
        <v>24</v>
      </c>
      <c r="H16" s="50">
        <v>21</v>
      </c>
    </row>
    <row r="17" spans="2:8" ht="20.100000000000001" customHeight="1">
      <c r="B17" s="193">
        <v>7</v>
      </c>
      <c r="C17" s="193" t="s">
        <v>5131</v>
      </c>
      <c r="D17" s="193" t="s">
        <v>5128</v>
      </c>
      <c r="E17" s="193" t="s">
        <v>5132</v>
      </c>
      <c r="F17" s="193" t="s">
        <v>5133</v>
      </c>
      <c r="G17" s="193">
        <v>25</v>
      </c>
      <c r="H17" s="50">
        <v>21</v>
      </c>
    </row>
    <row r="18" spans="2:8" ht="20.100000000000001" customHeight="1">
      <c r="B18" s="40">
        <v>8</v>
      </c>
      <c r="C18" s="40" t="s">
        <v>5134</v>
      </c>
      <c r="D18" s="40" t="s">
        <v>5128</v>
      </c>
      <c r="E18" s="40" t="s">
        <v>5135</v>
      </c>
      <c r="F18" s="40" t="s">
        <v>5133</v>
      </c>
      <c r="G18" s="40">
        <v>23</v>
      </c>
      <c r="H18" s="92">
        <v>9</v>
      </c>
    </row>
    <row r="19" spans="2:8" ht="20.100000000000001" customHeight="1">
      <c r="B19" s="40">
        <v>9</v>
      </c>
      <c r="C19" s="40" t="s">
        <v>5136</v>
      </c>
      <c r="D19" s="40" t="s">
        <v>7</v>
      </c>
      <c r="E19" s="40" t="s">
        <v>5137</v>
      </c>
      <c r="F19" s="40" t="s">
        <v>11</v>
      </c>
      <c r="G19" s="40">
        <v>15</v>
      </c>
      <c r="H19" s="92">
        <v>2</v>
      </c>
    </row>
    <row r="20" spans="2:8" ht="20.100000000000001" customHeight="1">
      <c r="B20" s="40">
        <v>10</v>
      </c>
      <c r="C20" s="40" t="s">
        <v>12</v>
      </c>
      <c r="D20" s="40" t="s">
        <v>13</v>
      </c>
      <c r="E20" s="40" t="s">
        <v>5137</v>
      </c>
      <c r="F20" s="40" t="s">
        <v>11</v>
      </c>
      <c r="G20" s="40">
        <v>12</v>
      </c>
      <c r="H20" s="92" t="s">
        <v>5138</v>
      </c>
    </row>
    <row r="21" spans="2:8" ht="20.100000000000001" customHeight="1">
      <c r="B21" s="40">
        <v>11</v>
      </c>
      <c r="C21" s="40" t="s">
        <v>14</v>
      </c>
      <c r="D21" s="40" t="s">
        <v>13</v>
      </c>
      <c r="E21" s="40" t="s">
        <v>5139</v>
      </c>
      <c r="F21" s="40" t="s">
        <v>9</v>
      </c>
      <c r="G21" s="40">
        <v>10</v>
      </c>
      <c r="H21" s="92">
        <v>5</v>
      </c>
    </row>
    <row r="22" spans="2:8" ht="20.100000000000001" customHeight="1">
      <c r="B22" s="40">
        <v>12</v>
      </c>
      <c r="C22" s="40" t="s">
        <v>5140</v>
      </c>
      <c r="D22" s="40" t="s">
        <v>13</v>
      </c>
      <c r="E22" s="40" t="s">
        <v>5139</v>
      </c>
      <c r="F22" s="40" t="s">
        <v>5141</v>
      </c>
      <c r="G22" s="40">
        <v>15</v>
      </c>
      <c r="H22" s="92" t="s">
        <v>5122</v>
      </c>
    </row>
    <row r="23" spans="2:8" ht="20.100000000000001" customHeight="1">
      <c r="B23" s="40">
        <v>13</v>
      </c>
      <c r="C23" s="40" t="s">
        <v>5142</v>
      </c>
      <c r="D23" s="40" t="s">
        <v>7</v>
      </c>
      <c r="E23" s="40" t="s">
        <v>5123</v>
      </c>
      <c r="F23" s="40" t="s">
        <v>5</v>
      </c>
      <c r="G23" s="40">
        <v>15</v>
      </c>
      <c r="H23" s="92">
        <v>8</v>
      </c>
    </row>
    <row r="24" spans="2:8" ht="20.100000000000001" customHeight="1">
      <c r="B24" s="40">
        <v>14</v>
      </c>
      <c r="C24" s="40" t="s">
        <v>5143</v>
      </c>
      <c r="D24" s="40" t="s">
        <v>5144</v>
      </c>
      <c r="E24" s="40" t="s">
        <v>5135</v>
      </c>
      <c r="F24" s="40" t="s">
        <v>5145</v>
      </c>
      <c r="G24" s="40">
        <v>5</v>
      </c>
      <c r="H24" s="92">
        <v>3</v>
      </c>
    </row>
    <row r="25" spans="2:8" ht="20.100000000000001" customHeight="1">
      <c r="B25" s="40">
        <v>15</v>
      </c>
      <c r="C25" s="40" t="s">
        <v>5146</v>
      </c>
      <c r="D25" s="40" t="s">
        <v>5147</v>
      </c>
      <c r="E25" s="40" t="s">
        <v>5126</v>
      </c>
      <c r="F25" s="40" t="s">
        <v>11</v>
      </c>
      <c r="G25" s="92">
        <v>7</v>
      </c>
      <c r="H25" s="92">
        <v>5</v>
      </c>
    </row>
    <row r="26" spans="2:8" ht="20.100000000000001" customHeight="1">
      <c r="B26" s="40">
        <v>16</v>
      </c>
      <c r="C26" s="40" t="s">
        <v>5148</v>
      </c>
      <c r="D26" s="40" t="s">
        <v>5144</v>
      </c>
      <c r="E26" s="40" t="s">
        <v>5129</v>
      </c>
      <c r="F26" s="40" t="s">
        <v>5149</v>
      </c>
      <c r="G26" s="92">
        <v>10</v>
      </c>
      <c r="H26" s="92">
        <v>7</v>
      </c>
    </row>
    <row r="27" spans="2:8" ht="20.100000000000001" customHeight="1">
      <c r="B27" s="40">
        <v>17</v>
      </c>
      <c r="C27" s="40" t="s">
        <v>5150</v>
      </c>
      <c r="D27" s="40" t="s">
        <v>5147</v>
      </c>
      <c r="E27" s="40" t="s">
        <v>5137</v>
      </c>
      <c r="F27" s="40" t="s">
        <v>11</v>
      </c>
      <c r="G27" s="40">
        <v>5</v>
      </c>
      <c r="H27" s="92" t="s">
        <v>5122</v>
      </c>
    </row>
    <row r="28" spans="2:8" ht="20.100000000000001" customHeight="1">
      <c r="B28" s="40">
        <v>18</v>
      </c>
      <c r="C28" s="40" t="s">
        <v>5151</v>
      </c>
      <c r="D28" s="40" t="s">
        <v>5147</v>
      </c>
      <c r="E28" s="40" t="s">
        <v>5137</v>
      </c>
      <c r="F28" s="40" t="s">
        <v>5</v>
      </c>
      <c r="G28" s="92">
        <v>8</v>
      </c>
      <c r="H28" s="92" t="s">
        <v>5138</v>
      </c>
    </row>
    <row r="29" spans="2:8" ht="20.100000000000001" customHeight="1">
      <c r="B29" s="40">
        <v>19</v>
      </c>
      <c r="C29" s="40" t="s">
        <v>15</v>
      </c>
      <c r="D29" s="40" t="s">
        <v>5144</v>
      </c>
      <c r="E29" s="40" t="s">
        <v>5152</v>
      </c>
      <c r="F29" s="40" t="s">
        <v>5130</v>
      </c>
      <c r="G29" s="92">
        <v>10</v>
      </c>
      <c r="H29" s="92" t="s">
        <v>5122</v>
      </c>
    </row>
    <row r="30" spans="2:8" ht="20.100000000000001" customHeight="1"/>
    <row r="31" spans="2:8" ht="20.100000000000001" customHeight="1"/>
    <row r="32" spans="2:8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  <row r="94" ht="20.100000000000001" customHeight="1"/>
    <row r="95" ht="20.100000000000001" customHeight="1"/>
    <row r="96" ht="20.100000000000001" customHeight="1"/>
    <row r="97" ht="20.100000000000001" customHeight="1"/>
    <row r="98" ht="20.100000000000001" customHeight="1"/>
    <row r="99" ht="20.100000000000001" customHeight="1"/>
    <row r="100" ht="20.100000000000001" customHeight="1"/>
    <row r="101" ht="20.100000000000001" customHeight="1"/>
    <row r="102" ht="20.100000000000001" customHeight="1"/>
    <row r="103" ht="20.100000000000001" customHeight="1"/>
  </sheetData>
  <mergeCells count="3">
    <mergeCell ref="A1:XFD3"/>
    <mergeCell ref="C5:H5"/>
    <mergeCell ref="C6:H6"/>
  </mergeCells>
  <phoneticPr fontId="3" type="noConversion"/>
  <conditionalFormatting sqref="B11:H29">
    <cfRule type="expression" dxfId="17" priority="1">
      <formula>$C$8=$C11</formula>
    </cfRule>
  </conditionalFormatting>
  <dataValidations count="1">
    <dataValidation type="list" allowBlank="1" showInputMessage="1" showErrorMessage="1" sqref="C8" xr:uid="{2D548A2A-1C8E-46DE-BDDA-BB07776D6E80}">
      <formula1>$C$11:$C$29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909C8-A527-4B0F-A961-7BB57A34CD08}">
  <dimension ref="A1:Q45"/>
  <sheetViews>
    <sheetView showGridLines="0" workbookViewId="0">
      <selection sqref="A1:XFD3"/>
    </sheetView>
  </sheetViews>
  <sheetFormatPr defaultRowHeight="16.5"/>
  <cols>
    <col min="1" max="1" width="5.625" customWidth="1"/>
    <col min="2" max="2" width="12.25" customWidth="1"/>
    <col min="3" max="3" width="10.75" customWidth="1"/>
    <col min="4" max="4" width="34.375" customWidth="1"/>
    <col min="5" max="8" width="12.25" customWidth="1"/>
    <col min="9" max="9" width="9.5" bestFit="1" customWidth="1"/>
    <col min="11" max="11" width="10.125" bestFit="1" customWidth="1"/>
    <col min="12" max="12" width="10.625" bestFit="1" customWidth="1"/>
    <col min="13" max="13" width="30" customWidth="1"/>
    <col min="14" max="14" width="9.5" bestFit="1" customWidth="1"/>
    <col min="15" max="15" width="11.5" bestFit="1" customWidth="1"/>
    <col min="16" max="16" width="17.75" customWidth="1"/>
    <col min="17" max="17" width="6" bestFit="1" customWidth="1"/>
  </cols>
  <sheetData>
    <row r="1" spans="1:17" s="470" customFormat="1" ht="20.100000000000001" customHeight="1">
      <c r="A1" s="469" t="s">
        <v>5114</v>
      </c>
    </row>
    <row r="2" spans="1:17" s="470" customFormat="1" ht="20.100000000000001" customHeight="1"/>
    <row r="3" spans="1:17" s="471" customFormat="1" ht="17.25" thickBot="1"/>
    <row r="4" spans="1:17" ht="17.25" thickTop="1"/>
    <row r="5" spans="1:17" ht="20.25">
      <c r="B5" s="472" t="s">
        <v>5153</v>
      </c>
      <c r="C5" s="472"/>
      <c r="D5" s="472"/>
      <c r="E5" s="472"/>
      <c r="F5" s="472"/>
      <c r="G5" s="472"/>
      <c r="H5" s="472"/>
      <c r="I5" s="472"/>
      <c r="L5" s="473" t="s">
        <v>5154</v>
      </c>
      <c r="M5" s="474"/>
      <c r="N5" s="474"/>
      <c r="O5" s="474"/>
      <c r="P5" s="474"/>
      <c r="Q5" s="475"/>
    </row>
    <row r="7" spans="1:17" ht="32.25" customHeight="1">
      <c r="B7" s="7" t="s">
        <v>5155</v>
      </c>
      <c r="C7" s="7" t="s">
        <v>5156</v>
      </c>
      <c r="D7" s="7" t="s">
        <v>3389</v>
      </c>
      <c r="E7" s="7" t="s">
        <v>5157</v>
      </c>
      <c r="F7" s="7" t="s">
        <v>3391</v>
      </c>
      <c r="G7" s="7" t="s">
        <v>5158</v>
      </c>
      <c r="H7" s="7" t="s">
        <v>5159</v>
      </c>
      <c r="I7" s="388" t="s">
        <v>5160</v>
      </c>
      <c r="L7" s="7" t="s">
        <v>5156</v>
      </c>
      <c r="M7" s="7" t="s">
        <v>3389</v>
      </c>
      <c r="N7" s="7" t="s">
        <v>5157</v>
      </c>
      <c r="O7" s="7" t="s">
        <v>5159</v>
      </c>
      <c r="P7" s="7" t="s">
        <v>5161</v>
      </c>
      <c r="Q7" s="388" t="s">
        <v>5160</v>
      </c>
    </row>
    <row r="8" spans="1:17" ht="24.95" customHeight="1">
      <c r="B8" s="389">
        <v>1</v>
      </c>
      <c r="C8" s="390" t="s">
        <v>5162</v>
      </c>
      <c r="D8" s="391" t="s">
        <v>5163</v>
      </c>
      <c r="E8" s="392">
        <v>79000</v>
      </c>
      <c r="F8" s="392">
        <v>564</v>
      </c>
      <c r="G8" s="392">
        <f>E8*F8</f>
        <v>44556000</v>
      </c>
      <c r="H8" s="390">
        <v>44</v>
      </c>
      <c r="I8" s="389"/>
      <c r="L8" s="389" t="s">
        <v>5164</v>
      </c>
      <c r="M8" s="391" t="s">
        <v>5165</v>
      </c>
      <c r="N8" s="393">
        <v>89000</v>
      </c>
      <c r="O8" s="393">
        <v>599</v>
      </c>
      <c r="P8" s="394">
        <f>N8*O8</f>
        <v>53311000</v>
      </c>
      <c r="Q8" s="389"/>
    </row>
    <row r="9" spans="1:17" ht="24.95" customHeight="1">
      <c r="B9" s="389">
        <v>2</v>
      </c>
      <c r="C9" s="390" t="s">
        <v>5166</v>
      </c>
      <c r="D9" s="391" t="s">
        <v>5167</v>
      </c>
      <c r="E9" s="392">
        <v>97000</v>
      </c>
      <c r="F9" s="392">
        <v>423</v>
      </c>
      <c r="G9" s="392">
        <f t="shared" ref="G9:G26" si="0">E9*F9</f>
        <v>41031000</v>
      </c>
      <c r="H9" s="390">
        <v>48</v>
      </c>
      <c r="I9" s="389"/>
      <c r="L9" s="389" t="s">
        <v>5168</v>
      </c>
      <c r="M9" s="391" t="s">
        <v>5169</v>
      </c>
      <c r="N9" s="393">
        <v>45000</v>
      </c>
      <c r="O9" s="393">
        <v>445</v>
      </c>
      <c r="P9" s="394">
        <f t="shared" ref="P9:P45" si="1">N9*O9</f>
        <v>20025000</v>
      </c>
      <c r="Q9" s="389"/>
    </row>
    <row r="10" spans="1:17" ht="24.95" customHeight="1">
      <c r="B10" s="389">
        <v>3</v>
      </c>
      <c r="C10" s="390" t="s">
        <v>5170</v>
      </c>
      <c r="D10" s="391" t="s">
        <v>5171</v>
      </c>
      <c r="E10" s="392">
        <v>14000</v>
      </c>
      <c r="F10" s="392">
        <v>457</v>
      </c>
      <c r="G10" s="392">
        <f t="shared" si="0"/>
        <v>6398000</v>
      </c>
      <c r="H10" s="390">
        <v>29</v>
      </c>
      <c r="I10" s="389"/>
      <c r="L10" s="391" t="s">
        <v>5172</v>
      </c>
      <c r="M10" s="391" t="s">
        <v>5173</v>
      </c>
      <c r="N10" s="392">
        <v>90000</v>
      </c>
      <c r="O10" s="392">
        <v>20</v>
      </c>
      <c r="P10" s="394">
        <f t="shared" si="1"/>
        <v>1800000</v>
      </c>
      <c r="Q10" s="391"/>
    </row>
    <row r="11" spans="1:17" ht="24.95" customHeight="1">
      <c r="B11" s="389">
        <v>4</v>
      </c>
      <c r="C11" s="390" t="s">
        <v>5174</v>
      </c>
      <c r="D11" s="391" t="s">
        <v>5175</v>
      </c>
      <c r="E11" s="392">
        <v>46000</v>
      </c>
      <c r="F11" s="392">
        <v>886</v>
      </c>
      <c r="G11" s="392">
        <f t="shared" si="0"/>
        <v>40756000</v>
      </c>
      <c r="H11" s="390">
        <v>13</v>
      </c>
      <c r="I11" s="389"/>
      <c r="L11" s="389" t="s">
        <v>5176</v>
      </c>
      <c r="M11" s="391" t="s">
        <v>5177</v>
      </c>
      <c r="N11" s="393">
        <v>12000</v>
      </c>
      <c r="O11" s="393">
        <v>456</v>
      </c>
      <c r="P11" s="394">
        <f t="shared" si="1"/>
        <v>5472000</v>
      </c>
      <c r="Q11" s="389"/>
    </row>
    <row r="12" spans="1:17" ht="24.95" customHeight="1">
      <c r="B12" s="389">
        <v>5</v>
      </c>
      <c r="C12" s="390" t="s">
        <v>5178</v>
      </c>
      <c r="D12" s="391" t="s">
        <v>5179</v>
      </c>
      <c r="E12" s="392">
        <v>38000</v>
      </c>
      <c r="F12" s="392">
        <v>675</v>
      </c>
      <c r="G12" s="392">
        <f t="shared" si="0"/>
        <v>25650000</v>
      </c>
      <c r="H12" s="391">
        <v>44</v>
      </c>
      <c r="I12" s="389"/>
      <c r="L12" s="391" t="s">
        <v>5180</v>
      </c>
      <c r="M12" s="391" t="s">
        <v>5181</v>
      </c>
      <c r="N12" s="392">
        <v>47000</v>
      </c>
      <c r="O12" s="392">
        <v>50</v>
      </c>
      <c r="P12" s="394">
        <f t="shared" si="1"/>
        <v>2350000</v>
      </c>
      <c r="Q12" s="391"/>
    </row>
    <row r="13" spans="1:17" ht="24.95" customHeight="1">
      <c r="B13" s="389">
        <v>6</v>
      </c>
      <c r="C13" s="390" t="s">
        <v>5182</v>
      </c>
      <c r="D13" s="391" t="s">
        <v>5183</v>
      </c>
      <c r="E13" s="392">
        <v>99000</v>
      </c>
      <c r="F13" s="392">
        <v>572</v>
      </c>
      <c r="G13" s="392">
        <f t="shared" si="0"/>
        <v>56628000</v>
      </c>
      <c r="H13" s="390">
        <v>6</v>
      </c>
      <c r="I13" s="389"/>
      <c r="L13" s="389" t="s">
        <v>5184</v>
      </c>
      <c r="M13" s="391" t="s">
        <v>5185</v>
      </c>
      <c r="N13" s="393">
        <v>18000</v>
      </c>
      <c r="O13" s="393">
        <v>268</v>
      </c>
      <c r="P13" s="394">
        <f t="shared" si="1"/>
        <v>4824000</v>
      </c>
      <c r="Q13" s="389"/>
    </row>
    <row r="14" spans="1:17" ht="24.95" customHeight="1">
      <c r="B14" s="389">
        <v>7</v>
      </c>
      <c r="C14" s="390" t="s">
        <v>5186</v>
      </c>
      <c r="D14" s="391" t="s">
        <v>5187</v>
      </c>
      <c r="E14" s="392">
        <v>83000</v>
      </c>
      <c r="F14" s="392">
        <v>613</v>
      </c>
      <c r="G14" s="392">
        <f t="shared" si="0"/>
        <v>50879000</v>
      </c>
      <c r="H14" s="390">
        <v>29</v>
      </c>
      <c r="I14" s="391"/>
      <c r="L14" s="391" t="s">
        <v>5188</v>
      </c>
      <c r="M14" s="391" t="s">
        <v>5189</v>
      </c>
      <c r="N14" s="392">
        <v>92000</v>
      </c>
      <c r="O14" s="392">
        <v>18</v>
      </c>
      <c r="P14" s="394">
        <f t="shared" si="1"/>
        <v>1656000</v>
      </c>
      <c r="Q14" s="391"/>
    </row>
    <row r="15" spans="1:17" ht="24.95" customHeight="1">
      <c r="B15" s="389">
        <v>8</v>
      </c>
      <c r="C15" s="390" t="s">
        <v>5190</v>
      </c>
      <c r="D15" s="391" t="s">
        <v>5191</v>
      </c>
      <c r="E15" s="392">
        <v>16000</v>
      </c>
      <c r="F15" s="392">
        <v>334</v>
      </c>
      <c r="G15" s="392">
        <f t="shared" si="0"/>
        <v>5344000</v>
      </c>
      <c r="H15" s="390">
        <v>11</v>
      </c>
      <c r="I15" s="391"/>
      <c r="L15" s="389" t="s">
        <v>5192</v>
      </c>
      <c r="M15" s="391" t="s">
        <v>5193</v>
      </c>
      <c r="N15" s="393">
        <v>28000</v>
      </c>
      <c r="O15" s="393">
        <v>130</v>
      </c>
      <c r="P15" s="394">
        <f t="shared" si="1"/>
        <v>3640000</v>
      </c>
      <c r="Q15" s="389"/>
    </row>
    <row r="16" spans="1:17" ht="24.95" customHeight="1">
      <c r="B16" s="389">
        <v>9</v>
      </c>
      <c r="C16" s="390" t="s">
        <v>5188</v>
      </c>
      <c r="D16" s="391" t="s">
        <v>5189</v>
      </c>
      <c r="E16" s="392">
        <v>92000</v>
      </c>
      <c r="F16" s="392">
        <v>753</v>
      </c>
      <c r="G16" s="392">
        <f t="shared" si="0"/>
        <v>69276000</v>
      </c>
      <c r="H16" s="390">
        <v>18</v>
      </c>
      <c r="I16" s="391"/>
      <c r="L16" s="391" t="s">
        <v>5194</v>
      </c>
      <c r="M16" s="391" t="s">
        <v>5195</v>
      </c>
      <c r="N16" s="392">
        <v>34000</v>
      </c>
      <c r="O16" s="392">
        <v>12</v>
      </c>
      <c r="P16" s="394">
        <f t="shared" si="1"/>
        <v>408000</v>
      </c>
      <c r="Q16" s="391"/>
    </row>
    <row r="17" spans="2:17" ht="24.95" customHeight="1">
      <c r="B17" s="389">
        <v>10</v>
      </c>
      <c r="C17" s="390" t="s">
        <v>5196</v>
      </c>
      <c r="D17" s="391" t="s">
        <v>5197</v>
      </c>
      <c r="E17" s="392">
        <v>92000</v>
      </c>
      <c r="F17" s="392">
        <v>501</v>
      </c>
      <c r="G17" s="392">
        <f t="shared" si="0"/>
        <v>46092000</v>
      </c>
      <c r="H17" s="390">
        <v>4</v>
      </c>
      <c r="I17" s="391"/>
      <c r="L17" s="389" t="s">
        <v>5198</v>
      </c>
      <c r="M17" s="391" t="s">
        <v>5199</v>
      </c>
      <c r="N17" s="393">
        <v>54000</v>
      </c>
      <c r="O17" s="393">
        <v>303</v>
      </c>
      <c r="P17" s="394">
        <f t="shared" si="1"/>
        <v>16362000</v>
      </c>
      <c r="Q17" s="389"/>
    </row>
    <row r="18" spans="2:17" ht="24.95" customHeight="1">
      <c r="B18" s="389">
        <v>11</v>
      </c>
      <c r="C18" s="390" t="s">
        <v>5172</v>
      </c>
      <c r="D18" s="391" t="s">
        <v>5173</v>
      </c>
      <c r="E18" s="392">
        <v>90000</v>
      </c>
      <c r="F18" s="392">
        <v>688</v>
      </c>
      <c r="G18" s="392">
        <f t="shared" si="0"/>
        <v>61920000</v>
      </c>
      <c r="H18" s="390">
        <v>20</v>
      </c>
      <c r="I18" s="391"/>
      <c r="L18" s="389" t="s">
        <v>5200</v>
      </c>
      <c r="M18" s="391" t="s">
        <v>5201</v>
      </c>
      <c r="N18" s="393">
        <v>25000</v>
      </c>
      <c r="O18" s="393">
        <v>177</v>
      </c>
      <c r="P18" s="394">
        <f t="shared" si="1"/>
        <v>4425000</v>
      </c>
      <c r="Q18" s="389"/>
    </row>
    <row r="19" spans="2:17" ht="24.95" customHeight="1">
      <c r="B19" s="389">
        <v>12</v>
      </c>
      <c r="C19" s="390" t="s">
        <v>5194</v>
      </c>
      <c r="D19" s="391" t="s">
        <v>5195</v>
      </c>
      <c r="E19" s="392">
        <v>34000</v>
      </c>
      <c r="F19" s="392">
        <v>291</v>
      </c>
      <c r="G19" s="392">
        <f t="shared" si="0"/>
        <v>9894000</v>
      </c>
      <c r="H19" s="390">
        <v>12</v>
      </c>
      <c r="I19" s="391"/>
      <c r="L19" s="391" t="s">
        <v>5170</v>
      </c>
      <c r="M19" s="391" t="s">
        <v>5171</v>
      </c>
      <c r="N19" s="392">
        <v>14000</v>
      </c>
      <c r="O19" s="392">
        <v>29</v>
      </c>
      <c r="P19" s="394">
        <f t="shared" si="1"/>
        <v>406000</v>
      </c>
      <c r="Q19" s="389"/>
    </row>
    <row r="20" spans="2:17" ht="24.95" customHeight="1">
      <c r="B20" s="389">
        <v>13</v>
      </c>
      <c r="C20" s="390" t="s">
        <v>5202</v>
      </c>
      <c r="D20" s="391" t="s">
        <v>5203</v>
      </c>
      <c r="E20" s="392">
        <v>24000</v>
      </c>
      <c r="F20" s="392">
        <v>984</v>
      </c>
      <c r="G20" s="392">
        <f t="shared" si="0"/>
        <v>23616000</v>
      </c>
      <c r="H20" s="390">
        <v>1</v>
      </c>
      <c r="I20" s="391"/>
      <c r="L20" s="389" t="s">
        <v>5204</v>
      </c>
      <c r="M20" s="391" t="s">
        <v>5205</v>
      </c>
      <c r="N20" s="393">
        <v>65000</v>
      </c>
      <c r="O20" s="393">
        <v>955</v>
      </c>
      <c r="P20" s="394">
        <f t="shared" si="1"/>
        <v>62075000</v>
      </c>
      <c r="Q20" s="389"/>
    </row>
    <row r="21" spans="2:17" ht="24.95" customHeight="1">
      <c r="B21" s="389">
        <v>14</v>
      </c>
      <c r="C21" s="390" t="s">
        <v>5180</v>
      </c>
      <c r="D21" s="391" t="s">
        <v>5181</v>
      </c>
      <c r="E21" s="392">
        <v>47000</v>
      </c>
      <c r="F21" s="392">
        <v>251</v>
      </c>
      <c r="G21" s="392">
        <f t="shared" si="0"/>
        <v>11797000</v>
      </c>
      <c r="H21" s="390">
        <v>50</v>
      </c>
      <c r="I21" s="391"/>
      <c r="L21" s="391" t="s">
        <v>5196</v>
      </c>
      <c r="M21" s="391" t="s">
        <v>5197</v>
      </c>
      <c r="N21" s="392">
        <v>92000</v>
      </c>
      <c r="O21" s="392">
        <v>4</v>
      </c>
      <c r="P21" s="394">
        <f t="shared" si="1"/>
        <v>368000</v>
      </c>
      <c r="Q21" s="391"/>
    </row>
    <row r="22" spans="2:17" ht="24.95" customHeight="1">
      <c r="B22" s="389">
        <v>15</v>
      </c>
      <c r="C22" s="390" t="s">
        <v>5206</v>
      </c>
      <c r="D22" s="391" t="s">
        <v>5207</v>
      </c>
      <c r="E22" s="392">
        <v>27000</v>
      </c>
      <c r="F22" s="392">
        <v>526</v>
      </c>
      <c r="G22" s="392">
        <f t="shared" si="0"/>
        <v>14202000</v>
      </c>
      <c r="H22" s="391">
        <v>37</v>
      </c>
      <c r="I22" s="391"/>
      <c r="L22" s="391" t="s">
        <v>5206</v>
      </c>
      <c r="M22" s="391" t="s">
        <v>5207</v>
      </c>
      <c r="N22" s="392">
        <v>27000</v>
      </c>
      <c r="O22" s="394">
        <v>37</v>
      </c>
      <c r="P22" s="394">
        <f t="shared" si="1"/>
        <v>999000</v>
      </c>
      <c r="Q22" s="391"/>
    </row>
    <row r="23" spans="2:17" ht="24.95" customHeight="1">
      <c r="B23" s="389">
        <v>16</v>
      </c>
      <c r="C23" s="390" t="s">
        <v>5208</v>
      </c>
      <c r="D23" s="391" t="s">
        <v>5209</v>
      </c>
      <c r="E23" s="392">
        <v>39000</v>
      </c>
      <c r="F23" s="392">
        <v>806</v>
      </c>
      <c r="G23" s="392">
        <f t="shared" si="0"/>
        <v>31434000</v>
      </c>
      <c r="H23" s="391">
        <v>47</v>
      </c>
      <c r="I23" s="391"/>
      <c r="L23" s="391" t="s">
        <v>5178</v>
      </c>
      <c r="M23" s="391" t="s">
        <v>5179</v>
      </c>
      <c r="N23" s="392">
        <v>38000</v>
      </c>
      <c r="O23" s="394">
        <v>44</v>
      </c>
      <c r="P23" s="394">
        <f t="shared" si="1"/>
        <v>1672000</v>
      </c>
      <c r="Q23" s="389"/>
    </row>
    <row r="24" spans="2:17" ht="24.95" customHeight="1">
      <c r="B24" s="389">
        <v>17</v>
      </c>
      <c r="C24" s="390" t="s">
        <v>5210</v>
      </c>
      <c r="D24" s="391" t="s">
        <v>5211</v>
      </c>
      <c r="E24" s="392">
        <v>86000</v>
      </c>
      <c r="F24" s="392">
        <v>578</v>
      </c>
      <c r="G24" s="392">
        <f t="shared" si="0"/>
        <v>49708000</v>
      </c>
      <c r="H24" s="390">
        <v>27</v>
      </c>
      <c r="I24" s="391"/>
      <c r="L24" s="389" t="s">
        <v>5212</v>
      </c>
      <c r="M24" s="391" t="s">
        <v>5213</v>
      </c>
      <c r="N24" s="393">
        <v>38000</v>
      </c>
      <c r="O24" s="393">
        <v>304</v>
      </c>
      <c r="P24" s="394">
        <f t="shared" si="1"/>
        <v>11552000</v>
      </c>
      <c r="Q24" s="389"/>
    </row>
    <row r="25" spans="2:17" ht="24.95" customHeight="1">
      <c r="B25" s="389">
        <v>18</v>
      </c>
      <c r="C25" s="390" t="s">
        <v>5214</v>
      </c>
      <c r="D25" s="391" t="s">
        <v>5215</v>
      </c>
      <c r="E25" s="392">
        <v>93000</v>
      </c>
      <c r="F25" s="392">
        <v>830</v>
      </c>
      <c r="G25" s="392">
        <f t="shared" si="0"/>
        <v>77190000</v>
      </c>
      <c r="H25" s="391">
        <v>13</v>
      </c>
      <c r="I25" s="391"/>
      <c r="L25" s="391" t="s">
        <v>5162</v>
      </c>
      <c r="M25" s="391" t="s">
        <v>5163</v>
      </c>
      <c r="N25" s="392">
        <v>79000</v>
      </c>
      <c r="O25" s="392">
        <v>44</v>
      </c>
      <c r="P25" s="394">
        <f t="shared" si="1"/>
        <v>3476000</v>
      </c>
      <c r="Q25" s="389"/>
    </row>
    <row r="26" spans="2:17" ht="24.95" customHeight="1">
      <c r="B26" s="389">
        <v>19</v>
      </c>
      <c r="C26" s="390" t="s">
        <v>5216</v>
      </c>
      <c r="D26" s="391" t="s">
        <v>5217</v>
      </c>
      <c r="E26" s="392">
        <v>84000</v>
      </c>
      <c r="F26" s="392">
        <v>284</v>
      </c>
      <c r="G26" s="392">
        <f t="shared" si="0"/>
        <v>23856000</v>
      </c>
      <c r="H26" s="391">
        <v>9</v>
      </c>
      <c r="I26" s="391"/>
      <c r="L26" s="391" t="s">
        <v>5210</v>
      </c>
      <c r="M26" s="391" t="s">
        <v>5211</v>
      </c>
      <c r="N26" s="392">
        <v>86000</v>
      </c>
      <c r="O26" s="392">
        <v>27</v>
      </c>
      <c r="P26" s="394">
        <f t="shared" si="1"/>
        <v>2322000</v>
      </c>
      <c r="Q26" s="391"/>
    </row>
    <row r="27" spans="2:17" ht="24.95" customHeight="1">
      <c r="L27" s="389" t="s">
        <v>5218</v>
      </c>
      <c r="M27" s="391" t="s">
        <v>5219</v>
      </c>
      <c r="N27" s="393">
        <v>78000</v>
      </c>
      <c r="O27" s="393">
        <v>974</v>
      </c>
      <c r="P27" s="394">
        <f t="shared" si="1"/>
        <v>75972000</v>
      </c>
      <c r="Q27" s="389"/>
    </row>
    <row r="28" spans="2:17" ht="24.95" customHeight="1">
      <c r="L28" s="391" t="s">
        <v>5214</v>
      </c>
      <c r="M28" s="391" t="s">
        <v>5215</v>
      </c>
      <c r="N28" s="392">
        <v>93000</v>
      </c>
      <c r="O28" s="394">
        <v>13</v>
      </c>
      <c r="P28" s="394">
        <f t="shared" si="1"/>
        <v>1209000</v>
      </c>
      <c r="Q28" s="391"/>
    </row>
    <row r="29" spans="2:17" ht="24.95" customHeight="1">
      <c r="L29" s="389" t="s">
        <v>5220</v>
      </c>
      <c r="M29" s="391" t="s">
        <v>5221</v>
      </c>
      <c r="N29" s="393">
        <v>64000</v>
      </c>
      <c r="O29" s="393">
        <v>253</v>
      </c>
      <c r="P29" s="394">
        <f t="shared" si="1"/>
        <v>16192000</v>
      </c>
      <c r="Q29" s="389"/>
    </row>
    <row r="30" spans="2:17" ht="24.95" customHeight="1">
      <c r="L30" s="389" t="s">
        <v>5222</v>
      </c>
      <c r="M30" s="391" t="s">
        <v>5223</v>
      </c>
      <c r="N30" s="393">
        <v>77000</v>
      </c>
      <c r="O30" s="393">
        <v>898</v>
      </c>
      <c r="P30" s="394">
        <f t="shared" si="1"/>
        <v>69146000</v>
      </c>
      <c r="Q30" s="389"/>
    </row>
    <row r="31" spans="2:17" ht="24.95" customHeight="1">
      <c r="L31" s="389" t="s">
        <v>5224</v>
      </c>
      <c r="M31" s="391" t="s">
        <v>5225</v>
      </c>
      <c r="N31" s="393">
        <v>79000</v>
      </c>
      <c r="O31" s="393">
        <v>521</v>
      </c>
      <c r="P31" s="394">
        <f t="shared" si="1"/>
        <v>41159000</v>
      </c>
      <c r="Q31" s="389"/>
    </row>
    <row r="32" spans="2:17" ht="24.95" customHeight="1">
      <c r="L32" s="391" t="s">
        <v>5174</v>
      </c>
      <c r="M32" s="391" t="s">
        <v>5175</v>
      </c>
      <c r="N32" s="392">
        <v>46000</v>
      </c>
      <c r="O32" s="392">
        <v>13</v>
      </c>
      <c r="P32" s="394">
        <f t="shared" si="1"/>
        <v>598000</v>
      </c>
      <c r="Q32" s="389"/>
    </row>
    <row r="33" spans="12:17" ht="24.95" customHeight="1">
      <c r="L33" s="389" t="s">
        <v>5226</v>
      </c>
      <c r="M33" s="391" t="s">
        <v>5227</v>
      </c>
      <c r="N33" s="393">
        <v>25000</v>
      </c>
      <c r="O33" s="393">
        <v>985</v>
      </c>
      <c r="P33" s="394">
        <f t="shared" si="1"/>
        <v>24625000</v>
      </c>
      <c r="Q33" s="389"/>
    </row>
    <row r="34" spans="12:17" ht="24.95" customHeight="1">
      <c r="L34" s="389" t="s">
        <v>5228</v>
      </c>
      <c r="M34" s="391" t="s">
        <v>5229</v>
      </c>
      <c r="N34" s="393">
        <v>60000</v>
      </c>
      <c r="O34" s="393">
        <v>401</v>
      </c>
      <c r="P34" s="394">
        <f t="shared" si="1"/>
        <v>24060000</v>
      </c>
      <c r="Q34" s="389"/>
    </row>
    <row r="35" spans="12:17" ht="24.95" customHeight="1">
      <c r="L35" s="389" t="s">
        <v>5230</v>
      </c>
      <c r="M35" s="391" t="s">
        <v>5231</v>
      </c>
      <c r="N35" s="393">
        <v>86000</v>
      </c>
      <c r="O35" s="393">
        <v>204</v>
      </c>
      <c r="P35" s="394">
        <f t="shared" si="1"/>
        <v>17544000</v>
      </c>
      <c r="Q35" s="389"/>
    </row>
    <row r="36" spans="12:17" ht="24.95" customHeight="1">
      <c r="L36" s="391" t="s">
        <v>5182</v>
      </c>
      <c r="M36" s="391" t="s">
        <v>5183</v>
      </c>
      <c r="N36" s="392">
        <v>99000</v>
      </c>
      <c r="O36" s="392">
        <v>6</v>
      </c>
      <c r="P36" s="394">
        <f t="shared" si="1"/>
        <v>594000</v>
      </c>
      <c r="Q36" s="389"/>
    </row>
    <row r="37" spans="12:17" ht="24.95" customHeight="1">
      <c r="L37" s="391" t="s">
        <v>5190</v>
      </c>
      <c r="M37" s="391" t="s">
        <v>5191</v>
      </c>
      <c r="N37" s="392">
        <v>16000</v>
      </c>
      <c r="O37" s="392">
        <v>11</v>
      </c>
      <c r="P37" s="394">
        <f t="shared" si="1"/>
        <v>176000</v>
      </c>
      <c r="Q37" s="391"/>
    </row>
    <row r="38" spans="12:17" ht="24.95" customHeight="1">
      <c r="L38" s="391" t="s">
        <v>5166</v>
      </c>
      <c r="M38" s="391" t="s">
        <v>5167</v>
      </c>
      <c r="N38" s="392">
        <v>97000</v>
      </c>
      <c r="O38" s="392">
        <v>48</v>
      </c>
      <c r="P38" s="394">
        <f t="shared" si="1"/>
        <v>4656000</v>
      </c>
      <c r="Q38" s="389"/>
    </row>
    <row r="39" spans="12:17" ht="24.95" customHeight="1">
      <c r="L39" s="391" t="s">
        <v>5216</v>
      </c>
      <c r="M39" s="391" t="s">
        <v>5217</v>
      </c>
      <c r="N39" s="392">
        <v>84000</v>
      </c>
      <c r="O39" s="394">
        <v>9</v>
      </c>
      <c r="P39" s="394">
        <f t="shared" si="1"/>
        <v>756000</v>
      </c>
      <c r="Q39" s="391"/>
    </row>
    <row r="40" spans="12:17" ht="24.95" customHeight="1">
      <c r="L40" s="389" t="s">
        <v>5232</v>
      </c>
      <c r="M40" s="391" t="s">
        <v>5233</v>
      </c>
      <c r="N40" s="393">
        <v>24000</v>
      </c>
      <c r="O40" s="393">
        <v>444</v>
      </c>
      <c r="P40" s="394">
        <f t="shared" si="1"/>
        <v>10656000</v>
      </c>
      <c r="Q40" s="389"/>
    </row>
    <row r="41" spans="12:17" ht="24.95" customHeight="1">
      <c r="L41" s="391" t="s">
        <v>5186</v>
      </c>
      <c r="M41" s="391" t="s">
        <v>5187</v>
      </c>
      <c r="N41" s="392">
        <v>83000</v>
      </c>
      <c r="O41" s="392">
        <v>29</v>
      </c>
      <c r="P41" s="394">
        <f t="shared" si="1"/>
        <v>2407000</v>
      </c>
      <c r="Q41" s="391"/>
    </row>
    <row r="42" spans="12:17" ht="24.95" customHeight="1">
      <c r="L42" s="391" t="s">
        <v>5208</v>
      </c>
      <c r="M42" s="391" t="s">
        <v>5209</v>
      </c>
      <c r="N42" s="392">
        <v>39000</v>
      </c>
      <c r="O42" s="394">
        <v>47</v>
      </c>
      <c r="P42" s="394">
        <f t="shared" si="1"/>
        <v>1833000</v>
      </c>
      <c r="Q42" s="391"/>
    </row>
    <row r="43" spans="12:17" ht="24.95" customHeight="1">
      <c r="L43" s="389" t="s">
        <v>5234</v>
      </c>
      <c r="M43" s="391" t="s">
        <v>5235</v>
      </c>
      <c r="N43" s="393">
        <v>65000</v>
      </c>
      <c r="O43" s="393">
        <v>477</v>
      </c>
      <c r="P43" s="394">
        <f t="shared" si="1"/>
        <v>31005000</v>
      </c>
      <c r="Q43" s="389"/>
    </row>
    <row r="44" spans="12:17" ht="24.95" customHeight="1">
      <c r="L44" s="391" t="s">
        <v>5202</v>
      </c>
      <c r="M44" s="391" t="s">
        <v>5203</v>
      </c>
      <c r="N44" s="392">
        <v>24000</v>
      </c>
      <c r="O44" s="392">
        <v>1</v>
      </c>
      <c r="P44" s="394">
        <f t="shared" si="1"/>
        <v>24000</v>
      </c>
      <c r="Q44" s="391"/>
    </row>
    <row r="45" spans="12:17" ht="24.95" customHeight="1">
      <c r="L45" s="389" t="s">
        <v>5236</v>
      </c>
      <c r="M45" s="391" t="s">
        <v>5237</v>
      </c>
      <c r="N45" s="393">
        <v>80000</v>
      </c>
      <c r="O45" s="393">
        <v>631</v>
      </c>
      <c r="P45" s="394">
        <f t="shared" si="1"/>
        <v>50480000</v>
      </c>
      <c r="Q45" s="389"/>
    </row>
  </sheetData>
  <mergeCells count="3">
    <mergeCell ref="A1:XFD3"/>
    <mergeCell ref="B5:I5"/>
    <mergeCell ref="L5:Q5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DC16B-8890-41DA-94F9-21CCB65796DC}">
  <dimension ref="A1:U69"/>
  <sheetViews>
    <sheetView showGridLines="0" workbookViewId="0">
      <selection sqref="A1:XFD3"/>
    </sheetView>
  </sheetViews>
  <sheetFormatPr defaultRowHeight="16.5"/>
  <cols>
    <col min="1" max="1" width="5.625" customWidth="1"/>
    <col min="2" max="2" width="10.625" customWidth="1"/>
    <col min="3" max="4" width="12.375" customWidth="1"/>
    <col min="5" max="23" width="10.625" customWidth="1"/>
    <col min="24" max="35" width="9.75" bestFit="1" customWidth="1"/>
  </cols>
  <sheetData>
    <row r="1" spans="1:21" s="470" customFormat="1" ht="20.100000000000001" customHeight="1">
      <c r="A1" s="469" t="s">
        <v>5114</v>
      </c>
    </row>
    <row r="2" spans="1:21" s="470" customFormat="1" ht="20.100000000000001" customHeight="1"/>
    <row r="3" spans="1:21" s="471" customFormat="1" ht="20.100000000000001" customHeight="1" thickBot="1"/>
    <row r="4" spans="1:21" ht="20.100000000000001" customHeight="1" thickTop="1"/>
    <row r="5" spans="1:21" ht="20.100000000000001" customHeight="1">
      <c r="B5" s="218" t="s">
        <v>4854</v>
      </c>
      <c r="C5" s="429" t="s">
        <v>4855</v>
      </c>
      <c r="D5" s="429"/>
      <c r="E5" s="429"/>
      <c r="F5" s="429"/>
      <c r="G5" s="429"/>
      <c r="H5" s="429"/>
      <c r="I5" s="429"/>
      <c r="J5" s="429" t="s">
        <v>4856</v>
      </c>
      <c r="K5" s="429"/>
      <c r="L5" s="429"/>
      <c r="M5" s="429"/>
      <c r="N5" s="429"/>
      <c r="O5" s="429"/>
      <c r="P5" s="429"/>
      <c r="Q5" s="429"/>
      <c r="R5" s="429"/>
      <c r="S5" s="429"/>
      <c r="T5" s="429"/>
      <c r="U5" s="429"/>
    </row>
    <row r="6" spans="1:21" ht="20.100000000000001" customHeight="1">
      <c r="B6" s="227" t="s">
        <v>5238</v>
      </c>
      <c r="C6" s="443" t="s">
        <v>5239</v>
      </c>
      <c r="D6" s="443"/>
      <c r="E6" s="443"/>
      <c r="F6" s="443"/>
      <c r="G6" s="443"/>
      <c r="H6" s="443"/>
      <c r="I6" s="443"/>
      <c r="J6" s="443" t="s">
        <v>5240</v>
      </c>
      <c r="K6" s="443"/>
      <c r="L6" s="443"/>
      <c r="M6" s="443"/>
      <c r="N6" s="443"/>
      <c r="O6" s="443"/>
      <c r="P6" s="443"/>
      <c r="Q6" s="443"/>
      <c r="R6" s="443"/>
      <c r="S6" s="443"/>
      <c r="T6" s="443"/>
      <c r="U6" s="443"/>
    </row>
    <row r="7" spans="1:21" ht="20.100000000000001" customHeight="1">
      <c r="B7" s="41" t="s">
        <v>5241</v>
      </c>
      <c r="C7" s="443" t="s">
        <v>5242</v>
      </c>
      <c r="D7" s="443"/>
      <c r="E7" s="443"/>
      <c r="F7" s="443"/>
      <c r="G7" s="443"/>
      <c r="H7" s="443"/>
      <c r="I7" s="443"/>
      <c r="J7" s="443" t="s">
        <v>5243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</row>
    <row r="8" spans="1:21" ht="20.100000000000001" customHeight="1"/>
    <row r="9" spans="1:21" ht="20.100000000000001" customHeight="1"/>
    <row r="10" spans="1:21" ht="20.100000000000001" customHeight="1"/>
    <row r="11" spans="1:21" ht="20.100000000000001" customHeight="1">
      <c r="B11" s="395" t="s">
        <v>5244</v>
      </c>
      <c r="C11" s="395" t="s">
        <v>5245</v>
      </c>
      <c r="D11" s="395" t="s">
        <v>5246</v>
      </c>
      <c r="E11" s="396">
        <v>44562</v>
      </c>
      <c r="F11" s="396">
        <v>44563</v>
      </c>
      <c r="G11" s="396">
        <v>44564</v>
      </c>
      <c r="H11" s="396">
        <v>44565</v>
      </c>
      <c r="I11" s="396">
        <v>44566</v>
      </c>
      <c r="J11" s="396">
        <v>44567</v>
      </c>
      <c r="K11" s="396">
        <v>44568</v>
      </c>
      <c r="L11" s="396">
        <v>44569</v>
      </c>
      <c r="M11" s="396">
        <v>44570</v>
      </c>
      <c r="N11" s="396">
        <v>44571</v>
      </c>
      <c r="O11" s="396">
        <v>44572</v>
      </c>
      <c r="P11" s="396">
        <v>44573</v>
      </c>
      <c r="Q11" s="396">
        <v>44574</v>
      </c>
      <c r="R11" s="396">
        <v>44575</v>
      </c>
      <c r="S11" s="396">
        <v>44576</v>
      </c>
      <c r="T11" s="396">
        <v>44577</v>
      </c>
      <c r="U11" s="396">
        <v>44578</v>
      </c>
    </row>
    <row r="12" spans="1:21" ht="20.100000000000001" customHeight="1">
      <c r="B12" s="397" t="s">
        <v>5247</v>
      </c>
      <c r="C12" s="398">
        <v>44562</v>
      </c>
      <c r="D12" s="399">
        <v>44566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</row>
    <row r="13" spans="1:21" ht="20.100000000000001" customHeight="1">
      <c r="B13" s="397" t="s">
        <v>5248</v>
      </c>
      <c r="C13" s="399">
        <v>44564</v>
      </c>
      <c r="D13" s="399">
        <v>44567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</row>
    <row r="14" spans="1:21" ht="20.100000000000001" customHeight="1">
      <c r="B14" s="397" t="s">
        <v>5249</v>
      </c>
      <c r="C14" s="399">
        <v>44568</v>
      </c>
      <c r="D14" s="399">
        <v>44571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</row>
    <row r="15" spans="1:21" ht="20.100000000000001" customHeight="1">
      <c r="B15" s="397" t="s">
        <v>5250</v>
      </c>
      <c r="C15" s="399">
        <v>44569</v>
      </c>
      <c r="D15" s="399">
        <v>44573</v>
      </c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</row>
    <row r="16" spans="1:21" ht="20.100000000000001" customHeight="1">
      <c r="B16" s="397" t="s">
        <v>5251</v>
      </c>
      <c r="C16" s="399">
        <v>44573</v>
      </c>
      <c r="D16" s="399">
        <v>44574</v>
      </c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</row>
    <row r="17" spans="2:21" ht="20.100000000000001" customHeight="1">
      <c r="B17" s="397" t="s">
        <v>5252</v>
      </c>
      <c r="C17" s="399">
        <v>44574</v>
      </c>
      <c r="D17" s="399">
        <v>44577</v>
      </c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</row>
    <row r="18" spans="2:21" ht="20.100000000000001" customHeight="1">
      <c r="B18" s="397" t="s">
        <v>5253</v>
      </c>
      <c r="C18" s="399">
        <v>44576</v>
      </c>
      <c r="D18" s="399">
        <v>44578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</row>
    <row r="19" spans="2:21" ht="20.100000000000001" customHeight="1">
      <c r="B19" s="397" t="s">
        <v>5254</v>
      </c>
      <c r="C19" s="399">
        <v>44579</v>
      </c>
      <c r="D19" s="399">
        <v>44581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2:21" ht="20.100000000000001" customHeight="1">
      <c r="B20" s="397" t="s">
        <v>5255</v>
      </c>
      <c r="C20" s="399">
        <v>44581</v>
      </c>
      <c r="D20" s="399">
        <v>44586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</row>
    <row r="21" spans="2:21" ht="20.100000000000001" customHeight="1">
      <c r="B21" s="397" t="s">
        <v>5256</v>
      </c>
      <c r="C21" s="399">
        <v>44587</v>
      </c>
      <c r="D21" s="399">
        <v>44592</v>
      </c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2:21" ht="20.100000000000001" customHeight="1"/>
    <row r="23" spans="2:21" ht="20.100000000000001" customHeight="1"/>
    <row r="24" spans="2:21" ht="20.100000000000001" customHeight="1"/>
    <row r="25" spans="2:21" ht="20.100000000000001" customHeight="1"/>
    <row r="26" spans="2:21" ht="20.100000000000001" customHeight="1"/>
    <row r="27" spans="2:21" ht="20.100000000000001" customHeight="1"/>
    <row r="28" spans="2:21" ht="20.100000000000001" customHeight="1"/>
    <row r="29" spans="2:21" ht="20.100000000000001" customHeight="1"/>
    <row r="30" spans="2:21" ht="20.100000000000001" customHeight="1"/>
    <row r="31" spans="2:21" ht="20.100000000000001" customHeight="1"/>
    <row r="32" spans="2:21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</sheetData>
  <mergeCells count="7">
    <mergeCell ref="C7:I7"/>
    <mergeCell ref="J7:U7"/>
    <mergeCell ref="A1:XFD3"/>
    <mergeCell ref="C5:I5"/>
    <mergeCell ref="J5:U5"/>
    <mergeCell ref="C6:I6"/>
    <mergeCell ref="J6:U6"/>
  </mergeCells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1997-B5CB-4CD6-943A-12CDA44CA772}">
  <sheetPr codeName="Sheet6"/>
  <dimension ref="A1:W19"/>
  <sheetViews>
    <sheetView showGridLines="0" workbookViewId="0">
      <selection sqref="A1:XFD3"/>
    </sheetView>
  </sheetViews>
  <sheetFormatPr defaultRowHeight="16.5"/>
  <cols>
    <col min="2" max="2" width="10.125" bestFit="1" customWidth="1"/>
    <col min="20" max="20" width="5.125" customWidth="1"/>
  </cols>
  <sheetData>
    <row r="1" spans="1:23" s="438" customFormat="1" ht="15.95" customHeight="1">
      <c r="A1" s="437" t="s">
        <v>19</v>
      </c>
    </row>
    <row r="2" spans="1:23" s="440" customFormat="1" ht="15.95" customHeight="1">
      <c r="A2" s="439"/>
    </row>
    <row r="3" spans="1:23" s="442" customFormat="1" ht="15.95" customHeight="1">
      <c r="A3" s="441"/>
    </row>
    <row r="5" spans="1:23" ht="24">
      <c r="B5" s="476" t="s">
        <v>20</v>
      </c>
      <c r="C5" s="476"/>
      <c r="O5" s="4"/>
      <c r="P5" s="4"/>
      <c r="Q5" s="4"/>
      <c r="R5" s="4"/>
      <c r="S5" s="4"/>
      <c r="T5" s="4"/>
      <c r="U5" s="4"/>
      <c r="V5" s="4"/>
      <c r="W5" s="4"/>
    </row>
    <row r="6" spans="1:23" ht="19.5">
      <c r="O6" s="4"/>
    </row>
    <row r="7" spans="1:23" ht="19.5">
      <c r="B7" s="4" t="s">
        <v>4863</v>
      </c>
      <c r="O7" s="4"/>
    </row>
    <row r="8" spans="1:23" ht="19.5">
      <c r="B8" t="s">
        <v>288</v>
      </c>
      <c r="O8" s="4"/>
    </row>
    <row r="9" spans="1:23" ht="19.5">
      <c r="O9" s="4"/>
    </row>
    <row r="10" spans="1:23" ht="24">
      <c r="B10" s="476" t="s">
        <v>21</v>
      </c>
      <c r="C10" s="476"/>
      <c r="O10" s="4"/>
    </row>
    <row r="11" spans="1:23" ht="19.5">
      <c r="O11" s="4"/>
    </row>
    <row r="12" spans="1:23" ht="19.5">
      <c r="B12" s="4" t="s">
        <v>22</v>
      </c>
      <c r="O12" s="4"/>
    </row>
    <row r="13" spans="1:23" ht="19.5">
      <c r="B13" t="s">
        <v>309</v>
      </c>
      <c r="O13" s="4"/>
    </row>
    <row r="14" spans="1:23" ht="19.5">
      <c r="O14" s="4"/>
    </row>
    <row r="15" spans="1:23" ht="24">
      <c r="B15" s="476" t="s">
        <v>23</v>
      </c>
      <c r="C15" s="476"/>
      <c r="O15" s="4"/>
    </row>
    <row r="16" spans="1:23" ht="19.5">
      <c r="O16" s="4"/>
    </row>
    <row r="17" spans="2:23" ht="19.5">
      <c r="B17" s="4" t="s">
        <v>24</v>
      </c>
      <c r="O17" s="4"/>
    </row>
    <row r="18" spans="2:23" ht="19.5">
      <c r="B18" t="s">
        <v>287</v>
      </c>
      <c r="O18" s="4"/>
      <c r="P18" s="4"/>
      <c r="Q18" s="4"/>
      <c r="R18" s="4"/>
      <c r="S18" s="4"/>
      <c r="T18" s="4"/>
      <c r="U18" s="4"/>
      <c r="V18" s="4"/>
      <c r="W18" s="4"/>
    </row>
    <row r="19" spans="2:23" ht="19.5">
      <c r="O19" s="4"/>
      <c r="P19" s="4"/>
      <c r="Q19" s="4"/>
      <c r="R19" s="4"/>
      <c r="S19" s="4"/>
      <c r="T19" s="4"/>
      <c r="U19" s="4"/>
      <c r="V19" s="4"/>
      <c r="W19" s="4"/>
    </row>
  </sheetData>
  <mergeCells count="4">
    <mergeCell ref="A1:XFD3"/>
    <mergeCell ref="B5:C5"/>
    <mergeCell ref="B10:C10"/>
    <mergeCell ref="B15:C15"/>
  </mergeCells>
  <phoneticPr fontId="3" type="noConversion"/>
  <conditionalFormatting sqref="B5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{29E5C943-0DE2-48CA-8AEE-A3FF9EC695FD}</x14:id>
        </ext>
      </extLst>
    </cfRule>
  </conditionalFormatting>
  <conditionalFormatting sqref="B1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{55B90832-CE58-45EC-B419-8A9A14867C15}</x14:id>
        </ext>
      </extLst>
    </cfRule>
  </conditionalFormatting>
  <conditionalFormatting sqref="B1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{107506EF-C463-4112-8A4A-51C063C85752}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E5C943-0DE2-48CA-8AEE-A3FF9EC69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55B90832-CE58-45EC-B419-8A9A14867C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</xm:sqref>
        </x14:conditionalFormatting>
        <x14:conditionalFormatting xmlns:xm="http://schemas.microsoft.com/office/excel/2006/main">
          <x14:cfRule type="dataBar" id="{107506EF-C463-4112-8A4A-51C063C85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A8DE3-D95E-4E11-830B-27E30C3B7906}">
  <sheetPr codeName="Sheet7"/>
  <dimension ref="A1:Q42"/>
  <sheetViews>
    <sheetView showGridLines="0" workbookViewId="0">
      <selection sqref="A1:XFD3"/>
    </sheetView>
  </sheetViews>
  <sheetFormatPr defaultColWidth="9" defaultRowHeight="19.5"/>
  <cols>
    <col min="1" max="1" width="5.625" style="42" customWidth="1"/>
    <col min="2" max="26" width="15.625" style="42" customWidth="1"/>
    <col min="27" max="16384" width="9" style="42"/>
  </cols>
  <sheetData>
    <row r="1" spans="1:16" s="438" customFormat="1" ht="15.95" customHeight="1">
      <c r="A1" s="437" t="s">
        <v>16</v>
      </c>
    </row>
    <row r="2" spans="1:16" s="440" customFormat="1" ht="15.95" customHeight="1">
      <c r="A2" s="439"/>
    </row>
    <row r="3" spans="1:16" s="442" customFormat="1" ht="15.95" customHeight="1">
      <c r="A3" s="441"/>
    </row>
    <row r="5" spans="1:16" ht="20.100000000000001" customHeight="1">
      <c r="B5" s="218" t="s">
        <v>4854</v>
      </c>
      <c r="C5" s="458" t="s">
        <v>4855</v>
      </c>
      <c r="D5" s="459"/>
      <c r="E5" s="459"/>
      <c r="F5" s="459"/>
      <c r="G5" s="459"/>
      <c r="H5" s="459"/>
      <c r="I5" s="460"/>
      <c r="J5" s="458" t="s">
        <v>4856</v>
      </c>
      <c r="K5" s="459"/>
      <c r="L5" s="459"/>
      <c r="M5" s="459"/>
      <c r="N5" s="459"/>
      <c r="O5" s="460"/>
    </row>
    <row r="6" spans="1:16" ht="20.100000000000001" customHeight="1">
      <c r="B6" s="227" t="s">
        <v>20</v>
      </c>
      <c r="C6" s="464" t="s">
        <v>4861</v>
      </c>
      <c r="D6" s="465"/>
      <c r="E6" s="465"/>
      <c r="F6" s="465"/>
      <c r="G6" s="465"/>
      <c r="H6" s="465"/>
      <c r="I6" s="466"/>
      <c r="J6" s="464" t="s">
        <v>4864</v>
      </c>
      <c r="K6" s="465"/>
      <c r="L6" s="465"/>
      <c r="M6" s="465"/>
      <c r="N6" s="465"/>
      <c r="O6" s="466"/>
    </row>
    <row r="7" spans="1:16" ht="20.100000000000001" customHeight="1">
      <c r="B7" s="227" t="s">
        <v>21</v>
      </c>
      <c r="C7" s="464" t="s">
        <v>4862</v>
      </c>
      <c r="D7" s="465"/>
      <c r="E7" s="465"/>
      <c r="F7" s="465"/>
      <c r="G7" s="465"/>
      <c r="H7" s="465"/>
      <c r="I7" s="466"/>
      <c r="J7" s="464" t="s">
        <v>4865</v>
      </c>
      <c r="K7" s="465"/>
      <c r="L7" s="465"/>
      <c r="M7" s="465"/>
      <c r="N7" s="465"/>
      <c r="O7" s="466"/>
    </row>
    <row r="8" spans="1:16" ht="20.100000000000001" customHeight="1"/>
    <row r="9" spans="1:16" ht="20.100000000000001" customHeight="1"/>
    <row r="10" spans="1:16" ht="20.100000000000001" customHeight="1">
      <c r="B10" s="435" t="s">
        <v>25</v>
      </c>
      <c r="C10" s="435"/>
      <c r="D10" s="435"/>
      <c r="E10" s="435"/>
      <c r="F10" s="435"/>
      <c r="G10" s="435"/>
      <c r="H10"/>
      <c r="I10" s="435" t="s">
        <v>25</v>
      </c>
      <c r="J10" s="435"/>
      <c r="K10" s="435"/>
      <c r="L10" s="435"/>
      <c r="M10" s="435"/>
      <c r="N10" s="435"/>
      <c r="O10" s="435"/>
      <c r="P10"/>
    </row>
    <row r="11" spans="1:16" ht="20.100000000000001" customHeight="1">
      <c r="P11"/>
    </row>
    <row r="12" spans="1:16" ht="39" customHeight="1">
      <c r="B12" s="45" t="s">
        <v>5066</v>
      </c>
      <c r="E12"/>
      <c r="F12" s="480"/>
      <c r="G12" s="481"/>
      <c r="I12" s="45" t="s">
        <v>3441</v>
      </c>
      <c r="M12" s="482"/>
      <c r="N12" s="482"/>
      <c r="O12" s="482"/>
      <c r="P12"/>
    </row>
    <row r="13" spans="1:16" ht="20.100000000000001" customHeight="1">
      <c r="P13"/>
    </row>
    <row r="14" spans="1:16" ht="20.100000000000001" customHeight="1">
      <c r="B14" s="237" t="s">
        <v>0</v>
      </c>
      <c r="C14" s="237" t="s">
        <v>1</v>
      </c>
      <c r="D14" s="237" t="s">
        <v>2</v>
      </c>
      <c r="E14" s="237" t="s">
        <v>284</v>
      </c>
      <c r="F14" s="237" t="s">
        <v>285</v>
      </c>
      <c r="G14" s="237" t="s">
        <v>286</v>
      </c>
      <c r="I14" s="237" t="s">
        <v>289</v>
      </c>
      <c r="J14" s="237">
        <v>2015</v>
      </c>
      <c r="K14" s="237">
        <v>2016</v>
      </c>
      <c r="L14" s="237">
        <v>2017</v>
      </c>
      <c r="M14" s="237">
        <v>2018</v>
      </c>
      <c r="N14" s="237">
        <v>2019</v>
      </c>
      <c r="O14" s="237">
        <v>2020</v>
      </c>
      <c r="P14"/>
    </row>
    <row r="15" spans="1:16" ht="20.100000000000001" customHeight="1">
      <c r="B15" s="232" t="s">
        <v>3</v>
      </c>
      <c r="C15" s="232" t="s">
        <v>4</v>
      </c>
      <c r="D15" s="232" t="s">
        <v>5</v>
      </c>
      <c r="E15" s="238">
        <v>140000000</v>
      </c>
      <c r="F15" s="238">
        <v>110000000</v>
      </c>
      <c r="G15" s="238">
        <v>130000000</v>
      </c>
      <c r="I15" s="232" t="s">
        <v>290</v>
      </c>
      <c r="J15" s="238">
        <v>180000000</v>
      </c>
      <c r="K15" s="238">
        <v>120000000</v>
      </c>
      <c r="L15" s="238">
        <v>180000000</v>
      </c>
      <c r="M15" s="238">
        <v>140000000</v>
      </c>
      <c r="N15" s="238">
        <v>110000000</v>
      </c>
      <c r="O15" s="238">
        <v>130000000</v>
      </c>
      <c r="P15"/>
    </row>
    <row r="16" spans="1:16" ht="20.100000000000001" customHeight="1">
      <c r="B16" s="232" t="s">
        <v>6</v>
      </c>
      <c r="C16" s="232" t="s">
        <v>7</v>
      </c>
      <c r="D16" s="232" t="s">
        <v>5</v>
      </c>
      <c r="E16" s="238">
        <v>30000000</v>
      </c>
      <c r="F16" s="238">
        <v>40000000</v>
      </c>
      <c r="G16" s="238">
        <v>40000000</v>
      </c>
      <c r="I16" s="232" t="s">
        <v>291</v>
      </c>
      <c r="J16" s="238">
        <v>11000000</v>
      </c>
      <c r="K16" s="238">
        <v>10000000</v>
      </c>
      <c r="L16" s="238">
        <v>10000000</v>
      </c>
      <c r="M16" s="238">
        <v>30000000</v>
      </c>
      <c r="N16" s="238">
        <v>40000000</v>
      </c>
      <c r="O16" s="238">
        <v>40000000</v>
      </c>
      <c r="P16"/>
    </row>
    <row r="17" spans="2:17" ht="20.100000000000001" customHeight="1">
      <c r="B17" s="232" t="s">
        <v>8</v>
      </c>
      <c r="C17" s="232" t="s">
        <v>7</v>
      </c>
      <c r="D17" s="232" t="s">
        <v>9</v>
      </c>
      <c r="E17" s="238">
        <v>120000000</v>
      </c>
      <c r="F17" s="238">
        <v>110000000</v>
      </c>
      <c r="G17" s="238">
        <v>120000000</v>
      </c>
      <c r="I17" s="232" t="s">
        <v>292</v>
      </c>
      <c r="J17" s="238">
        <v>190000000</v>
      </c>
      <c r="K17" s="238">
        <v>90000000</v>
      </c>
      <c r="L17" s="238">
        <v>190000000</v>
      </c>
      <c r="M17" s="238">
        <v>120000000</v>
      </c>
      <c r="N17" s="238">
        <v>110000000</v>
      </c>
      <c r="O17" s="238">
        <v>120000000</v>
      </c>
      <c r="P17"/>
    </row>
    <row r="18" spans="2:17" ht="20.100000000000001" customHeight="1">
      <c r="B18" s="232" t="s">
        <v>10</v>
      </c>
      <c r="C18" s="232" t="s">
        <v>7</v>
      </c>
      <c r="D18" s="232" t="s">
        <v>9</v>
      </c>
      <c r="E18" s="238">
        <v>170000000</v>
      </c>
      <c r="F18" s="238">
        <v>130000000</v>
      </c>
      <c r="G18" s="238">
        <v>170000000</v>
      </c>
      <c r="I18" s="232" t="s">
        <v>293</v>
      </c>
      <c r="J18" s="238">
        <v>180000000</v>
      </c>
      <c r="K18" s="238">
        <v>200000000</v>
      </c>
      <c r="L18" s="238">
        <v>180000000</v>
      </c>
      <c r="M18" s="238">
        <v>170000000</v>
      </c>
      <c r="N18" s="238">
        <v>130000000</v>
      </c>
      <c r="O18" s="238">
        <v>170000000</v>
      </c>
      <c r="P18"/>
    </row>
    <row r="19" spans="2:17" ht="20.100000000000001" customHeight="1">
      <c r="B19" s="232" t="s">
        <v>8</v>
      </c>
      <c r="C19" s="232" t="s">
        <v>7</v>
      </c>
      <c r="D19" s="232" t="s">
        <v>9</v>
      </c>
      <c r="E19" s="238">
        <v>120000000</v>
      </c>
      <c r="F19" s="238">
        <v>110000000</v>
      </c>
      <c r="G19" s="238">
        <v>120000000</v>
      </c>
      <c r="I19" s="232" t="s">
        <v>294</v>
      </c>
      <c r="J19" s="238">
        <v>190000000</v>
      </c>
      <c r="K19" s="238">
        <v>90000000</v>
      </c>
      <c r="L19" s="238">
        <v>190000000</v>
      </c>
      <c r="M19" s="238">
        <v>120000000</v>
      </c>
      <c r="N19" s="238">
        <v>110000000</v>
      </c>
      <c r="O19" s="238">
        <v>120000000</v>
      </c>
      <c r="P19"/>
    </row>
    <row r="20" spans="2:17" ht="20.100000000000001" customHeight="1">
      <c r="B20" s="232" t="s">
        <v>12</v>
      </c>
      <c r="C20" s="232" t="s">
        <v>13</v>
      </c>
      <c r="D20" s="232" t="s">
        <v>11</v>
      </c>
      <c r="E20" s="238">
        <v>180000000</v>
      </c>
      <c r="F20" s="238">
        <v>150000000</v>
      </c>
      <c r="G20" s="238">
        <v>170000000</v>
      </c>
      <c r="I20" s="232" t="s">
        <v>295</v>
      </c>
      <c r="J20" s="238">
        <v>100000000</v>
      </c>
      <c r="K20" s="238">
        <v>200000000</v>
      </c>
      <c r="L20" s="238">
        <v>180000000</v>
      </c>
      <c r="M20" s="238">
        <v>170000000</v>
      </c>
      <c r="N20" s="238">
        <v>130000000</v>
      </c>
      <c r="O20" s="238">
        <v>170000000</v>
      </c>
      <c r="P20"/>
    </row>
    <row r="21" spans="2:17" ht="20.100000000000001" customHeight="1">
      <c r="B21" s="232" t="s">
        <v>14</v>
      </c>
      <c r="C21" s="232" t="s">
        <v>13</v>
      </c>
      <c r="D21" s="232" t="s">
        <v>9</v>
      </c>
      <c r="E21" s="238">
        <v>80000000</v>
      </c>
      <c r="F21" s="238">
        <v>110000000</v>
      </c>
      <c r="G21" s="238">
        <v>130000000</v>
      </c>
      <c r="I21" s="232" t="s">
        <v>296</v>
      </c>
      <c r="J21" s="238">
        <v>180000000</v>
      </c>
      <c r="K21" s="238">
        <v>200000000</v>
      </c>
      <c r="L21" s="238">
        <v>180000000</v>
      </c>
      <c r="M21" s="238">
        <v>170000000</v>
      </c>
      <c r="N21" s="238">
        <v>130000000</v>
      </c>
      <c r="O21" s="238">
        <v>170000000</v>
      </c>
      <c r="P21"/>
    </row>
    <row r="22" spans="2:17" ht="20.100000000000001" customHeight="1">
      <c r="P22"/>
    </row>
    <row r="23" spans="2:17" ht="20.100000000000001" customHeight="1"/>
    <row r="24" spans="2:17" ht="20.100000000000001" customHeight="1"/>
    <row r="25" spans="2:17" ht="20.100000000000001" customHeight="1"/>
    <row r="26" spans="2:17" ht="20.100000000000001" customHeight="1">
      <c r="B26" s="44"/>
    </row>
    <row r="27" spans="2:17" ht="20.100000000000001" customHeight="1">
      <c r="B27" s="477" t="s">
        <v>310</v>
      </c>
      <c r="C27" s="478"/>
      <c r="D27" s="478"/>
      <c r="E27" s="478"/>
      <c r="F27" s="478"/>
      <c r="G27" s="478"/>
      <c r="H27" s="479"/>
      <c r="I27"/>
      <c r="J27"/>
      <c r="M27" s="45" t="s">
        <v>3375</v>
      </c>
    </row>
    <row r="28" spans="2:17" ht="20.100000000000001" customHeight="1"/>
    <row r="29" spans="2:17" ht="39" customHeight="1">
      <c r="B29" s="45" t="s">
        <v>5065</v>
      </c>
      <c r="F29" s="452"/>
      <c r="G29" s="452"/>
      <c r="H29" s="452"/>
      <c r="M29" s="45" t="s">
        <v>3374</v>
      </c>
      <c r="N29" s="45"/>
    </row>
    <row r="30" spans="2:17" ht="20.100000000000001" customHeight="1" thickBot="1"/>
    <row r="31" spans="2:17" ht="20.100000000000001" customHeight="1">
      <c r="B31" s="228" t="s">
        <v>297</v>
      </c>
      <c r="C31" s="228" t="s">
        <v>302</v>
      </c>
      <c r="D31" s="228" t="s">
        <v>303</v>
      </c>
      <c r="E31" s="228" t="s">
        <v>304</v>
      </c>
      <c r="F31" s="228" t="s">
        <v>305</v>
      </c>
      <c r="G31" s="228" t="s">
        <v>306</v>
      </c>
      <c r="H31" s="228" t="s">
        <v>307</v>
      </c>
      <c r="M31" s="112" t="s">
        <v>3373</v>
      </c>
      <c r="N31" s="105"/>
      <c r="O31" s="105"/>
      <c r="P31" s="105"/>
      <c r="Q31" s="106"/>
    </row>
    <row r="32" spans="2:17" ht="20.100000000000001" customHeight="1">
      <c r="B32" s="228" t="s">
        <v>298</v>
      </c>
      <c r="C32" s="231">
        <v>81</v>
      </c>
      <c r="D32" s="231">
        <v>87</v>
      </c>
      <c r="E32" s="231">
        <v>73</v>
      </c>
      <c r="F32" s="231">
        <v>60</v>
      </c>
      <c r="G32" s="231">
        <v>66</v>
      </c>
      <c r="H32" s="231">
        <v>66</v>
      </c>
      <c r="M32" s="107"/>
      <c r="Q32" s="108"/>
    </row>
    <row r="33" spans="2:17" ht="20.100000000000001" customHeight="1">
      <c r="B33" s="228" t="s">
        <v>299</v>
      </c>
      <c r="C33" s="231">
        <v>99</v>
      </c>
      <c r="D33" s="231">
        <v>95</v>
      </c>
      <c r="E33" s="231">
        <v>94</v>
      </c>
      <c r="F33" s="231">
        <v>68</v>
      </c>
      <c r="G33" s="231">
        <v>90</v>
      </c>
      <c r="H33" s="231">
        <v>90</v>
      </c>
      <c r="M33" s="107"/>
      <c r="Q33" s="108"/>
    </row>
    <row r="34" spans="2:17" ht="20.100000000000001" customHeight="1">
      <c r="B34" s="228" t="s">
        <v>300</v>
      </c>
      <c r="C34" s="231">
        <v>76</v>
      </c>
      <c r="D34" s="231">
        <v>77</v>
      </c>
      <c r="E34" s="231">
        <v>91</v>
      </c>
      <c r="F34" s="231">
        <v>74</v>
      </c>
      <c r="G34" s="231">
        <v>89</v>
      </c>
      <c r="H34" s="231">
        <v>50</v>
      </c>
      <c r="M34" s="107"/>
      <c r="Q34" s="108"/>
    </row>
    <row r="35" spans="2:17" ht="20.100000000000001" customHeight="1">
      <c r="B35" s="228" t="s">
        <v>301</v>
      </c>
      <c r="C35" s="231">
        <v>100</v>
      </c>
      <c r="D35" s="231">
        <v>76</v>
      </c>
      <c r="E35" s="231">
        <v>92</v>
      </c>
      <c r="F35" s="231">
        <v>53</v>
      </c>
      <c r="G35" s="348">
        <v>59</v>
      </c>
      <c r="H35" s="231">
        <v>58</v>
      </c>
      <c r="M35" s="113"/>
      <c r="P35" s="114" t="s">
        <v>5064</v>
      </c>
      <c r="Q35" s="108"/>
    </row>
    <row r="36" spans="2:17" ht="20.100000000000001" customHeight="1">
      <c r="B36" s="46" t="s">
        <v>4867</v>
      </c>
      <c r="C36" s="231">
        <v>76</v>
      </c>
      <c r="D36" s="231">
        <v>68</v>
      </c>
      <c r="E36" s="231">
        <v>59</v>
      </c>
      <c r="F36" s="231">
        <v>87</v>
      </c>
      <c r="G36" s="231">
        <v>63</v>
      </c>
      <c r="H36" s="231">
        <v>54</v>
      </c>
      <c r="M36" s="107"/>
      <c r="Q36" s="108"/>
    </row>
    <row r="37" spans="2:17" ht="20.100000000000001" customHeight="1" thickBot="1">
      <c r="B37" s="46" t="s">
        <v>4866</v>
      </c>
      <c r="C37" s="231">
        <v>52</v>
      </c>
      <c r="D37" s="231">
        <v>82</v>
      </c>
      <c r="E37" s="231">
        <v>87</v>
      </c>
      <c r="F37" s="231">
        <v>87</v>
      </c>
      <c r="G37" s="231">
        <v>74</v>
      </c>
      <c r="H37" s="231">
        <v>96</v>
      </c>
      <c r="M37" s="109"/>
      <c r="N37" s="110"/>
      <c r="O37" s="110"/>
      <c r="P37" s="110"/>
      <c r="Q37" s="111"/>
    </row>
    <row r="38" spans="2:17" ht="20.100000000000001" customHeight="1"/>
    <row r="39" spans="2:17" ht="20.100000000000001" customHeight="1"/>
    <row r="40" spans="2:17" ht="20.100000000000001" customHeight="1"/>
    <row r="41" spans="2:17" ht="20.100000000000001" customHeight="1"/>
    <row r="42" spans="2:17" ht="20.100000000000001" customHeight="1"/>
  </sheetData>
  <mergeCells count="13">
    <mergeCell ref="I10:O10"/>
    <mergeCell ref="B27:H27"/>
    <mergeCell ref="F29:H29"/>
    <mergeCell ref="A1:XFD3"/>
    <mergeCell ref="C5:I5"/>
    <mergeCell ref="J5:O5"/>
    <mergeCell ref="C6:I6"/>
    <mergeCell ref="J6:O6"/>
    <mergeCell ref="C7:I7"/>
    <mergeCell ref="J7:O7"/>
    <mergeCell ref="F12:G12"/>
    <mergeCell ref="B10:G10"/>
    <mergeCell ref="M12:O12"/>
  </mergeCells>
  <phoneticPr fontId="3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CD212-FA19-4242-AEE9-1CE31501CF66}">
  <sheetPr codeName="Sheet8"/>
  <dimension ref="A1:P66"/>
  <sheetViews>
    <sheetView showGridLines="0" zoomScaleNormal="100" workbookViewId="0">
      <selection sqref="A1:XFD3"/>
    </sheetView>
  </sheetViews>
  <sheetFormatPr defaultColWidth="9" defaultRowHeight="19.5"/>
  <cols>
    <col min="1" max="1" width="5.625" style="42" customWidth="1"/>
    <col min="2" max="2" width="21" style="42" customWidth="1"/>
    <col min="3" max="16" width="14.625" style="42" customWidth="1"/>
    <col min="17" max="16384" width="9" style="42"/>
  </cols>
  <sheetData>
    <row r="1" spans="1:16" s="438" customFormat="1" ht="15.95" customHeight="1">
      <c r="A1" s="437" t="s">
        <v>16</v>
      </c>
    </row>
    <row r="2" spans="1:16" s="440" customFormat="1" ht="15.95" customHeight="1">
      <c r="A2" s="439"/>
    </row>
    <row r="3" spans="1:16" s="442" customFormat="1" ht="15.95" customHeight="1">
      <c r="A3" s="441"/>
    </row>
    <row r="5" spans="1:16" ht="30" customHeight="1">
      <c r="B5" s="455" t="s">
        <v>26</v>
      </c>
      <c r="C5" s="456"/>
      <c r="D5" s="456"/>
      <c r="E5" s="456"/>
      <c r="F5" s="456"/>
      <c r="G5" s="456"/>
      <c r="H5" s="456"/>
      <c r="I5" s="456"/>
      <c r="J5" s="456"/>
      <c r="K5" s="456"/>
      <c r="L5" s="456"/>
      <c r="M5" s="456"/>
      <c r="N5" s="456"/>
      <c r="O5" s="456"/>
      <c r="P5" s="457"/>
    </row>
    <row r="6" spans="1:16" ht="30" customHeight="1"/>
    <row r="7" spans="1:16" ht="30" customHeight="1">
      <c r="B7" s="483" t="s">
        <v>27</v>
      </c>
      <c r="C7" s="484"/>
      <c r="D7" s="484"/>
      <c r="E7" s="484"/>
      <c r="F7" s="484"/>
      <c r="G7" s="484"/>
      <c r="H7" s="484"/>
      <c r="I7" s="484"/>
      <c r="J7" s="484"/>
      <c r="K7" s="484"/>
      <c r="L7" s="484"/>
      <c r="M7" s="484"/>
      <c r="N7" s="484"/>
      <c r="O7" s="484"/>
      <c r="P7" s="485"/>
    </row>
    <row r="8" spans="1:16" ht="30" customHeight="1">
      <c r="B8" s="486"/>
      <c r="C8" s="487"/>
      <c r="D8" s="487"/>
      <c r="E8" s="487"/>
      <c r="F8" s="487"/>
      <c r="G8" s="487"/>
      <c r="H8" s="487"/>
      <c r="I8" s="487"/>
      <c r="J8" s="487"/>
      <c r="K8" s="487"/>
      <c r="L8" s="487"/>
      <c r="M8" s="487"/>
      <c r="N8" s="487"/>
      <c r="O8" s="487"/>
      <c r="P8" s="488"/>
    </row>
    <row r="9" spans="1:16" ht="30" customHeight="1"/>
    <row r="10" spans="1:16" ht="30" customHeight="1">
      <c r="B10" s="240" t="s">
        <v>5068</v>
      </c>
      <c r="C10" s="239">
        <v>43586</v>
      </c>
      <c r="D10" s="239">
        <v>43587</v>
      </c>
      <c r="E10" s="239">
        <v>43588</v>
      </c>
      <c r="F10" s="239">
        <v>43589</v>
      </c>
      <c r="G10" s="239">
        <v>43590</v>
      </c>
      <c r="H10" s="239">
        <v>43591</v>
      </c>
      <c r="I10" s="239">
        <v>43592</v>
      </c>
      <c r="J10" s="239">
        <v>43593</v>
      </c>
      <c r="K10" s="239">
        <v>43594</v>
      </c>
      <c r="L10" s="239">
        <v>43595</v>
      </c>
      <c r="M10" s="239">
        <v>43596</v>
      </c>
      <c r="N10" s="239">
        <v>43597</v>
      </c>
      <c r="O10" s="239">
        <v>43598</v>
      </c>
      <c r="P10" s="239">
        <v>43599</v>
      </c>
    </row>
    <row r="11" spans="1:16" ht="30" customHeight="1">
      <c r="B11" s="240" t="s">
        <v>28</v>
      </c>
      <c r="C11" s="349">
        <v>809.3</v>
      </c>
      <c r="D11" s="349">
        <v>809.3</v>
      </c>
      <c r="E11" s="349">
        <v>809.3</v>
      </c>
      <c r="F11" s="349">
        <v>809.3</v>
      </c>
      <c r="G11" s="349">
        <v>809.3</v>
      </c>
      <c r="H11" s="349">
        <v>809.3</v>
      </c>
      <c r="I11" s="349">
        <v>812.2</v>
      </c>
      <c r="J11" s="349">
        <v>800.1</v>
      </c>
      <c r="K11" s="349">
        <v>800.1</v>
      </c>
      <c r="L11" s="349">
        <v>800.1</v>
      </c>
      <c r="M11" s="349">
        <v>796.1</v>
      </c>
      <c r="N11" s="349">
        <v>796.1</v>
      </c>
      <c r="O11" s="349">
        <v>798.1</v>
      </c>
      <c r="P11" s="349">
        <v>799.4</v>
      </c>
    </row>
    <row r="12" spans="1:16" ht="30" customHeight="1">
      <c r="B12" s="240" t="s">
        <v>29</v>
      </c>
      <c r="C12" s="349">
        <v>165.8</v>
      </c>
      <c r="D12" s="349">
        <v>165.8</v>
      </c>
      <c r="E12" s="349">
        <v>165.8</v>
      </c>
      <c r="F12" s="349">
        <v>165.8</v>
      </c>
      <c r="G12" s="349">
        <v>165.8</v>
      </c>
      <c r="H12" s="349">
        <v>165.8</v>
      </c>
      <c r="I12" s="349">
        <v>165.9</v>
      </c>
      <c r="J12" s="349">
        <v>166</v>
      </c>
      <c r="K12" s="349">
        <v>166</v>
      </c>
      <c r="L12" s="349">
        <v>166</v>
      </c>
      <c r="M12" s="349">
        <v>165.7</v>
      </c>
      <c r="N12" s="349">
        <v>165.5</v>
      </c>
      <c r="O12" s="349">
        <v>166</v>
      </c>
      <c r="P12" s="349">
        <v>165.8</v>
      </c>
    </row>
    <row r="13" spans="1:16" ht="30" customHeight="1">
      <c r="B13" s="240" t="s">
        <v>30</v>
      </c>
      <c r="C13" s="349">
        <v>1278.8</v>
      </c>
      <c r="D13" s="349">
        <v>1278.8</v>
      </c>
      <c r="E13" s="349">
        <v>1278.8</v>
      </c>
      <c r="F13" s="349">
        <v>1278.8</v>
      </c>
      <c r="G13" s="349">
        <v>1278.8</v>
      </c>
      <c r="H13" s="349">
        <v>1278.8</v>
      </c>
      <c r="I13" s="349">
        <v>1283.3</v>
      </c>
      <c r="J13" s="349">
        <v>1275.8</v>
      </c>
      <c r="K13" s="349">
        <v>1275.8</v>
      </c>
      <c r="L13" s="349">
        <v>1275.8</v>
      </c>
      <c r="M13" s="349">
        <v>1274.7</v>
      </c>
      <c r="N13" s="349">
        <v>1272.5999999999999</v>
      </c>
      <c r="O13" s="349">
        <v>1270.9000000000001</v>
      </c>
      <c r="P13" s="349">
        <v>1271.5999999999999</v>
      </c>
    </row>
    <row r="14" spans="1:16" ht="30" customHeight="1">
      <c r="B14" s="240" t="s">
        <v>31</v>
      </c>
      <c r="C14" s="349">
        <v>1461.1</v>
      </c>
      <c r="D14" s="349">
        <v>1461.1</v>
      </c>
      <c r="E14" s="349">
        <v>1461.1</v>
      </c>
      <c r="F14" s="349">
        <v>1461.1</v>
      </c>
      <c r="G14" s="349">
        <v>1461.1</v>
      </c>
      <c r="H14" s="349">
        <v>1461.1</v>
      </c>
      <c r="I14" s="349">
        <v>1461.2</v>
      </c>
      <c r="J14" s="349">
        <v>1448.4</v>
      </c>
      <c r="K14" s="349">
        <v>1448.4</v>
      </c>
      <c r="L14" s="349">
        <v>1448.4</v>
      </c>
      <c r="M14" s="349">
        <v>1457.4</v>
      </c>
      <c r="N14" s="349">
        <v>1451.7</v>
      </c>
      <c r="O14" s="349">
        <v>1447.8</v>
      </c>
      <c r="P14" s="349">
        <v>1449.2</v>
      </c>
    </row>
    <row r="15" spans="1:16" ht="30" customHeight="1">
      <c r="B15" s="240" t="s">
        <v>32</v>
      </c>
      <c r="C15" s="349">
        <v>141.9</v>
      </c>
      <c r="D15" s="349">
        <v>141.9</v>
      </c>
      <c r="E15" s="349">
        <v>141.9</v>
      </c>
      <c r="F15" s="349">
        <v>141.9</v>
      </c>
      <c r="G15" s="349">
        <v>141.9</v>
      </c>
      <c r="H15" s="349">
        <v>141.9</v>
      </c>
      <c r="I15" s="349">
        <v>142.6</v>
      </c>
      <c r="J15" s="349">
        <v>143.5</v>
      </c>
      <c r="K15" s="349">
        <v>143.5</v>
      </c>
      <c r="L15" s="349">
        <v>143.5</v>
      </c>
      <c r="M15" s="349">
        <v>143.30000000000001</v>
      </c>
      <c r="N15" s="349">
        <v>143.4</v>
      </c>
      <c r="O15" s="349">
        <v>143.4</v>
      </c>
      <c r="P15" s="349">
        <v>143.1</v>
      </c>
    </row>
    <row r="16" spans="1:16" ht="30" customHeight="1">
      <c r="B16" s="240" t="s">
        <v>33</v>
      </c>
      <c r="C16" s="349">
        <v>0.1</v>
      </c>
      <c r="D16" s="349">
        <v>0.1</v>
      </c>
      <c r="E16" s="349">
        <v>0.1</v>
      </c>
      <c r="F16" s="349">
        <v>0.1</v>
      </c>
      <c r="G16" s="349">
        <v>0.1</v>
      </c>
      <c r="H16" s="349">
        <v>0.1</v>
      </c>
      <c r="I16" s="349">
        <v>0.1</v>
      </c>
      <c r="J16" s="349">
        <v>0.1</v>
      </c>
      <c r="K16" s="349">
        <v>0.1</v>
      </c>
      <c r="L16" s="349">
        <v>0.1</v>
      </c>
      <c r="M16" s="349">
        <v>0.1</v>
      </c>
      <c r="N16" s="349">
        <v>0.1</v>
      </c>
      <c r="O16" s="349">
        <v>0.1</v>
      </c>
      <c r="P16" s="349">
        <v>0.1</v>
      </c>
    </row>
    <row r="17" spans="2:16" ht="30" customHeight="1">
      <c r="B17" s="240" t="s">
        <v>34</v>
      </c>
      <c r="C17" s="349">
        <v>15.6</v>
      </c>
      <c r="D17" s="349">
        <v>15.6</v>
      </c>
      <c r="E17" s="349">
        <v>15.6</v>
      </c>
      <c r="F17" s="349">
        <v>15.6</v>
      </c>
      <c r="G17" s="349">
        <v>15.6</v>
      </c>
      <c r="H17" s="349">
        <v>15.6</v>
      </c>
      <c r="I17" s="349">
        <v>15.7</v>
      </c>
      <c r="J17" s="349">
        <v>15.8</v>
      </c>
      <c r="K17" s="349">
        <v>15.8</v>
      </c>
      <c r="L17" s="349">
        <v>15.8</v>
      </c>
      <c r="M17" s="349">
        <v>15.8</v>
      </c>
      <c r="N17" s="349">
        <v>15.8</v>
      </c>
      <c r="O17" s="349">
        <v>16</v>
      </c>
      <c r="P17" s="349">
        <v>15.9</v>
      </c>
    </row>
    <row r="18" spans="2:16" ht="30" customHeight="1">
      <c r="B18" s="240" t="s">
        <v>35</v>
      </c>
      <c r="C18" s="349">
        <v>10.199999999999999</v>
      </c>
      <c r="D18" s="349">
        <v>10.199999999999999</v>
      </c>
      <c r="E18" s="349">
        <v>10.199999999999999</v>
      </c>
      <c r="F18" s="349">
        <v>10.199999999999999</v>
      </c>
      <c r="G18" s="349">
        <v>10.199999999999999</v>
      </c>
      <c r="H18" s="349">
        <v>10.199999999999999</v>
      </c>
      <c r="I18" s="349">
        <v>10.3</v>
      </c>
      <c r="J18" s="349">
        <v>10.3</v>
      </c>
      <c r="K18" s="349">
        <v>10.3</v>
      </c>
      <c r="L18" s="349">
        <v>10.3</v>
      </c>
      <c r="M18" s="349">
        <v>10.199999999999999</v>
      </c>
      <c r="N18" s="349">
        <v>10.199999999999999</v>
      </c>
      <c r="O18" s="349">
        <v>10.199999999999999</v>
      </c>
      <c r="P18" s="349">
        <v>10.1</v>
      </c>
    </row>
    <row r="19" spans="2:16" ht="30" customHeight="1">
      <c r="B19" s="240" t="s">
        <v>36</v>
      </c>
      <c r="C19" s="349">
        <v>271.7</v>
      </c>
      <c r="D19" s="349">
        <v>271.7</v>
      </c>
      <c r="E19" s="349">
        <v>271.7</v>
      </c>
      <c r="F19" s="349">
        <v>271.7</v>
      </c>
      <c r="G19" s="349">
        <v>271.7</v>
      </c>
      <c r="H19" s="349">
        <v>271.7</v>
      </c>
      <c r="I19" s="349">
        <v>273.2</v>
      </c>
      <c r="J19" s="349">
        <v>276.39999999999998</v>
      </c>
      <c r="K19" s="349">
        <v>276.39999999999998</v>
      </c>
      <c r="L19" s="349">
        <v>276.39999999999998</v>
      </c>
      <c r="M19" s="349">
        <v>276.2</v>
      </c>
      <c r="N19" s="349">
        <v>276.39999999999998</v>
      </c>
      <c r="O19" s="349">
        <v>276</v>
      </c>
      <c r="P19" s="349">
        <v>276.10000000000002</v>
      </c>
    </row>
    <row r="20" spans="2:16" ht="30" customHeight="1">
      <c r="B20" s="240" t="s">
        <v>37</v>
      </c>
      <c r="C20" s="349">
        <v>132.4</v>
      </c>
      <c r="D20" s="349">
        <v>132.4</v>
      </c>
      <c r="E20" s="349">
        <v>132.4</v>
      </c>
      <c r="F20" s="349">
        <v>132.4</v>
      </c>
      <c r="G20" s="349">
        <v>132.4</v>
      </c>
      <c r="H20" s="349">
        <v>132.4</v>
      </c>
      <c r="I20" s="349">
        <v>132.80000000000001</v>
      </c>
      <c r="J20" s="349">
        <v>131.19999999999999</v>
      </c>
      <c r="K20" s="349">
        <v>131.19999999999999</v>
      </c>
      <c r="L20" s="349">
        <v>131.19999999999999</v>
      </c>
      <c r="M20" s="349">
        <v>130.6</v>
      </c>
      <c r="N20" s="349">
        <v>129.6</v>
      </c>
      <c r="O20" s="349">
        <v>129.69999999999999</v>
      </c>
      <c r="P20" s="349">
        <v>130</v>
      </c>
    </row>
    <row r="21" spans="2:16" ht="30" customHeight="1">
      <c r="B21" s="240" t="s">
        <v>38</v>
      </c>
      <c r="C21" s="349">
        <v>827.2</v>
      </c>
      <c r="D21" s="349">
        <v>827.2</v>
      </c>
      <c r="E21" s="349">
        <v>827.2</v>
      </c>
      <c r="F21" s="349">
        <v>827.2</v>
      </c>
      <c r="G21" s="349">
        <v>827.2</v>
      </c>
      <c r="H21" s="349">
        <v>827.2</v>
      </c>
      <c r="I21" s="349">
        <v>829.6</v>
      </c>
      <c r="J21" s="349">
        <v>829.8</v>
      </c>
      <c r="K21" s="349">
        <v>829.8</v>
      </c>
      <c r="L21" s="349">
        <v>829.8</v>
      </c>
      <c r="M21" s="349">
        <v>829.5</v>
      </c>
      <c r="N21" s="349">
        <v>828.2</v>
      </c>
      <c r="O21" s="349">
        <v>829</v>
      </c>
      <c r="P21" s="349">
        <v>827.7</v>
      </c>
    </row>
    <row r="22" spans="2:16" ht="30" customHeight="1">
      <c r="B22" s="240" t="s">
        <v>39</v>
      </c>
      <c r="C22" s="349">
        <v>35.6</v>
      </c>
      <c r="D22" s="349">
        <v>35.6</v>
      </c>
      <c r="E22" s="349">
        <v>35.6</v>
      </c>
      <c r="F22" s="349">
        <v>35.6</v>
      </c>
      <c r="G22" s="349">
        <v>35.6</v>
      </c>
      <c r="H22" s="349">
        <v>35.6</v>
      </c>
      <c r="I22" s="349">
        <v>35.799999999999997</v>
      </c>
      <c r="J22" s="349">
        <v>36</v>
      </c>
      <c r="K22" s="349">
        <v>36</v>
      </c>
      <c r="L22" s="349">
        <v>36</v>
      </c>
      <c r="M22" s="349">
        <v>35.700000000000003</v>
      </c>
      <c r="N22" s="349">
        <v>35.799999999999997</v>
      </c>
      <c r="O22" s="349">
        <v>35.9</v>
      </c>
      <c r="P22" s="349">
        <v>35.799999999999997</v>
      </c>
    </row>
    <row r="23" spans="2:16" ht="30" customHeight="1">
      <c r="B23" s="240" t="s">
        <v>40</v>
      </c>
      <c r="C23" s="349">
        <v>36.299999999999997</v>
      </c>
      <c r="D23" s="349">
        <v>36.299999999999997</v>
      </c>
      <c r="E23" s="349">
        <v>36.299999999999997</v>
      </c>
      <c r="F23" s="349">
        <v>36.299999999999997</v>
      </c>
      <c r="G23" s="349">
        <v>36.299999999999997</v>
      </c>
      <c r="H23" s="349">
        <v>36.299999999999997</v>
      </c>
      <c r="I23" s="349">
        <v>36.4</v>
      </c>
      <c r="J23" s="349">
        <v>36.6</v>
      </c>
      <c r="K23" s="349">
        <v>36.6</v>
      </c>
      <c r="L23" s="349">
        <v>36.6</v>
      </c>
      <c r="M23" s="349">
        <v>36.5</v>
      </c>
      <c r="N23" s="349">
        <v>36.5</v>
      </c>
      <c r="O23" s="349">
        <v>36.5</v>
      </c>
      <c r="P23" s="349">
        <v>36.4</v>
      </c>
    </row>
    <row r="24" spans="2:16" ht="30" customHeight="1">
      <c r="B24" s="240" t="s">
        <v>41</v>
      </c>
      <c r="C24" s="349">
        <v>1111.5999999999999</v>
      </c>
      <c r="D24" s="349">
        <v>1111.5999999999999</v>
      </c>
      <c r="E24" s="349">
        <v>1111.5999999999999</v>
      </c>
      <c r="F24" s="349">
        <v>1111.5999999999999</v>
      </c>
      <c r="G24" s="349">
        <v>1111.5999999999999</v>
      </c>
      <c r="H24" s="349">
        <v>1111.5999999999999</v>
      </c>
      <c r="I24" s="349">
        <v>1116.8</v>
      </c>
      <c r="J24" s="349">
        <v>1123.4000000000001</v>
      </c>
      <c r="K24" s="349">
        <v>1123.4000000000001</v>
      </c>
      <c r="L24" s="349">
        <v>1123.4000000000001</v>
      </c>
      <c r="M24" s="349">
        <v>1124.5</v>
      </c>
      <c r="N24" s="349">
        <v>1124.5</v>
      </c>
      <c r="O24" s="349">
        <v>1124.5999999999999</v>
      </c>
      <c r="P24" s="349">
        <v>1121.7</v>
      </c>
    </row>
    <row r="25" spans="2:16" ht="30" customHeight="1"/>
    <row r="26" spans="2:16" ht="30" customHeight="1"/>
    <row r="27" spans="2:16" ht="30" customHeight="1">
      <c r="B27" s="228" t="s">
        <v>5068</v>
      </c>
      <c r="C27" s="228" t="s">
        <v>42</v>
      </c>
      <c r="D27" s="435" t="s">
        <v>43</v>
      </c>
      <c r="E27" s="435"/>
      <c r="F27" s="435" t="s">
        <v>308</v>
      </c>
      <c r="G27" s="435"/>
      <c r="H27" s="435" t="s">
        <v>5069</v>
      </c>
      <c r="I27" s="435"/>
    </row>
    <row r="28" spans="2:16" ht="30" customHeight="1">
      <c r="B28" s="241" t="s">
        <v>44</v>
      </c>
      <c r="C28" s="242">
        <v>43596</v>
      </c>
      <c r="D28" s="489"/>
      <c r="E28" s="489"/>
      <c r="F28" s="489"/>
      <c r="G28" s="489"/>
      <c r="H28" s="489"/>
      <c r="I28" s="489"/>
    </row>
    <row r="29" spans="2:16" ht="30" customHeight="1">
      <c r="B29" s="241" t="s">
        <v>45</v>
      </c>
      <c r="C29" s="242">
        <v>43590</v>
      </c>
      <c r="D29" s="489"/>
      <c r="E29" s="489"/>
      <c r="F29" s="489"/>
      <c r="G29" s="489"/>
      <c r="H29" s="489"/>
      <c r="I29" s="489"/>
    </row>
    <row r="30" spans="2:16" ht="30" customHeight="1">
      <c r="B30" s="241" t="s">
        <v>46</v>
      </c>
      <c r="C30" s="242">
        <v>43592</v>
      </c>
      <c r="D30" s="489"/>
      <c r="E30" s="489"/>
      <c r="F30" s="489"/>
      <c r="G30" s="489"/>
      <c r="H30" s="489"/>
      <c r="I30" s="489"/>
    </row>
    <row r="31" spans="2:16" ht="20.100000000000001" customHeight="1"/>
    <row r="32" spans="2:16" ht="20.100000000000001" customHeight="1"/>
    <row r="33" spans="2:16" ht="20.100000000000001" customHeight="1"/>
    <row r="34" spans="2:16" ht="20.100000000000001" customHeight="1"/>
    <row r="35" spans="2:16" ht="20.100000000000001" customHeight="1"/>
    <row r="36" spans="2:16" ht="20.100000000000001" customHeight="1"/>
    <row r="37" spans="2:16" ht="20.100000000000001" customHeight="1"/>
    <row r="38" spans="2:16" ht="20.100000000000001" customHeight="1"/>
    <row r="39" spans="2:16" ht="20.100000000000001" customHeight="1"/>
    <row r="40" spans="2:16" customFormat="1" ht="30" customHeight="1">
      <c r="B40" s="483" t="s">
        <v>3442</v>
      </c>
      <c r="C40" s="484"/>
      <c r="D40" s="484"/>
      <c r="E40" s="484"/>
      <c r="F40" s="484"/>
      <c r="G40" s="484"/>
      <c r="H40" s="484"/>
      <c r="I40" s="484"/>
      <c r="J40" s="484"/>
      <c r="K40" s="484"/>
      <c r="L40" s="484"/>
      <c r="M40" s="484"/>
      <c r="N40" s="484"/>
      <c r="O40" s="484"/>
      <c r="P40" s="485"/>
    </row>
    <row r="41" spans="2:16" customFormat="1" ht="30" customHeight="1">
      <c r="B41" s="486"/>
      <c r="C41" s="487"/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8"/>
    </row>
    <row r="42" spans="2:16" customFormat="1" ht="30" customHeight="1"/>
    <row r="43" spans="2:16" customFormat="1" ht="30" customHeight="1">
      <c r="F43" s="245" t="s">
        <v>3443</v>
      </c>
      <c r="H43" s="234"/>
      <c r="I43" s="234"/>
      <c r="J43" s="234"/>
      <c r="K43" s="234"/>
      <c r="L43" s="234"/>
      <c r="M43" s="234"/>
      <c r="N43" s="243" t="s">
        <v>3443</v>
      </c>
      <c r="P43" s="243"/>
    </row>
    <row r="44" spans="2:16" customFormat="1" ht="30" customHeight="1">
      <c r="J44" s="228" t="s">
        <v>3444</v>
      </c>
      <c r="K44" s="228" t="s">
        <v>3445</v>
      </c>
      <c r="L44" s="228" t="s">
        <v>3446</v>
      </c>
      <c r="M44" s="228" t="s">
        <v>3447</v>
      </c>
      <c r="N44" s="228" t="s">
        <v>3448</v>
      </c>
      <c r="O44" s="228" t="s">
        <v>3449</v>
      </c>
      <c r="P44" s="228" t="s">
        <v>3450</v>
      </c>
    </row>
    <row r="45" spans="2:16" customFormat="1" ht="30" customHeight="1">
      <c r="B45" s="271" t="s">
        <v>5067</v>
      </c>
      <c r="C45" s="235" t="s">
        <v>3451</v>
      </c>
      <c r="D45" s="235" t="s">
        <v>3452</v>
      </c>
      <c r="E45" s="235" t="s">
        <v>3453</v>
      </c>
      <c r="F45" s="235" t="s">
        <v>3454</v>
      </c>
      <c r="J45" s="231" t="s">
        <v>3455</v>
      </c>
      <c r="K45" s="231" t="s">
        <v>3456</v>
      </c>
      <c r="L45" s="231" t="s">
        <v>3457</v>
      </c>
      <c r="M45" s="231" t="s">
        <v>3458</v>
      </c>
      <c r="N45" s="244">
        <v>0.1</v>
      </c>
      <c r="O45" s="231" t="s">
        <v>3451</v>
      </c>
      <c r="P45" s="350"/>
    </row>
    <row r="46" spans="2:16" customFormat="1" ht="30" customHeight="1">
      <c r="B46" s="270">
        <v>0.1</v>
      </c>
      <c r="C46" s="246">
        <v>9</v>
      </c>
      <c r="D46" s="246">
        <v>10.8</v>
      </c>
      <c r="E46" s="246">
        <v>13.5</v>
      </c>
      <c r="F46" s="246">
        <v>18</v>
      </c>
      <c r="J46" s="231" t="s">
        <v>3459</v>
      </c>
      <c r="K46" s="231" t="s">
        <v>3460</v>
      </c>
      <c r="L46" s="231" t="s">
        <v>3461</v>
      </c>
      <c r="M46" s="231" t="s">
        <v>3462</v>
      </c>
      <c r="N46" s="244">
        <v>0.3</v>
      </c>
      <c r="O46" s="231" t="s">
        <v>3451</v>
      </c>
      <c r="P46" s="350"/>
    </row>
    <row r="47" spans="2:16" customFormat="1" ht="30" customHeight="1">
      <c r="B47" s="270">
        <v>0.15</v>
      </c>
      <c r="C47" s="246">
        <v>8.5</v>
      </c>
      <c r="D47" s="246">
        <v>10.199999999999999</v>
      </c>
      <c r="E47" s="246">
        <v>12.75</v>
      </c>
      <c r="F47" s="246">
        <v>17</v>
      </c>
      <c r="J47" s="231" t="s">
        <v>3463</v>
      </c>
      <c r="K47" s="231" t="s">
        <v>3464</v>
      </c>
      <c r="L47" s="231" t="s">
        <v>3461</v>
      </c>
      <c r="M47" s="231" t="s">
        <v>3458</v>
      </c>
      <c r="N47" s="244">
        <v>0.2</v>
      </c>
      <c r="O47" s="231" t="s">
        <v>3453</v>
      </c>
      <c r="P47" s="350"/>
    </row>
    <row r="48" spans="2:16" customFormat="1" ht="30" customHeight="1">
      <c r="B48" s="270">
        <v>0.2</v>
      </c>
      <c r="C48" s="246">
        <v>8</v>
      </c>
      <c r="D48" s="246">
        <v>9.6</v>
      </c>
      <c r="E48" s="246">
        <v>12</v>
      </c>
      <c r="F48" s="246">
        <v>16</v>
      </c>
      <c r="J48" s="231" t="s">
        <v>3465</v>
      </c>
      <c r="K48" s="231" t="s">
        <v>3466</v>
      </c>
      <c r="L48" s="231" t="s">
        <v>3457</v>
      </c>
      <c r="M48" s="231" t="s">
        <v>3458</v>
      </c>
      <c r="N48" s="244">
        <v>0.2</v>
      </c>
      <c r="O48" s="231" t="s">
        <v>3454</v>
      </c>
      <c r="P48" s="350"/>
    </row>
    <row r="49" spans="2:16" customFormat="1" ht="30" customHeight="1">
      <c r="B49" s="270">
        <v>0.3</v>
      </c>
      <c r="C49" s="246">
        <v>7</v>
      </c>
      <c r="D49" s="246">
        <v>8.4</v>
      </c>
      <c r="E49" s="246">
        <v>10.5</v>
      </c>
      <c r="F49" s="246">
        <v>14</v>
      </c>
      <c r="J49" s="231" t="s">
        <v>3467</v>
      </c>
      <c r="K49" s="231" t="s">
        <v>3468</v>
      </c>
      <c r="L49" s="231" t="s">
        <v>3457</v>
      </c>
      <c r="M49" s="231" t="s">
        <v>3458</v>
      </c>
      <c r="N49" s="244">
        <v>0.2</v>
      </c>
      <c r="O49" s="231" t="s">
        <v>3452</v>
      </c>
      <c r="P49" s="350"/>
    </row>
    <row r="50" spans="2:16" customFormat="1" ht="30" customHeight="1">
      <c r="J50" s="231" t="s">
        <v>3469</v>
      </c>
      <c r="K50" s="231" t="s">
        <v>3470</v>
      </c>
      <c r="L50" s="231" t="s">
        <v>3461</v>
      </c>
      <c r="M50" s="231" t="s">
        <v>3462</v>
      </c>
      <c r="N50" s="244">
        <v>0.3</v>
      </c>
      <c r="O50" s="231" t="s">
        <v>3453</v>
      </c>
      <c r="P50" s="350"/>
    </row>
    <row r="51" spans="2:16" customFormat="1" ht="30" customHeight="1">
      <c r="J51" s="231" t="s">
        <v>3471</v>
      </c>
      <c r="K51" s="231" t="s">
        <v>3472</v>
      </c>
      <c r="L51" s="231" t="s">
        <v>3457</v>
      </c>
      <c r="M51" s="231" t="s">
        <v>3462</v>
      </c>
      <c r="N51" s="244">
        <v>0.15</v>
      </c>
      <c r="O51" s="231" t="s">
        <v>3452</v>
      </c>
      <c r="P51" s="350"/>
    </row>
    <row r="52" spans="2:16" customFormat="1" ht="30" customHeight="1">
      <c r="J52" s="231" t="s">
        <v>3473</v>
      </c>
      <c r="K52" s="231" t="s">
        <v>3474</v>
      </c>
      <c r="L52" s="231" t="s">
        <v>3461</v>
      </c>
      <c r="M52" s="231" t="s">
        <v>3462</v>
      </c>
      <c r="N52" s="244">
        <v>0.1</v>
      </c>
      <c r="O52" s="231" t="s">
        <v>3451</v>
      </c>
      <c r="P52" s="350"/>
    </row>
    <row r="53" spans="2:16" customFormat="1" ht="30" customHeight="1">
      <c r="J53" s="231" t="s">
        <v>3475</v>
      </c>
      <c r="K53" s="231" t="s">
        <v>3476</v>
      </c>
      <c r="L53" s="231" t="s">
        <v>3461</v>
      </c>
      <c r="M53" s="231" t="s">
        <v>15</v>
      </c>
      <c r="N53" s="244">
        <v>0.15</v>
      </c>
      <c r="O53" s="231" t="s">
        <v>3454</v>
      </c>
      <c r="P53" s="350"/>
    </row>
    <row r="54" spans="2:16" customFormat="1" ht="30" customHeight="1">
      <c r="J54" s="231" t="s">
        <v>3477</v>
      </c>
      <c r="K54" s="231" t="s">
        <v>3478</v>
      </c>
      <c r="L54" s="231" t="s">
        <v>3457</v>
      </c>
      <c r="M54" s="231" t="s">
        <v>15</v>
      </c>
      <c r="N54" s="244">
        <v>0.15</v>
      </c>
      <c r="O54" s="231" t="s">
        <v>3451</v>
      </c>
      <c r="P54" s="350"/>
    </row>
    <row r="55" spans="2:16" customFormat="1" ht="30" customHeight="1">
      <c r="J55" s="231" t="s">
        <v>3479</v>
      </c>
      <c r="K55" s="231" t="s">
        <v>3480</v>
      </c>
      <c r="L55" s="231" t="s">
        <v>3461</v>
      </c>
      <c r="M55" s="231" t="s">
        <v>15</v>
      </c>
      <c r="N55" s="244">
        <v>0.3</v>
      </c>
      <c r="O55" s="231" t="s">
        <v>3454</v>
      </c>
      <c r="P55" s="350"/>
    </row>
    <row r="56" spans="2:16" customFormat="1" ht="30" customHeight="1">
      <c r="J56" s="231" t="s">
        <v>3481</v>
      </c>
      <c r="K56" s="231" t="s">
        <v>3482</v>
      </c>
      <c r="L56" s="231" t="s">
        <v>3457</v>
      </c>
      <c r="M56" s="231" t="s">
        <v>15</v>
      </c>
      <c r="N56" s="244">
        <v>0.3</v>
      </c>
      <c r="O56" s="231" t="s">
        <v>3454</v>
      </c>
      <c r="P56" s="350"/>
    </row>
    <row r="57" spans="2:16" customFormat="1" ht="30" customHeight="1">
      <c r="J57" s="231" t="s">
        <v>3483</v>
      </c>
      <c r="K57" s="231" t="s">
        <v>3484</v>
      </c>
      <c r="L57" s="231" t="s">
        <v>3457</v>
      </c>
      <c r="M57" s="231" t="s">
        <v>15</v>
      </c>
      <c r="N57" s="244">
        <v>0.1</v>
      </c>
      <c r="O57" s="231" t="s">
        <v>3452</v>
      </c>
      <c r="P57" s="350"/>
    </row>
    <row r="58" spans="2:16" customFormat="1" ht="30" customHeight="1">
      <c r="J58" s="231" t="s">
        <v>3485</v>
      </c>
      <c r="K58" s="231" t="s">
        <v>3486</v>
      </c>
      <c r="L58" s="231" t="s">
        <v>3461</v>
      </c>
      <c r="M58" s="231" t="s">
        <v>3462</v>
      </c>
      <c r="N58" s="244">
        <v>0.1</v>
      </c>
      <c r="O58" s="231" t="s">
        <v>3453</v>
      </c>
      <c r="P58" s="350"/>
    </row>
    <row r="59" spans="2:16" customFormat="1" ht="20.100000000000001" customHeight="1">
      <c r="B59" s="42"/>
      <c r="C59" s="42"/>
      <c r="D59" s="42"/>
      <c r="E59" s="42"/>
      <c r="F59" s="42"/>
    </row>
    <row r="60" spans="2:16" customFormat="1" ht="20.100000000000001" customHeight="1">
      <c r="B60" s="42"/>
      <c r="C60" s="42"/>
      <c r="D60" s="42"/>
      <c r="E60" s="42"/>
      <c r="F60" s="42"/>
    </row>
    <row r="61" spans="2:16" ht="20.100000000000001" customHeight="1">
      <c r="G61"/>
      <c r="H61"/>
      <c r="I61"/>
      <c r="J61"/>
      <c r="K61"/>
      <c r="L61"/>
      <c r="M61"/>
      <c r="N61"/>
      <c r="O61"/>
      <c r="P61"/>
    </row>
    <row r="62" spans="2:16" ht="20.100000000000001" customHeight="1"/>
    <row r="63" spans="2:16" ht="20.100000000000001" customHeight="1"/>
    <row r="64" spans="2:16" ht="20.100000000000001" customHeight="1"/>
    <row r="65" ht="20.100000000000001" customHeight="1"/>
    <row r="66" ht="20.100000000000001" customHeight="1"/>
  </sheetData>
  <mergeCells count="16">
    <mergeCell ref="H29:I29"/>
    <mergeCell ref="H30:I30"/>
    <mergeCell ref="B40:P41"/>
    <mergeCell ref="D29:E29"/>
    <mergeCell ref="F29:G29"/>
    <mergeCell ref="F30:G30"/>
    <mergeCell ref="D30:E30"/>
    <mergeCell ref="A1:XFD3"/>
    <mergeCell ref="B5:P5"/>
    <mergeCell ref="B7:P8"/>
    <mergeCell ref="D27:E27"/>
    <mergeCell ref="D28:E28"/>
    <mergeCell ref="F27:G27"/>
    <mergeCell ref="F28:G28"/>
    <mergeCell ref="H27:I27"/>
    <mergeCell ref="H28:I28"/>
  </mergeCells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F5744-24D7-44D3-A604-8E5A71A47517}">
  <sheetPr codeName="Sheet9"/>
  <dimension ref="A1:O95"/>
  <sheetViews>
    <sheetView showGridLines="0" zoomScale="70" zoomScaleNormal="70" workbookViewId="0">
      <selection sqref="A1:XFD3"/>
    </sheetView>
  </sheetViews>
  <sheetFormatPr defaultColWidth="9" defaultRowHeight="19.5"/>
  <cols>
    <col min="1" max="1" width="5.625" style="4" customWidth="1"/>
    <col min="2" max="4" width="15.625" style="4" customWidth="1"/>
    <col min="5" max="6" width="19.875" style="4" customWidth="1"/>
    <col min="7" max="26" width="15.625" style="4" customWidth="1"/>
    <col min="27" max="16384" width="9" style="4"/>
  </cols>
  <sheetData>
    <row r="1" spans="1:15" s="438" customFormat="1" ht="20.100000000000001" customHeight="1">
      <c r="A1" s="437" t="s">
        <v>16</v>
      </c>
    </row>
    <row r="2" spans="1:15" s="440" customFormat="1" ht="20.100000000000001" customHeight="1">
      <c r="A2" s="439"/>
    </row>
    <row r="3" spans="1:15" s="442" customFormat="1" ht="20.100000000000001" customHeight="1">
      <c r="A3" s="441"/>
    </row>
    <row r="4" spans="1:15" ht="20.100000000000001" customHeight="1"/>
    <row r="5" spans="1:15" ht="20.100000000000001" customHeight="1">
      <c r="B5" s="218" t="s">
        <v>4854</v>
      </c>
      <c r="C5" s="458" t="s">
        <v>4855</v>
      </c>
      <c r="D5" s="459"/>
      <c r="E5" s="459"/>
      <c r="F5" s="459"/>
      <c r="G5" s="459"/>
      <c r="H5" s="459"/>
      <c r="I5" s="460"/>
      <c r="J5" s="458" t="s">
        <v>4856</v>
      </c>
      <c r="K5" s="459"/>
      <c r="L5" s="459"/>
      <c r="M5" s="459"/>
      <c r="N5" s="459"/>
      <c r="O5" s="460"/>
    </row>
    <row r="6" spans="1:15" ht="20.100000000000001" customHeight="1">
      <c r="B6" s="505" t="s">
        <v>23</v>
      </c>
      <c r="C6" s="507" t="s">
        <v>4868</v>
      </c>
      <c r="D6" s="508"/>
      <c r="E6" s="508"/>
      <c r="F6" s="508"/>
      <c r="G6" s="508"/>
      <c r="H6" s="508"/>
      <c r="I6" s="509"/>
      <c r="J6" s="490" t="s">
        <v>4869</v>
      </c>
      <c r="K6" s="491"/>
      <c r="L6" s="491"/>
      <c r="M6" s="491"/>
      <c r="N6" s="491"/>
      <c r="O6" s="492"/>
    </row>
    <row r="7" spans="1:15" ht="20.100000000000001" customHeight="1">
      <c r="B7" s="506"/>
      <c r="C7" s="510"/>
      <c r="D7" s="511"/>
      <c r="E7" s="511"/>
      <c r="F7" s="511"/>
      <c r="G7" s="511"/>
      <c r="H7" s="511"/>
      <c r="I7" s="512"/>
      <c r="J7" s="493"/>
      <c r="K7" s="494"/>
      <c r="L7" s="494"/>
      <c r="M7" s="494"/>
      <c r="N7" s="494"/>
      <c r="O7" s="495"/>
    </row>
    <row r="8" spans="1:15" ht="20.100000000000001" customHeight="1"/>
    <row r="9" spans="1:15" ht="20.100000000000001" customHeight="1">
      <c r="B9" s="477" t="s">
        <v>311</v>
      </c>
      <c r="C9" s="478"/>
      <c r="D9" s="478"/>
      <c r="E9" s="478"/>
      <c r="F9" s="478"/>
      <c r="G9" s="478"/>
      <c r="H9" s="478"/>
      <c r="I9" s="478"/>
      <c r="J9" s="478"/>
      <c r="K9" s="478"/>
      <c r="L9" s="479"/>
    </row>
    <row r="10" spans="1:15" ht="20.100000000000001" customHeight="1"/>
    <row r="11" spans="1:15" ht="20.100000000000001" customHeight="1">
      <c r="B11" s="45" t="s">
        <v>3376</v>
      </c>
    </row>
    <row r="12" spans="1:15" ht="20.100000000000001" customHeight="1">
      <c r="B12" s="45"/>
    </row>
    <row r="13" spans="1:15" ht="20.100000000000001" customHeight="1">
      <c r="B13" s="496" t="s">
        <v>3381</v>
      </c>
      <c r="C13" s="497"/>
      <c r="D13" s="498"/>
      <c r="E13"/>
      <c r="F13" s="496" t="s">
        <v>3383</v>
      </c>
      <c r="G13" s="497"/>
      <c r="H13" s="498"/>
      <c r="I13"/>
      <c r="J13" s="496" t="s">
        <v>5080</v>
      </c>
      <c r="K13" s="497"/>
      <c r="L13" s="498"/>
    </row>
    <row r="14" spans="1:15" ht="20.100000000000001" customHeight="1">
      <c r="B14" s="45" t="s">
        <v>3377</v>
      </c>
      <c r="F14" s="45" t="s">
        <v>5070</v>
      </c>
      <c r="J14" s="45" t="s">
        <v>5081</v>
      </c>
    </row>
    <row r="15" spans="1:15" ht="20.100000000000001" customHeight="1" thickBot="1"/>
    <row r="16" spans="1:15" ht="20.100000000000001" customHeight="1" thickBot="1">
      <c r="B16" s="115" t="s">
        <v>3378</v>
      </c>
      <c r="F16" s="115" t="s">
        <v>3378</v>
      </c>
      <c r="G16" s="276"/>
      <c r="H16" s="273"/>
      <c r="J16" s="272" t="s">
        <v>3378</v>
      </c>
      <c r="K16" s="273"/>
      <c r="L16" s="273"/>
    </row>
    <row r="17" spans="2:15" ht="20.100000000000001" customHeight="1">
      <c r="F17" s="279"/>
      <c r="G17" s="273"/>
      <c r="H17" s="273"/>
      <c r="J17" s="273"/>
      <c r="K17" s="273"/>
      <c r="L17" s="273"/>
    </row>
    <row r="18" spans="2:15" ht="20.100000000000001" customHeight="1">
      <c r="F18" s="274"/>
      <c r="G18" s="273"/>
      <c r="H18" s="273"/>
      <c r="J18" s="274"/>
      <c r="K18" s="273"/>
      <c r="L18" s="273"/>
    </row>
    <row r="19" spans="2:15" ht="20.100000000000001" customHeight="1" thickBot="1">
      <c r="F19" s="280"/>
      <c r="G19" s="273"/>
      <c r="H19" s="278"/>
      <c r="J19" s="273"/>
      <c r="K19" s="273"/>
      <c r="L19" s="278"/>
    </row>
    <row r="20" spans="2:15" ht="20.100000000000001" customHeight="1" thickBot="1">
      <c r="F20" s="115" t="s">
        <v>3379</v>
      </c>
      <c r="G20" s="277"/>
      <c r="H20" s="115" t="s">
        <v>3380</v>
      </c>
      <c r="I20"/>
      <c r="J20" s="272" t="s">
        <v>3379</v>
      </c>
      <c r="K20" s="275"/>
      <c r="L20" s="282" t="s">
        <v>5071</v>
      </c>
      <c r="M20" s="283" t="s">
        <v>5074</v>
      </c>
      <c r="N20" s="284" t="s">
        <v>5075</v>
      </c>
      <c r="O20"/>
    </row>
    <row r="21" spans="2:15" ht="20.100000000000001" customHeight="1">
      <c r="L21" s="285" t="s">
        <v>5072</v>
      </c>
      <c r="M21" s="281" t="s">
        <v>5076</v>
      </c>
      <c r="N21" s="286" t="s">
        <v>5078</v>
      </c>
      <c r="O21"/>
    </row>
    <row r="22" spans="2:15" ht="20.100000000000001" customHeight="1" thickBot="1">
      <c r="L22" s="287" t="s">
        <v>5073</v>
      </c>
      <c r="M22" s="288" t="s">
        <v>5077</v>
      </c>
      <c r="N22" s="289" t="s">
        <v>5079</v>
      </c>
      <c r="O22"/>
    </row>
    <row r="23" spans="2:15" ht="20.100000000000001" customHeight="1"/>
    <row r="24" spans="2:15" ht="20.100000000000001" customHeight="1"/>
    <row r="25" spans="2:15" ht="20.100000000000001" customHeight="1"/>
    <row r="26" spans="2:15" ht="20.100000000000001" customHeight="1">
      <c r="B26" s="499" t="s">
        <v>47</v>
      </c>
      <c r="C26" s="500"/>
      <c r="D26" s="500"/>
      <c r="E26" s="500"/>
      <c r="F26" s="500"/>
      <c r="G26" s="500"/>
      <c r="H26" s="500"/>
      <c r="I26" s="501"/>
      <c r="J26"/>
      <c r="K26"/>
      <c r="L26"/>
      <c r="M26"/>
      <c r="N26"/>
      <c r="O26"/>
    </row>
    <row r="27" spans="2:15" ht="20.100000000000001" customHeight="1">
      <c r="B27" s="502"/>
      <c r="C27" s="503"/>
      <c r="D27" s="503"/>
      <c r="E27" s="503"/>
      <c r="F27" s="503"/>
      <c r="G27" s="503"/>
      <c r="H27" s="503"/>
      <c r="I27" s="504"/>
      <c r="J27"/>
      <c r="K27"/>
      <c r="L27"/>
      <c r="M27"/>
      <c r="N27"/>
      <c r="O27"/>
    </row>
    <row r="28" spans="2:15" ht="20.100000000000001" customHeight="1">
      <c r="B28"/>
      <c r="C28"/>
      <c r="D28"/>
      <c r="E28"/>
      <c r="F28"/>
      <c r="G28"/>
      <c r="H28"/>
      <c r="I28"/>
    </row>
    <row r="29" spans="2:15" ht="39" customHeight="1">
      <c r="B29" s="247" t="s">
        <v>42</v>
      </c>
      <c r="C29" s="247" t="s">
        <v>48</v>
      </c>
      <c r="D29" s="247" t="s">
        <v>49</v>
      </c>
      <c r="E29" s="247" t="s">
        <v>50</v>
      </c>
      <c r="F29" s="247" t="s">
        <v>51</v>
      </c>
      <c r="G29"/>
      <c r="H29" s="432" t="s">
        <v>52</v>
      </c>
      <c r="I29" s="432"/>
      <c r="K29"/>
      <c r="L29"/>
      <c r="M29" s="432" t="s">
        <v>53</v>
      </c>
      <c r="N29" s="432"/>
    </row>
    <row r="30" spans="2:15" ht="39" customHeight="1">
      <c r="B30" s="248">
        <v>43831</v>
      </c>
      <c r="C30" s="249" t="s">
        <v>54</v>
      </c>
      <c r="D30" s="250">
        <v>2150000</v>
      </c>
      <c r="E30" s="250"/>
      <c r="F30" s="250">
        <f>D30</f>
        <v>2150000</v>
      </c>
      <c r="G30"/>
      <c r="H30" s="228" t="s">
        <v>4870</v>
      </c>
      <c r="I30" s="351"/>
      <c r="K30"/>
      <c r="L30"/>
      <c r="M30" s="228" t="s">
        <v>4870</v>
      </c>
      <c r="N30" s="351"/>
    </row>
    <row r="31" spans="2:15" ht="39" customHeight="1">
      <c r="B31" s="248">
        <v>43832</v>
      </c>
      <c r="C31" s="249" t="s">
        <v>55</v>
      </c>
      <c r="D31" s="250"/>
      <c r="E31" s="250">
        <v>8500</v>
      </c>
      <c r="F31" s="250">
        <f>(F30+D31)-E31</f>
        <v>2141500</v>
      </c>
      <c r="G31"/>
      <c r="H31" s="513" t="s">
        <v>4879</v>
      </c>
      <c r="I31" s="515"/>
      <c r="K31"/>
      <c r="L31"/>
      <c r="M31" s="513" t="s">
        <v>4879</v>
      </c>
      <c r="N31" s="514"/>
    </row>
    <row r="32" spans="2:15" ht="39" customHeight="1">
      <c r="B32" s="248">
        <v>43833</v>
      </c>
      <c r="C32" s="249" t="s">
        <v>56</v>
      </c>
      <c r="D32" s="250"/>
      <c r="E32" s="250">
        <v>45000</v>
      </c>
      <c r="F32" s="250">
        <f t="shared" ref="F32:F37" si="0">(F31+D32)-E32</f>
        <v>2096500</v>
      </c>
      <c r="G32"/>
      <c r="H32" s="513"/>
      <c r="I32" s="515"/>
      <c r="K32"/>
      <c r="L32"/>
      <c r="M32" s="513"/>
      <c r="N32" s="514"/>
    </row>
    <row r="33" spans="2:9" ht="39" customHeight="1">
      <c r="B33" s="248">
        <v>43834</v>
      </c>
      <c r="C33" s="249" t="s">
        <v>57</v>
      </c>
      <c r="D33" s="250"/>
      <c r="E33" s="250">
        <v>18000</v>
      </c>
      <c r="F33" s="250">
        <f t="shared" si="0"/>
        <v>2078500</v>
      </c>
      <c r="G33"/>
      <c r="H33"/>
      <c r="I33"/>
    </row>
    <row r="34" spans="2:9" ht="39" customHeight="1">
      <c r="B34" s="248">
        <v>43835</v>
      </c>
      <c r="C34" s="249" t="s">
        <v>58</v>
      </c>
      <c r="D34" s="250">
        <v>3000000</v>
      </c>
      <c r="E34" s="250"/>
      <c r="F34" s="250">
        <f t="shared" si="0"/>
        <v>5078500</v>
      </c>
      <c r="G34"/>
      <c r="H34"/>
      <c r="I34"/>
    </row>
    <row r="35" spans="2:9" ht="39" customHeight="1">
      <c r="B35" s="248">
        <v>43836</v>
      </c>
      <c r="C35" s="249" t="s">
        <v>59</v>
      </c>
      <c r="D35" s="250"/>
      <c r="E35" s="250">
        <v>85000</v>
      </c>
      <c r="F35" s="250">
        <f t="shared" si="0"/>
        <v>4993500</v>
      </c>
      <c r="G35"/>
      <c r="H35" s="432" t="s">
        <v>60</v>
      </c>
      <c r="I35" s="432"/>
    </row>
    <row r="36" spans="2:9" ht="39" customHeight="1">
      <c r="B36" s="248">
        <v>43837</v>
      </c>
      <c r="C36" s="249" t="s">
        <v>61</v>
      </c>
      <c r="D36" s="250"/>
      <c r="E36" s="250">
        <v>184000</v>
      </c>
      <c r="F36" s="250">
        <f t="shared" si="0"/>
        <v>4809500</v>
      </c>
      <c r="G36"/>
      <c r="H36" s="228" t="s">
        <v>4870</v>
      </c>
      <c r="I36" s="352"/>
    </row>
    <row r="37" spans="2:9" ht="39" customHeight="1">
      <c r="B37" s="248">
        <v>43838</v>
      </c>
      <c r="C37" s="249" t="s">
        <v>55</v>
      </c>
      <c r="D37" s="250"/>
      <c r="E37" s="250">
        <v>14200</v>
      </c>
      <c r="F37" s="250">
        <f t="shared" si="0"/>
        <v>4795300</v>
      </c>
      <c r="G37"/>
      <c r="H37" s="513" t="s">
        <v>4879</v>
      </c>
      <c r="I37" s="515"/>
    </row>
    <row r="38" spans="2:9" ht="39" customHeight="1">
      <c r="B38" s="248">
        <v>43839</v>
      </c>
      <c r="C38" s="249" t="s">
        <v>62</v>
      </c>
      <c r="D38" s="250"/>
      <c r="E38" s="250">
        <v>254000</v>
      </c>
      <c r="F38" s="250">
        <f>(F37+D38)-E38</f>
        <v>4541300</v>
      </c>
      <c r="G38"/>
      <c r="H38" s="513"/>
      <c r="I38" s="515"/>
    </row>
    <row r="39" spans="2:9" s="291" customFormat="1" ht="39" customHeight="1">
      <c r="B39" s="248">
        <v>43840</v>
      </c>
      <c r="C39" s="249" t="s">
        <v>5082</v>
      </c>
      <c r="D39" s="250"/>
      <c r="E39" s="250">
        <v>500000</v>
      </c>
      <c r="F39" s="250">
        <f>(F38+D39)-E39</f>
        <v>4041300</v>
      </c>
      <c r="H39" s="290"/>
      <c r="I39" s="295"/>
    </row>
    <row r="40" spans="2:9" ht="39" customHeight="1">
      <c r="B40" s="292">
        <v>43841</v>
      </c>
      <c r="C40" s="293" t="s">
        <v>5083</v>
      </c>
      <c r="D40" s="294">
        <v>200000</v>
      </c>
      <c r="E40" s="294"/>
      <c r="F40" s="250">
        <f>(F39+D40)-E40</f>
        <v>4241300</v>
      </c>
      <c r="H40"/>
      <c r="I40"/>
    </row>
    <row r="41" spans="2:9" ht="39" customHeight="1">
      <c r="B41" s="292">
        <v>43842</v>
      </c>
      <c r="C41" s="293" t="s">
        <v>5084</v>
      </c>
      <c r="D41" s="296"/>
      <c r="E41" s="296">
        <v>700000</v>
      </c>
      <c r="F41" s="297">
        <f>(F40+D41)-E41</f>
        <v>3541300</v>
      </c>
      <c r="H41"/>
      <c r="I41"/>
    </row>
    <row r="42" spans="2:9" ht="20.100000000000001" customHeight="1">
      <c r="B42"/>
      <c r="C42"/>
      <c r="D42"/>
      <c r="E42"/>
      <c r="F42"/>
      <c r="H42"/>
      <c r="I42"/>
    </row>
    <row r="43" spans="2:9" ht="20.100000000000001" customHeight="1">
      <c r="B43"/>
      <c r="C43"/>
      <c r="D43"/>
      <c r="E43"/>
      <c r="F43"/>
      <c r="H43"/>
      <c r="I43"/>
    </row>
    <row r="44" spans="2:9" ht="20.100000000000001" customHeight="1">
      <c r="B44"/>
      <c r="C44"/>
      <c r="D44"/>
      <c r="E44"/>
      <c r="F44"/>
      <c r="H44"/>
      <c r="I44"/>
    </row>
    <row r="45" spans="2:9" ht="20.100000000000001" customHeight="1">
      <c r="B45"/>
      <c r="C45"/>
      <c r="D45"/>
      <c r="E45"/>
      <c r="F45"/>
      <c r="H45"/>
      <c r="I45"/>
    </row>
    <row r="46" spans="2:9" ht="20.100000000000001" customHeight="1">
      <c r="B46"/>
      <c r="C46"/>
      <c r="D46"/>
      <c r="E46"/>
      <c r="F46"/>
      <c r="H46"/>
      <c r="I46"/>
    </row>
    <row r="47" spans="2:9" ht="20.100000000000001" customHeight="1">
      <c r="B47"/>
      <c r="C47"/>
      <c r="D47"/>
      <c r="E47"/>
      <c r="F47"/>
      <c r="H47"/>
      <c r="I47"/>
    </row>
    <row r="48" spans="2:9" ht="20.100000000000001" customHeight="1">
      <c r="B48"/>
      <c r="C48"/>
      <c r="D48"/>
      <c r="E48"/>
      <c r="F48"/>
      <c r="H48"/>
      <c r="I48"/>
    </row>
    <row r="49" spans="2:15" ht="20.100000000000001" customHeight="1">
      <c r="B49"/>
      <c r="C49"/>
      <c r="D49"/>
      <c r="E49"/>
      <c r="F49"/>
      <c r="H49"/>
      <c r="I49"/>
    </row>
    <row r="50" spans="2:15" ht="20.100000000000001" customHeight="1"/>
    <row r="51" spans="2:15" ht="20.100000000000001" customHeight="1"/>
    <row r="52" spans="2:15" ht="30" customHeight="1">
      <c r="B52" s="517" t="s">
        <v>4839</v>
      </c>
      <c r="C52" s="517"/>
      <c r="D52" s="517"/>
      <c r="E52" s="517"/>
      <c r="F52" s="517"/>
      <c r="G52" s="517"/>
      <c r="H52" s="517"/>
      <c r="I52" s="517"/>
      <c r="J52" s="517"/>
      <c r="K52" s="517"/>
      <c r="L52" s="517"/>
      <c r="M52" s="517"/>
      <c r="N52" s="517"/>
      <c r="O52" s="517"/>
    </row>
    <row r="53" spans="2:15" ht="30" customHeight="1">
      <c r="B53" s="517"/>
      <c r="C53" s="517"/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517"/>
    </row>
    <row r="54" spans="2:15" ht="30" customHeight="1"/>
    <row r="55" spans="2:15" ht="30" customHeight="1"/>
    <row r="56" spans="2:15" ht="30" customHeight="1">
      <c r="B56" s="247" t="s">
        <v>4840</v>
      </c>
      <c r="C56" s="228" t="s">
        <v>4841</v>
      </c>
      <c r="D56" s="228" t="s">
        <v>4842</v>
      </c>
      <c r="E56" s="228" t="s">
        <v>4843</v>
      </c>
      <c r="F56" s="228" t="s">
        <v>4844</v>
      </c>
      <c r="G56" s="228" t="s">
        <v>4845</v>
      </c>
      <c r="H56" s="228" t="s">
        <v>4846</v>
      </c>
      <c r="I56" s="228" t="s">
        <v>4847</v>
      </c>
      <c r="J56" s="228" t="s">
        <v>4848</v>
      </c>
      <c r="K56" s="228" t="s">
        <v>4849</v>
      </c>
      <c r="L56" s="228" t="s">
        <v>4850</v>
      </c>
      <c r="M56" s="228" t="s">
        <v>4851</v>
      </c>
    </row>
    <row r="57" spans="2:15" ht="30" customHeight="1">
      <c r="B57" s="251">
        <v>1</v>
      </c>
      <c r="C57" s="252">
        <v>8</v>
      </c>
      <c r="D57" s="252">
        <v>6</v>
      </c>
      <c r="E57" s="252">
        <v>5</v>
      </c>
      <c r="F57" s="252"/>
      <c r="G57" s="252"/>
      <c r="H57" s="252"/>
      <c r="I57" s="252"/>
      <c r="J57" s="252"/>
      <c r="K57" s="252"/>
      <c r="L57" s="252"/>
      <c r="M57" s="252"/>
    </row>
    <row r="58" spans="2:15" ht="30" customHeight="1">
      <c r="B58" s="251">
        <v>2</v>
      </c>
      <c r="C58" s="252">
        <v>5</v>
      </c>
      <c r="D58" s="252">
        <v>6</v>
      </c>
      <c r="E58" s="252">
        <v>10</v>
      </c>
      <c r="F58" s="252"/>
      <c r="G58" s="252"/>
      <c r="H58" s="252"/>
      <c r="I58" s="252"/>
      <c r="J58" s="252"/>
      <c r="K58" s="252"/>
      <c r="L58" s="252"/>
      <c r="M58" s="252"/>
    </row>
    <row r="59" spans="2:15" ht="30" customHeight="1">
      <c r="B59" s="251">
        <v>3</v>
      </c>
      <c r="C59" s="252">
        <v>3</v>
      </c>
      <c r="D59" s="252">
        <v>7</v>
      </c>
      <c r="E59" s="252">
        <v>15</v>
      </c>
      <c r="F59" s="252">
        <v>15</v>
      </c>
      <c r="G59" s="252"/>
      <c r="H59" s="252"/>
      <c r="I59" s="252"/>
      <c r="J59" s="252"/>
      <c r="K59" s="252"/>
      <c r="L59" s="252"/>
      <c r="M59" s="252"/>
    </row>
    <row r="60" spans="2:15" ht="30" customHeight="1">
      <c r="B60" s="251">
        <v>4</v>
      </c>
      <c r="C60" s="252">
        <v>2</v>
      </c>
      <c r="D60" s="252">
        <v>8</v>
      </c>
      <c r="E60" s="252">
        <v>16</v>
      </c>
      <c r="F60" s="252">
        <v>17</v>
      </c>
      <c r="G60" s="252">
        <v>11</v>
      </c>
      <c r="H60" s="252">
        <v>20</v>
      </c>
      <c r="I60" s="252">
        <v>12</v>
      </c>
      <c r="J60" s="252"/>
      <c r="K60" s="252"/>
      <c r="L60" s="252"/>
      <c r="M60" s="252"/>
    </row>
    <row r="61" spans="2:15" ht="30" customHeight="1">
      <c r="B61" s="251">
        <v>5</v>
      </c>
      <c r="C61" s="252">
        <v>5</v>
      </c>
      <c r="D61" s="252">
        <v>6</v>
      </c>
      <c r="E61" s="252">
        <v>10</v>
      </c>
      <c r="F61" s="252">
        <v>20</v>
      </c>
      <c r="G61" s="252">
        <v>25</v>
      </c>
      <c r="H61" s="252">
        <v>30</v>
      </c>
      <c r="I61" s="252">
        <v>24</v>
      </c>
      <c r="J61" s="252">
        <v>40</v>
      </c>
      <c r="K61" s="252">
        <v>8</v>
      </c>
      <c r="L61" s="252">
        <v>3</v>
      </c>
      <c r="M61" s="252">
        <v>11</v>
      </c>
    </row>
    <row r="62" spans="2:15" ht="30" customHeight="1">
      <c r="B62" s="251">
        <v>6</v>
      </c>
      <c r="C62" s="252">
        <v>3</v>
      </c>
      <c r="D62" s="252">
        <v>7</v>
      </c>
      <c r="E62" s="252">
        <v>15</v>
      </c>
      <c r="F62" s="252">
        <v>22</v>
      </c>
      <c r="G62" s="252">
        <v>20</v>
      </c>
      <c r="H62" s="252">
        <v>31</v>
      </c>
      <c r="I62" s="252">
        <v>25</v>
      </c>
      <c r="J62" s="252">
        <v>45</v>
      </c>
      <c r="K62" s="252">
        <v>10</v>
      </c>
      <c r="L62" s="252">
        <v>4</v>
      </c>
      <c r="M62" s="252">
        <v>12</v>
      </c>
    </row>
    <row r="63" spans="2:15" ht="30" customHeight="1">
      <c r="B63" s="251">
        <v>7</v>
      </c>
      <c r="C63" s="252">
        <v>2</v>
      </c>
      <c r="D63" s="252">
        <v>8</v>
      </c>
      <c r="E63" s="252">
        <v>16</v>
      </c>
      <c r="F63" s="252">
        <v>23</v>
      </c>
      <c r="G63" s="252">
        <v>25</v>
      </c>
      <c r="H63" s="252">
        <v>32</v>
      </c>
      <c r="I63" s="252">
        <v>24</v>
      </c>
      <c r="J63" s="252">
        <v>45</v>
      </c>
      <c r="K63" s="252">
        <v>8</v>
      </c>
      <c r="L63" s="252">
        <v>5</v>
      </c>
      <c r="M63" s="252">
        <v>11</v>
      </c>
    </row>
    <row r="64" spans="2:15" ht="30" customHeight="1">
      <c r="B64" s="251">
        <v>8</v>
      </c>
      <c r="C64" s="252">
        <v>7</v>
      </c>
      <c r="D64" s="252">
        <v>19</v>
      </c>
      <c r="E64" s="252">
        <v>2</v>
      </c>
      <c r="F64" s="252">
        <v>9</v>
      </c>
      <c r="G64" s="252">
        <v>3</v>
      </c>
      <c r="H64" s="252">
        <v>15</v>
      </c>
      <c r="I64" s="252">
        <v>12</v>
      </c>
      <c r="J64" s="252">
        <v>17</v>
      </c>
      <c r="K64" s="252">
        <v>15</v>
      </c>
      <c r="L64" s="252">
        <v>18</v>
      </c>
      <c r="M64" s="252">
        <v>11</v>
      </c>
    </row>
    <row r="65" spans="2:8" ht="30" customHeight="1"/>
    <row r="66" spans="2:8" ht="30" customHeight="1"/>
    <row r="67" spans="2:8" ht="30" customHeight="1"/>
    <row r="68" spans="2:8" ht="30" customHeight="1">
      <c r="B68" s="45" t="s">
        <v>4852</v>
      </c>
    </row>
    <row r="69" spans="2:8" ht="30" customHeight="1">
      <c r="B69" s="516"/>
      <c r="C69" s="516"/>
      <c r="D69" s="516"/>
    </row>
    <row r="70" spans="2:8" ht="30" customHeight="1"/>
    <row r="71" spans="2:8" ht="30" customHeight="1">
      <c r="B71" s="45" t="s">
        <v>4853</v>
      </c>
    </row>
    <row r="72" spans="2:8" ht="30" customHeight="1">
      <c r="B72" s="516"/>
      <c r="C72" s="516"/>
      <c r="D72" s="516"/>
    </row>
    <row r="73" spans="2:8" ht="20.100000000000001" customHeight="1"/>
    <row r="74" spans="2:8" ht="20.100000000000001" customHeight="1"/>
    <row r="75" spans="2:8" ht="20.100000000000001" customHeight="1"/>
    <row r="76" spans="2:8" ht="20.100000000000001" customHeight="1"/>
    <row r="77" spans="2:8" ht="20.100000000000001" customHeight="1"/>
    <row r="78" spans="2:8" ht="20.100000000000001" customHeight="1"/>
    <row r="79" spans="2:8" ht="20.100000000000001" customHeight="1">
      <c r="E79"/>
      <c r="F79"/>
      <c r="G79"/>
      <c r="H79"/>
    </row>
    <row r="80" spans="2:8" ht="20.100000000000001" customHeight="1">
      <c r="E80"/>
      <c r="F80"/>
      <c r="G80"/>
      <c r="H80"/>
    </row>
    <row r="81" spans="5:8" ht="20.100000000000001" customHeight="1">
      <c r="E81"/>
      <c r="F81"/>
      <c r="G81"/>
      <c r="H81"/>
    </row>
    <row r="82" spans="5:8" ht="20.100000000000001" customHeight="1"/>
    <row r="83" spans="5:8" ht="20.100000000000001" customHeight="1"/>
    <row r="84" spans="5:8" ht="20.100000000000001" customHeight="1"/>
    <row r="85" spans="5:8" ht="20.100000000000001" customHeight="1"/>
    <row r="86" spans="5:8" ht="20.100000000000001" customHeight="1"/>
    <row r="87" spans="5:8" ht="20.100000000000001" customHeight="1"/>
    <row r="88" spans="5:8" ht="20.100000000000001" customHeight="1"/>
    <row r="89" spans="5:8" ht="20.100000000000001" customHeight="1"/>
    <row r="90" spans="5:8" ht="20.100000000000001" customHeight="1"/>
    <row r="91" spans="5:8" ht="20.100000000000001" customHeight="1"/>
    <row r="92" spans="5:8" ht="20.100000000000001" customHeight="1"/>
    <row r="93" spans="5:8" ht="20.100000000000001" customHeight="1"/>
    <row r="94" spans="5:8" ht="20.100000000000001" customHeight="1"/>
    <row r="95" spans="5:8" ht="20.100000000000001" customHeight="1"/>
  </sheetData>
  <mergeCells count="23">
    <mergeCell ref="B72:D72"/>
    <mergeCell ref="H35:I35"/>
    <mergeCell ref="H37:H38"/>
    <mergeCell ref="I37:I38"/>
    <mergeCell ref="B52:O53"/>
    <mergeCell ref="B69:D69"/>
    <mergeCell ref="J13:L13"/>
    <mergeCell ref="M29:N29"/>
    <mergeCell ref="M31:M32"/>
    <mergeCell ref="N31:N32"/>
    <mergeCell ref="H29:I29"/>
    <mergeCell ref="H31:H32"/>
    <mergeCell ref="I31:I32"/>
    <mergeCell ref="B13:D13"/>
    <mergeCell ref="F13:H13"/>
    <mergeCell ref="B26:I27"/>
    <mergeCell ref="B6:B7"/>
    <mergeCell ref="C6:I7"/>
    <mergeCell ref="J6:O7"/>
    <mergeCell ref="A1:XFD3"/>
    <mergeCell ref="B9:L9"/>
    <mergeCell ref="C5:I5"/>
    <mergeCell ref="J5:O5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206AE-9323-4009-B6DC-BBB62FB6DB3C}">
  <sheetPr codeName="Sheet10"/>
  <dimension ref="A1:H807"/>
  <sheetViews>
    <sheetView showGridLines="0" workbookViewId="0">
      <selection sqref="A1:XFD3"/>
    </sheetView>
  </sheetViews>
  <sheetFormatPr defaultColWidth="12.625" defaultRowHeight="16.5"/>
  <cols>
    <col min="1" max="1" width="5.625" customWidth="1"/>
    <col min="2" max="2" width="80.25" bestFit="1" customWidth="1"/>
    <col min="5" max="8" width="20.625" customWidth="1"/>
  </cols>
  <sheetData>
    <row r="1" spans="1:8" s="438" customFormat="1">
      <c r="A1" s="437" t="s">
        <v>17</v>
      </c>
    </row>
    <row r="2" spans="1:8" s="440" customFormat="1">
      <c r="A2" s="439"/>
    </row>
    <row r="3" spans="1:8" s="442" customFormat="1">
      <c r="A3" s="441"/>
    </row>
    <row r="5" spans="1:8" ht="20.100000000000001" customHeight="1">
      <c r="B5" s="5" t="s">
        <v>63</v>
      </c>
      <c r="D5" s="5" t="s">
        <v>64</v>
      </c>
      <c r="E5" s="6" t="s">
        <v>65</v>
      </c>
      <c r="F5" s="6" t="s">
        <v>66</v>
      </c>
      <c r="G5" s="6" t="s">
        <v>67</v>
      </c>
      <c r="H5" s="6" t="s">
        <v>68</v>
      </c>
    </row>
    <row r="6" spans="1:8" ht="20.100000000000001" customHeight="1">
      <c r="B6" s="8" t="s">
        <v>65</v>
      </c>
      <c r="C6" s="8"/>
      <c r="E6" s="6">
        <v>11</v>
      </c>
      <c r="F6" s="6" t="s">
        <v>69</v>
      </c>
      <c r="G6" s="6">
        <v>1405195</v>
      </c>
      <c r="H6" s="6">
        <v>54118210</v>
      </c>
    </row>
    <row r="7" spans="1:8" ht="20.100000000000001" customHeight="1">
      <c r="B7" s="8" t="s">
        <v>66</v>
      </c>
      <c r="C7" s="8"/>
      <c r="E7" s="6">
        <v>-12</v>
      </c>
      <c r="F7" s="6" t="s">
        <v>70</v>
      </c>
      <c r="G7" s="6">
        <v>1152174</v>
      </c>
      <c r="H7" s="6">
        <v>46108948</v>
      </c>
    </row>
    <row r="8" spans="1:8" ht="20.100000000000001" customHeight="1">
      <c r="B8" s="8" t="s">
        <v>67</v>
      </c>
      <c r="C8" s="8"/>
      <c r="E8" s="6">
        <v>23</v>
      </c>
      <c r="F8" s="6" t="s">
        <v>71</v>
      </c>
      <c r="G8" s="6">
        <v>960129</v>
      </c>
      <c r="H8" s="6">
        <v>30848069</v>
      </c>
    </row>
    <row r="9" spans="1:8" ht="20.100000000000001" customHeight="1">
      <c r="B9" s="8" t="s">
        <v>68</v>
      </c>
      <c r="C9" s="8"/>
      <c r="E9" s="6">
        <v>24</v>
      </c>
      <c r="F9" s="6" t="s">
        <v>72</v>
      </c>
      <c r="G9" s="6">
        <v>660133</v>
      </c>
      <c r="H9" s="6">
        <v>23896391</v>
      </c>
    </row>
    <row r="10" spans="1:8" ht="20.100000000000001" customHeight="1">
      <c r="B10" s="8">
        <v>11</v>
      </c>
      <c r="C10" s="8"/>
    </row>
    <row r="11" spans="1:8" ht="20.100000000000001" customHeight="1">
      <c r="B11" s="8" t="s">
        <v>69</v>
      </c>
      <c r="C11" s="8"/>
    </row>
    <row r="12" spans="1:8" ht="20.100000000000001" customHeight="1">
      <c r="B12" s="9">
        <v>1405195</v>
      </c>
      <c r="C12" s="9"/>
      <c r="D12" s="5" t="s">
        <v>73</v>
      </c>
      <c r="E12" s="253" t="s">
        <v>65</v>
      </c>
      <c r="F12" s="236" t="s">
        <v>66</v>
      </c>
      <c r="G12" s="236" t="s">
        <v>67</v>
      </c>
      <c r="H12" s="236" t="s">
        <v>68</v>
      </c>
    </row>
    <row r="13" spans="1:8" ht="20.100000000000001" customHeight="1">
      <c r="B13" s="9">
        <v>54118210</v>
      </c>
      <c r="C13" s="9"/>
      <c r="E13" s="253"/>
      <c r="F13" s="253"/>
      <c r="G13" s="253"/>
      <c r="H13" s="253"/>
    </row>
    <row r="14" spans="1:8" ht="20.100000000000001" customHeight="1">
      <c r="B14" s="8">
        <v>-12</v>
      </c>
      <c r="C14" s="8"/>
      <c r="E14" s="253"/>
      <c r="F14" s="253"/>
      <c r="G14" s="253"/>
      <c r="H14" s="253"/>
    </row>
    <row r="15" spans="1:8" ht="20.100000000000001" customHeight="1">
      <c r="B15" s="8" t="s">
        <v>70</v>
      </c>
      <c r="C15" s="8"/>
      <c r="E15" s="253"/>
      <c r="F15" s="253"/>
      <c r="G15" s="253"/>
      <c r="H15" s="253"/>
    </row>
    <row r="16" spans="1:8" ht="20.100000000000001" customHeight="1">
      <c r="B16" s="9">
        <v>1152174</v>
      </c>
      <c r="C16" s="9"/>
      <c r="E16" s="253"/>
      <c r="F16" s="253"/>
      <c r="G16" s="253"/>
      <c r="H16" s="253"/>
    </row>
    <row r="17" spans="2:8" ht="20.100000000000001" customHeight="1">
      <c r="B17" s="9">
        <v>46108948</v>
      </c>
      <c r="C17" s="9"/>
      <c r="E17" s="253"/>
      <c r="F17" s="253"/>
      <c r="G17" s="253"/>
      <c r="H17" s="253"/>
    </row>
    <row r="18" spans="2:8" ht="20.100000000000001" customHeight="1">
      <c r="B18" s="8">
        <v>23</v>
      </c>
      <c r="C18" s="8"/>
      <c r="E18" s="253"/>
      <c r="F18" s="253"/>
      <c r="G18" s="253"/>
      <c r="H18" s="253"/>
    </row>
    <row r="19" spans="2:8" ht="20.100000000000001" customHeight="1">
      <c r="B19" s="8" t="s">
        <v>71</v>
      </c>
      <c r="C19" s="8"/>
      <c r="E19" s="253"/>
      <c r="F19" s="253"/>
      <c r="G19" s="253"/>
      <c r="H19" s="253"/>
    </row>
    <row r="20" spans="2:8" ht="20.100000000000001" customHeight="1">
      <c r="B20" s="9">
        <v>960129</v>
      </c>
      <c r="C20" s="9"/>
      <c r="E20" s="253"/>
      <c r="F20" s="253"/>
      <c r="G20" s="253"/>
      <c r="H20" s="253"/>
    </row>
    <row r="21" spans="2:8" ht="20.100000000000001" customHeight="1">
      <c r="B21" s="9">
        <v>30848069</v>
      </c>
      <c r="C21" s="9"/>
      <c r="E21" s="253"/>
      <c r="F21" s="253"/>
      <c r="G21" s="253"/>
      <c r="H21" s="253"/>
    </row>
    <row r="22" spans="2:8" ht="20.100000000000001" customHeight="1">
      <c r="B22" s="8">
        <v>24</v>
      </c>
      <c r="C22" s="8"/>
      <c r="E22" s="253"/>
      <c r="F22" s="253"/>
      <c r="G22" s="253"/>
      <c r="H22" s="253"/>
    </row>
    <row r="23" spans="2:8" ht="20.100000000000001" customHeight="1">
      <c r="B23" s="8" t="s">
        <v>72</v>
      </c>
      <c r="C23" s="8"/>
      <c r="E23" s="253"/>
      <c r="F23" s="253"/>
      <c r="G23" s="253"/>
      <c r="H23" s="253"/>
    </row>
    <row r="24" spans="2:8" ht="20.100000000000001" customHeight="1">
      <c r="B24" s="9">
        <v>660133</v>
      </c>
      <c r="C24" s="9"/>
    </row>
    <row r="25" spans="2:8" ht="20.100000000000001" customHeight="1">
      <c r="B25" s="9">
        <v>23896391</v>
      </c>
      <c r="C25" s="9"/>
    </row>
    <row r="26" spans="2:8" ht="20.100000000000001" customHeight="1">
      <c r="B26" s="8">
        <v>-25</v>
      </c>
      <c r="C26" s="8"/>
    </row>
    <row r="27" spans="2:8" ht="20.100000000000001" customHeight="1">
      <c r="B27" s="8" t="s">
        <v>74</v>
      </c>
      <c r="C27" s="8"/>
    </row>
    <row r="28" spans="2:8" ht="20.100000000000001" customHeight="1">
      <c r="B28" s="9">
        <v>244083</v>
      </c>
      <c r="C28" s="9"/>
    </row>
    <row r="29" spans="2:8" ht="20.100000000000001" customHeight="1">
      <c r="B29" s="9">
        <v>20143275</v>
      </c>
      <c r="C29" s="9"/>
    </row>
    <row r="30" spans="2:8" ht="20.100000000000001" customHeight="1">
      <c r="B30" s="8">
        <v>36</v>
      </c>
      <c r="C30" s="8"/>
    </row>
    <row r="31" spans="2:8" ht="20.100000000000001" customHeight="1">
      <c r="B31" s="8" t="s">
        <v>75</v>
      </c>
      <c r="C31" s="8"/>
    </row>
    <row r="32" spans="2:8" ht="20.100000000000001" customHeight="1">
      <c r="B32" s="9">
        <v>354457</v>
      </c>
      <c r="C32" s="9"/>
    </row>
    <row r="33" spans="2:3" ht="20.100000000000001" customHeight="1">
      <c r="B33" s="9">
        <v>17407455</v>
      </c>
      <c r="C33" s="9"/>
    </row>
    <row r="34" spans="2:3" ht="20.100000000000001" customHeight="1">
      <c r="B34" s="8">
        <v>7</v>
      </c>
      <c r="C34" s="8"/>
    </row>
    <row r="35" spans="2:3" ht="20.100000000000001" customHeight="1">
      <c r="B35" s="8" t="s">
        <v>76</v>
      </c>
      <c r="C35" s="8"/>
    </row>
    <row r="36" spans="2:3" ht="20.100000000000001" customHeight="1">
      <c r="B36" s="9">
        <v>560561</v>
      </c>
      <c r="C36" s="9"/>
    </row>
    <row r="37" spans="2:3" ht="20.100000000000001" customHeight="1">
      <c r="B37" s="9">
        <v>15695092</v>
      </c>
      <c r="C37" s="9"/>
    </row>
    <row r="38" spans="2:3" ht="20.100000000000001" customHeight="1">
      <c r="B38" s="8">
        <v>8</v>
      </c>
      <c r="C38" s="8"/>
    </row>
    <row r="39" spans="2:3" ht="20.100000000000001" customHeight="1">
      <c r="B39" s="8" t="s">
        <v>77</v>
      </c>
      <c r="C39" s="8"/>
    </row>
    <row r="40" spans="2:3" ht="20.100000000000001" customHeight="1">
      <c r="B40" s="9">
        <v>553950</v>
      </c>
      <c r="C40" s="9"/>
    </row>
    <row r="41" spans="2:3" ht="20.100000000000001" customHeight="1">
      <c r="B41" s="9">
        <v>14624407</v>
      </c>
      <c r="C41" s="9"/>
    </row>
    <row r="42" spans="2:3" ht="20.100000000000001" customHeight="1">
      <c r="B42" s="8">
        <v>-59</v>
      </c>
      <c r="C42" s="8"/>
    </row>
    <row r="43" spans="2:3" ht="20.100000000000001" customHeight="1">
      <c r="B43" s="8" t="s">
        <v>78</v>
      </c>
      <c r="C43" s="8"/>
    </row>
    <row r="44" spans="2:3" ht="20.100000000000001" customHeight="1">
      <c r="B44" s="9">
        <v>146845</v>
      </c>
      <c r="C44" s="9"/>
    </row>
    <row r="45" spans="2:3" ht="20.100000000000001" customHeight="1">
      <c r="B45" s="9">
        <v>10088818</v>
      </c>
      <c r="C45" s="9"/>
    </row>
    <row r="46" spans="2:3" ht="20.100000000000001" customHeight="1">
      <c r="B46" s="8">
        <v>310</v>
      </c>
      <c r="C46" s="8"/>
    </row>
    <row r="47" spans="2:3" ht="20.100000000000001" customHeight="1">
      <c r="B47" s="8" t="s">
        <v>79</v>
      </c>
      <c r="C47" s="8"/>
    </row>
    <row r="48" spans="2:3" ht="20.100000000000001" customHeight="1">
      <c r="B48" s="9">
        <v>1489734</v>
      </c>
      <c r="C48" s="9"/>
    </row>
    <row r="49" spans="2:3" ht="20.100000000000001" customHeight="1">
      <c r="B49" s="9">
        <v>9531514</v>
      </c>
      <c r="C49" s="9"/>
    </row>
    <row r="50" spans="2:3" ht="20.100000000000001" customHeight="1">
      <c r="B50" s="8">
        <v>11</v>
      </c>
      <c r="C50" s="8"/>
    </row>
    <row r="51" spans="2:3" ht="20.100000000000001" customHeight="1">
      <c r="B51" s="8" t="s">
        <v>80</v>
      </c>
      <c r="C51" s="8"/>
    </row>
    <row r="52" spans="2:3" ht="20.100000000000001" customHeight="1">
      <c r="B52" s="9">
        <v>1132383</v>
      </c>
      <c r="C52" s="9"/>
    </row>
    <row r="53" spans="2:3" ht="20.100000000000001" customHeight="1">
      <c r="B53" s="9">
        <v>9024301</v>
      </c>
      <c r="C53" s="9"/>
    </row>
    <row r="54" spans="2:3" ht="20.100000000000001" customHeight="1">
      <c r="B54" s="8">
        <v>-212</v>
      </c>
      <c r="C54" s="8"/>
    </row>
    <row r="55" spans="2:3" ht="20.100000000000001" customHeight="1">
      <c r="B55" s="8" t="s">
        <v>81</v>
      </c>
      <c r="C55" s="8"/>
    </row>
    <row r="56" spans="2:3" ht="20.100000000000001" customHeight="1">
      <c r="B56" s="9">
        <v>374895</v>
      </c>
      <c r="C56" s="9"/>
    </row>
    <row r="57" spans="2:3" ht="20.100000000000001" customHeight="1">
      <c r="B57" s="9">
        <v>8845727</v>
      </c>
      <c r="C57" s="9"/>
    </row>
    <row r="58" spans="2:3" ht="20.100000000000001" customHeight="1">
      <c r="B58" s="8">
        <v>-213</v>
      </c>
      <c r="C58" s="8"/>
    </row>
    <row r="59" spans="2:3" ht="20.100000000000001" customHeight="1">
      <c r="B59" s="8" t="s">
        <v>82</v>
      </c>
      <c r="C59" s="8"/>
    </row>
    <row r="60" spans="2:3" ht="20.100000000000001" customHeight="1">
      <c r="B60" s="8" t="s">
        <v>83</v>
      </c>
      <c r="C60" s="8"/>
    </row>
    <row r="61" spans="2:3" ht="20.100000000000001" customHeight="1">
      <c r="B61" s="9">
        <v>7144946</v>
      </c>
      <c r="C61" s="9"/>
    </row>
    <row r="62" spans="2:3" ht="20.100000000000001" customHeight="1">
      <c r="B62" s="8">
        <v>-214</v>
      </c>
      <c r="C62" s="8"/>
    </row>
    <row r="63" spans="2:3" ht="20.100000000000001" customHeight="1">
      <c r="B63" s="8" t="s">
        <v>84</v>
      </c>
      <c r="C63" s="8"/>
    </row>
    <row r="64" spans="2:3" ht="20.100000000000001" customHeight="1">
      <c r="B64" s="9">
        <v>203096</v>
      </c>
      <c r="C64" s="9"/>
    </row>
    <row r="65" spans="2:3" ht="20.100000000000001" customHeight="1">
      <c r="B65" s="9">
        <v>6855144</v>
      </c>
      <c r="C65" s="9"/>
    </row>
    <row r="66" spans="2:3" ht="20.100000000000001" customHeight="1">
      <c r="B66" s="8">
        <v>15</v>
      </c>
      <c r="C66" s="8"/>
    </row>
    <row r="67" spans="2:3" ht="20.100000000000001" customHeight="1">
      <c r="B67" s="8" t="s">
        <v>85</v>
      </c>
      <c r="C67" s="8"/>
    </row>
    <row r="68" spans="2:3" ht="20.100000000000001" customHeight="1">
      <c r="B68" s="9">
        <v>632471</v>
      </c>
      <c r="C68" s="9"/>
    </row>
    <row r="69" spans="2:3" ht="20.100000000000001" customHeight="1">
      <c r="B69" s="9">
        <v>6094531</v>
      </c>
      <c r="C69" s="9"/>
    </row>
    <row r="70" spans="2:3" ht="20.100000000000001" customHeight="1">
      <c r="B70" s="8">
        <v>16</v>
      </c>
      <c r="C70" s="8"/>
    </row>
    <row r="71" spans="2:3" ht="20.100000000000001" customHeight="1">
      <c r="B71" s="8" t="s">
        <v>86</v>
      </c>
      <c r="C71" s="8"/>
    </row>
    <row r="72" spans="2:3" ht="20.100000000000001" customHeight="1">
      <c r="B72" s="9">
        <v>163432</v>
      </c>
      <c r="C72" s="9"/>
    </row>
    <row r="73" spans="2:3" ht="20.100000000000001" customHeight="1">
      <c r="B73" s="9">
        <v>4842197</v>
      </c>
      <c r="C73" s="9"/>
    </row>
    <row r="74" spans="2:3" ht="20.100000000000001" customHeight="1">
      <c r="B74" s="8">
        <v>17</v>
      </c>
      <c r="C74" s="8"/>
    </row>
    <row r="75" spans="2:3" ht="20.100000000000001" customHeight="1">
      <c r="B75" s="8" t="s">
        <v>87</v>
      </c>
      <c r="C75" s="8"/>
    </row>
    <row r="76" spans="2:3" ht="20.100000000000001" customHeight="1">
      <c r="B76" s="9">
        <v>29308</v>
      </c>
      <c r="C76" s="9"/>
    </row>
    <row r="77" spans="2:3" ht="20.100000000000001" customHeight="1">
      <c r="B77" s="9">
        <v>4704288</v>
      </c>
      <c r="C77" s="9"/>
    </row>
    <row r="78" spans="2:3" ht="20.100000000000001" customHeight="1">
      <c r="B78" s="8">
        <v>-418</v>
      </c>
      <c r="C78" s="8"/>
    </row>
    <row r="79" spans="2:3" ht="20.100000000000001" customHeight="1">
      <c r="B79" s="8" t="s">
        <v>88</v>
      </c>
      <c r="C79" s="8"/>
    </row>
    <row r="80" spans="2:3" ht="20.100000000000001" customHeight="1">
      <c r="B80" s="9">
        <v>218399</v>
      </c>
      <c r="C80" s="9"/>
    </row>
    <row r="81" spans="2:3" ht="20.100000000000001" customHeight="1">
      <c r="B81" s="9">
        <v>4572804</v>
      </c>
      <c r="C81" s="9"/>
    </row>
    <row r="82" spans="2:3" ht="20.100000000000001" customHeight="1">
      <c r="B82" s="8">
        <v>519</v>
      </c>
      <c r="C82" s="8"/>
    </row>
    <row r="83" spans="2:3" ht="20.100000000000001" customHeight="1">
      <c r="B83" s="8" t="s">
        <v>89</v>
      </c>
      <c r="C83" s="8"/>
    </row>
    <row r="84" spans="2:3" ht="20.100000000000001" customHeight="1">
      <c r="B84" s="9">
        <v>117554</v>
      </c>
      <c r="C84" s="9"/>
    </row>
    <row r="85" spans="2:3" ht="20.100000000000001" customHeight="1">
      <c r="B85" s="9">
        <v>2735604</v>
      </c>
      <c r="C85" s="9"/>
    </row>
    <row r="86" spans="2:3" ht="20.100000000000001" customHeight="1">
      <c r="B86" s="8">
        <v>620</v>
      </c>
      <c r="C86" s="8"/>
    </row>
    <row r="87" spans="2:3" ht="20.100000000000001" customHeight="1">
      <c r="B87" s="8" t="s">
        <v>90</v>
      </c>
      <c r="C87" s="8"/>
    </row>
    <row r="88" spans="2:3" ht="20.100000000000001" customHeight="1">
      <c r="B88" s="9">
        <v>25082</v>
      </c>
      <c r="C88" s="9"/>
    </row>
    <row r="89" spans="2:3" ht="20.100000000000001" customHeight="1">
      <c r="B89" s="9">
        <v>2571486</v>
      </c>
      <c r="C89" s="9"/>
    </row>
    <row r="90" spans="2:3" ht="20.100000000000001" customHeight="1">
      <c r="B90" s="8">
        <v>221</v>
      </c>
      <c r="C90" s="8"/>
    </row>
    <row r="91" spans="2:3" ht="20.100000000000001" customHeight="1">
      <c r="B91" s="8" t="s">
        <v>91</v>
      </c>
      <c r="C91" s="8"/>
    </row>
    <row r="92" spans="2:3" ht="20.100000000000001" customHeight="1">
      <c r="B92" s="9">
        <v>275391</v>
      </c>
      <c r="C92" s="9"/>
    </row>
    <row r="93" spans="2:3" ht="20.100000000000001" customHeight="1">
      <c r="B93" s="9">
        <v>2451735</v>
      </c>
      <c r="C93" s="9"/>
    </row>
    <row r="94" spans="2:3" ht="20.100000000000001" customHeight="1">
      <c r="B94" s="8">
        <v>-422</v>
      </c>
      <c r="C94" s="8"/>
    </row>
    <row r="95" spans="2:3" ht="20.100000000000001" customHeight="1">
      <c r="B95" s="8" t="s">
        <v>92</v>
      </c>
      <c r="C95" s="8"/>
    </row>
    <row r="96" spans="2:3" ht="20.100000000000001" customHeight="1">
      <c r="B96" s="9">
        <v>168461</v>
      </c>
      <c r="C96" s="9"/>
    </row>
    <row r="97" spans="2:3" ht="20.100000000000001" customHeight="1">
      <c r="B97" s="9">
        <v>2276043</v>
      </c>
      <c r="C97" s="9"/>
    </row>
    <row r="98" spans="2:3" ht="20.100000000000001" customHeight="1">
      <c r="B98" s="8">
        <v>723</v>
      </c>
      <c r="C98" s="8"/>
    </row>
    <row r="99" spans="2:3" ht="20.100000000000001" customHeight="1">
      <c r="B99" s="8" t="s">
        <v>93</v>
      </c>
      <c r="C99" s="8"/>
    </row>
    <row r="100" spans="2:3" ht="20.100000000000001" customHeight="1">
      <c r="B100" s="9">
        <v>47887</v>
      </c>
      <c r="C100" s="9"/>
    </row>
    <row r="101" spans="2:3" ht="20.100000000000001" customHeight="1">
      <c r="B101" s="9">
        <v>2221270</v>
      </c>
      <c r="C101" s="9"/>
    </row>
    <row r="102" spans="2:3" ht="20.100000000000001" customHeight="1">
      <c r="B102" s="8">
        <v>-324</v>
      </c>
      <c r="C102" s="8"/>
    </row>
    <row r="103" spans="2:3" ht="20.100000000000001" customHeight="1">
      <c r="B103" s="8" t="s">
        <v>94</v>
      </c>
      <c r="C103" s="8"/>
    </row>
    <row r="104" spans="2:3" ht="20.100000000000001" customHeight="1">
      <c r="B104" s="9">
        <v>393487</v>
      </c>
      <c r="C104" s="9"/>
    </row>
    <row r="105" spans="2:3" ht="20.100000000000001" customHeight="1">
      <c r="B105" s="9">
        <v>2196452</v>
      </c>
      <c r="C105" s="9"/>
    </row>
    <row r="106" spans="2:3" ht="20.100000000000001" customHeight="1">
      <c r="B106" s="8">
        <v>25</v>
      </c>
      <c r="C106" s="8"/>
    </row>
    <row r="107" spans="2:3" ht="20.100000000000001" customHeight="1">
      <c r="B107" s="8" t="s">
        <v>95</v>
      </c>
      <c r="C107" s="8"/>
    </row>
    <row r="108" spans="2:3" ht="20.100000000000001" customHeight="1">
      <c r="B108" s="9">
        <v>135443</v>
      </c>
      <c r="C108" s="9"/>
    </row>
    <row r="109" spans="2:3" ht="20.100000000000001" customHeight="1">
      <c r="B109" s="9">
        <v>2175153</v>
      </c>
      <c r="C109" s="9"/>
    </row>
    <row r="110" spans="2:3" ht="20.100000000000001" customHeight="1">
      <c r="B110" s="8">
        <v>326</v>
      </c>
      <c r="C110" s="8"/>
    </row>
    <row r="111" spans="2:3" ht="20.100000000000001" customHeight="1">
      <c r="B111" s="8" t="s">
        <v>96</v>
      </c>
      <c r="C111" s="8"/>
    </row>
    <row r="112" spans="2:3" ht="20.100000000000001" customHeight="1">
      <c r="B112" s="8" t="s">
        <v>83</v>
      </c>
      <c r="C112" s="8"/>
    </row>
    <row r="113" spans="2:3" ht="20.100000000000001" customHeight="1">
      <c r="B113" s="9">
        <v>2163382</v>
      </c>
      <c r="C113" s="9"/>
    </row>
    <row r="114" spans="2:3" ht="20.100000000000001" customHeight="1">
      <c r="B114" s="8">
        <v>127</v>
      </c>
      <c r="C114" s="8"/>
    </row>
    <row r="115" spans="2:3" ht="20.100000000000001" customHeight="1">
      <c r="B115" s="8" t="s">
        <v>97</v>
      </c>
      <c r="C115" s="8"/>
    </row>
    <row r="116" spans="2:3" ht="20.100000000000001" customHeight="1">
      <c r="B116" s="9">
        <v>123217</v>
      </c>
      <c r="C116" s="9"/>
    </row>
    <row r="117" spans="2:3" ht="20.100000000000001" customHeight="1">
      <c r="B117" s="9">
        <v>2132777</v>
      </c>
      <c r="C117" s="9"/>
    </row>
    <row r="118" spans="2:3" ht="20.100000000000001" customHeight="1">
      <c r="B118" s="8">
        <v>6628</v>
      </c>
      <c r="C118" s="8"/>
    </row>
    <row r="119" spans="2:3" ht="20.100000000000001" customHeight="1">
      <c r="B119" s="8" t="s">
        <v>98</v>
      </c>
      <c r="C119" s="8"/>
    </row>
    <row r="120" spans="2:3" ht="20.100000000000001" customHeight="1">
      <c r="B120" s="9">
        <v>8795</v>
      </c>
      <c r="C120" s="9"/>
    </row>
    <row r="121" spans="2:3" ht="20.100000000000001" customHeight="1">
      <c r="B121" s="9">
        <v>1717205</v>
      </c>
      <c r="C121" s="9"/>
    </row>
    <row r="122" spans="2:3" ht="20.100000000000001" customHeight="1">
      <c r="B122" s="8">
        <v>-429</v>
      </c>
      <c r="C122" s="8"/>
    </row>
    <row r="123" spans="2:3" ht="20.100000000000001" customHeight="1">
      <c r="B123" s="8" t="s">
        <v>99</v>
      </c>
      <c r="C123" s="8"/>
    </row>
    <row r="124" spans="2:3" ht="20.100000000000001" customHeight="1">
      <c r="B124" s="9">
        <v>246164</v>
      </c>
      <c r="C124" s="9"/>
    </row>
    <row r="125" spans="2:3" ht="20.100000000000001" customHeight="1">
      <c r="B125" s="9">
        <v>1670264</v>
      </c>
      <c r="C125" s="9"/>
    </row>
    <row r="126" spans="2:3" ht="20.100000000000001" customHeight="1">
      <c r="B126" s="8">
        <v>230</v>
      </c>
      <c r="C126" s="8"/>
    </row>
    <row r="127" spans="2:3" ht="20.100000000000001" customHeight="1">
      <c r="B127" s="8" t="s">
        <v>100</v>
      </c>
      <c r="C127" s="8"/>
    </row>
    <row r="128" spans="2:3" ht="20.100000000000001" customHeight="1">
      <c r="B128" s="9">
        <v>43106</v>
      </c>
      <c r="C128" s="9"/>
    </row>
    <row r="129" spans="2:3" ht="20.100000000000001" customHeight="1">
      <c r="B129" s="9">
        <v>1572286</v>
      </c>
      <c r="C129" s="9"/>
    </row>
    <row r="130" spans="2:3" ht="20.100000000000001" customHeight="1">
      <c r="B130" s="8">
        <v>731</v>
      </c>
      <c r="C130" s="8"/>
    </row>
    <row r="131" spans="2:3" ht="20.100000000000001" customHeight="1">
      <c r="B131" s="8" t="s">
        <v>101</v>
      </c>
      <c r="C131" s="8"/>
    </row>
    <row r="132" spans="2:3" ht="20.100000000000001" customHeight="1">
      <c r="B132" s="9">
        <v>21922</v>
      </c>
      <c r="C132" s="9"/>
    </row>
    <row r="133" spans="2:3" ht="20.100000000000001" customHeight="1">
      <c r="B133" s="9">
        <v>1539104</v>
      </c>
      <c r="C133" s="9"/>
    </row>
    <row r="134" spans="2:3" ht="20.100000000000001" customHeight="1">
      <c r="B134" s="8">
        <v>532</v>
      </c>
      <c r="C134" s="8"/>
    </row>
    <row r="135" spans="2:3" ht="20.100000000000001" customHeight="1">
      <c r="B135" s="8" t="s">
        <v>102</v>
      </c>
      <c r="C135" s="8"/>
    </row>
    <row r="136" spans="2:3" ht="20.100000000000001" customHeight="1">
      <c r="B136" s="9">
        <v>88599</v>
      </c>
      <c r="C136" s="9"/>
    </row>
    <row r="137" spans="2:3" ht="20.100000000000001" customHeight="1">
      <c r="B137" s="9">
        <v>1440557</v>
      </c>
      <c r="C137" s="9"/>
    </row>
    <row r="138" spans="2:3" ht="20.100000000000001" customHeight="1">
      <c r="B138" s="8">
        <v>-233</v>
      </c>
      <c r="C138" s="8"/>
    </row>
    <row r="139" spans="2:3" ht="20.100000000000001" customHeight="1">
      <c r="B139" s="8" t="s">
        <v>103</v>
      </c>
      <c r="C139" s="8"/>
    </row>
    <row r="140" spans="2:3" ht="20.100000000000001" customHeight="1">
      <c r="B140" s="9">
        <v>111468</v>
      </c>
      <c r="C140" s="9"/>
    </row>
    <row r="141" spans="2:3" ht="20.100000000000001" customHeight="1">
      <c r="B141" s="9">
        <v>1393194</v>
      </c>
      <c r="C141" s="9"/>
    </row>
    <row r="142" spans="2:3" ht="20.100000000000001" customHeight="1">
      <c r="B142" s="8">
        <v>1634</v>
      </c>
      <c r="C142" s="8"/>
    </row>
    <row r="143" spans="2:3" ht="20.100000000000001" customHeight="1">
      <c r="B143" s="8" t="s">
        <v>104</v>
      </c>
      <c r="C143" s="8"/>
    </row>
    <row r="144" spans="2:3" ht="20.100000000000001" customHeight="1">
      <c r="B144" s="9">
        <v>338392</v>
      </c>
      <c r="C144" s="9"/>
    </row>
    <row r="145" spans="2:3" ht="20.100000000000001" customHeight="1">
      <c r="B145" s="9">
        <v>1137385</v>
      </c>
      <c r="C145" s="9"/>
    </row>
    <row r="146" spans="2:3" ht="20.100000000000001" customHeight="1">
      <c r="B146" s="8">
        <v>-135</v>
      </c>
      <c r="C146" s="8"/>
    </row>
    <row r="147" spans="2:3" ht="20.100000000000001" customHeight="1">
      <c r="B147" s="8" t="s">
        <v>105</v>
      </c>
      <c r="C147" s="8"/>
    </row>
    <row r="148" spans="2:3" ht="20.100000000000001" customHeight="1">
      <c r="B148" s="9">
        <v>40364</v>
      </c>
      <c r="C148" s="9"/>
    </row>
    <row r="149" spans="2:3" ht="20.100000000000001" customHeight="1">
      <c r="B149" s="9">
        <v>1131575</v>
      </c>
      <c r="C149" s="9"/>
    </row>
    <row r="150" spans="2:3" ht="20.100000000000001" customHeight="1">
      <c r="B150" s="8">
        <v>36</v>
      </c>
      <c r="C150" s="8"/>
    </row>
    <row r="151" spans="2:3" ht="20.100000000000001" customHeight="1">
      <c r="B151" s="8" t="s">
        <v>106</v>
      </c>
      <c r="C151" s="8"/>
    </row>
    <row r="152" spans="2:3" ht="20.100000000000001" customHeight="1">
      <c r="B152" s="9">
        <v>223983</v>
      </c>
      <c r="C152" s="9"/>
    </row>
    <row r="153" spans="2:3" ht="20.100000000000001" customHeight="1">
      <c r="B153" s="9">
        <v>1131174</v>
      </c>
      <c r="C153" s="9"/>
    </row>
    <row r="154" spans="2:3" ht="20.100000000000001" customHeight="1">
      <c r="B154" s="8">
        <v>1937</v>
      </c>
      <c r="C154" s="8"/>
    </row>
    <row r="155" spans="2:3" ht="20.100000000000001" customHeight="1">
      <c r="B155" s="8" t="s">
        <v>107</v>
      </c>
      <c r="C155" s="8"/>
    </row>
    <row r="156" spans="2:3" ht="20.100000000000001" customHeight="1">
      <c r="B156" s="9">
        <v>24128</v>
      </c>
      <c r="C156" s="9"/>
    </row>
    <row r="157" spans="2:3" ht="20.100000000000001" customHeight="1">
      <c r="B157" s="9">
        <v>1116068</v>
      </c>
      <c r="C157" s="9"/>
    </row>
    <row r="158" spans="2:3" ht="20.100000000000001" customHeight="1">
      <c r="B158" s="8">
        <v>138</v>
      </c>
      <c r="C158" s="8"/>
    </row>
    <row r="159" spans="2:3" ht="20.100000000000001" customHeight="1">
      <c r="B159" s="8" t="s">
        <v>108</v>
      </c>
      <c r="C159" s="8"/>
    </row>
    <row r="160" spans="2:3" ht="20.100000000000001" customHeight="1">
      <c r="B160" s="9">
        <v>137957</v>
      </c>
      <c r="C160" s="9"/>
    </row>
    <row r="161" spans="2:3" ht="20.100000000000001" customHeight="1">
      <c r="B161" s="9">
        <v>1077891</v>
      </c>
      <c r="C161" s="9"/>
    </row>
    <row r="162" spans="2:3" ht="20.100000000000001" customHeight="1">
      <c r="B162" s="8">
        <v>39</v>
      </c>
      <c r="C162" s="8"/>
    </row>
    <row r="163" spans="2:3" ht="20.100000000000001" customHeight="1">
      <c r="B163" s="8" t="s">
        <v>109</v>
      </c>
      <c r="C163" s="8"/>
    </row>
    <row r="164" spans="2:3" ht="20.100000000000001" customHeight="1">
      <c r="B164" s="8" t="s">
        <v>83</v>
      </c>
      <c r="C164" s="8"/>
    </row>
    <row r="165" spans="2:3" ht="20.100000000000001" customHeight="1">
      <c r="B165" s="9">
        <v>1051832</v>
      </c>
      <c r="C165" s="9"/>
    </row>
    <row r="166" spans="2:3" ht="20.100000000000001" customHeight="1">
      <c r="B166" s="8">
        <v>65040</v>
      </c>
      <c r="C166" s="8"/>
    </row>
    <row r="167" spans="2:3" ht="20.100000000000001" customHeight="1">
      <c r="B167" s="8" t="s">
        <v>110</v>
      </c>
      <c r="C167" s="8"/>
    </row>
    <row r="168" spans="2:3" ht="20.100000000000001" customHeight="1">
      <c r="B168" s="8" t="s">
        <v>83</v>
      </c>
      <c r="C168" s="8"/>
    </row>
    <row r="169" spans="2:3" ht="20.100000000000001" customHeight="1">
      <c r="B169" s="9">
        <v>997510</v>
      </c>
      <c r="C169" s="9"/>
    </row>
    <row r="170" spans="2:3" ht="20.100000000000001" customHeight="1">
      <c r="B170" s="8">
        <v>8741</v>
      </c>
      <c r="C170" s="8"/>
    </row>
    <row r="171" spans="2:3" ht="20.100000000000001" customHeight="1">
      <c r="B171" s="8" t="s">
        <v>111</v>
      </c>
      <c r="C171" s="8"/>
    </row>
    <row r="172" spans="2:3" ht="20.100000000000001" customHeight="1">
      <c r="B172" s="9">
        <v>70828</v>
      </c>
      <c r="C172" s="9"/>
    </row>
    <row r="173" spans="2:3" ht="20.100000000000001" customHeight="1">
      <c r="B173" s="9">
        <v>972189</v>
      </c>
      <c r="C173" s="9"/>
    </row>
    <row r="174" spans="2:3" ht="20.100000000000001" customHeight="1">
      <c r="B174" s="8">
        <v>42342</v>
      </c>
      <c r="C174" s="8"/>
    </row>
    <row r="175" spans="2:3" ht="20.100000000000001" customHeight="1">
      <c r="B175" s="8" t="s">
        <v>112</v>
      </c>
      <c r="C175" s="8"/>
    </row>
    <row r="176" spans="2:3" ht="20.100000000000001" customHeight="1">
      <c r="B176" s="8" t="s">
        <v>83</v>
      </c>
      <c r="C176" s="8"/>
    </row>
    <row r="177" spans="2:3" ht="20.100000000000001" customHeight="1">
      <c r="B177" s="9">
        <v>955135</v>
      </c>
      <c r="C177" s="9"/>
    </row>
    <row r="178" spans="2:3" ht="20.100000000000001" customHeight="1">
      <c r="B178" s="8">
        <v>243</v>
      </c>
      <c r="C178" s="8"/>
    </row>
    <row r="179" spans="2:3" ht="20.100000000000001" customHeight="1">
      <c r="B179" s="8" t="s">
        <v>113</v>
      </c>
      <c r="C179" s="8"/>
    </row>
    <row r="180" spans="2:3" ht="20.100000000000001" customHeight="1">
      <c r="B180" s="9">
        <v>85070</v>
      </c>
      <c r="C180" s="9"/>
    </row>
    <row r="181" spans="2:3" ht="20.100000000000001" customHeight="1">
      <c r="B181" s="9">
        <v>934813</v>
      </c>
      <c r="C181" s="9"/>
    </row>
    <row r="182" spans="2:3" ht="20.100000000000001" customHeight="1">
      <c r="B182" s="8">
        <v>-344</v>
      </c>
      <c r="C182" s="8"/>
    </row>
    <row r="183" spans="2:3" ht="20.100000000000001" customHeight="1">
      <c r="B183" s="8" t="s">
        <v>114</v>
      </c>
      <c r="C183" s="8"/>
    </row>
    <row r="184" spans="2:3" ht="20.100000000000001" customHeight="1">
      <c r="B184" s="9">
        <v>15793</v>
      </c>
      <c r="C184" s="9"/>
    </row>
    <row r="185" spans="2:3" ht="20.100000000000001" customHeight="1">
      <c r="B185" s="9">
        <v>898302</v>
      </c>
      <c r="C185" s="9"/>
    </row>
    <row r="186" spans="2:3" ht="20.100000000000001" customHeight="1">
      <c r="B186" s="8">
        <v>645</v>
      </c>
      <c r="C186" s="8"/>
    </row>
    <row r="187" spans="2:3" ht="20.100000000000001" customHeight="1">
      <c r="B187" s="8" t="s">
        <v>115</v>
      </c>
      <c r="C187" s="8"/>
    </row>
    <row r="188" spans="2:3" ht="20.100000000000001" customHeight="1">
      <c r="B188" s="8" t="s">
        <v>83</v>
      </c>
      <c r="C188" s="8"/>
    </row>
    <row r="189" spans="2:3" ht="20.100000000000001" customHeight="1">
      <c r="B189" s="9">
        <v>865729</v>
      </c>
      <c r="C189" s="9"/>
    </row>
    <row r="190" spans="2:3" ht="20.100000000000001" customHeight="1">
      <c r="B190" s="8">
        <v>-246</v>
      </c>
      <c r="C190" s="8"/>
    </row>
    <row r="191" spans="2:3" ht="20.100000000000001" customHeight="1">
      <c r="B191" s="8" t="s">
        <v>116</v>
      </c>
      <c r="C191" s="8"/>
    </row>
    <row r="192" spans="2:3" ht="20.100000000000001" customHeight="1">
      <c r="B192" s="9">
        <v>44038</v>
      </c>
      <c r="C192" s="9"/>
    </row>
    <row r="193" spans="2:3" ht="20.100000000000001" customHeight="1">
      <c r="B193" s="9">
        <v>860013</v>
      </c>
      <c r="C193" s="9"/>
    </row>
    <row r="194" spans="2:3" ht="20.100000000000001" customHeight="1">
      <c r="B194" s="8">
        <v>-1247</v>
      </c>
      <c r="C194" s="8"/>
    </row>
    <row r="195" spans="2:3" ht="20.100000000000001" customHeight="1">
      <c r="B195" s="8" t="s">
        <v>117</v>
      </c>
      <c r="C195" s="8"/>
    </row>
    <row r="196" spans="2:3" ht="20.100000000000001" customHeight="1">
      <c r="B196" s="9">
        <v>21636</v>
      </c>
      <c r="C196" s="9"/>
    </row>
    <row r="197" spans="2:3" ht="20.100000000000001" customHeight="1">
      <c r="B197" s="9">
        <v>840013</v>
      </c>
      <c r="C197" s="9"/>
    </row>
    <row r="198" spans="2:3" ht="20.100000000000001" customHeight="1">
      <c r="B198" s="8">
        <v>-848</v>
      </c>
      <c r="C198" s="8"/>
    </row>
    <row r="199" spans="2:3" ht="20.100000000000001" customHeight="1">
      <c r="B199" s="8" t="s">
        <v>118</v>
      </c>
      <c r="C199" s="8"/>
    </row>
    <row r="200" spans="2:3" ht="20.100000000000001" customHeight="1">
      <c r="B200" s="9">
        <v>20639</v>
      </c>
      <c r="C200" s="9"/>
    </row>
    <row r="201" spans="2:3" ht="20.100000000000001" customHeight="1">
      <c r="B201" s="9">
        <v>829438</v>
      </c>
      <c r="C201" s="9"/>
    </row>
    <row r="202" spans="2:3" ht="20.100000000000001" customHeight="1">
      <c r="B202" s="8">
        <v>-349</v>
      </c>
      <c r="C202" s="8"/>
    </row>
    <row r="203" spans="2:3" ht="20.100000000000001" customHeight="1">
      <c r="B203" s="8" t="s">
        <v>119</v>
      </c>
      <c r="C203" s="8"/>
    </row>
    <row r="204" spans="2:3" ht="20.100000000000001" customHeight="1">
      <c r="B204" s="9">
        <v>13839</v>
      </c>
      <c r="C204" s="9"/>
    </row>
    <row r="205" spans="2:3" ht="20.100000000000001" customHeight="1">
      <c r="B205" s="9">
        <v>823673</v>
      </c>
      <c r="C205" s="9"/>
    </row>
    <row r="206" spans="2:3" ht="20.100000000000001" customHeight="1">
      <c r="B206" s="8">
        <v>450</v>
      </c>
      <c r="C206" s="8"/>
    </row>
    <row r="207" spans="2:3" ht="20.100000000000001" customHeight="1">
      <c r="B207" s="8" t="s">
        <v>120</v>
      </c>
      <c r="C207" s="8"/>
    </row>
    <row r="208" spans="2:3" ht="20.100000000000001" customHeight="1">
      <c r="B208" s="9">
        <v>24045</v>
      </c>
      <c r="C208" s="9"/>
    </row>
    <row r="209" spans="2:3" ht="20.100000000000001" customHeight="1">
      <c r="B209" s="9">
        <v>797706</v>
      </c>
      <c r="C209" s="9"/>
    </row>
    <row r="210" spans="2:3" ht="20.100000000000001" customHeight="1">
      <c r="B210" s="8">
        <v>-3251</v>
      </c>
      <c r="C210" s="8"/>
    </row>
    <row r="211" spans="2:3" ht="20.100000000000001" customHeight="1">
      <c r="B211" s="8" t="s">
        <v>121</v>
      </c>
      <c r="C211" s="8"/>
    </row>
    <row r="212" spans="2:3" ht="20.100000000000001" customHeight="1">
      <c r="B212" s="9">
        <v>14959</v>
      </c>
      <c r="C212" s="9"/>
    </row>
    <row r="213" spans="2:3" ht="20.100000000000001" customHeight="1">
      <c r="B213" s="9">
        <v>796437</v>
      </c>
      <c r="C213" s="9"/>
    </row>
    <row r="214" spans="2:3" ht="20.100000000000001" customHeight="1">
      <c r="B214" s="8">
        <v>1052</v>
      </c>
      <c r="C214" s="8"/>
    </row>
    <row r="215" spans="2:3" ht="20.100000000000001" customHeight="1">
      <c r="B215" s="8" t="s">
        <v>122</v>
      </c>
      <c r="C215" s="8"/>
    </row>
    <row r="216" spans="2:3" ht="20.100000000000001" customHeight="1">
      <c r="B216" s="9">
        <v>17774</v>
      </c>
      <c r="C216" s="9"/>
    </row>
    <row r="217" spans="2:3" ht="20.100000000000001" customHeight="1">
      <c r="B217" s="9">
        <v>759693</v>
      </c>
      <c r="C217" s="9"/>
    </row>
    <row r="218" spans="2:3" ht="20.100000000000001" customHeight="1">
      <c r="B218" s="8">
        <v>753</v>
      </c>
      <c r="C218" s="8"/>
    </row>
    <row r="219" spans="2:3" ht="20.100000000000001" customHeight="1">
      <c r="B219" s="8" t="s">
        <v>123</v>
      </c>
      <c r="C219" s="8"/>
    </row>
    <row r="220" spans="2:3" ht="20.100000000000001" customHeight="1">
      <c r="B220" s="9">
        <v>35350</v>
      </c>
      <c r="C220" s="9"/>
    </row>
    <row r="221" spans="2:3" ht="20.100000000000001" customHeight="1">
      <c r="B221" s="9">
        <v>735668</v>
      </c>
      <c r="C221" s="9"/>
    </row>
    <row r="222" spans="2:3" ht="20.100000000000001" customHeight="1">
      <c r="B222" s="8">
        <v>4154</v>
      </c>
      <c r="C222" s="8"/>
    </row>
    <row r="223" spans="2:3" ht="20.100000000000001" customHeight="1">
      <c r="B223" s="8" t="s">
        <v>124</v>
      </c>
      <c r="C223" s="8"/>
    </row>
    <row r="224" spans="2:3" ht="20.100000000000001" customHeight="1">
      <c r="B224" s="9">
        <v>6992</v>
      </c>
      <c r="C224" s="9"/>
    </row>
    <row r="225" spans="2:3" ht="20.100000000000001" customHeight="1">
      <c r="B225" s="9">
        <v>715008</v>
      </c>
      <c r="C225" s="9"/>
    </row>
    <row r="226" spans="2:3" ht="20.100000000000001" customHeight="1">
      <c r="B226" s="8">
        <v>-1355</v>
      </c>
      <c r="C226" s="8"/>
    </row>
    <row r="227" spans="2:3" ht="20.100000000000001" customHeight="1">
      <c r="B227" s="8" t="s">
        <v>125</v>
      </c>
      <c r="C227" s="8"/>
    </row>
    <row r="228" spans="2:3" ht="20.100000000000001" customHeight="1">
      <c r="B228" s="9">
        <v>211720</v>
      </c>
      <c r="C228" s="9"/>
    </row>
    <row r="229" spans="2:3" ht="20.100000000000001" customHeight="1">
      <c r="B229" s="9">
        <v>695686</v>
      </c>
      <c r="C229" s="9"/>
    </row>
    <row r="230" spans="2:3" ht="20.100000000000001" customHeight="1">
      <c r="B230" s="8">
        <v>856</v>
      </c>
      <c r="C230" s="8"/>
    </row>
    <row r="231" spans="2:3" ht="20.100000000000001" customHeight="1">
      <c r="B231" s="8" t="s">
        <v>126</v>
      </c>
      <c r="C231" s="8"/>
    </row>
    <row r="232" spans="2:3" ht="20.100000000000001" customHeight="1">
      <c r="B232" s="9">
        <v>14603</v>
      </c>
      <c r="C232" s="9"/>
    </row>
    <row r="233" spans="2:3" ht="20.100000000000001" customHeight="1">
      <c r="B233" s="9">
        <v>672969</v>
      </c>
      <c r="C233" s="9"/>
    </row>
    <row r="234" spans="2:3" ht="20.100000000000001" customHeight="1">
      <c r="B234" s="8">
        <v>57</v>
      </c>
      <c r="C234" s="8"/>
    </row>
    <row r="235" spans="2:3" ht="20.100000000000001" customHeight="1">
      <c r="B235" s="8" t="s">
        <v>127</v>
      </c>
      <c r="C235" s="8"/>
    </row>
    <row r="236" spans="2:3" ht="20.100000000000001" customHeight="1">
      <c r="B236" s="9">
        <v>11498</v>
      </c>
      <c r="C236" s="9"/>
    </row>
    <row r="237" spans="2:3" ht="20.100000000000001" customHeight="1">
      <c r="B237" s="9">
        <v>665491</v>
      </c>
      <c r="C237" s="9"/>
    </row>
    <row r="238" spans="2:3" ht="20.100000000000001" customHeight="1">
      <c r="B238" s="8">
        <v>6358</v>
      </c>
      <c r="C238" s="8"/>
    </row>
    <row r="239" spans="2:3" ht="20.100000000000001" customHeight="1">
      <c r="B239" s="8" t="s">
        <v>128</v>
      </c>
      <c r="C239" s="8"/>
    </row>
    <row r="240" spans="2:3" ht="20.100000000000001" customHeight="1">
      <c r="B240" s="9">
        <v>4778</v>
      </c>
      <c r="C240" s="9"/>
    </row>
    <row r="241" spans="2:3" ht="20.100000000000001" customHeight="1">
      <c r="B241" s="9">
        <v>662291</v>
      </c>
      <c r="C241" s="9"/>
    </row>
    <row r="242" spans="2:3" ht="20.100000000000001" customHeight="1">
      <c r="B242" s="8">
        <v>1359</v>
      </c>
      <c r="C242" s="8"/>
    </row>
    <row r="243" spans="2:3" ht="20.100000000000001" customHeight="1">
      <c r="B243" s="8" t="s">
        <v>129</v>
      </c>
      <c r="C243" s="8"/>
    </row>
    <row r="244" spans="2:3" ht="20.100000000000001" customHeight="1">
      <c r="B244" s="8" t="s">
        <v>83</v>
      </c>
      <c r="C244" s="8"/>
    </row>
    <row r="245" spans="2:3" ht="20.100000000000001" customHeight="1">
      <c r="B245" s="9">
        <v>659635</v>
      </c>
      <c r="C245" s="9"/>
    </row>
    <row r="246" spans="2:3" ht="20.100000000000001" customHeight="1">
      <c r="B246" s="8">
        <v>2760</v>
      </c>
      <c r="C246" s="8"/>
    </row>
    <row r="247" spans="2:3" ht="20.100000000000001" customHeight="1">
      <c r="B247" s="8" t="s">
        <v>130</v>
      </c>
      <c r="C247" s="8"/>
    </row>
    <row r="248" spans="2:3" ht="20.100000000000001" customHeight="1">
      <c r="B248" s="9">
        <v>117051</v>
      </c>
      <c r="C248" s="9"/>
    </row>
    <row r="249" spans="2:3" ht="20.100000000000001" customHeight="1">
      <c r="B249" s="9">
        <v>658976</v>
      </c>
      <c r="C249" s="9"/>
    </row>
    <row r="250" spans="2:3" ht="20.100000000000001" customHeight="1">
      <c r="B250" s="8">
        <v>761</v>
      </c>
      <c r="C250" s="8"/>
    </row>
    <row r="251" spans="2:3" ht="20.100000000000001" customHeight="1">
      <c r="B251" s="8" t="s">
        <v>131</v>
      </c>
      <c r="C251" s="8"/>
    </row>
    <row r="252" spans="2:3" ht="20.100000000000001" customHeight="1">
      <c r="B252" s="9">
        <v>292743</v>
      </c>
      <c r="C252" s="9"/>
    </row>
    <row r="253" spans="2:3" ht="20.100000000000001" customHeight="1">
      <c r="B253" s="9">
        <v>650916</v>
      </c>
      <c r="C253" s="9"/>
    </row>
    <row r="254" spans="2:3" ht="20.100000000000001" customHeight="1">
      <c r="B254" s="8">
        <v>162</v>
      </c>
      <c r="C254" s="8"/>
    </row>
    <row r="255" spans="2:3" ht="20.100000000000001" customHeight="1">
      <c r="B255" s="8" t="s">
        <v>132</v>
      </c>
      <c r="C255" s="8"/>
    </row>
    <row r="256" spans="2:3" ht="20.100000000000001" customHeight="1">
      <c r="B256" s="9">
        <v>153440</v>
      </c>
      <c r="C256" s="9"/>
    </row>
    <row r="257" spans="2:3" ht="20.100000000000001" customHeight="1">
      <c r="B257" s="9">
        <v>642408</v>
      </c>
      <c r="C257" s="9"/>
    </row>
    <row r="258" spans="2:3" ht="20.100000000000001" customHeight="1">
      <c r="B258" s="8">
        <v>-1063</v>
      </c>
      <c r="C258" s="8"/>
    </row>
    <row r="259" spans="2:3" ht="20.100000000000001" customHeight="1">
      <c r="B259" s="8" t="s">
        <v>133</v>
      </c>
      <c r="C259" s="8"/>
    </row>
    <row r="260" spans="2:3" ht="20.100000000000001" customHeight="1">
      <c r="B260" s="9">
        <v>106696</v>
      </c>
      <c r="C260" s="9"/>
    </row>
    <row r="261" spans="2:3" ht="20.100000000000001" customHeight="1">
      <c r="B261" s="9">
        <v>637151</v>
      </c>
      <c r="C261" s="9"/>
    </row>
    <row r="262" spans="2:3" ht="20.100000000000001" customHeight="1">
      <c r="B262" s="8">
        <v>-1264</v>
      </c>
      <c r="C262" s="8"/>
    </row>
    <row r="263" spans="2:3" ht="20.100000000000001" customHeight="1">
      <c r="B263" s="8" t="s">
        <v>134</v>
      </c>
      <c r="C263" s="8"/>
    </row>
    <row r="264" spans="2:3" ht="20.100000000000001" customHeight="1">
      <c r="B264" s="9">
        <v>147632</v>
      </c>
      <c r="C264" s="9"/>
    </row>
    <row r="265" spans="2:3" ht="20.100000000000001" customHeight="1">
      <c r="B265" s="9">
        <v>629196</v>
      </c>
      <c r="C265" s="9"/>
    </row>
    <row r="266" spans="2:3" ht="20.100000000000001" customHeight="1">
      <c r="B266" s="8">
        <v>-865</v>
      </c>
      <c r="C266" s="8"/>
    </row>
    <row r="267" spans="2:3" ht="20.100000000000001" customHeight="1">
      <c r="B267" s="8" t="s">
        <v>135</v>
      </c>
      <c r="C267" s="8"/>
    </row>
    <row r="268" spans="2:3" ht="20.100000000000001" customHeight="1">
      <c r="B268" s="9">
        <v>11465</v>
      </c>
      <c r="C268" s="9"/>
    </row>
    <row r="269" spans="2:3" ht="20.100000000000001" customHeight="1">
      <c r="B269" s="9">
        <v>626074</v>
      </c>
      <c r="C269" s="9"/>
    </row>
    <row r="270" spans="2:3" ht="20.100000000000001" customHeight="1">
      <c r="B270" s="8">
        <v>-566</v>
      </c>
      <c r="C270" s="8"/>
    </row>
    <row r="271" spans="2:3" ht="20.100000000000001" customHeight="1">
      <c r="B271" s="8" t="s">
        <v>136</v>
      </c>
      <c r="C271" s="8"/>
    </row>
    <row r="272" spans="2:3" ht="20.100000000000001" customHeight="1">
      <c r="B272" s="9">
        <v>299392</v>
      </c>
      <c r="C272" s="9"/>
    </row>
    <row r="273" spans="2:3" ht="20.100000000000001" customHeight="1">
      <c r="B273" s="9">
        <v>600356</v>
      </c>
      <c r="C273" s="9"/>
    </row>
    <row r="274" spans="2:3" ht="20.100000000000001" customHeight="1">
      <c r="B274" s="8">
        <v>67</v>
      </c>
      <c r="C274" s="8"/>
    </row>
    <row r="275" spans="2:3" ht="20.100000000000001" customHeight="1">
      <c r="B275" s="8" t="s">
        <v>137</v>
      </c>
      <c r="C275" s="8"/>
    </row>
    <row r="276" spans="2:3" ht="20.100000000000001" customHeight="1">
      <c r="B276" s="9">
        <v>56992</v>
      </c>
      <c r="C276" s="9"/>
    </row>
    <row r="277" spans="2:3" ht="20.100000000000001" customHeight="1">
      <c r="B277" s="9">
        <v>598470</v>
      </c>
      <c r="C277" s="9"/>
    </row>
    <row r="278" spans="2:3" ht="20.100000000000001" customHeight="1">
      <c r="B278" s="8">
        <v>-968</v>
      </c>
      <c r="C278" s="8"/>
    </row>
    <row r="279" spans="2:3" ht="20.100000000000001" customHeight="1">
      <c r="B279" s="8" t="s">
        <v>138</v>
      </c>
      <c r="C279" s="8"/>
    </row>
    <row r="280" spans="2:3" ht="20.100000000000001" customHeight="1">
      <c r="B280" s="9">
        <v>13029</v>
      </c>
      <c r="C280" s="9"/>
    </row>
    <row r="281" spans="2:3" ht="20.100000000000001" customHeight="1">
      <c r="B281" s="9">
        <v>562187</v>
      </c>
      <c r="C281" s="9"/>
    </row>
    <row r="282" spans="2:3" ht="20.100000000000001" customHeight="1">
      <c r="B282" s="8">
        <v>69</v>
      </c>
      <c r="C282" s="8"/>
    </row>
    <row r="283" spans="2:3" ht="20.100000000000001" customHeight="1">
      <c r="B283" s="8" t="s">
        <v>139</v>
      </c>
      <c r="C283" s="8"/>
    </row>
    <row r="284" spans="2:3" ht="20.100000000000001" customHeight="1">
      <c r="B284" s="9">
        <v>14046</v>
      </c>
      <c r="C284" s="9"/>
    </row>
    <row r="285" spans="2:3" ht="20.100000000000001" customHeight="1">
      <c r="B285" s="9">
        <v>554231</v>
      </c>
      <c r="C285" s="9"/>
    </row>
    <row r="286" spans="2:3" ht="20.100000000000001" customHeight="1">
      <c r="B286" s="8">
        <v>3370</v>
      </c>
      <c r="C286" s="8"/>
    </row>
    <row r="287" spans="2:3" ht="20.100000000000001" customHeight="1">
      <c r="B287" s="8" t="s">
        <v>140</v>
      </c>
      <c r="C287" s="8"/>
    </row>
    <row r="288" spans="2:3" ht="20.100000000000001" customHeight="1">
      <c r="B288" s="8" t="s">
        <v>83</v>
      </c>
      <c r="C288" s="8"/>
    </row>
    <row r="289" spans="2:3" ht="20.100000000000001" customHeight="1">
      <c r="B289" s="9">
        <v>518137</v>
      </c>
      <c r="C289" s="9"/>
    </row>
    <row r="290" spans="2:3" ht="20.100000000000001" customHeight="1">
      <c r="B290" s="8">
        <v>71</v>
      </c>
      <c r="C290" s="8"/>
    </row>
    <row r="291" spans="2:3" ht="20.100000000000001" customHeight="1">
      <c r="B291" s="8" t="s">
        <v>141</v>
      </c>
      <c r="C291" s="8"/>
    </row>
    <row r="292" spans="2:3" ht="20.100000000000001" customHeight="1">
      <c r="B292" s="9">
        <v>14763</v>
      </c>
      <c r="C292" s="9"/>
    </row>
    <row r="293" spans="2:3" ht="20.100000000000001" customHeight="1">
      <c r="B293" s="9">
        <v>506719</v>
      </c>
      <c r="C293" s="9"/>
    </row>
    <row r="294" spans="2:3" ht="20.100000000000001" customHeight="1">
      <c r="B294" s="8">
        <v>772</v>
      </c>
      <c r="C294" s="8"/>
    </row>
    <row r="295" spans="2:3" ht="20.100000000000001" customHeight="1">
      <c r="B295" s="8" t="s">
        <v>142</v>
      </c>
      <c r="C295" s="8"/>
    </row>
    <row r="296" spans="2:3" ht="20.100000000000001" customHeight="1">
      <c r="B296" s="8">
        <v>907</v>
      </c>
      <c r="C296" s="8"/>
    </row>
    <row r="297" spans="2:3" ht="20.100000000000001" customHeight="1">
      <c r="B297" s="9">
        <v>505055</v>
      </c>
      <c r="C297" s="9"/>
    </row>
    <row r="298" spans="2:3" ht="20.100000000000001" customHeight="1">
      <c r="B298" s="8">
        <v>17873</v>
      </c>
      <c r="C298" s="8"/>
    </row>
    <row r="299" spans="2:3" ht="20.100000000000001" customHeight="1">
      <c r="B299" s="8" t="s">
        <v>143</v>
      </c>
      <c r="C299" s="8"/>
    </row>
    <row r="300" spans="2:3" ht="20.100000000000001" customHeight="1">
      <c r="B300" s="9">
        <v>56038</v>
      </c>
      <c r="C300" s="9"/>
    </row>
    <row r="301" spans="2:3" ht="20.100000000000001" customHeight="1">
      <c r="B301" s="9">
        <v>498292</v>
      </c>
      <c r="C301" s="9"/>
    </row>
    <row r="302" spans="2:3" ht="20.100000000000001" customHeight="1">
      <c r="B302" s="8">
        <v>-3174</v>
      </c>
      <c r="C302" s="8"/>
    </row>
    <row r="303" spans="2:3" ht="20.100000000000001" customHeight="1">
      <c r="B303" s="8" t="s">
        <v>144</v>
      </c>
      <c r="C303" s="8"/>
    </row>
    <row r="304" spans="2:3" ht="20.100000000000001" customHeight="1">
      <c r="B304" s="9">
        <v>16059</v>
      </c>
      <c r="C304" s="9"/>
    </row>
    <row r="305" spans="2:3" ht="20.100000000000001" customHeight="1">
      <c r="B305" s="9">
        <v>490923</v>
      </c>
      <c r="C305" s="9"/>
    </row>
    <row r="306" spans="2:3" ht="20.100000000000001" customHeight="1">
      <c r="B306" s="8">
        <v>175</v>
      </c>
      <c r="C306" s="8"/>
    </row>
    <row r="307" spans="2:3" ht="20.100000000000001" customHeight="1">
      <c r="B307" s="8" t="s">
        <v>145</v>
      </c>
      <c r="C307" s="8"/>
    </row>
    <row r="308" spans="2:3" ht="20.100000000000001" customHeight="1">
      <c r="B308" s="9">
        <v>32537</v>
      </c>
      <c r="C308" s="9"/>
    </row>
    <row r="309" spans="2:3" ht="20.100000000000001" customHeight="1">
      <c r="B309" s="9">
        <v>479197</v>
      </c>
      <c r="C309" s="9"/>
    </row>
    <row r="310" spans="2:3" ht="20.100000000000001" customHeight="1">
      <c r="B310" s="8">
        <v>-1176</v>
      </c>
      <c r="C310" s="8"/>
    </row>
    <row r="311" spans="2:3" ht="20.100000000000001" customHeight="1">
      <c r="B311" s="8" t="s">
        <v>146</v>
      </c>
      <c r="C311" s="8"/>
    </row>
    <row r="312" spans="2:3" ht="20.100000000000001" customHeight="1">
      <c r="B312" s="9">
        <v>33602</v>
      </c>
      <c r="C312" s="9"/>
    </row>
    <row r="313" spans="2:3" ht="20.100000000000001" customHeight="1">
      <c r="B313" s="9">
        <v>466353</v>
      </c>
      <c r="C313" s="9"/>
    </row>
    <row r="314" spans="2:3" ht="20.100000000000001" customHeight="1">
      <c r="B314" s="8">
        <v>3877</v>
      </c>
      <c r="C314" s="8"/>
    </row>
    <row r="315" spans="2:3" ht="20.100000000000001" customHeight="1">
      <c r="B315" s="8" t="s">
        <v>147</v>
      </c>
      <c r="C315" s="8"/>
    </row>
    <row r="316" spans="2:3" ht="20.100000000000001" customHeight="1">
      <c r="B316" s="8" t="s">
        <v>83</v>
      </c>
      <c r="C316" s="8"/>
    </row>
    <row r="317" spans="2:3" ht="20.100000000000001" customHeight="1">
      <c r="B317" s="9">
        <v>464830</v>
      </c>
      <c r="C317" s="9"/>
    </row>
    <row r="318" spans="2:3" ht="20.100000000000001" customHeight="1">
      <c r="B318" s="8">
        <v>-178</v>
      </c>
      <c r="C318" s="8"/>
    </row>
    <row r="319" spans="2:3" ht="20.100000000000001" customHeight="1">
      <c r="B319" s="8" t="s">
        <v>148</v>
      </c>
      <c r="C319" s="8"/>
    </row>
    <row r="320" spans="2:3" ht="20.100000000000001" customHeight="1">
      <c r="B320" s="9">
        <v>71888</v>
      </c>
      <c r="C320" s="9"/>
    </row>
    <row r="321" spans="2:3" ht="20.100000000000001" customHeight="1">
      <c r="B321" s="9">
        <v>461266</v>
      </c>
      <c r="C321" s="9"/>
    </row>
    <row r="322" spans="2:3" ht="20.100000000000001" customHeight="1">
      <c r="B322" s="8">
        <v>-2179</v>
      </c>
      <c r="C322" s="8"/>
    </row>
    <row r="323" spans="2:3" ht="20.100000000000001" customHeight="1">
      <c r="B323" s="8" t="s">
        <v>149</v>
      </c>
      <c r="C323" s="8"/>
    </row>
    <row r="324" spans="2:3" ht="20.100000000000001" customHeight="1">
      <c r="B324" s="9">
        <v>29555</v>
      </c>
      <c r="C324" s="9"/>
    </row>
    <row r="325" spans="2:3" ht="20.100000000000001" customHeight="1">
      <c r="B325" s="9">
        <v>458990</v>
      </c>
      <c r="C325" s="9"/>
    </row>
    <row r="326" spans="2:3" ht="20.100000000000001" customHeight="1">
      <c r="B326" s="8">
        <v>2280</v>
      </c>
      <c r="C326" s="8"/>
    </row>
    <row r="327" spans="2:3" ht="20.100000000000001" customHeight="1">
      <c r="B327" s="8" t="s">
        <v>150</v>
      </c>
      <c r="C327" s="8"/>
    </row>
    <row r="328" spans="2:3" ht="20.100000000000001" customHeight="1">
      <c r="B328" s="9">
        <v>18326</v>
      </c>
      <c r="C328" s="9"/>
    </row>
    <row r="329" spans="2:3" ht="20.100000000000001" customHeight="1">
      <c r="B329" s="9">
        <v>456402</v>
      </c>
      <c r="C329" s="9"/>
    </row>
    <row r="330" spans="2:3" ht="20.100000000000001" customHeight="1">
      <c r="B330" s="8">
        <v>-1181</v>
      </c>
      <c r="C330" s="8"/>
    </row>
    <row r="331" spans="2:3" ht="20.100000000000001" customHeight="1">
      <c r="B331" s="8" t="s">
        <v>151</v>
      </c>
      <c r="C331" s="8"/>
    </row>
    <row r="332" spans="2:3" ht="20.100000000000001" customHeight="1">
      <c r="B332" s="9">
        <v>44835</v>
      </c>
      <c r="C332" s="9"/>
    </row>
    <row r="333" spans="2:3" ht="20.100000000000001" customHeight="1">
      <c r="B333" s="9">
        <v>449791</v>
      </c>
      <c r="C333" s="9"/>
    </row>
    <row r="334" spans="2:3" ht="20.100000000000001" customHeight="1">
      <c r="B334" s="8">
        <v>182</v>
      </c>
      <c r="C334" s="8"/>
    </row>
    <row r="335" spans="2:3" ht="20.100000000000001" customHeight="1">
      <c r="B335" s="8" t="s">
        <v>152</v>
      </c>
      <c r="C335" s="8"/>
    </row>
    <row r="336" spans="2:3" ht="20.100000000000001" customHeight="1">
      <c r="B336" s="9">
        <v>7323</v>
      </c>
      <c r="C336" s="9"/>
    </row>
    <row r="337" spans="2:3" ht="20.100000000000001" customHeight="1">
      <c r="B337" s="9">
        <v>430678</v>
      </c>
      <c r="C337" s="9"/>
    </row>
    <row r="338" spans="2:3" ht="20.100000000000001" customHeight="1">
      <c r="B338" s="8">
        <v>-2883</v>
      </c>
      <c r="C338" s="8"/>
    </row>
    <row r="339" spans="2:3" ht="20.100000000000001" customHeight="1">
      <c r="B339" s="8" t="s">
        <v>153</v>
      </c>
      <c r="C339" s="8"/>
    </row>
    <row r="340" spans="2:3" ht="20.100000000000001" customHeight="1">
      <c r="B340" s="9">
        <v>20470</v>
      </c>
      <c r="C340" s="9"/>
    </row>
    <row r="341" spans="2:3" ht="20.100000000000001" customHeight="1">
      <c r="B341" s="9">
        <v>424042</v>
      </c>
      <c r="C341" s="9"/>
    </row>
    <row r="342" spans="2:3" ht="20.100000000000001" customHeight="1">
      <c r="B342" s="8">
        <v>2384</v>
      </c>
      <c r="C342" s="8"/>
    </row>
    <row r="343" spans="2:3" ht="20.100000000000001" customHeight="1">
      <c r="B343" s="8" t="s">
        <v>154</v>
      </c>
      <c r="C343" s="8"/>
    </row>
    <row r="344" spans="2:3" ht="20.100000000000001" customHeight="1">
      <c r="B344" s="9">
        <v>48884</v>
      </c>
      <c r="C344" s="9"/>
    </row>
    <row r="345" spans="2:3" ht="20.100000000000001" customHeight="1">
      <c r="B345" s="9">
        <v>423954</v>
      </c>
      <c r="C345" s="9"/>
    </row>
    <row r="346" spans="2:3" ht="20.100000000000001" customHeight="1">
      <c r="B346" s="8">
        <v>-3785</v>
      </c>
      <c r="C346" s="8"/>
    </row>
    <row r="347" spans="2:3" ht="20.100000000000001" customHeight="1">
      <c r="B347" s="8" t="s">
        <v>155</v>
      </c>
      <c r="C347" s="8"/>
    </row>
    <row r="348" spans="2:3" ht="20.100000000000001" customHeight="1">
      <c r="B348" s="9">
        <v>44026</v>
      </c>
      <c r="C348" s="9"/>
    </row>
    <row r="349" spans="2:3" ht="20.100000000000001" customHeight="1">
      <c r="B349" s="9">
        <v>423724</v>
      </c>
      <c r="C349" s="9"/>
    </row>
    <row r="350" spans="2:3" ht="20.100000000000001" customHeight="1">
      <c r="B350" s="8">
        <v>-1386</v>
      </c>
      <c r="C350" s="8"/>
    </row>
    <row r="351" spans="2:3" ht="20.100000000000001" customHeight="1">
      <c r="B351" s="8" t="s">
        <v>156</v>
      </c>
      <c r="C351" s="8"/>
    </row>
    <row r="352" spans="2:3" ht="20.100000000000001" customHeight="1">
      <c r="B352" s="9">
        <v>75241</v>
      </c>
      <c r="C352" s="9"/>
    </row>
    <row r="353" spans="2:3" ht="20.100000000000001" customHeight="1">
      <c r="B353" s="9">
        <v>406191</v>
      </c>
      <c r="C353" s="9"/>
    </row>
    <row r="354" spans="2:3" ht="20.100000000000001" customHeight="1">
      <c r="B354" s="8">
        <v>-587</v>
      </c>
      <c r="C354" s="8"/>
    </row>
    <row r="355" spans="2:3" ht="20.100000000000001" customHeight="1">
      <c r="B355" s="8" t="s">
        <v>157</v>
      </c>
      <c r="C355" s="8"/>
    </row>
    <row r="356" spans="2:3" ht="20.100000000000001" customHeight="1">
      <c r="B356" s="9">
        <v>20667</v>
      </c>
      <c r="C356" s="9"/>
    </row>
    <row r="357" spans="2:3" ht="20.100000000000001" customHeight="1">
      <c r="B357" s="9">
        <v>402008</v>
      </c>
      <c r="C357" s="9"/>
    </row>
    <row r="358" spans="2:3" ht="20.100000000000001" customHeight="1">
      <c r="B358" s="8">
        <v>-888</v>
      </c>
      <c r="C358" s="8"/>
    </row>
    <row r="359" spans="2:3" ht="20.100000000000001" customHeight="1">
      <c r="B359" s="8" t="s">
        <v>158</v>
      </c>
      <c r="C359" s="8"/>
    </row>
    <row r="360" spans="2:3" ht="20.100000000000001" customHeight="1">
      <c r="B360" s="9">
        <v>88981</v>
      </c>
      <c r="C360" s="9"/>
    </row>
    <row r="361" spans="2:3" ht="20.100000000000001" customHeight="1">
      <c r="B361" s="9">
        <v>370016</v>
      </c>
      <c r="C361" s="9"/>
    </row>
    <row r="362" spans="2:3" ht="20.100000000000001" customHeight="1">
      <c r="B362" s="8">
        <v>2889</v>
      </c>
      <c r="C362" s="8"/>
    </row>
    <row r="363" spans="2:3" ht="20.100000000000001" customHeight="1">
      <c r="B363" s="8" t="s">
        <v>159</v>
      </c>
      <c r="C363" s="8"/>
    </row>
    <row r="364" spans="2:3" ht="20.100000000000001" customHeight="1">
      <c r="B364" s="9">
        <v>141108</v>
      </c>
      <c r="C364" s="9"/>
    </row>
    <row r="365" spans="2:3" ht="20.100000000000001" customHeight="1">
      <c r="B365" s="9">
        <v>358857</v>
      </c>
      <c r="C365" s="9"/>
    </row>
    <row r="366" spans="2:3" ht="20.100000000000001" customHeight="1">
      <c r="B366" s="8">
        <v>-1290</v>
      </c>
      <c r="C366" s="8"/>
    </row>
    <row r="367" spans="2:3" ht="20.100000000000001" customHeight="1">
      <c r="B367" s="8" t="s">
        <v>160</v>
      </c>
      <c r="C367" s="8"/>
    </row>
    <row r="368" spans="2:3" ht="20.100000000000001" customHeight="1">
      <c r="B368" s="9">
        <v>40732</v>
      </c>
      <c r="C368" s="9"/>
    </row>
    <row r="369" spans="2:3" ht="20.100000000000001" customHeight="1">
      <c r="B369" s="9">
        <v>351538</v>
      </c>
      <c r="C369" s="9"/>
    </row>
    <row r="370" spans="2:3" ht="20.100000000000001" customHeight="1">
      <c r="B370" s="8">
        <v>2791</v>
      </c>
      <c r="C370" s="8"/>
    </row>
    <row r="371" spans="2:3" ht="20.100000000000001" customHeight="1">
      <c r="B371" s="8" t="s">
        <v>161</v>
      </c>
      <c r="C371" s="8"/>
    </row>
    <row r="372" spans="2:3" ht="20.100000000000001" customHeight="1">
      <c r="B372" s="9">
        <v>16466</v>
      </c>
      <c r="C372" s="9"/>
    </row>
    <row r="373" spans="2:3" ht="20.100000000000001" customHeight="1">
      <c r="B373" s="9">
        <v>351325</v>
      </c>
      <c r="C373" s="9"/>
    </row>
    <row r="374" spans="2:3" ht="20.100000000000001" customHeight="1">
      <c r="B374" s="8">
        <v>-792</v>
      </c>
      <c r="C374" s="8"/>
    </row>
    <row r="375" spans="2:3" ht="20.100000000000001" customHeight="1">
      <c r="B375" s="8" t="s">
        <v>162</v>
      </c>
      <c r="C375" s="8"/>
    </row>
    <row r="376" spans="2:3" ht="20.100000000000001" customHeight="1">
      <c r="B376" s="9">
        <v>5404</v>
      </c>
      <c r="C376" s="9"/>
    </row>
    <row r="377" spans="2:3" ht="20.100000000000001" customHeight="1">
      <c r="B377" s="9">
        <v>351142</v>
      </c>
      <c r="C377" s="9"/>
    </row>
    <row r="378" spans="2:3" ht="20.100000000000001" customHeight="1">
      <c r="B378" s="8">
        <v>1593</v>
      </c>
      <c r="C378" s="8"/>
    </row>
    <row r="379" spans="2:3" ht="20.100000000000001" customHeight="1">
      <c r="B379" s="8" t="s">
        <v>163</v>
      </c>
      <c r="C379" s="8"/>
    </row>
    <row r="380" spans="2:3" ht="20.100000000000001" customHeight="1">
      <c r="B380" s="9">
        <v>21601</v>
      </c>
      <c r="C380" s="9"/>
    </row>
    <row r="381" spans="2:3" ht="20.100000000000001" customHeight="1">
      <c r="B381" s="9">
        <v>349147</v>
      </c>
      <c r="C381" s="9"/>
    </row>
    <row r="382" spans="2:3" ht="20.100000000000001" customHeight="1">
      <c r="B382" s="8">
        <v>94</v>
      </c>
      <c r="C382" s="8"/>
    </row>
    <row r="383" spans="2:3" ht="20.100000000000001" customHeight="1">
      <c r="B383" s="8" t="s">
        <v>164</v>
      </c>
      <c r="C383" s="8"/>
    </row>
    <row r="384" spans="2:3" ht="20.100000000000001" customHeight="1">
      <c r="B384" s="8">
        <v>507</v>
      </c>
      <c r="C384" s="8"/>
    </row>
    <row r="385" spans="2:3" ht="20.100000000000001" customHeight="1">
      <c r="B385" s="9">
        <v>336118</v>
      </c>
      <c r="C385" s="9"/>
    </row>
    <row r="386" spans="2:3" ht="20.100000000000001" customHeight="1">
      <c r="B386" s="8">
        <v>4695</v>
      </c>
      <c r="C386" s="8"/>
    </row>
    <row r="387" spans="2:3" ht="20.100000000000001" customHeight="1">
      <c r="B387" s="8" t="s">
        <v>165</v>
      </c>
      <c r="C387" s="8"/>
    </row>
    <row r="388" spans="2:3" ht="20.100000000000001" customHeight="1">
      <c r="B388" s="9">
        <v>4580</v>
      </c>
      <c r="C388" s="9"/>
    </row>
    <row r="389" spans="2:3" ht="20.100000000000001" customHeight="1">
      <c r="B389" s="9">
        <v>334040</v>
      </c>
      <c r="C389" s="9"/>
    </row>
    <row r="390" spans="2:3" ht="20.100000000000001" customHeight="1">
      <c r="B390" s="8">
        <v>-1296</v>
      </c>
      <c r="C390" s="8"/>
    </row>
    <row r="391" spans="2:3" ht="20.100000000000001" customHeight="1">
      <c r="B391" s="8" t="s">
        <v>166</v>
      </c>
      <c r="C391" s="8"/>
    </row>
    <row r="392" spans="2:3" ht="20.100000000000001" customHeight="1">
      <c r="B392" s="9">
        <v>86797</v>
      </c>
      <c r="C392" s="9"/>
    </row>
    <row r="393" spans="2:3" ht="20.100000000000001" customHeight="1">
      <c r="B393" s="9">
        <v>317364</v>
      </c>
      <c r="C393" s="9"/>
    </row>
    <row r="394" spans="2:3" ht="20.100000000000001" customHeight="1">
      <c r="B394" s="8">
        <v>-197</v>
      </c>
      <c r="C394" s="8"/>
    </row>
    <row r="395" spans="2:3" ht="20.100000000000001" customHeight="1">
      <c r="B395" s="8" t="s">
        <v>167</v>
      </c>
      <c r="C395" s="8"/>
    </row>
    <row r="396" spans="2:3" ht="20.100000000000001" customHeight="1">
      <c r="B396" s="9">
        <v>45046</v>
      </c>
      <c r="C396" s="9"/>
    </row>
    <row r="397" spans="2:3" ht="20.100000000000001" customHeight="1">
      <c r="B397" s="9">
        <v>316048</v>
      </c>
      <c r="C397" s="9"/>
    </row>
    <row r="398" spans="2:3" ht="20.100000000000001" customHeight="1">
      <c r="B398" s="8">
        <v>5998</v>
      </c>
      <c r="C398" s="8"/>
    </row>
    <row r="399" spans="2:3" ht="20.100000000000001" customHeight="1">
      <c r="B399" s="8" t="s">
        <v>168</v>
      </c>
      <c r="C399" s="8"/>
    </row>
    <row r="400" spans="2:3" ht="20.100000000000001" customHeight="1">
      <c r="B400" s="8" t="s">
        <v>83</v>
      </c>
      <c r="C400" s="8"/>
    </row>
    <row r="401" spans="2:3" ht="20.100000000000001" customHeight="1">
      <c r="B401" s="9">
        <v>314056</v>
      </c>
      <c r="C401" s="9"/>
    </row>
    <row r="402" spans="2:3" ht="20.100000000000001" customHeight="1">
      <c r="B402" s="8">
        <v>299</v>
      </c>
      <c r="C402" s="8"/>
    </row>
    <row r="403" spans="2:3" ht="20.100000000000001" customHeight="1">
      <c r="B403" s="8" t="s">
        <v>169</v>
      </c>
      <c r="C403" s="8"/>
    </row>
    <row r="404" spans="2:3" ht="20.100000000000001" customHeight="1">
      <c r="B404" s="9">
        <v>36215</v>
      </c>
      <c r="C404" s="9"/>
    </row>
    <row r="405" spans="2:3" ht="20.100000000000001" customHeight="1">
      <c r="B405" s="9">
        <v>305315</v>
      </c>
      <c r="C405" s="9"/>
    </row>
    <row r="406" spans="2:3" ht="20.100000000000001" customHeight="1">
      <c r="B406" s="8">
        <v>26100</v>
      </c>
      <c r="C406" s="8"/>
    </row>
    <row r="407" spans="2:3" ht="20.100000000000001" customHeight="1">
      <c r="B407" s="8" t="s">
        <v>170</v>
      </c>
      <c r="C407" s="8"/>
    </row>
    <row r="408" spans="2:3" ht="20.100000000000001" customHeight="1">
      <c r="B408" s="9">
        <v>4889</v>
      </c>
      <c r="C408" s="9"/>
    </row>
    <row r="409" spans="2:3" ht="20.100000000000001" customHeight="1">
      <c r="B409" s="9">
        <v>305246</v>
      </c>
      <c r="C409" s="9"/>
    </row>
    <row r="410" spans="2:3" ht="20.100000000000001" customHeight="1">
      <c r="B410" s="8">
        <v>3101</v>
      </c>
      <c r="C410" s="8"/>
    </row>
    <row r="411" spans="2:3" ht="20.100000000000001" customHeight="1">
      <c r="B411" s="8" t="s">
        <v>171</v>
      </c>
      <c r="C411" s="8"/>
    </row>
    <row r="412" spans="2:3" ht="20.100000000000001" customHeight="1">
      <c r="B412" s="9">
        <v>21047</v>
      </c>
      <c r="C412" s="9"/>
    </row>
    <row r="413" spans="2:3" ht="20.100000000000001" customHeight="1">
      <c r="B413" s="9">
        <v>303726</v>
      </c>
      <c r="C413" s="9"/>
    </row>
    <row r="414" spans="2:3" ht="20.100000000000001" customHeight="1">
      <c r="B414" s="8">
        <v>-14102</v>
      </c>
      <c r="C414" s="8"/>
    </row>
    <row r="415" spans="2:3" ht="20.100000000000001" customHeight="1">
      <c r="B415" s="8" t="s">
        <v>172</v>
      </c>
      <c r="C415" s="8"/>
    </row>
    <row r="416" spans="2:3" ht="20.100000000000001" customHeight="1">
      <c r="B416" s="9">
        <v>25268</v>
      </c>
      <c r="C416" s="9"/>
    </row>
    <row r="417" spans="2:3" ht="20.100000000000001" customHeight="1">
      <c r="B417" s="9">
        <v>302856</v>
      </c>
      <c r="C417" s="9"/>
    </row>
    <row r="418" spans="2:3" ht="20.100000000000001" customHeight="1">
      <c r="B418" s="8">
        <v>19103</v>
      </c>
      <c r="C418" s="8"/>
    </row>
    <row r="419" spans="2:3" ht="20.100000000000001" customHeight="1">
      <c r="B419" s="8" t="s">
        <v>173</v>
      </c>
      <c r="C419" s="8"/>
    </row>
    <row r="420" spans="2:3" ht="20.100000000000001" customHeight="1">
      <c r="B420" s="9">
        <v>15250</v>
      </c>
      <c r="C420" s="9"/>
    </row>
    <row r="421" spans="2:3" ht="20.100000000000001" customHeight="1">
      <c r="B421" s="9">
        <v>298856</v>
      </c>
      <c r="C421" s="9"/>
    </row>
    <row r="422" spans="2:3" ht="20.100000000000001" customHeight="1">
      <c r="B422" s="8">
        <v>32104</v>
      </c>
      <c r="C422" s="8"/>
    </row>
    <row r="423" spans="2:3" ht="20.100000000000001" customHeight="1">
      <c r="B423" s="8" t="s">
        <v>174</v>
      </c>
      <c r="C423" s="8"/>
    </row>
    <row r="424" spans="2:3" ht="20.100000000000001" customHeight="1">
      <c r="B424" s="9">
        <v>13009</v>
      </c>
      <c r="C424" s="9"/>
    </row>
    <row r="425" spans="2:3" ht="20.100000000000001" customHeight="1">
      <c r="B425" s="9">
        <v>291823</v>
      </c>
      <c r="C425" s="9"/>
    </row>
    <row r="426" spans="2:3" ht="20.100000000000001" customHeight="1">
      <c r="B426" s="8">
        <v>18105</v>
      </c>
      <c r="C426" s="8"/>
    </row>
    <row r="427" spans="2:3" ht="20.100000000000001" customHeight="1">
      <c r="B427" s="8" t="s">
        <v>175</v>
      </c>
      <c r="C427" s="8"/>
    </row>
    <row r="428" spans="2:3" ht="20.100000000000001" customHeight="1">
      <c r="B428" s="9">
        <v>6303</v>
      </c>
      <c r="C428" s="9"/>
    </row>
    <row r="429" spans="2:3" ht="20.100000000000001" customHeight="1">
      <c r="B429" s="9">
        <v>290221</v>
      </c>
      <c r="C429" s="9"/>
    </row>
    <row r="430" spans="2:3" ht="20.100000000000001" customHeight="1">
      <c r="B430" s="8">
        <v>-6106</v>
      </c>
      <c r="C430" s="8"/>
    </row>
    <row r="431" spans="2:3" ht="20.100000000000001" customHeight="1">
      <c r="B431" s="8" t="s">
        <v>176</v>
      </c>
      <c r="C431" s="8"/>
    </row>
    <row r="432" spans="2:3" ht="20.100000000000001" customHeight="1">
      <c r="B432" s="8" t="s">
        <v>83</v>
      </c>
      <c r="C432" s="8"/>
    </row>
    <row r="433" spans="2:3" ht="20.100000000000001" customHeight="1">
      <c r="B433" s="9">
        <v>285399</v>
      </c>
      <c r="C433" s="9"/>
    </row>
    <row r="434" spans="2:3" ht="20.100000000000001" customHeight="1">
      <c r="B434" s="8">
        <v>13107</v>
      </c>
      <c r="C434" s="8"/>
    </row>
    <row r="435" spans="2:3" ht="20.100000000000001" customHeight="1">
      <c r="B435" s="8" t="s">
        <v>177</v>
      </c>
      <c r="C435" s="8"/>
    </row>
    <row r="436" spans="2:3" ht="20.100000000000001" customHeight="1">
      <c r="B436" s="9">
        <v>15470</v>
      </c>
      <c r="C436" s="9"/>
    </row>
    <row r="437" spans="2:3" ht="20.100000000000001" customHeight="1">
      <c r="B437" s="9">
        <v>283965</v>
      </c>
      <c r="C437" s="9"/>
    </row>
    <row r="438" spans="2:3" ht="20.100000000000001" customHeight="1">
      <c r="B438" s="8">
        <v>17108</v>
      </c>
      <c r="C438" s="8"/>
    </row>
    <row r="439" spans="2:3" ht="20.100000000000001" customHeight="1">
      <c r="B439" s="8" t="s">
        <v>178</v>
      </c>
      <c r="C439" s="8"/>
    </row>
    <row r="440" spans="2:3" ht="20.100000000000001" customHeight="1">
      <c r="B440" s="9">
        <v>16493</v>
      </c>
      <c r="C440" s="9"/>
    </row>
    <row r="441" spans="2:3" ht="20.100000000000001" customHeight="1">
      <c r="B441" s="9">
        <v>283398</v>
      </c>
      <c r="C441" s="9"/>
    </row>
    <row r="442" spans="2:3" ht="20.100000000000001" customHeight="1">
      <c r="B442" s="8">
        <v>7109</v>
      </c>
      <c r="C442" s="8"/>
    </row>
    <row r="443" spans="2:3" ht="20.100000000000001" customHeight="1">
      <c r="B443" s="8" t="s">
        <v>179</v>
      </c>
      <c r="C443" s="8"/>
    </row>
    <row r="444" spans="2:3" ht="20.100000000000001" customHeight="1">
      <c r="B444" s="9">
        <v>5249</v>
      </c>
      <c r="C444" s="9"/>
    </row>
    <row r="445" spans="2:3" ht="20.100000000000001" customHeight="1">
      <c r="B445" s="9">
        <v>282589</v>
      </c>
      <c r="C445" s="9"/>
    </row>
    <row r="446" spans="2:3" ht="20.100000000000001" customHeight="1">
      <c r="B446" s="8">
        <v>-1110</v>
      </c>
      <c r="C446" s="8"/>
    </row>
    <row r="447" spans="2:3" ht="20.100000000000001" customHeight="1">
      <c r="B447" s="8" t="s">
        <v>180</v>
      </c>
      <c r="C447" s="8"/>
    </row>
    <row r="448" spans="2:3" ht="20.100000000000001" customHeight="1">
      <c r="B448" s="9">
        <v>15605</v>
      </c>
      <c r="C448" s="9"/>
    </row>
    <row r="449" spans="2:3" ht="20.100000000000001" customHeight="1">
      <c r="B449" s="9">
        <v>277548</v>
      </c>
      <c r="C449" s="9"/>
    </row>
    <row r="450" spans="2:3" ht="20.100000000000001" customHeight="1">
      <c r="B450" s="8">
        <v>-1111</v>
      </c>
      <c r="C450" s="8"/>
    </row>
    <row r="451" spans="2:3" ht="20.100000000000001" customHeight="1">
      <c r="B451" s="8" t="s">
        <v>181</v>
      </c>
      <c r="C451" s="8"/>
    </row>
    <row r="452" spans="2:3" ht="20.100000000000001" customHeight="1">
      <c r="B452" s="9">
        <v>54004</v>
      </c>
      <c r="C452" s="9"/>
    </row>
    <row r="453" spans="2:3" ht="20.100000000000001" customHeight="1">
      <c r="B453" s="9">
        <v>269686</v>
      </c>
      <c r="C453" s="9"/>
    </row>
    <row r="454" spans="2:3" ht="20.100000000000001" customHeight="1">
      <c r="B454" s="8">
        <v>2112</v>
      </c>
      <c r="C454" s="8"/>
    </row>
    <row r="455" spans="2:3" ht="20.100000000000001" customHeight="1">
      <c r="B455" s="8" t="s">
        <v>182</v>
      </c>
      <c r="C455" s="8"/>
    </row>
    <row r="456" spans="2:3" ht="20.100000000000001" customHeight="1">
      <c r="B456" s="9">
        <v>12171</v>
      </c>
      <c r="C456" s="9"/>
    </row>
    <row r="457" spans="2:3" ht="20.100000000000001" customHeight="1">
      <c r="B457" s="9">
        <v>267718</v>
      </c>
      <c r="C457" s="9"/>
    </row>
    <row r="458" spans="2:3" ht="20.100000000000001" customHeight="1">
      <c r="B458" s="8">
        <v>-22113</v>
      </c>
      <c r="C458" s="8"/>
    </row>
    <row r="459" spans="2:3" ht="20.100000000000001" customHeight="1">
      <c r="B459" s="8" t="s">
        <v>183</v>
      </c>
      <c r="C459" s="8"/>
    </row>
    <row r="460" spans="2:3" ht="20.100000000000001" customHeight="1">
      <c r="B460" s="9">
        <v>27213</v>
      </c>
      <c r="C460" s="9"/>
    </row>
    <row r="461" spans="2:3" ht="20.100000000000001" customHeight="1">
      <c r="B461" s="9">
        <v>263179</v>
      </c>
      <c r="C461" s="9"/>
    </row>
    <row r="462" spans="2:3" ht="20.100000000000001" customHeight="1">
      <c r="B462" s="8">
        <v>41114</v>
      </c>
      <c r="C462" s="8"/>
    </row>
    <row r="463" spans="2:3" ht="20.100000000000001" customHeight="1">
      <c r="B463" s="8" t="s">
        <v>184</v>
      </c>
      <c r="C463" s="8"/>
    </row>
    <row r="464" spans="2:3" ht="20.100000000000001" customHeight="1">
      <c r="B464" s="9">
        <v>10674</v>
      </c>
      <c r="C464" s="9"/>
    </row>
    <row r="465" spans="2:3" ht="20.100000000000001" customHeight="1">
      <c r="B465" s="9">
        <v>251607</v>
      </c>
      <c r="C465" s="9"/>
    </row>
    <row r="466" spans="2:3" ht="20.100000000000001" customHeight="1">
      <c r="B466" s="8">
        <v>-3115</v>
      </c>
      <c r="C466" s="8"/>
    </row>
    <row r="467" spans="2:3" ht="20.100000000000001" customHeight="1">
      <c r="B467" s="8" t="s">
        <v>185</v>
      </c>
      <c r="C467" s="8"/>
    </row>
    <row r="468" spans="2:3" ht="20.100000000000001" customHeight="1">
      <c r="B468" s="9">
        <v>19945</v>
      </c>
      <c r="C468" s="9"/>
    </row>
    <row r="469" spans="2:3" ht="20.100000000000001" customHeight="1">
      <c r="B469" s="9">
        <v>249108</v>
      </c>
      <c r="C469" s="9"/>
    </row>
    <row r="470" spans="2:3" ht="20.100000000000001" customHeight="1">
      <c r="B470" s="8">
        <v>-24116</v>
      </c>
      <c r="C470" s="8"/>
    </row>
    <row r="471" spans="2:3" ht="20.100000000000001" customHeight="1">
      <c r="B471" s="8" t="s">
        <v>186</v>
      </c>
      <c r="C471" s="8"/>
    </row>
    <row r="472" spans="2:3" ht="20.100000000000001" customHeight="1">
      <c r="B472" s="9">
        <v>4637</v>
      </c>
      <c r="C472" s="9"/>
    </row>
    <row r="473" spans="2:3" ht="20.100000000000001" customHeight="1">
      <c r="B473" s="9">
        <v>247590</v>
      </c>
      <c r="C473" s="9"/>
    </row>
    <row r="474" spans="2:3" ht="20.100000000000001" customHeight="1">
      <c r="B474" s="8">
        <v>-18117</v>
      </c>
      <c r="C474" s="8"/>
    </row>
    <row r="475" spans="2:3" ht="20.100000000000001" customHeight="1">
      <c r="B475" s="8" t="s">
        <v>187</v>
      </c>
      <c r="C475" s="8"/>
    </row>
    <row r="476" spans="2:3" ht="20.100000000000001" customHeight="1">
      <c r="B476" s="9">
        <v>13978</v>
      </c>
      <c r="C476" s="9"/>
    </row>
    <row r="477" spans="2:3" ht="20.100000000000001" customHeight="1">
      <c r="B477" s="9">
        <v>242695</v>
      </c>
      <c r="C477" s="9"/>
    </row>
    <row r="478" spans="2:3" ht="20.100000000000001" customHeight="1">
      <c r="B478" s="8">
        <v>-44118</v>
      </c>
      <c r="C478" s="8"/>
    </row>
    <row r="479" spans="2:3" ht="20.100000000000001" customHeight="1">
      <c r="B479" s="8" t="s">
        <v>188</v>
      </c>
      <c r="C479" s="8"/>
    </row>
    <row r="480" spans="2:3" ht="20.100000000000001" customHeight="1">
      <c r="B480" s="9">
        <v>4871</v>
      </c>
      <c r="C480" s="9"/>
    </row>
    <row r="481" spans="2:3" ht="20.100000000000001" customHeight="1">
      <c r="B481" s="9">
        <v>240137</v>
      </c>
      <c r="C481" s="9"/>
    </row>
    <row r="482" spans="2:3" ht="20.100000000000001" customHeight="1">
      <c r="B482" s="8">
        <v>12119</v>
      </c>
      <c r="C482" s="8"/>
    </row>
    <row r="483" spans="2:3" ht="20.100000000000001" customHeight="1">
      <c r="B483" s="8" t="s">
        <v>189</v>
      </c>
      <c r="C483" s="8"/>
    </row>
    <row r="484" spans="2:3" ht="20.100000000000001" customHeight="1">
      <c r="B484" s="9">
        <v>34672</v>
      </c>
      <c r="C484" s="9"/>
    </row>
    <row r="485" spans="2:3" ht="20.100000000000001" customHeight="1">
      <c r="B485" s="9">
        <v>237547</v>
      </c>
      <c r="C485" s="9"/>
    </row>
    <row r="486" spans="2:3" ht="20.100000000000001" customHeight="1">
      <c r="B486" s="8">
        <v>-45120</v>
      </c>
      <c r="C486" s="8"/>
    </row>
    <row r="487" spans="2:3" ht="20.100000000000001" customHeight="1">
      <c r="B487" s="8" t="s">
        <v>190</v>
      </c>
      <c r="C487" s="8"/>
    </row>
    <row r="488" spans="2:3" ht="20.100000000000001" customHeight="1">
      <c r="B488" s="9">
        <v>5400</v>
      </c>
      <c r="C488" s="9"/>
    </row>
    <row r="489" spans="2:3" ht="20.100000000000001" customHeight="1">
      <c r="B489" s="9">
        <v>235678</v>
      </c>
      <c r="C489" s="9"/>
    </row>
    <row r="490" spans="2:3" ht="20.100000000000001" customHeight="1">
      <c r="B490" s="8">
        <v>14121</v>
      </c>
      <c r="C490" s="8"/>
    </row>
    <row r="491" spans="2:3" ht="20.100000000000001" customHeight="1">
      <c r="B491" s="8" t="s">
        <v>191</v>
      </c>
      <c r="C491" s="8"/>
    </row>
    <row r="492" spans="2:3" ht="20.100000000000001" customHeight="1">
      <c r="B492" s="9">
        <v>19821</v>
      </c>
      <c r="C492" s="9"/>
    </row>
    <row r="493" spans="2:3" ht="20.100000000000001" customHeight="1">
      <c r="B493" s="9">
        <v>235239</v>
      </c>
      <c r="C493" s="9"/>
    </row>
    <row r="494" spans="2:3" ht="20.100000000000001" customHeight="1">
      <c r="B494" s="8">
        <v>-16122</v>
      </c>
      <c r="C494" s="8"/>
    </row>
    <row r="495" spans="2:3" ht="20.100000000000001" customHeight="1">
      <c r="B495" s="8" t="s">
        <v>192</v>
      </c>
      <c r="C495" s="8"/>
    </row>
    <row r="496" spans="2:3" ht="20.100000000000001" customHeight="1">
      <c r="B496" s="9">
        <v>10824</v>
      </c>
      <c r="C496" s="9"/>
    </row>
    <row r="497" spans="2:3" ht="20.100000000000001" customHeight="1">
      <c r="B497" s="9">
        <v>234432</v>
      </c>
      <c r="C497" s="9"/>
    </row>
    <row r="498" spans="2:3" ht="20.100000000000001" customHeight="1">
      <c r="B498" s="8">
        <v>1123</v>
      </c>
      <c r="C498" s="8"/>
    </row>
    <row r="499" spans="2:3" ht="20.100000000000001" customHeight="1">
      <c r="B499" s="8" t="s">
        <v>193</v>
      </c>
      <c r="C499" s="8"/>
    </row>
    <row r="500" spans="2:3" ht="20.100000000000001" customHeight="1">
      <c r="B500" s="9">
        <v>12479</v>
      </c>
      <c r="C500" s="9"/>
    </row>
    <row r="501" spans="2:3" ht="20.100000000000001" customHeight="1">
      <c r="B501" s="9">
        <v>232544</v>
      </c>
      <c r="C501" s="9"/>
    </row>
    <row r="502" spans="2:3" ht="20.100000000000001" customHeight="1">
      <c r="B502" s="8">
        <v>10124</v>
      </c>
      <c r="C502" s="8"/>
    </row>
    <row r="503" spans="2:3" ht="20.100000000000001" customHeight="1">
      <c r="B503" s="8" t="s">
        <v>194</v>
      </c>
      <c r="C503" s="8"/>
    </row>
    <row r="504" spans="2:3" ht="20.100000000000001" customHeight="1">
      <c r="B504" s="9">
        <v>21902</v>
      </c>
      <c r="C504" s="9"/>
    </row>
    <row r="505" spans="2:3" ht="20.100000000000001" customHeight="1">
      <c r="B505" s="9">
        <v>226245</v>
      </c>
      <c r="C505" s="9"/>
    </row>
    <row r="506" spans="2:3" ht="20.100000000000001" customHeight="1">
      <c r="B506" s="8">
        <v>125</v>
      </c>
      <c r="C506" s="8"/>
    </row>
    <row r="507" spans="2:3" ht="20.100000000000001" customHeight="1">
      <c r="B507" s="8" t="s">
        <v>195</v>
      </c>
      <c r="C507" s="8"/>
    </row>
    <row r="508" spans="2:3" ht="20.100000000000001" customHeight="1">
      <c r="B508" s="9">
        <v>56715</v>
      </c>
      <c r="C508" s="9"/>
    </row>
    <row r="509" spans="2:3" ht="20.100000000000001" customHeight="1">
      <c r="B509" s="9">
        <v>225470</v>
      </c>
      <c r="C509" s="9"/>
    </row>
    <row r="510" spans="2:3" ht="20.100000000000001" customHeight="1">
      <c r="B510" s="8">
        <v>126</v>
      </c>
      <c r="C510" s="8"/>
    </row>
    <row r="511" spans="2:3" ht="20.100000000000001" customHeight="1">
      <c r="B511" s="8" t="s">
        <v>196</v>
      </c>
      <c r="C511" s="8"/>
    </row>
    <row r="512" spans="2:3" ht="20.100000000000001" customHeight="1">
      <c r="B512" s="9">
        <v>68277</v>
      </c>
      <c r="C512" s="9"/>
    </row>
    <row r="513" spans="2:3" ht="20.100000000000001" customHeight="1">
      <c r="B513" s="9">
        <v>222270</v>
      </c>
      <c r="C513" s="9"/>
    </row>
    <row r="514" spans="2:3" ht="20.100000000000001" customHeight="1">
      <c r="B514" s="8">
        <v>3127</v>
      </c>
      <c r="C514" s="8"/>
    </row>
    <row r="515" spans="2:3" ht="20.100000000000001" customHeight="1">
      <c r="B515" s="8" t="s">
        <v>197</v>
      </c>
      <c r="C515" s="8"/>
    </row>
    <row r="516" spans="2:3" ht="20.100000000000001" customHeight="1">
      <c r="B516" s="9">
        <v>20307</v>
      </c>
      <c r="C516" s="9"/>
    </row>
    <row r="517" spans="2:3" ht="20.100000000000001" customHeight="1">
      <c r="B517" s="9">
        <v>222138</v>
      </c>
      <c r="C517" s="9"/>
    </row>
    <row r="518" spans="2:3" ht="20.100000000000001" customHeight="1">
      <c r="B518" s="8">
        <v>-9128</v>
      </c>
      <c r="C518" s="8"/>
    </row>
    <row r="519" spans="2:3" ht="20.100000000000001" customHeight="1">
      <c r="B519" s="8" t="s">
        <v>198</v>
      </c>
      <c r="C519" s="8"/>
    </row>
    <row r="520" spans="2:3" ht="20.100000000000001" customHeight="1">
      <c r="B520" s="9">
        <v>5929</v>
      </c>
      <c r="C520" s="9"/>
    </row>
    <row r="521" spans="2:3" ht="20.100000000000001" customHeight="1">
      <c r="B521" s="9">
        <v>221760</v>
      </c>
      <c r="C521" s="9"/>
    </row>
    <row r="522" spans="2:3" ht="20.100000000000001" customHeight="1">
      <c r="B522" s="8">
        <v>37129</v>
      </c>
      <c r="C522" s="8"/>
    </row>
    <row r="523" spans="2:3" ht="20.100000000000001" customHeight="1">
      <c r="B523" s="8" t="s">
        <v>199</v>
      </c>
      <c r="C523" s="8"/>
    </row>
    <row r="524" spans="2:3" ht="20.100000000000001" customHeight="1">
      <c r="B524" s="9">
        <v>5028</v>
      </c>
      <c r="C524" s="9"/>
    </row>
    <row r="525" spans="2:3" ht="20.100000000000001" customHeight="1">
      <c r="B525" s="9">
        <v>220092</v>
      </c>
      <c r="C525" s="9"/>
    </row>
    <row r="526" spans="2:3" ht="20.100000000000001" customHeight="1">
      <c r="B526" s="8">
        <v>566130</v>
      </c>
      <c r="C526" s="8"/>
    </row>
    <row r="527" spans="2:3" ht="20.100000000000001" customHeight="1">
      <c r="B527" s="8" t="s">
        <v>200</v>
      </c>
      <c r="C527" s="8"/>
    </row>
    <row r="528" spans="2:3" ht="20.100000000000001" customHeight="1">
      <c r="B528" s="8">
        <v>965</v>
      </c>
      <c r="C528" s="8"/>
    </row>
    <row r="529" spans="2:3" ht="20.100000000000001" customHeight="1">
      <c r="B529" s="9">
        <v>216968</v>
      </c>
      <c r="C529" s="9"/>
    </row>
    <row r="530" spans="2:3" ht="20.100000000000001" customHeight="1">
      <c r="B530" s="8">
        <v>-20131</v>
      </c>
      <c r="C530" s="8"/>
    </row>
    <row r="531" spans="2:3" ht="20.100000000000001" customHeight="1">
      <c r="B531" s="8" t="s">
        <v>201</v>
      </c>
      <c r="C531" s="8"/>
    </row>
    <row r="532" spans="2:3" ht="20.100000000000001" customHeight="1">
      <c r="B532" s="9">
        <v>23160</v>
      </c>
      <c r="C532" s="9"/>
    </row>
    <row r="533" spans="2:3" ht="20.100000000000001" customHeight="1">
      <c r="B533" s="9">
        <v>216181</v>
      </c>
      <c r="C533" s="9"/>
    </row>
    <row r="534" spans="2:3" ht="20.100000000000001" customHeight="1">
      <c r="B534" s="8">
        <v>132</v>
      </c>
      <c r="C534" s="8"/>
    </row>
    <row r="535" spans="2:3" ht="20.100000000000001" customHeight="1">
      <c r="B535" s="8" t="s">
        <v>202</v>
      </c>
      <c r="C535" s="8"/>
    </row>
    <row r="536" spans="2:3" ht="20.100000000000001" customHeight="1">
      <c r="B536" s="9">
        <v>29588</v>
      </c>
      <c r="C536" s="9"/>
    </row>
    <row r="537" spans="2:3" ht="20.100000000000001" customHeight="1">
      <c r="B537" s="9">
        <v>211466</v>
      </c>
      <c r="C537" s="9"/>
    </row>
    <row r="538" spans="2:3" ht="20.100000000000001" customHeight="1">
      <c r="B538" s="8">
        <v>6133</v>
      </c>
      <c r="C538" s="8"/>
    </row>
    <row r="539" spans="2:3" ht="20.100000000000001" customHeight="1">
      <c r="B539" s="8" t="s">
        <v>203</v>
      </c>
      <c r="C539" s="8"/>
    </row>
    <row r="540" spans="2:3" ht="20.100000000000001" customHeight="1">
      <c r="B540" s="9">
        <v>24517</v>
      </c>
      <c r="C540" s="9"/>
    </row>
    <row r="541" spans="2:3" ht="20.100000000000001" customHeight="1">
      <c r="B541" s="9">
        <v>210677</v>
      </c>
      <c r="C541" s="9"/>
    </row>
    <row r="542" spans="2:3" ht="20.100000000000001" customHeight="1">
      <c r="B542" s="8">
        <v>15134</v>
      </c>
      <c r="C542" s="8"/>
    </row>
    <row r="543" spans="2:3" ht="20.100000000000001" customHeight="1">
      <c r="B543" s="8" t="s">
        <v>204</v>
      </c>
      <c r="C543" s="8"/>
    </row>
    <row r="544" spans="2:3" ht="20.100000000000001" customHeight="1">
      <c r="B544" s="9">
        <v>4587</v>
      </c>
      <c r="C544" s="9"/>
    </row>
    <row r="545" spans="2:3" ht="20.100000000000001" customHeight="1">
      <c r="B545" s="9">
        <v>210107</v>
      </c>
      <c r="C545" s="9"/>
    </row>
    <row r="546" spans="2:3" ht="20.100000000000001" customHeight="1">
      <c r="B546" s="8">
        <v>-30135</v>
      </c>
      <c r="C546" s="8"/>
    </row>
    <row r="547" spans="2:3" ht="20.100000000000001" customHeight="1">
      <c r="B547" s="8" t="s">
        <v>205</v>
      </c>
      <c r="C547" s="8"/>
    </row>
    <row r="548" spans="2:3" ht="20.100000000000001" customHeight="1">
      <c r="B548" s="9">
        <v>103993</v>
      </c>
      <c r="C548" s="9"/>
    </row>
    <row r="549" spans="2:3" ht="20.100000000000001" customHeight="1">
      <c r="B549" s="9">
        <v>210085</v>
      </c>
      <c r="C549" s="9"/>
    </row>
    <row r="550" spans="2:3" ht="20.100000000000001" customHeight="1">
      <c r="B550" s="8">
        <v>83136</v>
      </c>
      <c r="C550" s="8"/>
    </row>
    <row r="551" spans="2:3" ht="20.100000000000001" customHeight="1">
      <c r="B551" s="8" t="s">
        <v>206</v>
      </c>
      <c r="C551" s="8"/>
    </row>
    <row r="552" spans="2:3" ht="20.100000000000001" customHeight="1">
      <c r="B552" s="9">
        <v>5432</v>
      </c>
      <c r="C552" s="9"/>
    </row>
    <row r="553" spans="2:3" ht="20.100000000000001" customHeight="1">
      <c r="B553" s="9">
        <v>207043</v>
      </c>
      <c r="C553" s="9"/>
    </row>
    <row r="554" spans="2:3" ht="20.100000000000001" customHeight="1">
      <c r="B554" s="8">
        <v>137</v>
      </c>
      <c r="C554" s="8"/>
    </row>
    <row r="555" spans="2:3" ht="20.100000000000001" customHeight="1">
      <c r="B555" s="8" t="s">
        <v>207</v>
      </c>
      <c r="C555" s="8"/>
    </row>
    <row r="556" spans="2:3" ht="20.100000000000001" customHeight="1">
      <c r="B556" s="8">
        <v>576</v>
      </c>
      <c r="C556" s="8"/>
    </row>
    <row r="557" spans="2:3" ht="20.100000000000001" customHeight="1">
      <c r="B557" s="9">
        <v>203359</v>
      </c>
      <c r="C557" s="9"/>
    </row>
    <row r="558" spans="2:3" ht="20.100000000000001" customHeight="1">
      <c r="B558" s="8">
        <v>-52138</v>
      </c>
      <c r="C558" s="8"/>
    </row>
    <row r="559" spans="2:3" ht="20.100000000000001" customHeight="1">
      <c r="B559" s="8" t="s">
        <v>208</v>
      </c>
      <c r="C559" s="8"/>
    </row>
    <row r="560" spans="2:3" ht="20.100000000000001" customHeight="1">
      <c r="B560" s="9">
        <v>41867</v>
      </c>
      <c r="C560" s="9"/>
    </row>
    <row r="561" spans="2:3" ht="20.100000000000001" customHeight="1">
      <c r="B561" s="9">
        <v>198225</v>
      </c>
      <c r="C561" s="9"/>
    </row>
    <row r="562" spans="2:3" ht="20.100000000000001" customHeight="1">
      <c r="B562" s="8">
        <v>-12139</v>
      </c>
      <c r="C562" s="8"/>
    </row>
    <row r="563" spans="2:3" ht="20.100000000000001" customHeight="1">
      <c r="B563" s="8" t="s">
        <v>209</v>
      </c>
      <c r="C563" s="8"/>
    </row>
    <row r="564" spans="2:3" ht="20.100000000000001" customHeight="1">
      <c r="B564" s="9">
        <v>5528</v>
      </c>
      <c r="C564" s="9"/>
    </row>
    <row r="565" spans="2:3" ht="20.100000000000001" customHeight="1">
      <c r="B565" s="9">
        <v>198218</v>
      </c>
      <c r="C565" s="9"/>
    </row>
    <row r="566" spans="2:3" ht="20.100000000000001" customHeight="1">
      <c r="B566" s="8">
        <v>140</v>
      </c>
      <c r="C566" s="8"/>
    </row>
    <row r="567" spans="2:3" ht="20.100000000000001" customHeight="1">
      <c r="B567" s="8" t="s">
        <v>210</v>
      </c>
      <c r="C567" s="8"/>
    </row>
    <row r="568" spans="2:3" ht="20.100000000000001" customHeight="1">
      <c r="B568" s="9">
        <v>13922</v>
      </c>
      <c r="C568" s="9"/>
    </row>
    <row r="569" spans="2:3" ht="20.100000000000001" customHeight="1">
      <c r="B569" s="9">
        <v>197226</v>
      </c>
      <c r="C569" s="9"/>
    </row>
    <row r="570" spans="2:3" ht="20.100000000000001" customHeight="1">
      <c r="B570" s="8">
        <v>7141</v>
      </c>
      <c r="C570" s="8"/>
    </row>
    <row r="571" spans="2:3" ht="20.100000000000001" customHeight="1">
      <c r="B571" s="8" t="s">
        <v>211</v>
      </c>
      <c r="C571" s="8"/>
    </row>
    <row r="572" spans="2:3" ht="20.100000000000001" customHeight="1">
      <c r="B572" s="8">
        <v>660</v>
      </c>
      <c r="C572" s="8"/>
    </row>
    <row r="573" spans="2:3" ht="20.100000000000001" customHeight="1">
      <c r="B573" s="9">
        <v>193510</v>
      </c>
      <c r="C573" s="9"/>
    </row>
    <row r="574" spans="2:3" ht="20.100000000000001" customHeight="1">
      <c r="B574" s="8">
        <v>-9142</v>
      </c>
      <c r="C574" s="8"/>
    </row>
    <row r="575" spans="2:3" ht="20.100000000000001" customHeight="1">
      <c r="B575" s="8" t="s">
        <v>212</v>
      </c>
      <c r="C575" s="8"/>
    </row>
    <row r="576" spans="2:3" ht="20.100000000000001" customHeight="1">
      <c r="B576" s="9">
        <v>12388</v>
      </c>
      <c r="C576" s="9"/>
    </row>
    <row r="577" spans="2:3" ht="20.100000000000001" customHeight="1">
      <c r="B577" s="9">
        <v>190133</v>
      </c>
      <c r="C577" s="9"/>
    </row>
    <row r="578" spans="2:3" ht="20.100000000000001" customHeight="1">
      <c r="B578" s="8">
        <v>-3143</v>
      </c>
      <c r="C578" s="8"/>
    </row>
    <row r="579" spans="2:3" ht="20.100000000000001" customHeight="1">
      <c r="B579" s="8" t="s">
        <v>213</v>
      </c>
      <c r="C579" s="8"/>
    </row>
    <row r="580" spans="2:3" ht="20.100000000000001" customHeight="1">
      <c r="B580" s="9">
        <v>24024</v>
      </c>
      <c r="C580" s="9"/>
    </row>
    <row r="581" spans="2:3" ht="20.100000000000001" customHeight="1">
      <c r="B581" s="9">
        <v>189835</v>
      </c>
      <c r="C581" s="9"/>
    </row>
    <row r="582" spans="2:3" ht="20.100000000000001" customHeight="1">
      <c r="B582" s="8">
        <v>31144</v>
      </c>
      <c r="C582" s="8"/>
    </row>
    <row r="583" spans="2:3" ht="20.100000000000001" customHeight="1">
      <c r="B583" s="8" t="s">
        <v>214</v>
      </c>
      <c r="C583" s="8"/>
    </row>
    <row r="584" spans="2:3" ht="20.100000000000001" customHeight="1">
      <c r="B584" s="9">
        <v>11572</v>
      </c>
      <c r="C584" s="9"/>
    </row>
    <row r="585" spans="2:3" ht="20.100000000000001" customHeight="1">
      <c r="B585" s="9">
        <v>188239</v>
      </c>
      <c r="C585" s="9"/>
    </row>
    <row r="586" spans="2:3" ht="20.100000000000001" customHeight="1">
      <c r="B586" s="8">
        <v>11145</v>
      </c>
      <c r="C586" s="8"/>
    </row>
    <row r="587" spans="2:3" ht="20.100000000000001" customHeight="1">
      <c r="B587" s="8" t="s">
        <v>215</v>
      </c>
      <c r="C587" s="8"/>
    </row>
    <row r="588" spans="2:3" ht="20.100000000000001" customHeight="1">
      <c r="B588" s="9">
        <v>12486</v>
      </c>
      <c r="C588" s="9"/>
    </row>
    <row r="589" spans="2:3" ht="20.100000000000001" customHeight="1">
      <c r="B589" s="9">
        <v>187366</v>
      </c>
      <c r="C589" s="9"/>
    </row>
    <row r="590" spans="2:3" ht="20.100000000000001" customHeight="1">
      <c r="B590" s="8">
        <v>5146</v>
      </c>
      <c r="C590" s="8"/>
    </row>
    <row r="591" spans="2:3" ht="20.100000000000001" customHeight="1">
      <c r="B591" s="8" t="s">
        <v>216</v>
      </c>
      <c r="C591" s="8"/>
    </row>
    <row r="592" spans="2:3" ht="20.100000000000001" customHeight="1">
      <c r="B592" s="9">
        <v>56206</v>
      </c>
      <c r="C592" s="9"/>
    </row>
    <row r="593" spans="2:3" ht="20.100000000000001" customHeight="1">
      <c r="B593" s="9">
        <v>181571</v>
      </c>
      <c r="C593" s="9"/>
    </row>
    <row r="594" spans="2:3" ht="20.100000000000001" customHeight="1">
      <c r="B594" s="8">
        <v>37147</v>
      </c>
      <c r="C594" s="8"/>
    </row>
    <row r="595" spans="2:3" ht="20.100000000000001" customHeight="1">
      <c r="B595" s="8" t="s">
        <v>217</v>
      </c>
      <c r="C595" s="8"/>
    </row>
    <row r="596" spans="2:3" ht="20.100000000000001" customHeight="1">
      <c r="B596" s="9">
        <v>16530</v>
      </c>
      <c r="C596" s="9"/>
    </row>
    <row r="597" spans="2:3" ht="20.100000000000001" customHeight="1">
      <c r="B597" s="9">
        <v>181043</v>
      </c>
      <c r="C597" s="9"/>
    </row>
    <row r="598" spans="2:3" ht="20.100000000000001" customHeight="1">
      <c r="B598" s="8">
        <v>4148</v>
      </c>
      <c r="C598" s="8"/>
    </row>
    <row r="599" spans="2:3" ht="20.100000000000001" customHeight="1">
      <c r="B599" s="8" t="s">
        <v>218</v>
      </c>
      <c r="C599" s="8"/>
    </row>
    <row r="600" spans="2:3" ht="20.100000000000001" customHeight="1">
      <c r="B600" s="9">
        <v>10808</v>
      </c>
      <c r="C600" s="9"/>
    </row>
    <row r="601" spans="2:3" ht="20.100000000000001" customHeight="1">
      <c r="B601" s="9">
        <v>180309</v>
      </c>
      <c r="C601" s="9"/>
    </row>
    <row r="602" spans="2:3" ht="20.100000000000001" customHeight="1">
      <c r="B602" s="8">
        <v>4149</v>
      </c>
      <c r="C602" s="8"/>
    </row>
    <row r="603" spans="2:3" ht="20.100000000000001" customHeight="1">
      <c r="B603" s="8" t="s">
        <v>219</v>
      </c>
      <c r="C603" s="8"/>
    </row>
    <row r="604" spans="2:3" ht="20.100000000000001" customHeight="1">
      <c r="B604" s="9">
        <v>1274</v>
      </c>
      <c r="C604" s="9"/>
    </row>
    <row r="605" spans="2:3" ht="20.100000000000001" customHeight="1">
      <c r="B605" s="9">
        <v>179159</v>
      </c>
      <c r="C605" s="9"/>
    </row>
    <row r="606" spans="2:3" ht="20.100000000000001" customHeight="1">
      <c r="B606" s="8">
        <v>14150</v>
      </c>
      <c r="C606" s="8"/>
    </row>
    <row r="607" spans="2:3" ht="20.100000000000001" customHeight="1">
      <c r="B607" s="8" t="s">
        <v>220</v>
      </c>
      <c r="C607" s="8"/>
    </row>
    <row r="608" spans="2:3" ht="20.100000000000001" customHeight="1">
      <c r="B608" s="9">
        <v>51612</v>
      </c>
      <c r="C608" s="9"/>
    </row>
    <row r="609" spans="2:3" ht="20.100000000000001" customHeight="1">
      <c r="B609" s="9">
        <v>179063</v>
      </c>
      <c r="C609" s="9"/>
    </row>
    <row r="610" spans="2:3" ht="20.100000000000001" customHeight="1">
      <c r="B610" s="8">
        <v>35151</v>
      </c>
      <c r="C610" s="8"/>
    </row>
    <row r="611" spans="2:3" ht="20.100000000000001" customHeight="1">
      <c r="B611" s="8" t="s">
        <v>221</v>
      </c>
      <c r="C611" s="8"/>
    </row>
    <row r="612" spans="2:3" ht="20.100000000000001" customHeight="1">
      <c r="B612" s="9">
        <v>4168</v>
      </c>
      <c r="C612" s="9"/>
    </row>
    <row r="613" spans="2:3" ht="20.100000000000001" customHeight="1">
      <c r="B613" s="9">
        <v>176096</v>
      </c>
      <c r="C613" s="9"/>
    </row>
    <row r="614" spans="2:3" ht="20.100000000000001" customHeight="1">
      <c r="B614" s="8">
        <v>-2152</v>
      </c>
      <c r="C614" s="8"/>
    </row>
    <row r="615" spans="2:3" ht="20.100000000000001" customHeight="1">
      <c r="B615" s="8" t="s">
        <v>222</v>
      </c>
      <c r="C615" s="8"/>
    </row>
    <row r="616" spans="2:3" ht="20.100000000000001" customHeight="1">
      <c r="B616" s="8">
        <v>420</v>
      </c>
      <c r="C616" s="8"/>
    </row>
    <row r="617" spans="2:3" ht="20.100000000000001" customHeight="1">
      <c r="B617" s="9">
        <v>175291</v>
      </c>
      <c r="C617" s="9"/>
    </row>
    <row r="618" spans="2:3" ht="20.100000000000001" customHeight="1">
      <c r="B618" s="8">
        <v>25153</v>
      </c>
      <c r="C618" s="8"/>
    </row>
    <row r="619" spans="2:3" ht="20.100000000000001" customHeight="1">
      <c r="B619" s="8" t="s">
        <v>223</v>
      </c>
      <c r="C619" s="8"/>
    </row>
    <row r="620" spans="2:3" ht="20.100000000000001" customHeight="1">
      <c r="B620" s="9">
        <v>14474</v>
      </c>
      <c r="C620" s="9"/>
    </row>
    <row r="621" spans="2:3" ht="20.100000000000001" customHeight="1">
      <c r="B621" s="9">
        <v>174013</v>
      </c>
      <c r="C621" s="9"/>
    </row>
    <row r="622" spans="2:3" ht="20.100000000000001" customHeight="1">
      <c r="B622" s="8">
        <v>9154</v>
      </c>
      <c r="C622" s="8"/>
    </row>
    <row r="623" spans="2:3" ht="20.100000000000001" customHeight="1">
      <c r="B623" s="8" t="s">
        <v>224</v>
      </c>
      <c r="C623" s="8"/>
    </row>
    <row r="624" spans="2:3" ht="20.100000000000001" customHeight="1">
      <c r="B624" s="9">
        <v>14186</v>
      </c>
      <c r="C624" s="9"/>
    </row>
    <row r="625" spans="2:3" ht="20.100000000000001" customHeight="1">
      <c r="B625" s="9">
        <v>173849</v>
      </c>
      <c r="C625" s="9"/>
    </row>
    <row r="626" spans="2:3" ht="20.100000000000001" customHeight="1">
      <c r="B626" s="8">
        <v>22155</v>
      </c>
      <c r="C626" s="8"/>
    </row>
    <row r="627" spans="2:3" ht="20.100000000000001" customHeight="1">
      <c r="B627" s="8" t="s">
        <v>225</v>
      </c>
      <c r="C627" s="8"/>
    </row>
    <row r="628" spans="2:3" ht="20.100000000000001" customHeight="1">
      <c r="B628" s="9">
        <v>123919</v>
      </c>
      <c r="C628" s="9"/>
    </row>
    <row r="629" spans="2:3" ht="20.100000000000001" customHeight="1">
      <c r="B629" s="9">
        <v>173806</v>
      </c>
      <c r="C629" s="9"/>
    </row>
    <row r="630" spans="2:3" ht="20.100000000000001" customHeight="1">
      <c r="B630" s="8">
        <v>-14156</v>
      </c>
      <c r="C630" s="8"/>
    </row>
    <row r="631" spans="2:3" ht="20.100000000000001" customHeight="1">
      <c r="B631" s="8" t="s">
        <v>226</v>
      </c>
      <c r="C631" s="8"/>
    </row>
    <row r="632" spans="2:3" ht="20.100000000000001" customHeight="1">
      <c r="B632" s="9">
        <v>27291</v>
      </c>
      <c r="C632" s="9"/>
    </row>
    <row r="633" spans="2:3" ht="20.100000000000001" customHeight="1">
      <c r="B633" s="9">
        <v>172403</v>
      </c>
      <c r="C633" s="9"/>
    </row>
    <row r="634" spans="2:3" ht="20.100000000000001" customHeight="1">
      <c r="B634" s="8">
        <v>-14157</v>
      </c>
      <c r="C634" s="8"/>
    </row>
    <row r="635" spans="2:3" ht="20.100000000000001" customHeight="1">
      <c r="B635" s="8" t="s">
        <v>227</v>
      </c>
      <c r="C635" s="8"/>
    </row>
    <row r="636" spans="2:3" ht="20.100000000000001" customHeight="1">
      <c r="B636" s="9">
        <v>2288</v>
      </c>
      <c r="C636" s="9"/>
    </row>
    <row r="637" spans="2:3" ht="20.100000000000001" customHeight="1">
      <c r="B637" s="9">
        <v>171670</v>
      </c>
      <c r="C637" s="9"/>
    </row>
    <row r="638" spans="2:3" ht="20.100000000000001" customHeight="1">
      <c r="B638" s="8">
        <v>68158</v>
      </c>
      <c r="C638" s="8"/>
    </row>
    <row r="639" spans="2:3" ht="20.100000000000001" customHeight="1">
      <c r="B639" s="8" t="s">
        <v>228</v>
      </c>
      <c r="C639" s="8"/>
    </row>
    <row r="640" spans="2:3" ht="20.100000000000001" customHeight="1">
      <c r="B640" s="9">
        <v>2271</v>
      </c>
      <c r="C640" s="9"/>
    </row>
    <row r="641" spans="2:3" ht="20.100000000000001" customHeight="1">
      <c r="B641" s="9">
        <v>166178</v>
      </c>
      <c r="C641" s="9"/>
    </row>
    <row r="642" spans="2:3" ht="20.100000000000001" customHeight="1">
      <c r="B642" s="8">
        <v>2159</v>
      </c>
      <c r="C642" s="8"/>
    </row>
    <row r="643" spans="2:3" ht="20.100000000000001" customHeight="1">
      <c r="B643" s="8" t="s">
        <v>229</v>
      </c>
      <c r="C643" s="8"/>
    </row>
    <row r="644" spans="2:3" ht="20.100000000000001" customHeight="1">
      <c r="B644" s="9">
        <v>20443</v>
      </c>
      <c r="C644" s="9"/>
    </row>
    <row r="645" spans="2:3" ht="20.100000000000001" customHeight="1">
      <c r="B645" s="9">
        <v>166049</v>
      </c>
      <c r="C645" s="9"/>
    </row>
    <row r="646" spans="2:3" ht="20.100000000000001" customHeight="1">
      <c r="B646" s="8">
        <v>21160</v>
      </c>
      <c r="C646" s="8"/>
    </row>
    <row r="647" spans="2:3" ht="20.100000000000001" customHeight="1">
      <c r="B647" s="8" t="s">
        <v>230</v>
      </c>
      <c r="C647" s="8"/>
    </row>
    <row r="648" spans="2:3" ht="20.100000000000001" customHeight="1">
      <c r="B648" s="8" t="s">
        <v>83</v>
      </c>
      <c r="C648" s="8"/>
    </row>
    <row r="649" spans="2:3" ht="20.100000000000001" customHeight="1">
      <c r="B649" s="9">
        <v>164703</v>
      </c>
      <c r="C649" s="9"/>
    </row>
    <row r="650" spans="2:3" ht="20.100000000000001" customHeight="1">
      <c r="B650" s="8">
        <v>-72161</v>
      </c>
      <c r="C650" s="8"/>
    </row>
    <row r="651" spans="2:3" ht="20.100000000000001" customHeight="1">
      <c r="B651" s="8" t="s">
        <v>231</v>
      </c>
      <c r="C651" s="8"/>
    </row>
    <row r="652" spans="2:3" ht="20.100000000000001" customHeight="1">
      <c r="B652" s="9">
        <v>14993</v>
      </c>
      <c r="C652" s="9"/>
    </row>
    <row r="653" spans="2:3" ht="20.100000000000001" customHeight="1">
      <c r="B653" s="9">
        <v>162091</v>
      </c>
      <c r="C653" s="9"/>
    </row>
    <row r="654" spans="2:3" ht="20.100000000000001" customHeight="1">
      <c r="B654" s="8">
        <v>-72162</v>
      </c>
      <c r="C654" s="8"/>
    </row>
    <row r="655" spans="2:3" ht="20.100000000000001" customHeight="1">
      <c r="B655" s="8" t="s">
        <v>232</v>
      </c>
      <c r="C655" s="8"/>
    </row>
    <row r="656" spans="2:3" ht="20.100000000000001" customHeight="1">
      <c r="B656" s="9">
        <v>1536</v>
      </c>
      <c r="C656" s="9"/>
    </row>
    <row r="657" spans="2:3" ht="20.100000000000001" customHeight="1">
      <c r="B657" s="9">
        <v>160492</v>
      </c>
      <c r="C657" s="9"/>
    </row>
    <row r="658" spans="2:3" ht="20.100000000000001" customHeight="1">
      <c r="B658" s="8">
        <v>-1163</v>
      </c>
      <c r="C658" s="8"/>
    </row>
    <row r="659" spans="2:3" ht="20.100000000000001" customHeight="1">
      <c r="B659" s="8" t="s">
        <v>233</v>
      </c>
      <c r="C659" s="8"/>
    </row>
    <row r="660" spans="2:3" ht="20.100000000000001" customHeight="1">
      <c r="B660" s="9">
        <v>5132</v>
      </c>
      <c r="C660" s="9"/>
    </row>
    <row r="661" spans="2:3" ht="20.100000000000001" customHeight="1">
      <c r="B661" s="9">
        <v>159705</v>
      </c>
      <c r="C661" s="9"/>
    </row>
    <row r="662" spans="2:3" ht="20.100000000000001" customHeight="1">
      <c r="B662" s="8">
        <v>10164</v>
      </c>
      <c r="C662" s="8"/>
    </row>
    <row r="663" spans="2:3" ht="20.100000000000001" customHeight="1">
      <c r="B663" s="8" t="s">
        <v>234</v>
      </c>
      <c r="C663" s="8"/>
    </row>
    <row r="664" spans="2:3" ht="20.100000000000001" customHeight="1">
      <c r="B664" s="9">
        <v>36145</v>
      </c>
      <c r="C664" s="9"/>
    </row>
    <row r="665" spans="2:3" ht="20.100000000000001" customHeight="1">
      <c r="B665" s="9">
        <v>156804</v>
      </c>
      <c r="C665" s="9"/>
    </row>
    <row r="666" spans="2:3" ht="20.100000000000001" customHeight="1">
      <c r="B666" s="8">
        <v>-6165</v>
      </c>
      <c r="C666" s="8"/>
    </row>
    <row r="667" spans="2:3" ht="20.100000000000001" customHeight="1">
      <c r="B667" s="8" t="s">
        <v>235</v>
      </c>
      <c r="C667" s="8"/>
    </row>
    <row r="668" spans="2:3" ht="20.100000000000001" customHeight="1">
      <c r="B668" s="9">
        <v>19735</v>
      </c>
      <c r="C668" s="9"/>
    </row>
    <row r="669" spans="2:3" ht="20.100000000000001" customHeight="1">
      <c r="B669" s="9">
        <v>154734</v>
      </c>
      <c r="C669" s="9"/>
    </row>
    <row r="670" spans="2:3" ht="20.100000000000001" customHeight="1">
      <c r="B670" s="8">
        <v>3166</v>
      </c>
      <c r="C670" s="8"/>
    </row>
    <row r="671" spans="2:3" ht="20.100000000000001" customHeight="1">
      <c r="B671" s="8" t="s">
        <v>236</v>
      </c>
      <c r="C671" s="8"/>
    </row>
    <row r="672" spans="2:3" ht="20.100000000000001" customHeight="1">
      <c r="B672" s="9">
        <v>25434</v>
      </c>
      <c r="C672" s="9"/>
    </row>
    <row r="673" spans="2:3" ht="20.100000000000001" customHeight="1">
      <c r="B673" s="9">
        <v>152757</v>
      </c>
      <c r="C673" s="9"/>
    </row>
    <row r="674" spans="2:3" ht="20.100000000000001" customHeight="1">
      <c r="B674" s="8">
        <v>-13167</v>
      </c>
      <c r="C674" s="8"/>
    </row>
    <row r="675" spans="2:3" ht="20.100000000000001" customHeight="1">
      <c r="B675" s="8" t="s">
        <v>237</v>
      </c>
      <c r="C675" s="8"/>
    </row>
    <row r="676" spans="2:3" ht="20.100000000000001" customHeight="1">
      <c r="B676" s="9">
        <v>7767</v>
      </c>
      <c r="C676" s="9"/>
    </row>
    <row r="677" spans="2:3" ht="20.100000000000001" customHeight="1">
      <c r="B677" s="9">
        <v>152407</v>
      </c>
      <c r="C677" s="9"/>
    </row>
    <row r="678" spans="2:3" ht="20.100000000000001" customHeight="1">
      <c r="B678" s="8">
        <v>5168</v>
      </c>
      <c r="C678" s="8"/>
    </row>
    <row r="679" spans="2:3" ht="20.100000000000001" customHeight="1">
      <c r="B679" s="8" t="s">
        <v>238</v>
      </c>
      <c r="C679" s="8"/>
    </row>
    <row r="680" spans="2:3" ht="20.100000000000001" customHeight="1">
      <c r="B680" s="9">
        <v>3139</v>
      </c>
      <c r="C680" s="9"/>
    </row>
    <row r="681" spans="2:3" ht="20.100000000000001" customHeight="1">
      <c r="B681" s="9">
        <v>152107</v>
      </c>
      <c r="C681" s="9"/>
    </row>
    <row r="682" spans="2:3" ht="20.100000000000001" customHeight="1">
      <c r="B682" s="8">
        <v>-9169</v>
      </c>
      <c r="C682" s="8"/>
    </row>
    <row r="683" spans="2:3" ht="20.100000000000001" customHeight="1">
      <c r="B683" s="8" t="s">
        <v>239</v>
      </c>
      <c r="C683" s="8"/>
    </row>
    <row r="684" spans="2:3" ht="20.100000000000001" customHeight="1">
      <c r="B684" s="9">
        <v>13444</v>
      </c>
      <c r="C684" s="9"/>
    </row>
    <row r="685" spans="2:3" ht="20.100000000000001" customHeight="1">
      <c r="B685" s="9">
        <v>149879</v>
      </c>
      <c r="C685" s="9"/>
    </row>
    <row r="686" spans="2:3" ht="20.100000000000001" customHeight="1">
      <c r="B686" s="8">
        <v>-25170</v>
      </c>
      <c r="C686" s="8"/>
    </row>
    <row r="687" spans="2:3" ht="20.100000000000001" customHeight="1">
      <c r="B687" s="8" t="s">
        <v>240</v>
      </c>
      <c r="C687" s="8"/>
    </row>
    <row r="688" spans="2:3" ht="20.100000000000001" customHeight="1">
      <c r="B688" s="9">
        <v>49675</v>
      </c>
      <c r="C688" s="9"/>
    </row>
    <row r="689" spans="2:3" ht="20.100000000000001" customHeight="1">
      <c r="B689" s="9">
        <v>149759</v>
      </c>
      <c r="C689" s="9"/>
    </row>
    <row r="690" spans="2:3" ht="20.100000000000001" customHeight="1">
      <c r="B690" s="8">
        <v>60171</v>
      </c>
      <c r="C690" s="8"/>
    </row>
    <row r="691" spans="2:3" ht="20.100000000000001" customHeight="1">
      <c r="B691" s="8" t="s">
        <v>241</v>
      </c>
      <c r="C691" s="8"/>
    </row>
    <row r="692" spans="2:3" ht="20.100000000000001" customHeight="1">
      <c r="B692" s="9">
        <v>2019</v>
      </c>
      <c r="C692" s="9"/>
    </row>
    <row r="693" spans="2:3" ht="20.100000000000001" customHeight="1">
      <c r="B693" s="9">
        <v>147149</v>
      </c>
      <c r="C693" s="9"/>
    </row>
    <row r="694" spans="2:3" ht="20.100000000000001" customHeight="1">
      <c r="B694" s="8">
        <v>449172</v>
      </c>
      <c r="C694" s="8"/>
    </row>
    <row r="695" spans="2:3" ht="20.100000000000001" customHeight="1">
      <c r="B695" s="8" t="s">
        <v>242</v>
      </c>
      <c r="C695" s="8"/>
    </row>
    <row r="696" spans="2:3" ht="20.100000000000001" customHeight="1">
      <c r="B696" s="9">
        <v>1309</v>
      </c>
      <c r="C696" s="9"/>
    </row>
    <row r="697" spans="2:3" ht="20.100000000000001" customHeight="1">
      <c r="B697" s="9">
        <v>146338</v>
      </c>
      <c r="C697" s="9"/>
    </row>
    <row r="698" spans="2:3" ht="20.100000000000001" customHeight="1">
      <c r="B698" s="8">
        <v>6173</v>
      </c>
      <c r="C698" s="8"/>
    </row>
    <row r="699" spans="2:3" ht="20.100000000000001" customHeight="1">
      <c r="B699" s="8" t="s">
        <v>243</v>
      </c>
      <c r="C699" s="8"/>
    </row>
    <row r="700" spans="2:3" ht="20.100000000000001" customHeight="1">
      <c r="B700" s="9">
        <v>1745</v>
      </c>
      <c r="C700" s="9"/>
    </row>
    <row r="701" spans="2:3" ht="20.100000000000001" customHeight="1">
      <c r="B701" s="9">
        <v>143426</v>
      </c>
      <c r="C701" s="9"/>
    </row>
    <row r="702" spans="2:3" ht="20.100000000000001" customHeight="1">
      <c r="B702" s="8">
        <v>17174</v>
      </c>
      <c r="C702" s="8"/>
    </row>
    <row r="703" spans="2:3" ht="20.100000000000001" customHeight="1">
      <c r="B703" s="8" t="s">
        <v>244</v>
      </c>
      <c r="C703" s="8"/>
    </row>
    <row r="704" spans="2:3" ht="20.100000000000001" customHeight="1">
      <c r="B704" s="9">
        <v>4135</v>
      </c>
      <c r="C704" s="9"/>
    </row>
    <row r="705" spans="2:3" ht="20.100000000000001" customHeight="1">
      <c r="B705" s="9">
        <v>141913</v>
      </c>
      <c r="C705" s="9"/>
    </row>
    <row r="706" spans="2:3" ht="20.100000000000001" customHeight="1">
      <c r="B706" s="8">
        <v>175</v>
      </c>
      <c r="C706" s="8"/>
    </row>
    <row r="707" spans="2:3" ht="20.100000000000001" customHeight="1">
      <c r="B707" s="8" t="s">
        <v>245</v>
      </c>
      <c r="C707" s="8"/>
    </row>
    <row r="708" spans="2:3" ht="20.100000000000001" customHeight="1">
      <c r="B708" s="8" t="s">
        <v>83</v>
      </c>
      <c r="C708" s="8"/>
    </row>
    <row r="709" spans="2:3" ht="20.100000000000001" customHeight="1">
      <c r="B709" s="9">
        <v>138858</v>
      </c>
      <c r="C709" s="9"/>
    </row>
    <row r="710" spans="2:3" ht="20.100000000000001" customHeight="1">
      <c r="B710" s="8">
        <v>-8176</v>
      </c>
      <c r="C710" s="8"/>
    </row>
    <row r="711" spans="2:3" ht="20.100000000000001" customHeight="1">
      <c r="B711" s="8" t="s">
        <v>246</v>
      </c>
      <c r="C711" s="8"/>
    </row>
    <row r="712" spans="2:3" ht="20.100000000000001" customHeight="1">
      <c r="B712" s="9">
        <v>22257</v>
      </c>
      <c r="C712" s="9"/>
    </row>
    <row r="713" spans="2:3" ht="20.100000000000001" customHeight="1">
      <c r="B713" s="9">
        <v>135864</v>
      </c>
      <c r="C713" s="9"/>
    </row>
    <row r="714" spans="2:3" ht="20.100000000000001" customHeight="1">
      <c r="B714" s="8">
        <v>12177</v>
      </c>
      <c r="C714" s="8"/>
    </row>
    <row r="715" spans="2:3" ht="20.100000000000001" customHeight="1">
      <c r="B715" s="8" t="s">
        <v>247</v>
      </c>
      <c r="C715" s="8"/>
    </row>
    <row r="716" spans="2:3" ht="20.100000000000001" customHeight="1">
      <c r="B716" s="9">
        <v>230767</v>
      </c>
      <c r="C716" s="9"/>
    </row>
    <row r="717" spans="2:3" ht="20.100000000000001" customHeight="1">
      <c r="B717" s="9">
        <v>135763</v>
      </c>
      <c r="C717" s="9"/>
    </row>
    <row r="718" spans="2:3" ht="20.100000000000001" customHeight="1">
      <c r="B718" s="8">
        <v>-20178</v>
      </c>
      <c r="C718" s="8"/>
    </row>
    <row r="719" spans="2:3" ht="20.100000000000001" customHeight="1">
      <c r="B719" s="8" t="s">
        <v>248</v>
      </c>
      <c r="C719" s="8"/>
    </row>
    <row r="720" spans="2:3" ht="20.100000000000001" customHeight="1">
      <c r="B720" s="9">
        <v>5584</v>
      </c>
      <c r="C720" s="9"/>
    </row>
    <row r="721" spans="2:3" ht="20.100000000000001" customHeight="1">
      <c r="B721" s="9">
        <v>135129</v>
      </c>
      <c r="C721" s="9"/>
    </row>
    <row r="722" spans="2:3" ht="20.100000000000001" customHeight="1">
      <c r="B722" s="8">
        <v>16179</v>
      </c>
      <c r="C722" s="8"/>
    </row>
    <row r="723" spans="2:3" ht="20.100000000000001" customHeight="1">
      <c r="B723" s="8" t="s">
        <v>249</v>
      </c>
      <c r="C723" s="8"/>
    </row>
    <row r="724" spans="2:3" ht="20.100000000000001" customHeight="1">
      <c r="B724" s="9">
        <v>5372</v>
      </c>
      <c r="C724" s="9"/>
    </row>
    <row r="725" spans="2:3" ht="20.100000000000001" customHeight="1">
      <c r="B725" s="9">
        <v>134626</v>
      </c>
      <c r="C725" s="9"/>
    </row>
    <row r="726" spans="2:3" ht="20.100000000000001" customHeight="1">
      <c r="B726" s="8">
        <v>32180</v>
      </c>
      <c r="C726" s="8"/>
    </row>
    <row r="727" spans="2:3" ht="20.100000000000001" customHeight="1">
      <c r="B727" s="8" t="s">
        <v>250</v>
      </c>
      <c r="C727" s="8"/>
    </row>
    <row r="728" spans="2:3" ht="20.100000000000001" customHeight="1">
      <c r="B728" s="9">
        <v>4647</v>
      </c>
      <c r="C728" s="9"/>
    </row>
    <row r="729" spans="2:3" ht="20.100000000000001" customHeight="1">
      <c r="B729" s="9">
        <v>133631</v>
      </c>
      <c r="C729" s="9"/>
    </row>
    <row r="730" spans="2:3" ht="20.100000000000001" customHeight="1">
      <c r="B730" s="8">
        <v>-112181</v>
      </c>
      <c r="C730" s="8"/>
    </row>
    <row r="731" spans="2:3" ht="20.100000000000001" customHeight="1">
      <c r="B731" s="8" t="s">
        <v>251</v>
      </c>
      <c r="C731" s="8"/>
    </row>
    <row r="732" spans="2:3" ht="20.100000000000001" customHeight="1">
      <c r="B732" s="9">
        <v>5982</v>
      </c>
      <c r="C732" s="9"/>
    </row>
    <row r="733" spans="2:3" ht="20.100000000000001" customHeight="1">
      <c r="B733" s="9">
        <v>133434</v>
      </c>
      <c r="C733" s="9"/>
    </row>
    <row r="734" spans="2:3" ht="20.100000000000001" customHeight="1">
      <c r="B734" s="8">
        <v>-10182</v>
      </c>
      <c r="C734" s="8"/>
    </row>
    <row r="735" spans="2:3" ht="20.100000000000001" customHeight="1">
      <c r="B735" s="8" t="s">
        <v>252</v>
      </c>
      <c r="C735" s="8"/>
    </row>
    <row r="736" spans="2:3" ht="20.100000000000001" customHeight="1">
      <c r="B736" s="9">
        <v>20561</v>
      </c>
      <c r="C736" s="9"/>
    </row>
    <row r="737" spans="2:3" ht="20.100000000000001" customHeight="1">
      <c r="B737" s="9">
        <v>131012</v>
      </c>
      <c r="C737" s="9"/>
    </row>
    <row r="738" spans="2:3" ht="20.100000000000001" customHeight="1">
      <c r="B738" s="8">
        <v>243183</v>
      </c>
      <c r="C738" s="8"/>
    </row>
    <row r="739" spans="2:3" ht="20.100000000000001" customHeight="1">
      <c r="B739" s="8" t="s">
        <v>253</v>
      </c>
      <c r="C739" s="8"/>
    </row>
    <row r="740" spans="2:3" ht="20.100000000000001" customHeight="1">
      <c r="B740" s="8" t="s">
        <v>83</v>
      </c>
      <c r="C740" s="8"/>
    </row>
    <row r="741" spans="2:3" ht="20.100000000000001" customHeight="1">
      <c r="B741" s="9">
        <v>129195</v>
      </c>
      <c r="C741" s="9"/>
    </row>
    <row r="742" spans="2:3" ht="20.100000000000001" customHeight="1">
      <c r="B742" s="8">
        <v>3184</v>
      </c>
      <c r="C742" s="8"/>
    </row>
    <row r="743" spans="2:3" ht="20.100000000000001" customHeight="1">
      <c r="B743" s="8" t="s">
        <v>254</v>
      </c>
      <c r="C743" s="8"/>
    </row>
    <row r="744" spans="2:3" ht="20.100000000000001" customHeight="1">
      <c r="B744" s="9">
        <v>71726</v>
      </c>
      <c r="C744" s="9"/>
    </row>
    <row r="745" spans="2:3" ht="20.100000000000001" customHeight="1">
      <c r="B745" s="9">
        <v>126371</v>
      </c>
      <c r="C745" s="9"/>
    </row>
    <row r="746" spans="2:3" ht="20.100000000000001" customHeight="1">
      <c r="B746" s="8">
        <v>-3185</v>
      </c>
      <c r="C746" s="8"/>
    </row>
    <row r="747" spans="2:3" ht="20.100000000000001" customHeight="1">
      <c r="B747" s="8" t="s">
        <v>255</v>
      </c>
      <c r="C747" s="8"/>
    </row>
    <row r="748" spans="2:3" ht="20.100000000000001" customHeight="1">
      <c r="B748" s="9">
        <v>6947</v>
      </c>
      <c r="C748" s="9"/>
    </row>
    <row r="749" spans="2:3" ht="20.100000000000001" customHeight="1">
      <c r="B749" s="9">
        <v>125840</v>
      </c>
      <c r="C749" s="9"/>
    </row>
    <row r="750" spans="2:3" ht="20.100000000000001" customHeight="1">
      <c r="B750" s="8">
        <v>12186</v>
      </c>
      <c r="C750" s="8"/>
    </row>
    <row r="751" spans="2:3" ht="20.100000000000001" customHeight="1">
      <c r="B751" s="8" t="s">
        <v>256</v>
      </c>
      <c r="C751" s="8"/>
    </row>
    <row r="752" spans="2:3" ht="20.100000000000001" customHeight="1">
      <c r="B752" s="9">
        <v>14138</v>
      </c>
      <c r="C752" s="9"/>
    </row>
    <row r="753" spans="2:3" ht="20.100000000000001" customHeight="1">
      <c r="B753" s="9">
        <v>125416</v>
      </c>
      <c r="C753" s="9"/>
    </row>
    <row r="754" spans="2:3" ht="20.100000000000001" customHeight="1">
      <c r="B754" s="8">
        <v>7187</v>
      </c>
      <c r="C754" s="8"/>
    </row>
    <row r="755" spans="2:3" ht="20.100000000000001" customHeight="1">
      <c r="B755" s="8" t="s">
        <v>257</v>
      </c>
      <c r="C755" s="8"/>
    </row>
    <row r="756" spans="2:3" ht="20.100000000000001" customHeight="1">
      <c r="B756" s="9">
        <v>15285</v>
      </c>
      <c r="C756" s="9"/>
    </row>
    <row r="757" spans="2:3" ht="20.100000000000001" customHeight="1">
      <c r="B757" s="9">
        <v>123530</v>
      </c>
      <c r="C757" s="9"/>
    </row>
    <row r="758" spans="2:3" ht="20.100000000000001" customHeight="1">
      <c r="B758" s="8">
        <v>-44188</v>
      </c>
      <c r="C758" s="8"/>
    </row>
    <row r="759" spans="2:3" ht="20.100000000000001" customHeight="1">
      <c r="B759" s="8" t="s">
        <v>258</v>
      </c>
      <c r="C759" s="8"/>
    </row>
    <row r="760" spans="2:3" ht="20.100000000000001" customHeight="1">
      <c r="B760" s="9">
        <v>296528</v>
      </c>
      <c r="C760" s="9"/>
    </row>
    <row r="761" spans="2:3" ht="20.100000000000001" customHeight="1">
      <c r="B761" s="9">
        <v>122064</v>
      </c>
      <c r="C761" s="9"/>
    </row>
    <row r="762" spans="2:3" ht="20.100000000000001" customHeight="1">
      <c r="B762" s="8">
        <v>36189</v>
      </c>
      <c r="C762" s="8"/>
    </row>
    <row r="763" spans="2:3" ht="20.100000000000001" customHeight="1">
      <c r="B763" s="8" t="s">
        <v>259</v>
      </c>
      <c r="C763" s="8"/>
    </row>
    <row r="764" spans="2:3" ht="20.100000000000001" customHeight="1">
      <c r="B764" s="9">
        <v>8470</v>
      </c>
      <c r="C764" s="9"/>
    </row>
    <row r="765" spans="2:3" ht="20.100000000000001" customHeight="1">
      <c r="B765" s="9">
        <v>121563</v>
      </c>
      <c r="C765" s="9"/>
    </row>
    <row r="766" spans="2:3" ht="20.100000000000001" customHeight="1">
      <c r="B766" s="8">
        <v>7190</v>
      </c>
      <c r="C766" s="8"/>
    </row>
    <row r="767" spans="2:3" ht="20.100000000000001" customHeight="1">
      <c r="B767" s="8" t="s">
        <v>260</v>
      </c>
      <c r="C767" s="8"/>
    </row>
    <row r="768" spans="2:3" ht="20.100000000000001" customHeight="1">
      <c r="B768" s="9">
        <v>2517</v>
      </c>
      <c r="C768" s="9"/>
    </row>
    <row r="769" spans="2:3" ht="20.100000000000001" customHeight="1">
      <c r="B769" s="9">
        <v>117836</v>
      </c>
      <c r="C769" s="9"/>
    </row>
    <row r="770" spans="2:3" ht="20.100000000000001" customHeight="1">
      <c r="B770" s="8">
        <v>5191</v>
      </c>
      <c r="C770" s="8"/>
    </row>
    <row r="771" spans="2:3" ht="20.100000000000001" customHeight="1">
      <c r="B771" s="8" t="s">
        <v>261</v>
      </c>
      <c r="C771" s="8"/>
    </row>
    <row r="772" spans="2:3" ht="20.100000000000001" customHeight="1">
      <c r="B772" s="9">
        <v>2704</v>
      </c>
      <c r="C772" s="9"/>
    </row>
    <row r="773" spans="2:3" ht="20.100000000000001" customHeight="1">
      <c r="B773" s="9">
        <v>115128</v>
      </c>
      <c r="C773" s="9"/>
    </row>
    <row r="774" spans="2:3" ht="20.100000000000001" customHeight="1">
      <c r="B774" s="8">
        <v>553192</v>
      </c>
      <c r="C774" s="8"/>
    </row>
    <row r="775" spans="2:3" ht="20.100000000000001" customHeight="1">
      <c r="B775" s="8" t="s">
        <v>262</v>
      </c>
      <c r="C775" s="8"/>
    </row>
    <row r="776" spans="2:3" ht="20.100000000000001" customHeight="1">
      <c r="B776" s="9">
        <v>2104</v>
      </c>
      <c r="C776" s="9"/>
    </row>
    <row r="777" spans="2:3" ht="20.100000000000001" customHeight="1">
      <c r="B777" s="9">
        <v>114246</v>
      </c>
      <c r="C777" s="9"/>
    </row>
    <row r="778" spans="2:3" ht="20.100000000000001" customHeight="1">
      <c r="B778" s="8">
        <v>23193</v>
      </c>
      <c r="C778" s="8"/>
    </row>
    <row r="779" spans="2:3" ht="20.100000000000001" customHeight="1">
      <c r="B779" s="8" t="s">
        <v>263</v>
      </c>
      <c r="C779" s="8"/>
    </row>
    <row r="780" spans="2:3" ht="20.100000000000001" customHeight="1">
      <c r="B780" s="9">
        <v>5580</v>
      </c>
      <c r="C780" s="9"/>
    </row>
    <row r="781" spans="2:3" ht="20.100000000000001" customHeight="1">
      <c r="B781" s="9">
        <v>113310</v>
      </c>
      <c r="C781" s="9"/>
    </row>
    <row r="782" spans="2:3" ht="20.100000000000001" customHeight="1">
      <c r="B782" s="8">
        <v>179194</v>
      </c>
      <c r="C782" s="8"/>
    </row>
    <row r="783" spans="2:3" ht="20.100000000000001" customHeight="1">
      <c r="B783" s="8" t="s">
        <v>264</v>
      </c>
      <c r="C783" s="8"/>
    </row>
    <row r="784" spans="2:3" ht="20.100000000000001" customHeight="1">
      <c r="B784" s="9">
        <v>5699</v>
      </c>
      <c r="C784" s="9"/>
    </row>
    <row r="785" spans="2:3" ht="20.100000000000001" customHeight="1">
      <c r="B785" s="9">
        <v>109232</v>
      </c>
      <c r="C785" s="9"/>
    </row>
    <row r="786" spans="2:3" ht="20.100000000000001" customHeight="1">
      <c r="B786" s="8">
        <v>195</v>
      </c>
      <c r="C786" s="8"/>
    </row>
    <row r="787" spans="2:3" ht="20.100000000000001" customHeight="1">
      <c r="B787" s="8" t="s">
        <v>265</v>
      </c>
      <c r="C787" s="8"/>
    </row>
    <row r="788" spans="2:3" ht="20.100000000000001" customHeight="1">
      <c r="B788" s="9">
        <v>42836</v>
      </c>
      <c r="C788" s="9"/>
    </row>
    <row r="789" spans="2:3" ht="20.100000000000001" customHeight="1">
      <c r="B789" s="9">
        <v>108587</v>
      </c>
      <c r="C789" s="9"/>
    </row>
    <row r="790" spans="2:3" ht="20.100000000000001" customHeight="1">
      <c r="B790" s="8">
        <v>10196</v>
      </c>
      <c r="C790" s="8"/>
    </row>
    <row r="791" spans="2:3" ht="20.100000000000001" customHeight="1">
      <c r="B791" s="8" t="s">
        <v>266</v>
      </c>
      <c r="C791" s="8"/>
    </row>
    <row r="792" spans="2:3" ht="20.100000000000001" customHeight="1">
      <c r="B792" s="9">
        <v>16385</v>
      </c>
      <c r="C792" s="9"/>
    </row>
    <row r="793" spans="2:3" ht="20.100000000000001" customHeight="1">
      <c r="B793" s="9">
        <v>107988</v>
      </c>
      <c r="C793" s="9"/>
    </row>
    <row r="794" spans="2:3" ht="20.100000000000001" customHeight="1">
      <c r="B794" s="8">
        <v>23197</v>
      </c>
      <c r="C794" s="8"/>
    </row>
    <row r="795" spans="2:3" ht="20.100000000000001" customHeight="1">
      <c r="B795" s="8" t="s">
        <v>267</v>
      </c>
      <c r="C795" s="8"/>
    </row>
    <row r="796" spans="2:3" ht="20.100000000000001" customHeight="1">
      <c r="B796" s="8" t="s">
        <v>83</v>
      </c>
      <c r="C796" s="8"/>
    </row>
    <row r="797" spans="2:3" ht="20.100000000000001" customHeight="1">
      <c r="B797" s="9">
        <v>107809</v>
      </c>
      <c r="C797" s="9"/>
    </row>
    <row r="798" spans="2:3" ht="20.100000000000001" customHeight="1">
      <c r="B798" s="8">
        <v>-15198</v>
      </c>
      <c r="C798" s="8"/>
    </row>
    <row r="799" spans="2:3" ht="20.100000000000001" customHeight="1">
      <c r="B799" s="8" t="s">
        <v>268</v>
      </c>
      <c r="C799" s="8"/>
    </row>
    <row r="800" spans="2:3" ht="20.100000000000001" customHeight="1">
      <c r="B800" s="8" t="s">
        <v>83</v>
      </c>
      <c r="C800" s="8"/>
    </row>
    <row r="801" spans="2:3" ht="20.100000000000001" customHeight="1">
      <c r="B801" s="9">
        <v>107340</v>
      </c>
      <c r="C801" s="9"/>
    </row>
    <row r="802" spans="2:3" ht="20.100000000000001" customHeight="1">
      <c r="B802" s="8">
        <v>8199</v>
      </c>
      <c r="C802" s="8"/>
    </row>
    <row r="803" spans="2:3" ht="20.100000000000001" customHeight="1">
      <c r="B803" s="8" t="s">
        <v>269</v>
      </c>
      <c r="C803" s="8"/>
    </row>
    <row r="804" spans="2:3" ht="20.100000000000001" customHeight="1">
      <c r="B804" s="9">
        <v>27570</v>
      </c>
      <c r="C804" s="9"/>
    </row>
    <row r="805" spans="2:3" ht="20.100000000000001" customHeight="1">
      <c r="B805" s="9">
        <v>106694</v>
      </c>
      <c r="C805" s="9"/>
    </row>
    <row r="806" spans="2:3" ht="20.100000000000001" customHeight="1">
      <c r="B806" s="8">
        <v>-33200</v>
      </c>
      <c r="C806" s="8"/>
    </row>
    <row r="807" spans="2:3" ht="20.100000000000001" customHeight="1">
      <c r="B807" s="8" t="s">
        <v>270</v>
      </c>
      <c r="C807" s="8"/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4FC6A-CC28-4223-A976-79E20A793A38}">
  <sheetPr codeName="Sheet11"/>
  <dimension ref="A1:L53"/>
  <sheetViews>
    <sheetView showGridLines="0" zoomScaleNormal="100" workbookViewId="0">
      <selection sqref="A1:XFD3"/>
    </sheetView>
  </sheetViews>
  <sheetFormatPr defaultRowHeight="16.5"/>
  <cols>
    <col min="1" max="1" width="9.125" customWidth="1"/>
    <col min="2" max="11" width="15.625" customWidth="1"/>
  </cols>
  <sheetData>
    <row r="1" spans="1:12" s="438" customFormat="1">
      <c r="A1" s="437" t="s">
        <v>17</v>
      </c>
    </row>
    <row r="2" spans="1:12" s="440" customFormat="1">
      <c r="A2" s="439"/>
    </row>
    <row r="3" spans="1:12" s="442" customFormat="1">
      <c r="A3" s="441"/>
    </row>
    <row r="4" spans="1:12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1:1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2" ht="27" customHeight="1">
      <c r="A6" s="11"/>
      <c r="B6" s="518" t="s">
        <v>271</v>
      </c>
      <c r="C6" s="518"/>
      <c r="D6" s="518"/>
      <c r="E6" s="518"/>
      <c r="F6" s="518"/>
      <c r="G6" s="518"/>
      <c r="H6" s="518"/>
      <c r="I6" s="518"/>
      <c r="J6" s="518"/>
      <c r="K6" s="518"/>
      <c r="L6" s="11"/>
    </row>
    <row r="7" spans="1:12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1:12">
      <c r="A8" s="10"/>
      <c r="B8" s="1" t="s">
        <v>272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2" ht="17.25" thickBo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2">
      <c r="A10" s="10"/>
      <c r="B10" s="519" t="s">
        <v>273</v>
      </c>
      <c r="C10" s="520"/>
      <c r="D10" s="520"/>
      <c r="E10" s="520"/>
      <c r="F10" s="520"/>
      <c r="G10" s="520"/>
      <c r="H10" s="520"/>
      <c r="I10" s="525"/>
      <c r="J10" s="10"/>
      <c r="K10" s="10"/>
      <c r="L10" s="10"/>
    </row>
    <row r="11" spans="1:12">
      <c r="A11" s="10"/>
      <c r="B11" s="521"/>
      <c r="C11" s="522"/>
      <c r="D11" s="522" t="s">
        <v>274</v>
      </c>
      <c r="E11" s="522"/>
      <c r="F11" s="522" t="s">
        <v>275</v>
      </c>
      <c r="G11" s="522"/>
      <c r="H11" s="522" t="s">
        <v>276</v>
      </c>
      <c r="I11" s="526"/>
      <c r="J11" s="10"/>
      <c r="K11" s="10"/>
      <c r="L11" s="10"/>
    </row>
    <row r="12" spans="1:12" ht="17.25" thickBot="1">
      <c r="A12" s="10"/>
      <c r="B12" s="523"/>
      <c r="C12" s="524"/>
      <c r="D12" s="12" t="s">
        <v>277</v>
      </c>
      <c r="E12" s="12" t="s">
        <v>278</v>
      </c>
      <c r="F12" s="12" t="s">
        <v>277</v>
      </c>
      <c r="G12" s="12" t="s">
        <v>278</v>
      </c>
      <c r="H12" s="12" t="s">
        <v>277</v>
      </c>
      <c r="I12" s="13" t="s">
        <v>278</v>
      </c>
      <c r="J12" s="10"/>
      <c r="K12" s="10"/>
      <c r="L12" s="10"/>
    </row>
    <row r="13" spans="1:12" ht="39" customHeight="1">
      <c r="A13" s="10"/>
      <c r="B13" s="527" t="s">
        <v>279</v>
      </c>
      <c r="C13" s="528"/>
      <c r="D13" s="353">
        <f>E20</f>
        <v>8000</v>
      </c>
      <c r="E13" s="354">
        <f>E20-E19</f>
        <v>-2000</v>
      </c>
      <c r="F13" s="353">
        <f>F20</f>
        <v>18000</v>
      </c>
      <c r="G13" s="354">
        <f>F20-F19</f>
        <v>-2000</v>
      </c>
      <c r="H13" s="353">
        <f>G20</f>
        <v>800</v>
      </c>
      <c r="I13" s="355">
        <f>G20-G19</f>
        <v>300</v>
      </c>
      <c r="J13" s="10"/>
      <c r="K13" s="10"/>
      <c r="L13" s="10"/>
    </row>
    <row r="14" spans="1:12" ht="39" customHeight="1" thickBot="1">
      <c r="A14" s="10"/>
      <c r="B14" s="529" t="s">
        <v>280</v>
      </c>
      <c r="C14" s="530"/>
      <c r="D14" s="356">
        <f>I20</f>
        <v>1000</v>
      </c>
      <c r="E14" s="357">
        <f>I20-I19</f>
        <v>200</v>
      </c>
      <c r="F14" s="356">
        <f>J20</f>
        <v>200</v>
      </c>
      <c r="G14" s="357">
        <f>F20-F19</f>
        <v>-2000</v>
      </c>
      <c r="H14" s="356">
        <f>K20</f>
        <v>300</v>
      </c>
      <c r="I14" s="358">
        <f>K20-K19</f>
        <v>-600</v>
      </c>
      <c r="J14" s="10"/>
      <c r="K14" s="10"/>
      <c r="L14" s="10"/>
    </row>
    <row r="15" spans="1:12">
      <c r="A15" s="10"/>
      <c r="B15" s="14"/>
      <c r="C15" s="14"/>
      <c r="D15" s="15"/>
      <c r="E15" s="16"/>
      <c r="F15" s="15"/>
      <c r="G15" s="16"/>
      <c r="H15" s="15"/>
      <c r="I15" s="17"/>
      <c r="J15" s="18"/>
      <c r="K15" s="18"/>
      <c r="L15" s="19"/>
    </row>
    <row r="16" spans="1:12" ht="17.25" thickBot="1">
      <c r="A16" s="10"/>
      <c r="B16" s="10"/>
      <c r="C16" s="10"/>
      <c r="D16" s="10"/>
      <c r="E16" s="10"/>
      <c r="F16" s="10"/>
      <c r="G16" s="10"/>
      <c r="H16" s="10"/>
      <c r="I16" s="10"/>
      <c r="J16" s="20"/>
      <c r="K16" s="20"/>
      <c r="L16" s="10"/>
    </row>
    <row r="17" spans="1:12" ht="18" customHeight="1">
      <c r="A17" s="10"/>
      <c r="B17" s="531" t="s">
        <v>42</v>
      </c>
      <c r="C17" s="532"/>
      <c r="D17" s="535" t="s">
        <v>279</v>
      </c>
      <c r="E17" s="536"/>
      <c r="F17" s="536"/>
      <c r="G17" s="537"/>
      <c r="H17" s="538" t="s">
        <v>280</v>
      </c>
      <c r="I17" s="539"/>
      <c r="J17" s="539"/>
      <c r="K17" s="540"/>
      <c r="L17" s="10"/>
    </row>
    <row r="18" spans="1:12" ht="17.25" thickBot="1">
      <c r="A18" s="10"/>
      <c r="B18" s="533"/>
      <c r="C18" s="534"/>
      <c r="D18" s="21" t="s">
        <v>281</v>
      </c>
      <c r="E18" s="22" t="s">
        <v>274</v>
      </c>
      <c r="F18" s="23" t="s">
        <v>275</v>
      </c>
      <c r="G18" s="24" t="s">
        <v>276</v>
      </c>
      <c r="H18" s="21" t="s">
        <v>281</v>
      </c>
      <c r="I18" s="22" t="s">
        <v>274</v>
      </c>
      <c r="J18" s="22" t="s">
        <v>275</v>
      </c>
      <c r="K18" s="24" t="s">
        <v>276</v>
      </c>
      <c r="L18" s="10"/>
    </row>
    <row r="19" spans="1:12">
      <c r="A19" s="10"/>
      <c r="B19" s="25">
        <v>43739</v>
      </c>
      <c r="C19" s="26" t="s">
        <v>282</v>
      </c>
      <c r="D19" s="27">
        <f>SUM(E19:G19)</f>
        <v>30500</v>
      </c>
      <c r="E19" s="27">
        <v>10000</v>
      </c>
      <c r="F19" s="27">
        <v>20000</v>
      </c>
      <c r="G19" s="27">
        <v>500</v>
      </c>
      <c r="H19" s="27">
        <f>SUM(I19:K19)</f>
        <v>2600</v>
      </c>
      <c r="I19" s="27">
        <v>800</v>
      </c>
      <c r="J19" s="27">
        <v>900</v>
      </c>
      <c r="K19" s="27">
        <v>900</v>
      </c>
      <c r="L19" s="10"/>
    </row>
    <row r="20" spans="1:12">
      <c r="A20" s="10"/>
      <c r="B20" s="28">
        <v>43740</v>
      </c>
      <c r="C20" s="29" t="s">
        <v>283</v>
      </c>
      <c r="D20" s="27">
        <f>SUM(E20:G20)</f>
        <v>26800</v>
      </c>
      <c r="E20" s="30">
        <v>8000</v>
      </c>
      <c r="F20" s="30">
        <v>18000</v>
      </c>
      <c r="G20" s="30">
        <v>800</v>
      </c>
      <c r="H20" s="27">
        <f>SUM(I20:K20)</f>
        <v>1500</v>
      </c>
      <c r="I20" s="31">
        <v>1000</v>
      </c>
      <c r="J20" s="31">
        <v>200</v>
      </c>
      <c r="K20" s="31">
        <v>300</v>
      </c>
      <c r="L20" s="10"/>
    </row>
    <row r="21" spans="1:12">
      <c r="A21" s="10"/>
      <c r="B21" s="32"/>
      <c r="C21" s="33"/>
      <c r="D21" s="30"/>
      <c r="E21" s="34"/>
      <c r="F21" s="34"/>
      <c r="G21" s="34"/>
      <c r="H21" s="30"/>
      <c r="I21" s="35"/>
      <c r="J21" s="34"/>
      <c r="K21" s="34"/>
      <c r="L21" s="10"/>
    </row>
    <row r="22" spans="1:12">
      <c r="A22" s="10"/>
      <c r="B22" s="32"/>
      <c r="C22" s="33"/>
      <c r="D22" s="34"/>
      <c r="E22" s="35"/>
      <c r="F22" s="34"/>
      <c r="G22" s="34"/>
      <c r="H22" s="34"/>
      <c r="I22" s="34"/>
      <c r="J22" s="34"/>
      <c r="K22" s="34"/>
      <c r="L22" s="10"/>
    </row>
    <row r="23" spans="1:12">
      <c r="A23" s="10"/>
      <c r="B23" s="32"/>
      <c r="C23" s="33"/>
      <c r="D23" s="34"/>
      <c r="E23" s="34"/>
      <c r="F23" s="34"/>
      <c r="G23" s="34"/>
      <c r="H23" s="34"/>
      <c r="I23" s="34"/>
      <c r="J23" s="34"/>
      <c r="K23" s="34"/>
      <c r="L23" s="10"/>
    </row>
    <row r="24" spans="1:12">
      <c r="A24" s="10"/>
      <c r="B24" s="32"/>
      <c r="C24" s="33"/>
      <c r="D24" s="34"/>
      <c r="E24" s="34"/>
      <c r="F24" s="34"/>
      <c r="G24" s="34"/>
      <c r="H24" s="34"/>
      <c r="I24" s="34"/>
      <c r="J24" s="34"/>
      <c r="K24" s="34"/>
      <c r="L24" s="10"/>
    </row>
    <row r="25" spans="1:12">
      <c r="A25" s="10"/>
      <c r="B25" s="32"/>
      <c r="C25" s="33"/>
      <c r="D25" s="34"/>
      <c r="E25" s="34"/>
      <c r="F25" s="34"/>
      <c r="G25" s="34"/>
      <c r="H25" s="34"/>
      <c r="I25" s="34"/>
      <c r="J25" s="34"/>
      <c r="K25" s="34"/>
      <c r="L25" s="10"/>
    </row>
    <row r="26" spans="1:12">
      <c r="A26" s="10"/>
      <c r="B26" s="32"/>
      <c r="C26" s="33"/>
      <c r="D26" s="34"/>
      <c r="E26" s="34"/>
      <c r="F26" s="34"/>
      <c r="G26" s="34"/>
      <c r="H26" s="34"/>
      <c r="I26" s="34"/>
      <c r="J26" s="34"/>
      <c r="K26" s="34"/>
      <c r="L26" s="10"/>
    </row>
    <row r="27" spans="1:12">
      <c r="A27" s="10"/>
      <c r="B27" s="32"/>
      <c r="C27" s="33"/>
      <c r="D27" s="34"/>
      <c r="E27" s="34"/>
      <c r="F27" s="34"/>
      <c r="G27" s="34"/>
      <c r="H27" s="34"/>
      <c r="I27" s="34"/>
      <c r="J27" s="34"/>
      <c r="K27" s="34"/>
      <c r="L27" s="10"/>
    </row>
    <row r="28" spans="1:12">
      <c r="A28" s="10"/>
      <c r="B28" s="25"/>
      <c r="C28" s="26"/>
      <c r="D28" s="27"/>
      <c r="E28" s="27"/>
      <c r="F28" s="27"/>
      <c r="G28" s="27"/>
      <c r="H28" s="27"/>
      <c r="I28" s="27"/>
      <c r="J28" s="27"/>
      <c r="K28" s="27"/>
      <c r="L28" s="10"/>
    </row>
    <row r="29" spans="1:12">
      <c r="A29" s="10"/>
      <c r="B29" s="32"/>
      <c r="C29" s="33"/>
      <c r="D29" s="34"/>
      <c r="E29" s="34"/>
      <c r="F29" s="34"/>
      <c r="G29" s="34"/>
      <c r="H29" s="34"/>
      <c r="I29" s="34"/>
      <c r="J29" s="34"/>
      <c r="K29" s="34"/>
      <c r="L29" s="10"/>
    </row>
    <row r="30" spans="1:12">
      <c r="A30" s="10"/>
      <c r="B30" s="32"/>
      <c r="C30" s="33"/>
      <c r="D30" s="34"/>
      <c r="E30" s="34"/>
      <c r="F30" s="34"/>
      <c r="G30" s="34"/>
      <c r="H30" s="34"/>
      <c r="I30" s="34"/>
      <c r="J30" s="34"/>
      <c r="K30" s="34"/>
      <c r="L30" s="10"/>
    </row>
    <row r="31" spans="1:12">
      <c r="A31" s="10"/>
      <c r="B31" s="32"/>
      <c r="C31" s="33"/>
      <c r="D31" s="34"/>
      <c r="E31" s="34"/>
      <c r="F31" s="34"/>
      <c r="G31" s="34"/>
      <c r="H31" s="34"/>
      <c r="I31" s="34"/>
      <c r="J31" s="34"/>
      <c r="K31" s="34"/>
      <c r="L31" s="10"/>
    </row>
    <row r="32" spans="1:12">
      <c r="A32" s="10"/>
      <c r="B32" s="32"/>
      <c r="C32" s="33"/>
      <c r="D32" s="34"/>
      <c r="E32" s="34"/>
      <c r="F32" s="34"/>
      <c r="G32" s="34"/>
      <c r="H32" s="34"/>
      <c r="I32" s="35"/>
      <c r="J32" s="34"/>
      <c r="K32" s="34"/>
      <c r="L32" s="10"/>
    </row>
    <row r="33" spans="1:12">
      <c r="A33" s="10"/>
      <c r="B33" s="32"/>
      <c r="C33" s="33"/>
      <c r="D33" s="34"/>
      <c r="E33" s="34"/>
      <c r="F33" s="34"/>
      <c r="G33" s="34"/>
      <c r="H33" s="34"/>
      <c r="I33" s="34"/>
      <c r="J33" s="34"/>
      <c r="K33" s="34"/>
      <c r="L33" s="10"/>
    </row>
    <row r="34" spans="1:12">
      <c r="A34" s="10"/>
      <c r="B34" s="36"/>
      <c r="C34" s="37"/>
      <c r="D34" s="34"/>
      <c r="E34" s="34"/>
      <c r="F34" s="34"/>
      <c r="G34" s="34"/>
      <c r="H34" s="34"/>
      <c r="I34" s="34"/>
      <c r="J34" s="34"/>
      <c r="K34" s="34"/>
      <c r="L34" s="10"/>
    </row>
    <row r="35" spans="1:12">
      <c r="A35" s="10"/>
      <c r="B35" s="36"/>
      <c r="C35" s="37"/>
      <c r="D35" s="34"/>
      <c r="E35" s="34"/>
      <c r="F35" s="34"/>
      <c r="G35" s="34"/>
      <c r="H35" s="34"/>
      <c r="I35" s="34"/>
      <c r="J35" s="34"/>
      <c r="K35" s="34"/>
      <c r="L35" s="10"/>
    </row>
    <row r="36" spans="1:12">
      <c r="A36" s="10"/>
      <c r="B36" s="36"/>
      <c r="C36" s="37"/>
      <c r="D36" s="34"/>
      <c r="E36" s="34"/>
      <c r="F36" s="34"/>
      <c r="G36" s="34"/>
      <c r="H36" s="34"/>
      <c r="I36" s="34"/>
      <c r="J36" s="34"/>
      <c r="K36" s="34"/>
      <c r="L36" s="10"/>
    </row>
    <row r="37" spans="1:12">
      <c r="A37" s="38"/>
      <c r="B37" s="36"/>
      <c r="C37" s="37"/>
      <c r="D37" s="34"/>
      <c r="E37" s="34"/>
      <c r="F37" s="34"/>
      <c r="G37" s="34"/>
      <c r="H37" s="34"/>
      <c r="I37" s="34"/>
      <c r="J37" s="34"/>
      <c r="K37" s="34"/>
      <c r="L37" s="38"/>
    </row>
    <row r="38" spans="1:12">
      <c r="A38" s="10"/>
      <c r="B38" s="36"/>
      <c r="C38" s="37"/>
      <c r="D38" s="34"/>
      <c r="E38" s="34"/>
      <c r="F38" s="34"/>
      <c r="G38" s="34"/>
      <c r="H38" s="34"/>
      <c r="I38" s="34"/>
      <c r="J38" s="34"/>
      <c r="K38" s="34"/>
      <c r="L38" s="10"/>
    </row>
    <row r="39" spans="1:12">
      <c r="A39" s="10"/>
      <c r="B39" s="36"/>
      <c r="C39" s="37"/>
      <c r="D39" s="34"/>
      <c r="E39" s="34"/>
      <c r="F39" s="34"/>
      <c r="G39" s="34"/>
      <c r="H39" s="34"/>
      <c r="I39" s="34"/>
      <c r="J39" s="34"/>
      <c r="K39" s="34"/>
      <c r="L39" s="10"/>
    </row>
    <row r="40" spans="1:12">
      <c r="A40" s="10"/>
      <c r="B40" s="36"/>
      <c r="C40" s="37"/>
      <c r="D40" s="34"/>
      <c r="E40" s="34"/>
      <c r="F40" s="34"/>
      <c r="G40" s="34"/>
      <c r="H40" s="34"/>
      <c r="I40" s="34"/>
      <c r="J40" s="34"/>
      <c r="K40" s="34"/>
      <c r="L40" s="10"/>
    </row>
    <row r="41" spans="1:12">
      <c r="A41" s="10"/>
      <c r="B41" s="36"/>
      <c r="C41" s="37"/>
      <c r="D41" s="34"/>
      <c r="E41" s="34"/>
      <c r="F41" s="34"/>
      <c r="G41" s="34"/>
      <c r="H41" s="34"/>
      <c r="I41" s="34"/>
      <c r="J41" s="34"/>
      <c r="K41" s="34"/>
      <c r="L41" s="10"/>
    </row>
    <row r="42" spans="1:12">
      <c r="A42" s="10"/>
      <c r="B42" s="36"/>
      <c r="C42" s="37"/>
      <c r="D42" s="34"/>
      <c r="E42" s="34"/>
      <c r="F42" s="34"/>
      <c r="G42" s="34"/>
      <c r="H42" s="34"/>
      <c r="I42" s="34"/>
      <c r="J42" s="34"/>
      <c r="K42" s="34"/>
      <c r="L42" s="10"/>
    </row>
    <row r="43" spans="1:12">
      <c r="A43" s="10"/>
      <c r="B43" s="36"/>
      <c r="C43" s="37"/>
      <c r="D43" s="34"/>
      <c r="E43" s="34"/>
      <c r="F43" s="34"/>
      <c r="G43" s="34"/>
      <c r="H43" s="34"/>
      <c r="I43" s="34"/>
      <c r="J43" s="34"/>
      <c r="K43" s="34"/>
      <c r="L43" s="10"/>
    </row>
    <row r="44" spans="1:12">
      <c r="A44" s="10"/>
      <c r="B44" s="36"/>
      <c r="C44" s="37"/>
      <c r="D44" s="34"/>
      <c r="E44" s="34"/>
      <c r="F44" s="34"/>
      <c r="G44" s="34"/>
      <c r="H44" s="34"/>
      <c r="I44" s="34"/>
      <c r="J44" s="34"/>
      <c r="K44" s="34"/>
      <c r="L44" s="10"/>
    </row>
    <row r="45" spans="1:12">
      <c r="A45" s="10"/>
      <c r="B45" s="36"/>
      <c r="C45" s="37"/>
      <c r="D45" s="34"/>
      <c r="E45" s="34"/>
      <c r="F45" s="34"/>
      <c r="G45" s="34"/>
      <c r="H45" s="34"/>
      <c r="I45" s="34"/>
      <c r="J45" s="34"/>
      <c r="K45" s="34"/>
      <c r="L45" s="10"/>
    </row>
    <row r="46" spans="1:12">
      <c r="A46" s="10"/>
      <c r="B46" s="36"/>
      <c r="C46" s="37"/>
      <c r="D46" s="34"/>
      <c r="E46" s="34"/>
      <c r="F46" s="34"/>
      <c r="G46" s="34"/>
      <c r="H46" s="34"/>
      <c r="I46" s="34"/>
      <c r="J46" s="34"/>
      <c r="K46" s="34"/>
      <c r="L46" s="10"/>
    </row>
    <row r="47" spans="1:12">
      <c r="A47" s="10"/>
      <c r="B47" s="36"/>
      <c r="C47" s="37"/>
      <c r="D47" s="34"/>
      <c r="E47" s="34"/>
      <c r="F47" s="34"/>
      <c r="G47" s="34"/>
      <c r="H47" s="34"/>
      <c r="I47" s="34"/>
      <c r="J47" s="34"/>
      <c r="K47" s="34"/>
      <c r="L47" s="10"/>
    </row>
    <row r="48" spans="1:12">
      <c r="A48" s="10"/>
      <c r="B48" s="36"/>
      <c r="C48" s="37"/>
      <c r="D48" s="34"/>
      <c r="E48" s="34"/>
      <c r="F48" s="34"/>
      <c r="G48" s="34"/>
      <c r="H48" s="34"/>
      <c r="I48" s="34"/>
      <c r="J48" s="34"/>
      <c r="K48" s="34"/>
      <c r="L48" s="10"/>
    </row>
    <row r="49" spans="1:12">
      <c r="A49" s="10"/>
      <c r="B49" s="36"/>
      <c r="C49" s="37"/>
      <c r="D49" s="34"/>
      <c r="E49" s="34"/>
      <c r="F49" s="34"/>
      <c r="G49" s="34"/>
      <c r="H49" s="34"/>
      <c r="I49" s="34"/>
      <c r="J49" s="34"/>
      <c r="K49" s="34"/>
      <c r="L49" s="10"/>
    </row>
    <row r="50" spans="1:12" ht="18" customHeight="1">
      <c r="A50" s="10"/>
      <c r="B50" s="10"/>
      <c r="C50" s="10"/>
      <c r="D50" s="39"/>
      <c r="E50" s="39"/>
      <c r="F50" s="39"/>
      <c r="G50" s="39"/>
      <c r="H50" s="39"/>
      <c r="I50" s="39"/>
      <c r="J50" s="39"/>
      <c r="K50" s="39"/>
      <c r="L50" s="39"/>
    </row>
    <row r="51" spans="1:12" ht="17.25" customHeight="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</row>
    <row r="52" spans="1:1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</row>
    <row r="53" spans="1:12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</row>
  </sheetData>
  <mergeCells count="12">
    <mergeCell ref="B13:C13"/>
    <mergeCell ref="B14:C14"/>
    <mergeCell ref="B17:C18"/>
    <mergeCell ref="D17:G17"/>
    <mergeCell ref="H17:K17"/>
    <mergeCell ref="A1:XFD3"/>
    <mergeCell ref="B6:K6"/>
    <mergeCell ref="B10:C12"/>
    <mergeCell ref="D10:I10"/>
    <mergeCell ref="D11:E11"/>
    <mergeCell ref="F11:G11"/>
    <mergeCell ref="H11:I11"/>
  </mergeCells>
  <phoneticPr fontId="3" type="noConversion"/>
  <conditionalFormatting sqref="B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{D1944B9B-B6EB-46BB-B601-2A30E139AB99}</x14:id>
        </ext>
      </extLst>
    </cfRule>
  </conditionalFormatting>
  <pageMargins left="0.7" right="0.7" top="0.75" bottom="0.75" header="0.3" footer="0.3"/>
  <ignoredErrors>
    <ignoredError sqref="D13:I14 D19:D20 H19:H20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44B9B-B6EB-46BB-B601-2A30E139A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9FA2-6A86-41C3-8A90-BE133DB88293}">
  <sheetPr codeName="Sheet13"/>
  <dimension ref="C1:CL60"/>
  <sheetViews>
    <sheetView showGridLines="0" zoomScale="115" zoomScaleNormal="115" workbookViewId="0"/>
  </sheetViews>
  <sheetFormatPr defaultColWidth="9" defaultRowHeight="16.5"/>
  <cols>
    <col min="1" max="2" width="2.375" style="66" customWidth="1"/>
    <col min="3" max="4" width="2.25" style="66" customWidth="1"/>
    <col min="5" max="65" width="2.375" style="66" customWidth="1"/>
    <col min="66" max="66" width="5.875" style="66" customWidth="1"/>
    <col min="67" max="81" width="2.375" style="66" customWidth="1"/>
    <col min="82" max="129" width="2.25" style="66" customWidth="1"/>
    <col min="130" max="16384" width="9" style="66"/>
  </cols>
  <sheetData>
    <row r="1" spans="3:60" ht="15" customHeight="1" thickBot="1"/>
    <row r="2" spans="3:60" ht="15" customHeight="1" thickTop="1">
      <c r="C2" s="298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300"/>
    </row>
    <row r="3" spans="3:60" ht="15" customHeight="1">
      <c r="C3" s="301"/>
      <c r="BH3" s="302"/>
    </row>
    <row r="4" spans="3:60" ht="15" customHeight="1">
      <c r="C4" s="301"/>
      <c r="F4" s="550" t="s">
        <v>312</v>
      </c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550"/>
      <c r="U4" s="550"/>
      <c r="V4" s="550"/>
      <c r="W4" s="550"/>
      <c r="X4" s="550"/>
      <c r="Y4" s="550"/>
      <c r="Z4" s="550"/>
      <c r="AA4" s="550"/>
      <c r="AB4" s="550"/>
      <c r="AC4" s="550"/>
      <c r="AD4" s="550"/>
      <c r="AE4" s="550"/>
      <c r="AF4" s="550"/>
      <c r="AG4" s="550"/>
      <c r="AH4" s="550"/>
      <c r="AI4" s="550"/>
      <c r="AJ4" s="550"/>
      <c r="AK4" s="550"/>
      <c r="AL4" s="550"/>
      <c r="AM4" s="550"/>
      <c r="AN4" s="550"/>
      <c r="AO4" s="550"/>
      <c r="AP4" s="550"/>
      <c r="AQ4" s="550"/>
      <c r="AR4" s="550"/>
      <c r="AS4" s="550"/>
      <c r="AT4" s="550"/>
      <c r="AU4" s="550"/>
      <c r="AV4" s="550"/>
      <c r="AW4" s="550"/>
      <c r="AX4" s="550"/>
      <c r="AY4" s="550"/>
      <c r="AZ4" s="550"/>
      <c r="BA4" s="550"/>
      <c r="BB4" s="550"/>
      <c r="BC4" s="550"/>
      <c r="BD4" s="550"/>
      <c r="BE4" s="550"/>
      <c r="BH4" s="302"/>
    </row>
    <row r="5" spans="3:60" ht="13.5" customHeight="1">
      <c r="C5" s="301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550"/>
      <c r="AK5" s="550"/>
      <c r="AL5" s="550"/>
      <c r="AM5" s="550"/>
      <c r="AN5" s="550"/>
      <c r="AO5" s="550"/>
      <c r="AP5" s="550"/>
      <c r="AQ5" s="550"/>
      <c r="AR5" s="550"/>
      <c r="AS5" s="550"/>
      <c r="AT5" s="550"/>
      <c r="AU5" s="550"/>
      <c r="AV5" s="550"/>
      <c r="AW5" s="550"/>
      <c r="AX5" s="550"/>
      <c r="AY5" s="550"/>
      <c r="AZ5" s="550"/>
      <c r="BA5" s="550"/>
      <c r="BB5" s="550"/>
      <c r="BC5" s="550"/>
      <c r="BD5" s="550"/>
      <c r="BE5" s="550"/>
      <c r="BH5" s="302"/>
    </row>
    <row r="6" spans="3:60" ht="13.5" customHeight="1">
      <c r="C6" s="301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550"/>
      <c r="W6" s="550"/>
      <c r="X6" s="550"/>
      <c r="Y6" s="550"/>
      <c r="Z6" s="550"/>
      <c r="AA6" s="550"/>
      <c r="AB6" s="550"/>
      <c r="AC6" s="550"/>
      <c r="AD6" s="550"/>
      <c r="AE6" s="550"/>
      <c r="AF6" s="550"/>
      <c r="AG6" s="550"/>
      <c r="AH6" s="550"/>
      <c r="AI6" s="550"/>
      <c r="AJ6" s="550"/>
      <c r="AK6" s="550"/>
      <c r="AL6" s="550"/>
      <c r="AM6" s="550"/>
      <c r="AN6" s="550"/>
      <c r="AO6" s="550"/>
      <c r="AP6" s="550"/>
      <c r="AQ6" s="550"/>
      <c r="AR6" s="550"/>
      <c r="AS6" s="550"/>
      <c r="AT6" s="550"/>
      <c r="AU6" s="550"/>
      <c r="AV6" s="550"/>
      <c r="AW6" s="550"/>
      <c r="AX6" s="550"/>
      <c r="AY6" s="550"/>
      <c r="AZ6" s="550"/>
      <c r="BA6" s="550"/>
      <c r="BB6" s="550"/>
      <c r="BC6" s="550"/>
      <c r="BD6" s="550"/>
      <c r="BE6" s="550"/>
      <c r="BH6" s="302"/>
    </row>
    <row r="7" spans="3:60" ht="13.5" customHeight="1">
      <c r="C7" s="301"/>
      <c r="F7" s="550"/>
      <c r="G7" s="550"/>
      <c r="H7" s="550"/>
      <c r="I7" s="550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550"/>
      <c r="U7" s="550"/>
      <c r="V7" s="550"/>
      <c r="W7" s="550"/>
      <c r="X7" s="550"/>
      <c r="Y7" s="550"/>
      <c r="Z7" s="550"/>
      <c r="AA7" s="550"/>
      <c r="AB7" s="550"/>
      <c r="AC7" s="550"/>
      <c r="AD7" s="550"/>
      <c r="AE7" s="550"/>
      <c r="AF7" s="550"/>
      <c r="AG7" s="550"/>
      <c r="AH7" s="550"/>
      <c r="AI7" s="550"/>
      <c r="AJ7" s="550"/>
      <c r="AK7" s="550"/>
      <c r="AL7" s="550"/>
      <c r="AM7" s="550"/>
      <c r="AN7" s="550"/>
      <c r="AO7" s="550"/>
      <c r="AP7" s="550"/>
      <c r="AQ7" s="550"/>
      <c r="AR7" s="550"/>
      <c r="AS7" s="550"/>
      <c r="AT7" s="550"/>
      <c r="AU7" s="550"/>
      <c r="AV7" s="550"/>
      <c r="AW7" s="550"/>
      <c r="AX7" s="550"/>
      <c r="AY7" s="550"/>
      <c r="AZ7" s="550"/>
      <c r="BA7" s="550"/>
      <c r="BB7" s="550"/>
      <c r="BC7" s="550"/>
      <c r="BD7" s="550"/>
      <c r="BE7" s="550"/>
      <c r="BH7" s="302"/>
    </row>
    <row r="8" spans="3:60" ht="13.5" customHeight="1">
      <c r="C8" s="301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50"/>
      <c r="AE8" s="550"/>
      <c r="AF8" s="550"/>
      <c r="AG8" s="550"/>
      <c r="AH8" s="550"/>
      <c r="AI8" s="550"/>
      <c r="AJ8" s="550"/>
      <c r="AK8" s="550"/>
      <c r="AL8" s="550"/>
      <c r="AM8" s="550"/>
      <c r="AN8" s="550"/>
      <c r="AO8" s="550"/>
      <c r="AP8" s="550"/>
      <c r="AQ8" s="550"/>
      <c r="AR8" s="550"/>
      <c r="AS8" s="550"/>
      <c r="AT8" s="550"/>
      <c r="AU8" s="550"/>
      <c r="AV8" s="550"/>
      <c r="AW8" s="550"/>
      <c r="AX8" s="550"/>
      <c r="AY8" s="550"/>
      <c r="AZ8" s="550"/>
      <c r="BA8" s="550"/>
      <c r="BB8" s="550"/>
      <c r="BC8" s="550"/>
      <c r="BD8" s="550"/>
      <c r="BE8" s="550"/>
      <c r="BH8" s="302"/>
    </row>
    <row r="9" spans="3:60" ht="17.25" customHeight="1">
      <c r="C9" s="301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H9" s="302"/>
    </row>
    <row r="10" spans="3:60">
      <c r="C10" s="301"/>
      <c r="J10" s="73"/>
      <c r="BH10" s="302"/>
    </row>
    <row r="11" spans="3:60" ht="22.5" customHeight="1">
      <c r="C11" s="301"/>
      <c r="F11" s="551" t="s">
        <v>313</v>
      </c>
      <c r="G11" s="552"/>
      <c r="H11" s="552"/>
      <c r="I11" s="552"/>
      <c r="J11" s="552"/>
      <c r="K11" s="552"/>
      <c r="L11" s="552"/>
      <c r="M11" s="552"/>
      <c r="N11" s="552"/>
      <c r="O11" s="552"/>
      <c r="BH11" s="302"/>
    </row>
    <row r="12" spans="3:60" ht="7.5" customHeight="1" thickBot="1">
      <c r="C12" s="301"/>
      <c r="F12" s="74"/>
      <c r="BH12" s="302"/>
    </row>
    <row r="13" spans="3:60" ht="11.25" customHeight="1">
      <c r="C13" s="301"/>
      <c r="F13" s="553" t="s">
        <v>314</v>
      </c>
      <c r="G13" s="554"/>
      <c r="H13" s="554"/>
      <c r="I13" s="554"/>
      <c r="J13" s="554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4" t="s">
        <v>316</v>
      </c>
      <c r="Z13" s="554"/>
      <c r="AA13" s="554"/>
      <c r="AB13" s="554"/>
      <c r="AC13" s="554"/>
      <c r="AD13" s="544"/>
      <c r="AE13" s="544"/>
      <c r="AF13" s="544"/>
      <c r="AG13" s="544"/>
      <c r="AH13" s="544"/>
      <c r="AI13" s="544"/>
      <c r="AJ13" s="544"/>
      <c r="AK13" s="544"/>
      <c r="AL13" s="544"/>
      <c r="AM13" s="544"/>
      <c r="AN13" s="544"/>
      <c r="AO13" s="545"/>
      <c r="AS13" s="557" t="s">
        <v>318</v>
      </c>
      <c r="AT13" s="558"/>
      <c r="AU13" s="558"/>
      <c r="AV13" s="558"/>
      <c r="AW13" s="558"/>
      <c r="AX13" s="558"/>
      <c r="AY13" s="558"/>
      <c r="AZ13" s="558"/>
      <c r="BA13" s="558"/>
      <c r="BB13" s="558"/>
      <c r="BC13" s="558"/>
      <c r="BD13" s="558"/>
      <c r="BE13" s="559"/>
      <c r="BH13" s="302"/>
    </row>
    <row r="14" spans="3:60" ht="11.25" customHeight="1" thickBot="1">
      <c r="C14" s="301"/>
      <c r="F14" s="541"/>
      <c r="G14" s="542"/>
      <c r="H14" s="542"/>
      <c r="I14" s="542"/>
      <c r="J14" s="542"/>
      <c r="K14" s="556"/>
      <c r="L14" s="556"/>
      <c r="M14" s="556"/>
      <c r="N14" s="556"/>
      <c r="O14" s="556"/>
      <c r="P14" s="556"/>
      <c r="Q14" s="556"/>
      <c r="R14" s="556"/>
      <c r="S14" s="556"/>
      <c r="T14" s="556"/>
      <c r="U14" s="556"/>
      <c r="V14" s="556"/>
      <c r="W14" s="556"/>
      <c r="X14" s="556"/>
      <c r="Y14" s="542"/>
      <c r="Z14" s="542"/>
      <c r="AA14" s="542"/>
      <c r="AB14" s="542"/>
      <c r="AC14" s="542"/>
      <c r="AD14" s="543"/>
      <c r="AE14" s="543"/>
      <c r="AF14" s="543"/>
      <c r="AG14" s="543"/>
      <c r="AH14" s="543"/>
      <c r="AI14" s="543"/>
      <c r="AJ14" s="543"/>
      <c r="AK14" s="543"/>
      <c r="AL14" s="543"/>
      <c r="AM14" s="543"/>
      <c r="AN14" s="543"/>
      <c r="AO14" s="546"/>
      <c r="AS14" s="560"/>
      <c r="AT14" s="561"/>
      <c r="AU14" s="561"/>
      <c r="AV14" s="561"/>
      <c r="AW14" s="561"/>
      <c r="AX14" s="561"/>
      <c r="AY14" s="561"/>
      <c r="AZ14" s="561"/>
      <c r="BA14" s="561"/>
      <c r="BB14" s="561"/>
      <c r="BC14" s="561"/>
      <c r="BD14" s="561"/>
      <c r="BE14" s="562"/>
      <c r="BH14" s="302"/>
    </row>
    <row r="15" spans="3:60" ht="11.25" customHeight="1">
      <c r="C15" s="301"/>
      <c r="F15" s="541" t="s">
        <v>319</v>
      </c>
      <c r="G15" s="542"/>
      <c r="H15" s="542"/>
      <c r="I15" s="542"/>
      <c r="J15" s="542"/>
      <c r="K15" s="543"/>
      <c r="L15" s="543"/>
      <c r="M15" s="543"/>
      <c r="N15" s="543"/>
      <c r="O15" s="543"/>
      <c r="P15" s="543"/>
      <c r="Q15" s="543"/>
      <c r="R15" s="543"/>
      <c r="S15" s="543"/>
      <c r="T15" s="543"/>
      <c r="U15" s="543"/>
      <c r="V15" s="543"/>
      <c r="W15" s="543"/>
      <c r="X15" s="543"/>
      <c r="Y15" s="542" t="s">
        <v>321</v>
      </c>
      <c r="Z15" s="542"/>
      <c r="AA15" s="542"/>
      <c r="AB15" s="542"/>
      <c r="AC15" s="542"/>
      <c r="AD15" s="544"/>
      <c r="AE15" s="544"/>
      <c r="AF15" s="544"/>
      <c r="AG15" s="544"/>
      <c r="AH15" s="544"/>
      <c r="AI15" s="544"/>
      <c r="AJ15" s="544"/>
      <c r="AK15" s="544"/>
      <c r="AL15" s="544"/>
      <c r="AM15" s="544"/>
      <c r="AN15" s="544"/>
      <c r="AO15" s="545"/>
      <c r="AS15" s="547">
        <f>IFERROR(AVERAGE(LEN(X28),LEN(X29),LEN(X33),LEN(X34),LEN(X38),LEN(X39),LEN(AY28),LEN(AY29),LEN(AY33),LEN(AY34),LEN(AY37)),"")</f>
        <v>0</v>
      </c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9"/>
      <c r="BH15" s="302"/>
    </row>
    <row r="16" spans="3:60" ht="11.25" customHeight="1">
      <c r="C16" s="301"/>
      <c r="F16" s="541"/>
      <c r="G16" s="542"/>
      <c r="H16" s="542"/>
      <c r="I16" s="542"/>
      <c r="J16" s="542"/>
      <c r="K16" s="543"/>
      <c r="L16" s="543"/>
      <c r="M16" s="543"/>
      <c r="N16" s="543"/>
      <c r="O16" s="543"/>
      <c r="P16" s="543"/>
      <c r="Q16" s="543"/>
      <c r="R16" s="543"/>
      <c r="S16" s="543"/>
      <c r="T16" s="543"/>
      <c r="U16" s="543"/>
      <c r="V16" s="543"/>
      <c r="W16" s="543"/>
      <c r="X16" s="543"/>
      <c r="Y16" s="542"/>
      <c r="Z16" s="542"/>
      <c r="AA16" s="542"/>
      <c r="AB16" s="542"/>
      <c r="AC16" s="542"/>
      <c r="AD16" s="543"/>
      <c r="AE16" s="543"/>
      <c r="AF16" s="543"/>
      <c r="AG16" s="543"/>
      <c r="AH16" s="543"/>
      <c r="AI16" s="543"/>
      <c r="AJ16" s="543"/>
      <c r="AK16" s="543"/>
      <c r="AL16" s="543"/>
      <c r="AM16" s="543"/>
      <c r="AN16" s="543"/>
      <c r="AO16" s="546"/>
      <c r="AS16" s="547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9"/>
      <c r="BH16" s="302"/>
    </row>
    <row r="17" spans="3:90" ht="11.25" customHeight="1">
      <c r="C17" s="301"/>
      <c r="F17" s="541" t="s">
        <v>323</v>
      </c>
      <c r="G17" s="542"/>
      <c r="H17" s="542"/>
      <c r="I17" s="542"/>
      <c r="J17" s="542"/>
      <c r="K17" s="543"/>
      <c r="L17" s="543"/>
      <c r="M17" s="543"/>
      <c r="N17" s="543"/>
      <c r="O17" s="543"/>
      <c r="P17" s="543"/>
      <c r="Q17" s="543"/>
      <c r="R17" s="543"/>
      <c r="S17" s="543"/>
      <c r="T17" s="543"/>
      <c r="U17" s="543"/>
      <c r="V17" s="543"/>
      <c r="W17" s="543"/>
      <c r="X17" s="543"/>
      <c r="Y17" s="543"/>
      <c r="Z17" s="543"/>
      <c r="AA17" s="543"/>
      <c r="AB17" s="543"/>
      <c r="AC17" s="543"/>
      <c r="AD17" s="543"/>
      <c r="AE17" s="543"/>
      <c r="AF17" s="543"/>
      <c r="AG17" s="543"/>
      <c r="AH17" s="543"/>
      <c r="AI17" s="543"/>
      <c r="AJ17" s="543"/>
      <c r="AK17" s="543"/>
      <c r="AL17" s="543"/>
      <c r="AM17" s="543"/>
      <c r="AN17" s="543"/>
      <c r="AO17" s="546"/>
      <c r="AS17" s="547"/>
      <c r="AT17" s="548"/>
      <c r="AU17" s="548"/>
      <c r="AV17" s="548"/>
      <c r="AW17" s="548"/>
      <c r="AX17" s="548"/>
      <c r="AY17" s="548"/>
      <c r="AZ17" s="548"/>
      <c r="BA17" s="548"/>
      <c r="BB17" s="548"/>
      <c r="BC17" s="548"/>
      <c r="BD17" s="548"/>
      <c r="BE17" s="549"/>
      <c r="BH17" s="302"/>
    </row>
    <row r="18" spans="3:90" ht="11.25" customHeight="1">
      <c r="C18" s="301"/>
      <c r="F18" s="541"/>
      <c r="G18" s="542"/>
      <c r="H18" s="542"/>
      <c r="I18" s="542"/>
      <c r="J18" s="542"/>
      <c r="K18" s="543"/>
      <c r="L18" s="543"/>
      <c r="M18" s="543"/>
      <c r="N18" s="543"/>
      <c r="O18" s="543"/>
      <c r="P18" s="54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543"/>
      <c r="AI18" s="543"/>
      <c r="AJ18" s="543"/>
      <c r="AK18" s="543"/>
      <c r="AL18" s="543"/>
      <c r="AM18" s="543"/>
      <c r="AN18" s="543"/>
      <c r="AO18" s="546"/>
      <c r="AS18" s="547"/>
      <c r="AT18" s="548"/>
      <c r="AU18" s="548"/>
      <c r="AV18" s="548"/>
      <c r="AW18" s="548"/>
      <c r="AX18" s="548"/>
      <c r="AY18" s="548"/>
      <c r="AZ18" s="548"/>
      <c r="BA18" s="548"/>
      <c r="BB18" s="548"/>
      <c r="BC18" s="548"/>
      <c r="BD18" s="548"/>
      <c r="BE18" s="549"/>
      <c r="BH18" s="302"/>
    </row>
    <row r="19" spans="3:90" ht="11.25" customHeight="1">
      <c r="C19" s="301"/>
      <c r="F19" s="541" t="s">
        <v>324</v>
      </c>
      <c r="G19" s="542"/>
      <c r="H19" s="542"/>
      <c r="I19" s="542"/>
      <c r="J19" s="542"/>
      <c r="K19" s="543"/>
      <c r="L19" s="543"/>
      <c r="M19" s="543"/>
      <c r="N19" s="543"/>
      <c r="O19" s="543"/>
      <c r="P19" s="543"/>
      <c r="Q19" s="543"/>
      <c r="R19" s="543"/>
      <c r="S19" s="543"/>
      <c r="T19" s="543"/>
      <c r="U19" s="543"/>
      <c r="V19" s="543"/>
      <c r="W19" s="543"/>
      <c r="X19" s="543"/>
      <c r="Y19" s="543"/>
      <c r="Z19" s="543"/>
      <c r="AA19" s="543"/>
      <c r="AB19" s="543"/>
      <c r="AC19" s="543"/>
      <c r="AD19" s="543"/>
      <c r="AE19" s="543"/>
      <c r="AF19" s="543"/>
      <c r="AG19" s="543"/>
      <c r="AH19" s="543"/>
      <c r="AI19" s="543"/>
      <c r="AJ19" s="543"/>
      <c r="AK19" s="543"/>
      <c r="AL19" s="543"/>
      <c r="AM19" s="543"/>
      <c r="AN19" s="543"/>
      <c r="AO19" s="546"/>
      <c r="AS19" s="575">
        <v>44210</v>
      </c>
      <c r="AT19" s="576"/>
      <c r="AU19" s="576"/>
      <c r="AV19" s="576"/>
      <c r="AW19" s="576"/>
      <c r="AX19" s="576"/>
      <c r="AY19" s="576"/>
      <c r="AZ19" s="576"/>
      <c r="BA19" s="576"/>
      <c r="BB19" s="576"/>
      <c r="BC19" s="576"/>
      <c r="BD19" s="576"/>
      <c r="BE19" s="577"/>
      <c r="BH19" s="302"/>
    </row>
    <row r="20" spans="3:90" ht="11.25" customHeight="1" thickBot="1">
      <c r="C20" s="301"/>
      <c r="F20" s="571"/>
      <c r="G20" s="572"/>
      <c r="H20" s="572"/>
      <c r="I20" s="572"/>
      <c r="J20" s="572"/>
      <c r="K20" s="573"/>
      <c r="L20" s="573"/>
      <c r="M20" s="573"/>
      <c r="N20" s="573"/>
      <c r="O20" s="573"/>
      <c r="P20" s="573"/>
      <c r="Q20" s="573"/>
      <c r="R20" s="573"/>
      <c r="S20" s="573"/>
      <c r="T20" s="573"/>
      <c r="U20" s="573"/>
      <c r="V20" s="573"/>
      <c r="W20" s="573"/>
      <c r="X20" s="573"/>
      <c r="Y20" s="573"/>
      <c r="Z20" s="573"/>
      <c r="AA20" s="573"/>
      <c r="AB20" s="573"/>
      <c r="AC20" s="573"/>
      <c r="AD20" s="573"/>
      <c r="AE20" s="573"/>
      <c r="AF20" s="573"/>
      <c r="AG20" s="573"/>
      <c r="AH20" s="573"/>
      <c r="AI20" s="573"/>
      <c r="AJ20" s="573"/>
      <c r="AK20" s="573"/>
      <c r="AL20" s="573"/>
      <c r="AM20" s="573"/>
      <c r="AN20" s="573"/>
      <c r="AO20" s="574"/>
      <c r="AS20" s="578"/>
      <c r="AT20" s="579"/>
      <c r="AU20" s="579"/>
      <c r="AV20" s="579"/>
      <c r="AW20" s="579"/>
      <c r="AX20" s="579"/>
      <c r="AY20" s="579"/>
      <c r="AZ20" s="579"/>
      <c r="BA20" s="579"/>
      <c r="BB20" s="579"/>
      <c r="BC20" s="579"/>
      <c r="BD20" s="579"/>
      <c r="BE20" s="580"/>
      <c r="BH20" s="302"/>
    </row>
    <row r="21" spans="3:90">
      <c r="C21" s="301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H21" s="302"/>
    </row>
    <row r="22" spans="3:90">
      <c r="C22" s="301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H22" s="302"/>
    </row>
    <row r="23" spans="3:90">
      <c r="C23" s="301"/>
      <c r="BH23" s="302"/>
    </row>
    <row r="24" spans="3:90" ht="22.5" customHeight="1">
      <c r="C24" s="301"/>
      <c r="F24" s="551" t="s">
        <v>325</v>
      </c>
      <c r="G24" s="552"/>
      <c r="H24" s="552"/>
      <c r="I24" s="552"/>
      <c r="J24" s="552"/>
      <c r="K24" s="552"/>
      <c r="L24" s="552"/>
      <c r="M24" s="552"/>
      <c r="N24" s="552"/>
      <c r="O24" s="552"/>
      <c r="BH24" s="302"/>
    </row>
    <row r="25" spans="3:90" ht="7.5" customHeight="1">
      <c r="C25" s="301"/>
      <c r="F25" s="74"/>
      <c r="BH25" s="302"/>
    </row>
    <row r="26" spans="3:90" ht="20.25" thickBot="1">
      <c r="C26" s="301"/>
      <c r="F26" s="75" t="s">
        <v>326</v>
      </c>
      <c r="AG26" s="75" t="s">
        <v>327</v>
      </c>
      <c r="BH26" s="302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  <c r="CA26" s="76"/>
      <c r="CB26" s="76"/>
      <c r="CC26" s="76"/>
      <c r="CD26" s="76"/>
      <c r="CE26" s="76"/>
      <c r="CF26" s="76"/>
      <c r="CG26" s="76"/>
      <c r="CH26" s="76"/>
      <c r="CI26" s="76"/>
      <c r="CJ26" s="76"/>
      <c r="CK26" s="76"/>
      <c r="CL26" s="76"/>
    </row>
    <row r="27" spans="3:90" ht="19.5">
      <c r="C27" s="301"/>
      <c r="F27" s="581" t="s">
        <v>328</v>
      </c>
      <c r="G27" s="582"/>
      <c r="H27" s="582"/>
      <c r="I27" s="582"/>
      <c r="J27" s="582"/>
      <c r="K27" s="582"/>
      <c r="L27" s="582"/>
      <c r="M27" s="582"/>
      <c r="N27" s="582"/>
      <c r="O27" s="582"/>
      <c r="P27" s="582" t="s">
        <v>329</v>
      </c>
      <c r="Q27" s="582"/>
      <c r="R27" s="582"/>
      <c r="S27" s="582"/>
      <c r="T27" s="582"/>
      <c r="U27" s="582"/>
      <c r="V27" s="582"/>
      <c r="W27" s="582"/>
      <c r="X27" s="582" t="s">
        <v>330</v>
      </c>
      <c r="Y27" s="582"/>
      <c r="Z27" s="582"/>
      <c r="AA27" s="582"/>
      <c r="AB27" s="582"/>
      <c r="AC27" s="582"/>
      <c r="AD27" s="583"/>
      <c r="AG27" s="584" t="s">
        <v>328</v>
      </c>
      <c r="AH27" s="585"/>
      <c r="AI27" s="585"/>
      <c r="AJ27" s="585"/>
      <c r="AK27" s="585"/>
      <c r="AL27" s="585"/>
      <c r="AM27" s="585"/>
      <c r="AN27" s="585"/>
      <c r="AO27" s="585"/>
      <c r="AP27" s="585"/>
      <c r="AQ27" s="585" t="s">
        <v>329</v>
      </c>
      <c r="AR27" s="585"/>
      <c r="AS27" s="585"/>
      <c r="AT27" s="585"/>
      <c r="AU27" s="585"/>
      <c r="AV27" s="585"/>
      <c r="AW27" s="585"/>
      <c r="AX27" s="585"/>
      <c r="AY27" s="585" t="s">
        <v>330</v>
      </c>
      <c r="AZ27" s="585"/>
      <c r="BA27" s="585"/>
      <c r="BB27" s="585"/>
      <c r="BC27" s="585"/>
      <c r="BD27" s="585"/>
      <c r="BE27" s="586"/>
      <c r="BH27" s="302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  <c r="CF27" s="76"/>
      <c r="CG27" s="76"/>
      <c r="CH27" s="76"/>
      <c r="CI27" s="76"/>
      <c r="CJ27" s="76"/>
      <c r="CK27" s="76"/>
      <c r="CL27" s="76"/>
    </row>
    <row r="28" spans="3:90" ht="19.5">
      <c r="C28" s="303"/>
      <c r="D28" s="304">
        <v>1</v>
      </c>
      <c r="F28" s="565" t="s">
        <v>331</v>
      </c>
      <c r="G28" s="566"/>
      <c r="H28" s="566"/>
      <c r="I28" s="566"/>
      <c r="J28" s="566"/>
      <c r="K28" s="566"/>
      <c r="L28" s="566"/>
      <c r="M28" s="566"/>
      <c r="N28" s="566"/>
      <c r="O28" s="566"/>
      <c r="P28" s="567"/>
      <c r="Q28" s="567"/>
      <c r="R28" s="567"/>
      <c r="S28" s="567"/>
      <c r="T28" s="567"/>
      <c r="U28" s="567"/>
      <c r="V28" s="567"/>
      <c r="W28" s="567"/>
      <c r="X28" s="568"/>
      <c r="Y28" s="568"/>
      <c r="Z28" s="568"/>
      <c r="AA28" s="568"/>
      <c r="AB28" s="568"/>
      <c r="AC28" s="568"/>
      <c r="AD28" s="569"/>
      <c r="AG28" s="565" t="s">
        <v>332</v>
      </c>
      <c r="AH28" s="566"/>
      <c r="AI28" s="566"/>
      <c r="AJ28" s="566"/>
      <c r="AK28" s="566"/>
      <c r="AL28" s="566"/>
      <c r="AM28" s="566"/>
      <c r="AN28" s="566"/>
      <c r="AO28" s="566"/>
      <c r="AP28" s="566"/>
      <c r="AQ28" s="570"/>
      <c r="AR28" s="570"/>
      <c r="AS28" s="570"/>
      <c r="AT28" s="570"/>
      <c r="AU28" s="570"/>
      <c r="AV28" s="570"/>
      <c r="AW28" s="570"/>
      <c r="AX28" s="570"/>
      <c r="AY28" s="568"/>
      <c r="AZ28" s="568"/>
      <c r="BA28" s="568"/>
      <c r="BB28" s="568"/>
      <c r="BC28" s="568"/>
      <c r="BD28" s="568"/>
      <c r="BE28" s="569"/>
      <c r="BG28" s="304">
        <v>1</v>
      </c>
      <c r="BH28" s="302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  <c r="CF28" s="76"/>
      <c r="CG28" s="76"/>
      <c r="CH28" s="76"/>
      <c r="CI28" s="76"/>
      <c r="CJ28" s="76"/>
      <c r="CK28" s="76"/>
      <c r="CL28" s="76"/>
    </row>
    <row r="29" spans="3:90" ht="20.25" thickBot="1">
      <c r="C29" s="303"/>
      <c r="D29" s="304">
        <v>1</v>
      </c>
      <c r="F29" s="588" t="s">
        <v>333</v>
      </c>
      <c r="G29" s="589"/>
      <c r="H29" s="589"/>
      <c r="I29" s="589"/>
      <c r="J29" s="589"/>
      <c r="K29" s="589"/>
      <c r="L29" s="589"/>
      <c r="M29" s="589"/>
      <c r="N29" s="589"/>
      <c r="O29" s="589"/>
      <c r="P29" s="590"/>
      <c r="Q29" s="590"/>
      <c r="R29" s="590"/>
      <c r="S29" s="590"/>
      <c r="T29" s="590"/>
      <c r="U29" s="590"/>
      <c r="V29" s="590"/>
      <c r="W29" s="590"/>
      <c r="X29" s="563"/>
      <c r="Y29" s="563"/>
      <c r="Z29" s="563"/>
      <c r="AA29" s="563"/>
      <c r="AB29" s="563"/>
      <c r="AC29" s="563"/>
      <c r="AD29" s="564"/>
      <c r="AG29" s="588" t="s">
        <v>334</v>
      </c>
      <c r="AH29" s="589"/>
      <c r="AI29" s="589"/>
      <c r="AJ29" s="589"/>
      <c r="AK29" s="589"/>
      <c r="AL29" s="589"/>
      <c r="AM29" s="589"/>
      <c r="AN29" s="589"/>
      <c r="AO29" s="589"/>
      <c r="AP29" s="589"/>
      <c r="AQ29" s="591"/>
      <c r="AR29" s="591"/>
      <c r="AS29" s="591"/>
      <c r="AT29" s="591"/>
      <c r="AU29" s="591"/>
      <c r="AV29" s="591"/>
      <c r="AW29" s="591"/>
      <c r="AX29" s="591"/>
      <c r="AY29" s="563"/>
      <c r="AZ29" s="563"/>
      <c r="BA29" s="563"/>
      <c r="BB29" s="563"/>
      <c r="BC29" s="563"/>
      <c r="BD29" s="563"/>
      <c r="BE29" s="564"/>
      <c r="BG29" s="304">
        <v>1</v>
      </c>
      <c r="BH29" s="302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  <c r="CB29" s="76"/>
      <c r="CC29" s="76"/>
      <c r="CD29" s="76"/>
      <c r="CE29" s="76"/>
      <c r="CF29" s="76"/>
      <c r="CG29" s="76"/>
      <c r="CH29" s="76"/>
      <c r="CI29" s="76"/>
      <c r="CJ29" s="76"/>
      <c r="CK29" s="76"/>
      <c r="CL29" s="76"/>
    </row>
    <row r="30" spans="3:90">
      <c r="C30" s="303"/>
      <c r="D30" s="304"/>
      <c r="X30" s="587"/>
      <c r="Y30" s="587"/>
      <c r="Z30" s="587"/>
      <c r="AA30" s="587"/>
      <c r="AB30" s="587"/>
      <c r="AC30" s="587"/>
      <c r="AD30" s="587"/>
      <c r="BG30" s="304"/>
      <c r="BH30" s="302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  <c r="CA30" s="76"/>
      <c r="CB30" s="76"/>
      <c r="CC30" s="76"/>
      <c r="CD30" s="76"/>
      <c r="CE30" s="76"/>
      <c r="CF30" s="76"/>
      <c r="CG30" s="76"/>
      <c r="CH30" s="76"/>
      <c r="CI30" s="76"/>
      <c r="CJ30" s="76"/>
      <c r="CK30" s="76"/>
      <c r="CL30" s="76"/>
    </row>
    <row r="31" spans="3:90" ht="20.25" thickBot="1">
      <c r="C31" s="303"/>
      <c r="D31" s="304"/>
      <c r="F31" s="75" t="s">
        <v>335</v>
      </c>
      <c r="AD31" s="305"/>
      <c r="AG31" s="75" t="s">
        <v>336</v>
      </c>
      <c r="AH31" s="306"/>
      <c r="BG31" s="304"/>
      <c r="BH31" s="302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  <c r="CB31" s="76"/>
      <c r="CC31" s="76"/>
      <c r="CD31" s="76"/>
      <c r="CE31" s="76"/>
      <c r="CF31" s="76"/>
      <c r="CG31" s="76"/>
      <c r="CH31" s="76"/>
      <c r="CI31" s="76"/>
      <c r="CJ31" s="76"/>
      <c r="CK31" s="76"/>
      <c r="CL31" s="76"/>
    </row>
    <row r="32" spans="3:90" ht="19.5">
      <c r="C32" s="303"/>
      <c r="D32" s="304"/>
      <c r="F32" s="584" t="s">
        <v>328</v>
      </c>
      <c r="G32" s="585"/>
      <c r="H32" s="585"/>
      <c r="I32" s="585"/>
      <c r="J32" s="585"/>
      <c r="K32" s="585"/>
      <c r="L32" s="585"/>
      <c r="M32" s="585"/>
      <c r="N32" s="585"/>
      <c r="O32" s="585"/>
      <c r="P32" s="585" t="s">
        <v>329</v>
      </c>
      <c r="Q32" s="585"/>
      <c r="R32" s="585"/>
      <c r="S32" s="585"/>
      <c r="T32" s="585"/>
      <c r="U32" s="585"/>
      <c r="V32" s="585"/>
      <c r="W32" s="585"/>
      <c r="X32" s="585" t="s">
        <v>330</v>
      </c>
      <c r="Y32" s="585"/>
      <c r="Z32" s="585"/>
      <c r="AA32" s="585"/>
      <c r="AB32" s="585"/>
      <c r="AC32" s="585"/>
      <c r="AD32" s="586"/>
      <c r="AG32" s="584" t="s">
        <v>328</v>
      </c>
      <c r="AH32" s="585"/>
      <c r="AI32" s="585"/>
      <c r="AJ32" s="585"/>
      <c r="AK32" s="585"/>
      <c r="AL32" s="585"/>
      <c r="AM32" s="585"/>
      <c r="AN32" s="585"/>
      <c r="AO32" s="585"/>
      <c r="AP32" s="585"/>
      <c r="AQ32" s="585" t="s">
        <v>329</v>
      </c>
      <c r="AR32" s="585"/>
      <c r="AS32" s="585"/>
      <c r="AT32" s="585"/>
      <c r="AU32" s="585"/>
      <c r="AV32" s="585"/>
      <c r="AW32" s="585"/>
      <c r="AX32" s="585"/>
      <c r="AY32" s="585" t="s">
        <v>330</v>
      </c>
      <c r="AZ32" s="585"/>
      <c r="BA32" s="585"/>
      <c r="BB32" s="585"/>
      <c r="BC32" s="585"/>
      <c r="BD32" s="585"/>
      <c r="BE32" s="586"/>
      <c r="BG32" s="304"/>
      <c r="BH32" s="302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  <c r="BZ32" s="76"/>
      <c r="CA32" s="76"/>
      <c r="CB32" s="76"/>
      <c r="CC32" s="76"/>
      <c r="CD32" s="76"/>
      <c r="CE32" s="76"/>
      <c r="CF32" s="76"/>
      <c r="CG32" s="76"/>
      <c r="CH32" s="76"/>
      <c r="CI32" s="76"/>
      <c r="CJ32" s="76"/>
      <c r="CK32" s="76"/>
      <c r="CL32" s="76"/>
    </row>
    <row r="33" spans="3:90" ht="19.5">
      <c r="C33" s="303"/>
      <c r="D33" s="304">
        <v>1</v>
      </c>
      <c r="F33" s="565" t="s">
        <v>337</v>
      </c>
      <c r="G33" s="566"/>
      <c r="H33" s="566"/>
      <c r="I33" s="566"/>
      <c r="J33" s="566"/>
      <c r="K33" s="566"/>
      <c r="L33" s="566"/>
      <c r="M33" s="566"/>
      <c r="N33" s="566"/>
      <c r="O33" s="566"/>
      <c r="P33" s="594"/>
      <c r="Q33" s="594"/>
      <c r="R33" s="594"/>
      <c r="S33" s="594"/>
      <c r="T33" s="594"/>
      <c r="U33" s="594"/>
      <c r="V33" s="594"/>
      <c r="W33" s="594"/>
      <c r="X33" s="568"/>
      <c r="Y33" s="568"/>
      <c r="Z33" s="568"/>
      <c r="AA33" s="568"/>
      <c r="AB33" s="568"/>
      <c r="AC33" s="568"/>
      <c r="AD33" s="569"/>
      <c r="AG33" s="565" t="s">
        <v>338</v>
      </c>
      <c r="AH33" s="566"/>
      <c r="AI33" s="566"/>
      <c r="AJ33" s="566"/>
      <c r="AK33" s="566"/>
      <c r="AL33" s="566"/>
      <c r="AM33" s="566"/>
      <c r="AN33" s="566"/>
      <c r="AO33" s="566"/>
      <c r="AP33" s="566"/>
      <c r="AQ33" s="570"/>
      <c r="AR33" s="570"/>
      <c r="AS33" s="570"/>
      <c r="AT33" s="570"/>
      <c r="AU33" s="570"/>
      <c r="AV33" s="570"/>
      <c r="AW33" s="570"/>
      <c r="AX33" s="570"/>
      <c r="AY33" s="568"/>
      <c r="AZ33" s="568"/>
      <c r="BA33" s="568"/>
      <c r="BB33" s="568"/>
      <c r="BC33" s="568"/>
      <c r="BD33" s="568"/>
      <c r="BE33" s="569"/>
      <c r="BG33" s="304">
        <v>1</v>
      </c>
      <c r="BH33" s="302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  <c r="CE33" s="76"/>
      <c r="CF33" s="76"/>
      <c r="CG33" s="76"/>
      <c r="CH33" s="76"/>
      <c r="CI33" s="76"/>
      <c r="CJ33" s="76"/>
      <c r="CK33" s="76"/>
      <c r="CL33" s="76"/>
    </row>
    <row r="34" spans="3:90" ht="20.25" thickBot="1">
      <c r="C34" s="303"/>
      <c r="D34" s="304">
        <v>1</v>
      </c>
      <c r="F34" s="588" t="s">
        <v>339</v>
      </c>
      <c r="G34" s="589"/>
      <c r="H34" s="589"/>
      <c r="I34" s="589"/>
      <c r="J34" s="589"/>
      <c r="K34" s="589"/>
      <c r="L34" s="589"/>
      <c r="M34" s="589"/>
      <c r="N34" s="589"/>
      <c r="O34" s="589"/>
      <c r="P34" s="592"/>
      <c r="Q34" s="592"/>
      <c r="R34" s="592"/>
      <c r="S34" s="592"/>
      <c r="T34" s="592"/>
      <c r="U34" s="592"/>
      <c r="V34" s="592"/>
      <c r="W34" s="592"/>
      <c r="X34" s="563"/>
      <c r="Y34" s="563"/>
      <c r="Z34" s="563"/>
      <c r="AA34" s="563"/>
      <c r="AB34" s="563"/>
      <c r="AC34" s="563"/>
      <c r="AD34" s="564"/>
      <c r="AG34" s="588" t="s">
        <v>340</v>
      </c>
      <c r="AH34" s="589"/>
      <c r="AI34" s="589"/>
      <c r="AJ34" s="589"/>
      <c r="AK34" s="589"/>
      <c r="AL34" s="589"/>
      <c r="AM34" s="589"/>
      <c r="AN34" s="589"/>
      <c r="AO34" s="589"/>
      <c r="AP34" s="589"/>
      <c r="AQ34" s="593"/>
      <c r="AR34" s="593"/>
      <c r="AS34" s="593"/>
      <c r="AT34" s="593"/>
      <c r="AU34" s="593"/>
      <c r="AV34" s="593"/>
      <c r="AW34" s="593"/>
      <c r="AX34" s="593"/>
      <c r="AY34" s="563"/>
      <c r="AZ34" s="563"/>
      <c r="BA34" s="563"/>
      <c r="BB34" s="563"/>
      <c r="BC34" s="563"/>
      <c r="BD34" s="563"/>
      <c r="BE34" s="564"/>
      <c r="BG34" s="304">
        <v>1</v>
      </c>
      <c r="BH34" s="302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</row>
    <row r="35" spans="3:90" ht="20.25" thickBot="1">
      <c r="C35" s="303"/>
      <c r="D35" s="304"/>
      <c r="AG35" s="75" t="s">
        <v>341</v>
      </c>
      <c r="AH35" s="306"/>
      <c r="BG35" s="304"/>
      <c r="BH35" s="302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</row>
    <row r="36" spans="3:90" ht="20.25" thickBot="1">
      <c r="C36" s="303"/>
      <c r="D36" s="304"/>
      <c r="F36" s="75" t="s">
        <v>342</v>
      </c>
      <c r="AD36" s="305"/>
      <c r="AG36" s="584" t="s">
        <v>328</v>
      </c>
      <c r="AH36" s="585"/>
      <c r="AI36" s="585"/>
      <c r="AJ36" s="585"/>
      <c r="AK36" s="585"/>
      <c r="AL36" s="585"/>
      <c r="AM36" s="585"/>
      <c r="AN36" s="585"/>
      <c r="AO36" s="585"/>
      <c r="AP36" s="585"/>
      <c r="AQ36" s="585" t="s">
        <v>329</v>
      </c>
      <c r="AR36" s="585"/>
      <c r="AS36" s="585"/>
      <c r="AT36" s="585"/>
      <c r="AU36" s="585"/>
      <c r="AV36" s="585"/>
      <c r="AW36" s="585"/>
      <c r="AX36" s="585"/>
      <c r="AY36" s="585" t="s">
        <v>330</v>
      </c>
      <c r="AZ36" s="585"/>
      <c r="BA36" s="585"/>
      <c r="BB36" s="585"/>
      <c r="BC36" s="585"/>
      <c r="BD36" s="585"/>
      <c r="BE36" s="586"/>
      <c r="BG36" s="304"/>
      <c r="BH36" s="302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</row>
    <row r="37" spans="3:90" ht="20.25" thickBot="1">
      <c r="C37" s="303"/>
      <c r="D37" s="304"/>
      <c r="F37" s="584" t="s">
        <v>328</v>
      </c>
      <c r="G37" s="585"/>
      <c r="H37" s="585"/>
      <c r="I37" s="585"/>
      <c r="J37" s="585"/>
      <c r="K37" s="585"/>
      <c r="L37" s="585"/>
      <c r="M37" s="585"/>
      <c r="N37" s="585"/>
      <c r="O37" s="585"/>
      <c r="P37" s="585" t="s">
        <v>329</v>
      </c>
      <c r="Q37" s="585"/>
      <c r="R37" s="585"/>
      <c r="S37" s="585"/>
      <c r="T37" s="585"/>
      <c r="U37" s="585"/>
      <c r="V37" s="585"/>
      <c r="W37" s="585"/>
      <c r="X37" s="585" t="s">
        <v>330</v>
      </c>
      <c r="Y37" s="585"/>
      <c r="Z37" s="585"/>
      <c r="AA37" s="585"/>
      <c r="AB37" s="585"/>
      <c r="AC37" s="585"/>
      <c r="AD37" s="586"/>
      <c r="AG37" s="595" t="s">
        <v>343</v>
      </c>
      <c r="AH37" s="596"/>
      <c r="AI37" s="596"/>
      <c r="AJ37" s="596"/>
      <c r="AK37" s="596"/>
      <c r="AL37" s="596"/>
      <c r="AM37" s="596"/>
      <c r="AN37" s="596"/>
      <c r="AO37" s="596"/>
      <c r="AP37" s="596"/>
      <c r="AQ37" s="597"/>
      <c r="AR37" s="597"/>
      <c r="AS37" s="597"/>
      <c r="AT37" s="597"/>
      <c r="AU37" s="597"/>
      <c r="AV37" s="597"/>
      <c r="AW37" s="597"/>
      <c r="AX37" s="597"/>
      <c r="AY37" s="563"/>
      <c r="AZ37" s="563"/>
      <c r="BA37" s="563"/>
      <c r="BB37" s="563"/>
      <c r="BC37" s="563"/>
      <c r="BD37" s="563"/>
      <c r="BE37" s="564"/>
      <c r="BG37" s="304">
        <v>1</v>
      </c>
      <c r="BH37" s="302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</row>
    <row r="38" spans="3:90" ht="19.5">
      <c r="C38" s="303"/>
      <c r="D38" s="304">
        <v>1</v>
      </c>
      <c r="F38" s="565" t="s">
        <v>344</v>
      </c>
      <c r="G38" s="566"/>
      <c r="H38" s="566"/>
      <c r="I38" s="566"/>
      <c r="J38" s="566"/>
      <c r="K38" s="566"/>
      <c r="L38" s="566"/>
      <c r="M38" s="566"/>
      <c r="N38" s="566"/>
      <c r="O38" s="566"/>
      <c r="P38" s="594"/>
      <c r="Q38" s="594"/>
      <c r="R38" s="594"/>
      <c r="S38" s="594"/>
      <c r="T38" s="594"/>
      <c r="U38" s="594"/>
      <c r="V38" s="594"/>
      <c r="W38" s="594"/>
      <c r="X38" s="568"/>
      <c r="Y38" s="568"/>
      <c r="Z38" s="568"/>
      <c r="AA38" s="568"/>
      <c r="AB38" s="568"/>
      <c r="AC38" s="568"/>
      <c r="AD38" s="569"/>
      <c r="AG38" s="598" t="s">
        <v>345</v>
      </c>
      <c r="AH38" s="599"/>
      <c r="AI38" s="599"/>
      <c r="AJ38" s="599"/>
      <c r="AK38" s="599"/>
      <c r="AL38" s="599"/>
      <c r="AM38" s="599"/>
      <c r="AN38" s="599"/>
      <c r="AO38" s="599"/>
      <c r="AP38" s="599"/>
      <c r="AQ38" s="599"/>
      <c r="AR38" s="599"/>
      <c r="AS38" s="599"/>
      <c r="AT38" s="599"/>
      <c r="AU38" s="599"/>
      <c r="AV38" s="599"/>
      <c r="AW38" s="599"/>
      <c r="AX38" s="599"/>
      <c r="AY38" s="599"/>
      <c r="AZ38" s="599"/>
      <c r="BA38" s="599"/>
      <c r="BB38" s="599"/>
      <c r="BC38" s="599"/>
      <c r="BD38" s="599"/>
      <c r="BE38" s="599"/>
      <c r="BG38" s="304"/>
      <c r="BH38" s="302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  <c r="CE38" s="76"/>
      <c r="CF38" s="76"/>
      <c r="CG38" s="76"/>
      <c r="CH38" s="76"/>
      <c r="CI38" s="76"/>
      <c r="CJ38" s="76"/>
      <c r="CK38" s="76"/>
      <c r="CL38" s="76"/>
    </row>
    <row r="39" spans="3:90" ht="20.25" thickBot="1">
      <c r="C39" s="303"/>
      <c r="D39" s="304">
        <v>1</v>
      </c>
      <c r="F39" s="588" t="s">
        <v>346</v>
      </c>
      <c r="G39" s="589"/>
      <c r="H39" s="589"/>
      <c r="I39" s="589"/>
      <c r="J39" s="589"/>
      <c r="K39" s="589"/>
      <c r="L39" s="589"/>
      <c r="M39" s="589"/>
      <c r="N39" s="589"/>
      <c r="O39" s="589"/>
      <c r="P39" s="604"/>
      <c r="Q39" s="604"/>
      <c r="R39" s="604"/>
      <c r="S39" s="604"/>
      <c r="T39" s="604"/>
      <c r="U39" s="604"/>
      <c r="V39" s="604"/>
      <c r="W39" s="604"/>
      <c r="X39" s="563"/>
      <c r="Y39" s="563"/>
      <c r="Z39" s="563"/>
      <c r="AA39" s="563"/>
      <c r="AB39" s="563"/>
      <c r="AC39" s="563"/>
      <c r="AD39" s="564"/>
      <c r="AG39" s="599"/>
      <c r="AH39" s="599"/>
      <c r="AI39" s="599"/>
      <c r="AJ39" s="599"/>
      <c r="AK39" s="599"/>
      <c r="AL39" s="599"/>
      <c r="AM39" s="599"/>
      <c r="AN39" s="599"/>
      <c r="AO39" s="599"/>
      <c r="AP39" s="599"/>
      <c r="AQ39" s="599"/>
      <c r="AR39" s="599"/>
      <c r="AS39" s="599"/>
      <c r="AT39" s="599"/>
      <c r="AU39" s="599"/>
      <c r="AV39" s="599"/>
      <c r="AW39" s="599"/>
      <c r="AX39" s="599"/>
      <c r="AY39" s="599"/>
      <c r="AZ39" s="599"/>
      <c r="BA39" s="599"/>
      <c r="BB39" s="599"/>
      <c r="BC39" s="599"/>
      <c r="BD39" s="599"/>
      <c r="BE39" s="599"/>
      <c r="BG39" s="304"/>
      <c r="BH39" s="302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</row>
    <row r="40" spans="3:90" ht="6" customHeight="1">
      <c r="C40" s="301"/>
      <c r="BH40" s="302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</row>
    <row r="41" spans="3:90" ht="16.5" customHeight="1">
      <c r="C41" s="301"/>
      <c r="AG41" s="598"/>
      <c r="AH41" s="599"/>
      <c r="AI41" s="599"/>
      <c r="AJ41" s="599"/>
      <c r="AK41" s="599"/>
      <c r="AL41" s="599"/>
      <c r="AM41" s="599"/>
      <c r="AN41" s="599"/>
      <c r="AO41" s="599"/>
      <c r="AP41" s="599"/>
      <c r="AQ41" s="599"/>
      <c r="AR41" s="599"/>
      <c r="AS41" s="599"/>
      <c r="AT41" s="599"/>
      <c r="AU41" s="599"/>
      <c r="AV41" s="599"/>
      <c r="AW41" s="599"/>
      <c r="AX41" s="599"/>
      <c r="AY41" s="599"/>
      <c r="AZ41" s="599"/>
      <c r="BA41" s="599"/>
      <c r="BB41" s="599"/>
      <c r="BC41" s="599"/>
      <c r="BD41" s="599"/>
      <c r="BE41" s="599"/>
      <c r="BH41" s="302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</row>
    <row r="42" spans="3:90">
      <c r="C42" s="301"/>
      <c r="AG42" s="599"/>
      <c r="AH42" s="599"/>
      <c r="AI42" s="599"/>
      <c r="AJ42" s="599"/>
      <c r="AK42" s="599"/>
      <c r="AL42" s="599"/>
      <c r="AM42" s="599"/>
      <c r="AN42" s="599"/>
      <c r="AO42" s="599"/>
      <c r="AP42" s="599"/>
      <c r="AQ42" s="599"/>
      <c r="AR42" s="599"/>
      <c r="AS42" s="599"/>
      <c r="AT42" s="599"/>
      <c r="AU42" s="599"/>
      <c r="AV42" s="599"/>
      <c r="AW42" s="599"/>
      <c r="AX42" s="599"/>
      <c r="AY42" s="599"/>
      <c r="AZ42" s="599"/>
      <c r="BA42" s="599"/>
      <c r="BB42" s="599"/>
      <c r="BC42" s="599"/>
      <c r="BD42" s="599"/>
      <c r="BE42" s="599"/>
      <c r="BH42" s="302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</row>
    <row r="43" spans="3:90">
      <c r="C43" s="301"/>
      <c r="AG43" s="307"/>
      <c r="AH43" s="307"/>
      <c r="AI43" s="307"/>
      <c r="AJ43" s="307"/>
      <c r="AK43" s="307"/>
      <c r="AL43" s="307"/>
      <c r="AM43" s="307"/>
      <c r="AN43" s="307"/>
      <c r="AO43" s="307"/>
      <c r="AP43" s="307"/>
      <c r="AQ43" s="307"/>
      <c r="AR43" s="307"/>
      <c r="AS43" s="307"/>
      <c r="AT43" s="307"/>
      <c r="AU43" s="307"/>
      <c r="AV43" s="307"/>
      <c r="AW43" s="307"/>
      <c r="AX43" s="307"/>
      <c r="AY43" s="307"/>
      <c r="AZ43" s="307"/>
      <c r="BA43" s="307"/>
      <c r="BB43" s="307"/>
      <c r="BC43" s="307"/>
      <c r="BD43" s="307"/>
      <c r="BE43" s="307"/>
      <c r="BH43" s="302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  <c r="CE43" s="76"/>
      <c r="CF43" s="76"/>
      <c r="CG43" s="76"/>
      <c r="CH43" s="76"/>
      <c r="CI43" s="76"/>
      <c r="CJ43" s="76"/>
      <c r="CK43" s="76"/>
      <c r="CL43" s="76"/>
    </row>
    <row r="44" spans="3:90">
      <c r="C44" s="301"/>
      <c r="AG44" s="307"/>
      <c r="AH44" s="307"/>
      <c r="AI44" s="307"/>
      <c r="AJ44" s="307"/>
      <c r="AK44" s="307"/>
      <c r="AL44" s="307"/>
      <c r="AM44" s="307"/>
      <c r="AN44" s="307"/>
      <c r="AO44" s="307"/>
      <c r="AP44" s="307"/>
      <c r="AQ44" s="307"/>
      <c r="AR44" s="307"/>
      <c r="AS44" s="307"/>
      <c r="AT44" s="307"/>
      <c r="AU44" s="307"/>
      <c r="AV44" s="307"/>
      <c r="AW44" s="307"/>
      <c r="AX44" s="307"/>
      <c r="AY44" s="307"/>
      <c r="AZ44" s="307"/>
      <c r="BA44" s="307"/>
      <c r="BB44" s="307"/>
      <c r="BC44" s="307"/>
      <c r="BD44" s="307"/>
      <c r="BE44" s="307"/>
      <c r="BH44" s="302"/>
      <c r="BN44" s="76"/>
      <c r="BO44" s="76"/>
      <c r="BP44" s="76"/>
      <c r="BQ44" s="76"/>
      <c r="BR44" s="76"/>
      <c r="BS44" s="76"/>
      <c r="BT44" s="76"/>
      <c r="BU44" s="76"/>
      <c r="BV44" s="76"/>
      <c r="BW44" s="76"/>
      <c r="BX44" s="76"/>
      <c r="BY44" s="76"/>
      <c r="BZ44" s="76"/>
      <c r="CA44" s="76"/>
      <c r="CB44" s="76"/>
      <c r="CC44" s="76"/>
      <c r="CD44" s="76"/>
      <c r="CE44" s="76"/>
      <c r="CF44" s="76"/>
      <c r="CG44" s="76"/>
      <c r="CH44" s="76"/>
      <c r="CI44" s="76"/>
      <c r="CJ44" s="76"/>
      <c r="CK44" s="76"/>
      <c r="CL44" s="76"/>
    </row>
    <row r="45" spans="3:90" ht="22.5" customHeight="1">
      <c r="C45" s="301"/>
      <c r="F45" s="551" t="s">
        <v>347</v>
      </c>
      <c r="G45" s="552"/>
      <c r="H45" s="552"/>
      <c r="I45" s="552"/>
      <c r="J45" s="552"/>
      <c r="K45" s="552"/>
      <c r="L45" s="552"/>
      <c r="M45" s="552"/>
      <c r="N45" s="552"/>
      <c r="O45" s="552"/>
      <c r="BH45" s="302"/>
    </row>
    <row r="46" spans="3:90" ht="7.5" customHeight="1">
      <c r="C46" s="301"/>
      <c r="F46" s="74"/>
      <c r="L46" s="76"/>
      <c r="BH46" s="302"/>
    </row>
    <row r="47" spans="3:90" ht="20.25" thickBot="1">
      <c r="C47" s="301"/>
      <c r="F47" s="75" t="s">
        <v>348</v>
      </c>
      <c r="L47" s="76"/>
      <c r="AK47" s="75" t="s">
        <v>349</v>
      </c>
      <c r="BH47" s="302"/>
    </row>
    <row r="48" spans="3:90">
      <c r="C48" s="301"/>
      <c r="F48" s="308"/>
      <c r="G48" s="309"/>
      <c r="H48" s="309"/>
      <c r="I48" s="309"/>
      <c r="J48" s="309"/>
      <c r="K48" s="310"/>
      <c r="L48" s="311"/>
      <c r="M48" s="312"/>
      <c r="N48" s="312"/>
      <c r="O48" s="312"/>
      <c r="P48" s="312"/>
      <c r="Q48" s="313"/>
      <c r="R48" s="311"/>
      <c r="S48" s="312"/>
      <c r="T48" s="312"/>
      <c r="U48" s="312"/>
      <c r="V48" s="312"/>
      <c r="W48" s="313"/>
      <c r="X48" s="311"/>
      <c r="Y48" s="312"/>
      <c r="Z48" s="312"/>
      <c r="AA48" s="312"/>
      <c r="AB48" s="312"/>
      <c r="AC48" s="313"/>
      <c r="AD48" s="311"/>
      <c r="AE48" s="312"/>
      <c r="AF48" s="312"/>
      <c r="AG48" s="312"/>
      <c r="AH48" s="312"/>
      <c r="AI48" s="314"/>
      <c r="AK48" s="600" t="s">
        <v>350</v>
      </c>
      <c r="AL48" s="601"/>
      <c r="AM48" s="601"/>
      <c r="AN48" s="601" t="s">
        <v>351</v>
      </c>
      <c r="AO48" s="601"/>
      <c r="AP48" s="601"/>
      <c r="AQ48" s="315"/>
      <c r="AR48" s="316"/>
      <c r="AS48" s="317"/>
      <c r="AT48" s="317"/>
      <c r="AU48" s="317"/>
      <c r="AV48" s="317"/>
      <c r="AW48" s="317"/>
      <c r="AX48" s="317"/>
      <c r="AY48" s="317"/>
      <c r="AZ48" s="317"/>
      <c r="BA48" s="317"/>
      <c r="BB48" s="317"/>
      <c r="BC48" s="317"/>
      <c r="BD48" s="317"/>
      <c r="BE48" s="318"/>
      <c r="BH48" s="302"/>
    </row>
    <row r="49" spans="3:60">
      <c r="C49" s="301"/>
      <c r="F49" s="319"/>
      <c r="G49" s="76"/>
      <c r="H49" s="76"/>
      <c r="I49" s="76"/>
      <c r="J49" s="76"/>
      <c r="K49" s="320"/>
      <c r="L49" s="321"/>
      <c r="M49" s="76"/>
      <c r="N49" s="76"/>
      <c r="O49" s="76"/>
      <c r="P49" s="76"/>
      <c r="Q49" s="322"/>
      <c r="R49" s="321"/>
      <c r="S49" s="76"/>
      <c r="T49" s="76"/>
      <c r="U49" s="76"/>
      <c r="V49" s="76"/>
      <c r="W49" s="322"/>
      <c r="X49" s="321"/>
      <c r="Y49" s="76"/>
      <c r="Z49" s="76"/>
      <c r="AA49" s="76"/>
      <c r="AB49" s="76"/>
      <c r="AC49" s="322"/>
      <c r="AD49" s="321"/>
      <c r="AE49" s="76"/>
      <c r="AF49" s="76"/>
      <c r="AG49" s="76"/>
      <c r="AH49" s="76"/>
      <c r="AI49" s="323"/>
      <c r="AK49" s="602">
        <v>3</v>
      </c>
      <c r="AL49" s="603"/>
      <c r="AM49" s="603"/>
      <c r="AN49" s="603">
        <v>1</v>
      </c>
      <c r="AO49" s="603"/>
      <c r="AP49" s="603"/>
      <c r="AQ49" s="324"/>
      <c r="AR49" s="304"/>
      <c r="BE49" s="325"/>
      <c r="BH49" s="302"/>
    </row>
    <row r="50" spans="3:60">
      <c r="C50" s="301"/>
      <c r="F50" s="319"/>
      <c r="G50" s="76"/>
      <c r="H50" s="76"/>
      <c r="I50" s="76"/>
      <c r="J50" s="76"/>
      <c r="K50" s="320"/>
      <c r="L50" s="326"/>
      <c r="M50" s="76"/>
      <c r="N50" s="76"/>
      <c r="O50" s="76"/>
      <c r="P50" s="76"/>
      <c r="Q50" s="322"/>
      <c r="R50" s="326"/>
      <c r="S50" s="76"/>
      <c r="T50" s="76"/>
      <c r="U50" s="76"/>
      <c r="V50" s="76"/>
      <c r="W50" s="322"/>
      <c r="X50" s="326"/>
      <c r="Y50" s="76"/>
      <c r="Z50" s="76"/>
      <c r="AA50" s="76"/>
      <c r="AB50" s="76"/>
      <c r="AC50" s="322"/>
      <c r="AD50" s="326"/>
      <c r="AE50" s="76"/>
      <c r="AF50" s="76"/>
      <c r="AG50" s="76"/>
      <c r="AH50" s="76"/>
      <c r="AI50" s="323"/>
      <c r="AK50" s="327"/>
      <c r="AL50" s="324"/>
      <c r="AM50" s="324"/>
      <c r="AN50" s="324"/>
      <c r="AO50" s="324"/>
      <c r="AP50" s="324"/>
      <c r="AQ50" s="324"/>
      <c r="AR50" s="304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325"/>
      <c r="BH50" s="302"/>
    </row>
    <row r="51" spans="3:60">
      <c r="C51" s="301"/>
      <c r="F51" s="319"/>
      <c r="G51" s="76"/>
      <c r="H51" s="76"/>
      <c r="I51" s="76"/>
      <c r="J51" s="76"/>
      <c r="K51" s="320"/>
      <c r="L51" s="326"/>
      <c r="M51" s="76"/>
      <c r="N51" s="76"/>
      <c r="O51" s="76"/>
      <c r="P51" s="76"/>
      <c r="Q51" s="322"/>
      <c r="R51" s="326"/>
      <c r="S51" s="76"/>
      <c r="T51" s="76"/>
      <c r="U51" s="76"/>
      <c r="V51" s="76"/>
      <c r="W51" s="322"/>
      <c r="X51" s="326"/>
      <c r="Y51" s="76"/>
      <c r="Z51" s="76"/>
      <c r="AA51" s="76"/>
      <c r="AB51" s="76"/>
      <c r="AC51" s="322"/>
      <c r="AD51" s="326"/>
      <c r="AE51" s="76"/>
      <c r="AF51" s="76"/>
      <c r="AG51" s="76"/>
      <c r="AH51" s="76"/>
      <c r="AI51" s="323"/>
      <c r="AK51" s="328"/>
      <c r="AL51" s="304"/>
      <c r="AM51" s="304"/>
      <c r="AN51" s="304"/>
      <c r="AO51" s="304"/>
      <c r="AP51" s="304"/>
      <c r="AQ51" s="304"/>
      <c r="AR51" s="304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325"/>
      <c r="BH51" s="302"/>
    </row>
    <row r="52" spans="3:60">
      <c r="C52" s="301"/>
      <c r="F52" s="319"/>
      <c r="G52" s="76"/>
      <c r="H52" s="76"/>
      <c r="I52" s="76"/>
      <c r="J52" s="76"/>
      <c r="K52" s="320"/>
      <c r="L52" s="326"/>
      <c r="M52" s="76"/>
      <c r="N52" s="76"/>
      <c r="O52" s="76"/>
      <c r="P52" s="76"/>
      <c r="Q52" s="322"/>
      <c r="R52" s="326"/>
      <c r="S52" s="76"/>
      <c r="T52" s="76"/>
      <c r="U52" s="76"/>
      <c r="V52" s="76"/>
      <c r="W52" s="322"/>
      <c r="X52" s="326"/>
      <c r="Y52" s="76"/>
      <c r="Z52" s="76"/>
      <c r="AA52" s="76"/>
      <c r="AB52" s="76"/>
      <c r="AC52" s="322"/>
      <c r="AD52" s="326"/>
      <c r="AE52" s="76"/>
      <c r="AF52" s="76"/>
      <c r="AG52" s="76"/>
      <c r="AH52" s="76"/>
      <c r="AI52" s="323"/>
      <c r="AK52" s="319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325"/>
      <c r="BH52" s="302"/>
    </row>
    <row r="53" spans="3:60">
      <c r="C53" s="301"/>
      <c r="F53" s="319"/>
      <c r="G53" s="76"/>
      <c r="H53" s="76"/>
      <c r="I53" s="76"/>
      <c r="J53" s="76"/>
      <c r="K53" s="320"/>
      <c r="L53" s="326"/>
      <c r="M53" s="76"/>
      <c r="N53" s="76"/>
      <c r="O53" s="76"/>
      <c r="P53" s="76"/>
      <c r="Q53" s="322"/>
      <c r="R53" s="326"/>
      <c r="S53" s="76"/>
      <c r="T53" s="76"/>
      <c r="U53" s="76"/>
      <c r="V53" s="76"/>
      <c r="W53" s="322"/>
      <c r="X53" s="326"/>
      <c r="Y53" s="76"/>
      <c r="Z53" s="76"/>
      <c r="AA53" s="76"/>
      <c r="AB53" s="76"/>
      <c r="AC53" s="322"/>
      <c r="AD53" s="326"/>
      <c r="AE53" s="76"/>
      <c r="AF53" s="76"/>
      <c r="AG53" s="76"/>
      <c r="AH53" s="76"/>
      <c r="AI53" s="323"/>
      <c r="AK53" s="319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325"/>
      <c r="BH53" s="302"/>
    </row>
    <row r="54" spans="3:60" ht="16.5" customHeight="1">
      <c r="C54" s="301"/>
      <c r="F54" s="617" t="s">
        <v>350</v>
      </c>
      <c r="G54" s="605"/>
      <c r="H54" s="605"/>
      <c r="I54" s="606" t="s">
        <v>352</v>
      </c>
      <c r="J54" s="606"/>
      <c r="K54" s="606"/>
      <c r="L54" s="605" t="s">
        <v>350</v>
      </c>
      <c r="M54" s="605"/>
      <c r="N54" s="605"/>
      <c r="O54" s="606" t="s">
        <v>352</v>
      </c>
      <c r="P54" s="606"/>
      <c r="Q54" s="606"/>
      <c r="R54" s="605" t="s">
        <v>350</v>
      </c>
      <c r="S54" s="605"/>
      <c r="T54" s="605"/>
      <c r="U54" s="606" t="s">
        <v>352</v>
      </c>
      <c r="V54" s="606"/>
      <c r="W54" s="606"/>
      <c r="X54" s="605" t="s">
        <v>350</v>
      </c>
      <c r="Y54" s="605"/>
      <c r="Z54" s="605"/>
      <c r="AA54" s="606" t="s">
        <v>352</v>
      </c>
      <c r="AB54" s="606"/>
      <c r="AC54" s="606"/>
      <c r="AD54" s="605" t="s">
        <v>350</v>
      </c>
      <c r="AE54" s="605"/>
      <c r="AF54" s="605"/>
      <c r="AG54" s="606" t="s">
        <v>352</v>
      </c>
      <c r="AH54" s="606"/>
      <c r="AI54" s="607"/>
      <c r="AK54" s="608" t="s">
        <v>353</v>
      </c>
      <c r="AL54" s="609"/>
      <c r="AM54" s="609"/>
      <c r="AN54" s="609"/>
      <c r="AO54" s="609"/>
      <c r="AP54" s="609"/>
      <c r="AQ54" s="609"/>
      <c r="AR54" s="609"/>
      <c r="AS54" s="609"/>
      <c r="AT54" s="609"/>
      <c r="AU54" s="609"/>
      <c r="AV54" s="609"/>
      <c r="AW54" s="609"/>
      <c r="AX54" s="609"/>
      <c r="AY54" s="609"/>
      <c r="AZ54" s="609"/>
      <c r="BA54" s="609"/>
      <c r="BB54" s="609"/>
      <c r="BC54" s="609"/>
      <c r="BD54" s="609"/>
      <c r="BE54" s="610"/>
      <c r="BH54" s="302"/>
    </row>
    <row r="55" spans="3:60" ht="16.5" customHeight="1" thickBot="1">
      <c r="C55" s="301"/>
      <c r="F55" s="614" t="s">
        <v>354</v>
      </c>
      <c r="G55" s="615"/>
      <c r="H55" s="615"/>
      <c r="I55" s="615"/>
      <c r="J55" s="615"/>
      <c r="K55" s="615"/>
      <c r="L55" s="615" t="s">
        <v>355</v>
      </c>
      <c r="M55" s="615"/>
      <c r="N55" s="615"/>
      <c r="O55" s="615"/>
      <c r="P55" s="615"/>
      <c r="Q55" s="615"/>
      <c r="R55" s="615" t="s">
        <v>356</v>
      </c>
      <c r="S55" s="615"/>
      <c r="T55" s="615"/>
      <c r="U55" s="615"/>
      <c r="V55" s="615"/>
      <c r="W55" s="615"/>
      <c r="X55" s="615" t="s">
        <v>357</v>
      </c>
      <c r="Y55" s="615"/>
      <c r="Z55" s="615"/>
      <c r="AA55" s="615"/>
      <c r="AB55" s="615"/>
      <c r="AC55" s="615"/>
      <c r="AD55" s="615" t="s">
        <v>358</v>
      </c>
      <c r="AE55" s="615"/>
      <c r="AF55" s="615"/>
      <c r="AG55" s="615"/>
      <c r="AH55" s="615"/>
      <c r="AI55" s="616"/>
      <c r="AK55" s="611"/>
      <c r="AL55" s="612"/>
      <c r="AM55" s="612"/>
      <c r="AN55" s="612"/>
      <c r="AO55" s="612"/>
      <c r="AP55" s="612"/>
      <c r="AQ55" s="612"/>
      <c r="AR55" s="612"/>
      <c r="AS55" s="612"/>
      <c r="AT55" s="612"/>
      <c r="AU55" s="612"/>
      <c r="AV55" s="612"/>
      <c r="AW55" s="612"/>
      <c r="AX55" s="612"/>
      <c r="AY55" s="612"/>
      <c r="AZ55" s="612"/>
      <c r="BA55" s="612"/>
      <c r="BB55" s="612"/>
      <c r="BC55" s="612"/>
      <c r="BD55" s="612"/>
      <c r="BE55" s="613"/>
      <c r="BH55" s="302"/>
    </row>
    <row r="56" spans="3:60" ht="16.5" customHeight="1">
      <c r="C56" s="301"/>
      <c r="F56" s="621" t="s">
        <v>350</v>
      </c>
      <c r="G56" s="621"/>
      <c r="H56" s="621"/>
      <c r="I56" s="619" t="s">
        <v>352</v>
      </c>
      <c r="J56" s="619"/>
      <c r="K56" s="619"/>
      <c r="L56" s="618" t="s">
        <v>350</v>
      </c>
      <c r="M56" s="618"/>
      <c r="N56" s="618"/>
      <c r="O56" s="619" t="s">
        <v>352</v>
      </c>
      <c r="P56" s="619"/>
      <c r="Q56" s="619"/>
      <c r="R56" s="618" t="s">
        <v>350</v>
      </c>
      <c r="S56" s="618"/>
      <c r="T56" s="618"/>
      <c r="U56" s="619" t="s">
        <v>352</v>
      </c>
      <c r="V56" s="619"/>
      <c r="W56" s="619"/>
      <c r="X56" s="618" t="s">
        <v>350</v>
      </c>
      <c r="Y56" s="618"/>
      <c r="Z56" s="618"/>
      <c r="AA56" s="619" t="s">
        <v>352</v>
      </c>
      <c r="AB56" s="619"/>
      <c r="AC56" s="619"/>
      <c r="AD56" s="618" t="s">
        <v>350</v>
      </c>
      <c r="AE56" s="618"/>
      <c r="AF56" s="618"/>
      <c r="AG56" s="619" t="s">
        <v>352</v>
      </c>
      <c r="AH56" s="619"/>
      <c r="AI56" s="619"/>
      <c r="AJ56" s="304"/>
      <c r="AK56" s="618" t="s">
        <v>350</v>
      </c>
      <c r="AL56" s="618"/>
      <c r="AM56" s="618"/>
      <c r="AN56" s="620" t="s">
        <v>352</v>
      </c>
      <c r="AO56" s="620"/>
      <c r="AP56" s="620"/>
      <c r="AQ56" s="304"/>
      <c r="AR56" s="304"/>
      <c r="AS56" s="304"/>
      <c r="BH56" s="302"/>
    </row>
    <row r="57" spans="3:60" ht="16.5" customHeight="1">
      <c r="C57" s="301"/>
      <c r="F57" s="622">
        <v>3</v>
      </c>
      <c r="G57" s="622"/>
      <c r="H57" s="622"/>
      <c r="I57" s="623">
        <f>AVERAGE(LEN(X28),LEN(X29))</f>
        <v>0</v>
      </c>
      <c r="J57" s="623"/>
      <c r="K57" s="623"/>
      <c r="L57" s="622">
        <v>3</v>
      </c>
      <c r="M57" s="622"/>
      <c r="N57" s="622"/>
      <c r="O57" s="622">
        <f>AVERAGE(LEN(X33),LEN(X34))</f>
        <v>0</v>
      </c>
      <c r="P57" s="622"/>
      <c r="Q57" s="622"/>
      <c r="R57" s="622">
        <v>3</v>
      </c>
      <c r="S57" s="622"/>
      <c r="T57" s="622"/>
      <c r="U57" s="622">
        <f>AVERAGE(LEN(X38),LEN(X39))</f>
        <v>0</v>
      </c>
      <c r="V57" s="622"/>
      <c r="W57" s="622"/>
      <c r="X57" s="622">
        <v>3</v>
      </c>
      <c r="Y57" s="622"/>
      <c r="Z57" s="622"/>
      <c r="AA57" s="622">
        <f>AVERAGE(LEN(AY28),LEN(AY29))</f>
        <v>0</v>
      </c>
      <c r="AB57" s="622"/>
      <c r="AC57" s="622"/>
      <c r="AD57" s="622">
        <v>3</v>
      </c>
      <c r="AE57" s="622"/>
      <c r="AF57" s="622"/>
      <c r="AG57" s="622">
        <f>AVERAGE(LEN(AY33),LEN(AY34))</f>
        <v>0</v>
      </c>
      <c r="AH57" s="622"/>
      <c r="AI57" s="622"/>
      <c r="AJ57" s="329" t="s">
        <v>359</v>
      </c>
      <c r="AK57" s="622">
        <v>3</v>
      </c>
      <c r="AL57" s="622"/>
      <c r="AM57" s="622"/>
      <c r="AN57" s="622">
        <f>AVERAGE(I57,O57,U57,AA57,AG57)</f>
        <v>0</v>
      </c>
      <c r="AO57" s="622"/>
      <c r="AP57" s="622"/>
      <c r="AQ57" s="304"/>
      <c r="AR57" s="304"/>
      <c r="AS57" s="304"/>
      <c r="BH57" s="302"/>
    </row>
    <row r="58" spans="3:60" ht="17.25" customHeight="1">
      <c r="C58" s="301"/>
      <c r="F58" s="304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304"/>
      <c r="R58" s="304"/>
      <c r="S58" s="304"/>
      <c r="T58" s="304"/>
      <c r="U58" s="304"/>
      <c r="V58" s="304"/>
      <c r="W58" s="304"/>
      <c r="X58" s="304"/>
      <c r="Y58" s="304"/>
      <c r="Z58" s="304"/>
      <c r="AA58" s="304"/>
      <c r="AB58" s="304"/>
      <c r="AC58" s="304"/>
      <c r="AD58" s="304"/>
      <c r="AE58" s="304"/>
      <c r="AF58" s="304"/>
      <c r="AG58" s="304"/>
      <c r="AH58" s="304"/>
      <c r="AI58" s="304"/>
      <c r="AJ58" s="304"/>
      <c r="AK58" s="304"/>
      <c r="AL58" s="304"/>
      <c r="AM58" s="304"/>
      <c r="AN58" s="304"/>
      <c r="AO58" s="304"/>
      <c r="AP58" s="304"/>
      <c r="AQ58" s="304"/>
      <c r="AR58" s="304"/>
      <c r="AS58" s="304"/>
      <c r="BH58" s="302"/>
    </row>
    <row r="59" spans="3:60" ht="17.25" thickBot="1">
      <c r="C59" s="330"/>
      <c r="D59" s="331"/>
      <c r="E59" s="331"/>
      <c r="F59" s="332"/>
      <c r="G59" s="332"/>
      <c r="H59" s="332"/>
      <c r="I59" s="332"/>
      <c r="J59" s="332"/>
      <c r="K59" s="332"/>
      <c r="L59" s="332"/>
      <c r="M59" s="332"/>
      <c r="N59" s="332"/>
      <c r="O59" s="332"/>
      <c r="P59" s="332"/>
      <c r="Q59" s="332"/>
      <c r="R59" s="332"/>
      <c r="S59" s="332"/>
      <c r="T59" s="332"/>
      <c r="U59" s="332"/>
      <c r="V59" s="332"/>
      <c r="W59" s="332"/>
      <c r="X59" s="332"/>
      <c r="Y59" s="332"/>
      <c r="Z59" s="332"/>
      <c r="AA59" s="332"/>
      <c r="AB59" s="332"/>
      <c r="AC59" s="332"/>
      <c r="AD59" s="332"/>
      <c r="AE59" s="332"/>
      <c r="AF59" s="332"/>
      <c r="AG59" s="332"/>
      <c r="AH59" s="332"/>
      <c r="AI59" s="332"/>
      <c r="AJ59" s="332"/>
      <c r="AK59" s="332"/>
      <c r="AL59" s="332"/>
      <c r="AM59" s="332"/>
      <c r="AN59" s="332"/>
      <c r="AO59" s="332"/>
      <c r="AP59" s="332"/>
      <c r="AQ59" s="332"/>
      <c r="AR59" s="332"/>
      <c r="AS59" s="332"/>
      <c r="AT59" s="331"/>
      <c r="AU59" s="331"/>
      <c r="AV59" s="331"/>
      <c r="AW59" s="331"/>
      <c r="AX59" s="331"/>
      <c r="AY59" s="331"/>
      <c r="AZ59" s="331"/>
      <c r="BA59" s="331"/>
      <c r="BB59" s="331"/>
      <c r="BC59" s="331"/>
      <c r="BD59" s="331"/>
      <c r="BE59" s="331"/>
      <c r="BF59" s="331"/>
      <c r="BG59" s="331"/>
      <c r="BH59" s="333"/>
    </row>
    <row r="60" spans="3:60" ht="17.25" thickTop="1"/>
  </sheetData>
  <sheetProtection algorithmName="SHA-512" hashValue="/39MaO4SqAM7Csy6QQPiIreM7RiAvsiLnpqJfeKgPNBscsu4MXGudPmV9D1dWxmh2S3Bze3Mgl2WUlQVjGCW6g==" saltValue="dv8CqfcyOPAqn8rFoc/0fA==" spinCount="100000" sheet="1" objects="1" scenarios="1"/>
  <mergeCells count="117">
    <mergeCell ref="X57:Z57"/>
    <mergeCell ref="AA57:AC57"/>
    <mergeCell ref="AD57:AF57"/>
    <mergeCell ref="AG57:AI57"/>
    <mergeCell ref="AK57:AM57"/>
    <mergeCell ref="AN57:AP57"/>
    <mergeCell ref="F57:H57"/>
    <mergeCell ref="I57:K57"/>
    <mergeCell ref="L57:N57"/>
    <mergeCell ref="O57:Q57"/>
    <mergeCell ref="R57:T57"/>
    <mergeCell ref="U57:W57"/>
    <mergeCell ref="X56:Z56"/>
    <mergeCell ref="AA56:AC56"/>
    <mergeCell ref="AD56:AF56"/>
    <mergeCell ref="AG56:AI56"/>
    <mergeCell ref="AK56:AM56"/>
    <mergeCell ref="AN56:AP56"/>
    <mergeCell ref="F56:H56"/>
    <mergeCell ref="I56:K56"/>
    <mergeCell ref="L56:N56"/>
    <mergeCell ref="O56:Q56"/>
    <mergeCell ref="R56:T56"/>
    <mergeCell ref="U56:W56"/>
    <mergeCell ref="X54:Z54"/>
    <mergeCell ref="AA54:AC54"/>
    <mergeCell ref="AD54:AF54"/>
    <mergeCell ref="AG54:AI54"/>
    <mergeCell ref="AK54:BE55"/>
    <mergeCell ref="F55:K55"/>
    <mergeCell ref="L55:Q55"/>
    <mergeCell ref="R55:W55"/>
    <mergeCell ref="X55:AC55"/>
    <mergeCell ref="AD55:AI55"/>
    <mergeCell ref="F54:H54"/>
    <mergeCell ref="I54:K54"/>
    <mergeCell ref="L54:N54"/>
    <mergeCell ref="O54:Q54"/>
    <mergeCell ref="R54:T54"/>
    <mergeCell ref="U54:W54"/>
    <mergeCell ref="AG41:BE42"/>
    <mergeCell ref="F45:O45"/>
    <mergeCell ref="AK48:AM48"/>
    <mergeCell ref="AN48:AP48"/>
    <mergeCell ref="AK49:AM49"/>
    <mergeCell ref="AN49:AP49"/>
    <mergeCell ref="F38:O38"/>
    <mergeCell ref="P38:W38"/>
    <mergeCell ref="X38:AD38"/>
    <mergeCell ref="AG38:BE39"/>
    <mergeCell ref="F39:O39"/>
    <mergeCell ref="P39:W39"/>
    <mergeCell ref="X39:AD39"/>
    <mergeCell ref="AG36:AP36"/>
    <mergeCell ref="AQ36:AX36"/>
    <mergeCell ref="AY36:BE36"/>
    <mergeCell ref="F37:O37"/>
    <mergeCell ref="P37:W37"/>
    <mergeCell ref="X37:AD37"/>
    <mergeCell ref="AG37:AP37"/>
    <mergeCell ref="AQ37:AX37"/>
    <mergeCell ref="AY37:BE37"/>
    <mergeCell ref="F34:O34"/>
    <mergeCell ref="P34:W34"/>
    <mergeCell ref="X34:AD34"/>
    <mergeCell ref="AG34:AP34"/>
    <mergeCell ref="AQ34:AX34"/>
    <mergeCell ref="AY34:BE34"/>
    <mergeCell ref="AY32:BE32"/>
    <mergeCell ref="F33:O33"/>
    <mergeCell ref="P33:W33"/>
    <mergeCell ref="X33:AD33"/>
    <mergeCell ref="AG33:AP33"/>
    <mergeCell ref="AQ33:AX33"/>
    <mergeCell ref="AY33:BE33"/>
    <mergeCell ref="X30:AD30"/>
    <mergeCell ref="F32:O32"/>
    <mergeCell ref="P32:W32"/>
    <mergeCell ref="X32:AD32"/>
    <mergeCell ref="AG32:AP32"/>
    <mergeCell ref="AQ32:AX32"/>
    <mergeCell ref="F29:O29"/>
    <mergeCell ref="P29:W29"/>
    <mergeCell ref="X29:AD29"/>
    <mergeCell ref="AG29:AP29"/>
    <mergeCell ref="AQ29:AX29"/>
    <mergeCell ref="AY29:BE29"/>
    <mergeCell ref="F28:O28"/>
    <mergeCell ref="P28:W28"/>
    <mergeCell ref="X28:AD28"/>
    <mergeCell ref="AG28:AP28"/>
    <mergeCell ref="AQ28:AX28"/>
    <mergeCell ref="AY28:BE28"/>
    <mergeCell ref="F19:J20"/>
    <mergeCell ref="K19:AO20"/>
    <mergeCell ref="AS19:BE20"/>
    <mergeCell ref="F24:O24"/>
    <mergeCell ref="F27:O27"/>
    <mergeCell ref="P27:W27"/>
    <mergeCell ref="X27:AD27"/>
    <mergeCell ref="AG27:AP27"/>
    <mergeCell ref="AQ27:AX27"/>
    <mergeCell ref="AY27:BE27"/>
    <mergeCell ref="F15:J16"/>
    <mergeCell ref="K15:X16"/>
    <mergeCell ref="Y15:AC16"/>
    <mergeCell ref="AD15:AO16"/>
    <mergeCell ref="AS15:BE18"/>
    <mergeCell ref="F17:J18"/>
    <mergeCell ref="K17:AO18"/>
    <mergeCell ref="F4:BE8"/>
    <mergeCell ref="F11:O11"/>
    <mergeCell ref="F13:J14"/>
    <mergeCell ref="K13:X14"/>
    <mergeCell ref="Y13:AC14"/>
    <mergeCell ref="AD13:AO14"/>
    <mergeCell ref="AS13:BE14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조회">
                <anchor moveWithCells="1" sizeWithCells="1">
                  <from>
                    <xdr:col>62</xdr:col>
                    <xdr:colOff>95250</xdr:colOff>
                    <xdr:row>2</xdr:row>
                    <xdr:rowOff>76200</xdr:rowOff>
                  </from>
                  <to>
                    <xdr:col>70</xdr:col>
                    <xdr:colOff>152400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초기화">
                <anchor moveWithCells="1" sizeWithCells="1">
                  <from>
                    <xdr:col>73</xdr:col>
                    <xdr:colOff>57150</xdr:colOff>
                    <xdr:row>2</xdr:row>
                    <xdr:rowOff>104775</xdr:rowOff>
                  </from>
                  <to>
                    <xdr:col>83</xdr:col>
                    <xdr:colOff>123825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2333F7-E508-4999-8EAA-2F77A4A19C3E}">
          <x14:formula1>
            <xm:f>데이터!$C$3:$C$486</xm:f>
          </x14:formula1>
          <xm:sqref>K13:X14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5FE63-803E-47EA-80B2-C8434FEF58A9}">
  <sheetPr codeName="Sheet14"/>
  <dimension ref="A1:FN667"/>
  <sheetViews>
    <sheetView zoomScale="40" zoomScaleNormal="40" workbookViewId="0"/>
  </sheetViews>
  <sheetFormatPr defaultColWidth="9" defaultRowHeight="13.5"/>
  <cols>
    <col min="1" max="1" width="10.625" style="48" customWidth="1"/>
    <col min="2" max="2" width="20.625" style="47" customWidth="1"/>
    <col min="3" max="3" width="26" style="49" customWidth="1"/>
    <col min="4" max="6" width="20.625" style="60" customWidth="1"/>
    <col min="7" max="7" width="28.125" style="61" customWidth="1"/>
    <col min="8" max="9" width="20.625" style="62" customWidth="1"/>
    <col min="10" max="10" width="20.625" style="47" customWidth="1"/>
    <col min="11" max="11" width="39.25" style="62" customWidth="1"/>
    <col min="12" max="13" width="22.5" style="47" customWidth="1"/>
    <col min="14" max="15" width="20.75" style="47" customWidth="1"/>
    <col min="16" max="18" width="20.625" style="47" customWidth="1"/>
    <col min="19" max="19" width="20.625" style="60" customWidth="1"/>
    <col min="20" max="21" width="20.625" style="47" customWidth="1"/>
    <col min="22" max="22" width="20.625" style="63" customWidth="1"/>
    <col min="23" max="28" width="20.625" style="47" customWidth="1"/>
    <col min="29" max="29" width="20.625" style="65" customWidth="1"/>
    <col min="30" max="41" width="20.625" style="47" customWidth="1"/>
    <col min="42" max="16384" width="9" style="47"/>
  </cols>
  <sheetData>
    <row r="1" spans="1:42" ht="36" customHeight="1"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</row>
    <row r="2" spans="1:42" ht="38.25" customHeight="1">
      <c r="A2" s="129" t="s">
        <v>360</v>
      </c>
      <c r="B2" s="129" t="s">
        <v>361</v>
      </c>
      <c r="C2" s="129" t="s">
        <v>362</v>
      </c>
      <c r="D2" s="129" t="s">
        <v>319</v>
      </c>
      <c r="E2" s="129" t="s">
        <v>363</v>
      </c>
      <c r="F2" s="129" t="s">
        <v>364</v>
      </c>
      <c r="G2" s="130" t="s">
        <v>365</v>
      </c>
      <c r="H2" s="130" t="s">
        <v>366</v>
      </c>
      <c r="I2" s="130" t="s">
        <v>367</v>
      </c>
      <c r="J2" s="129" t="s">
        <v>368</v>
      </c>
      <c r="K2" s="130" t="s">
        <v>369</v>
      </c>
      <c r="L2" s="129" t="s">
        <v>370</v>
      </c>
      <c r="M2" s="129" t="s">
        <v>371</v>
      </c>
      <c r="N2" s="129" t="s">
        <v>372</v>
      </c>
      <c r="O2" s="129" t="s">
        <v>373</v>
      </c>
      <c r="P2" s="129" t="s">
        <v>374</v>
      </c>
      <c r="Q2" s="129" t="s">
        <v>375</v>
      </c>
      <c r="R2" s="129" t="s">
        <v>376</v>
      </c>
      <c r="S2" s="129" t="s">
        <v>377</v>
      </c>
      <c r="T2" s="129" t="s">
        <v>378</v>
      </c>
      <c r="U2" s="129" t="s">
        <v>379</v>
      </c>
      <c r="V2" s="129" t="s">
        <v>380</v>
      </c>
      <c r="W2" s="129" t="s">
        <v>381</v>
      </c>
      <c r="X2" s="129" t="s">
        <v>382</v>
      </c>
      <c r="Y2" s="129" t="s">
        <v>383</v>
      </c>
      <c r="Z2" s="129" t="s">
        <v>384</v>
      </c>
      <c r="AA2" s="129" t="s">
        <v>385</v>
      </c>
      <c r="AB2" s="129" t="s">
        <v>386</v>
      </c>
      <c r="AC2" s="129" t="s">
        <v>387</v>
      </c>
      <c r="AD2" s="129" t="s">
        <v>388</v>
      </c>
      <c r="AE2" s="129" t="s">
        <v>389</v>
      </c>
      <c r="AF2" s="129" t="s">
        <v>390</v>
      </c>
      <c r="AG2" s="129" t="s">
        <v>391</v>
      </c>
      <c r="AH2" s="129" t="s">
        <v>392</v>
      </c>
      <c r="AI2" s="129" t="s">
        <v>393</v>
      </c>
      <c r="AJ2" s="129" t="s">
        <v>394</v>
      </c>
      <c r="AK2" s="129" t="s">
        <v>395</v>
      </c>
      <c r="AL2" s="129" t="s">
        <v>396</v>
      </c>
      <c r="AM2" s="129" t="s">
        <v>397</v>
      </c>
      <c r="AN2" s="129" t="s">
        <v>398</v>
      </c>
      <c r="AO2" s="131" t="s">
        <v>399</v>
      </c>
    </row>
    <row r="3" spans="1:42" ht="15" customHeight="1">
      <c r="A3" s="132">
        <v>1</v>
      </c>
      <c r="B3" s="133" t="s">
        <v>400</v>
      </c>
      <c r="C3" s="133" t="s">
        <v>401</v>
      </c>
      <c r="D3" s="133" t="s">
        <v>402</v>
      </c>
      <c r="E3" s="134" t="s">
        <v>403</v>
      </c>
      <c r="F3" s="134" t="s">
        <v>322</v>
      </c>
      <c r="G3" s="135" t="s">
        <v>404</v>
      </c>
      <c r="H3" s="136" t="s">
        <v>405</v>
      </c>
      <c r="I3" s="136" t="s">
        <v>405</v>
      </c>
      <c r="J3" s="133" t="s">
        <v>406</v>
      </c>
      <c r="K3" s="136" t="s">
        <v>407</v>
      </c>
      <c r="L3" s="137">
        <v>600000000</v>
      </c>
      <c r="M3" s="138">
        <v>450000000</v>
      </c>
      <c r="N3" s="138">
        <v>40000000</v>
      </c>
      <c r="O3" s="139">
        <v>34000000</v>
      </c>
      <c r="P3" s="133" t="s">
        <v>408</v>
      </c>
      <c r="Q3" s="133" t="s">
        <v>409</v>
      </c>
      <c r="R3" s="133"/>
      <c r="S3" s="133"/>
      <c r="T3" s="134" t="s">
        <v>410</v>
      </c>
      <c r="U3" s="133" t="s">
        <v>410</v>
      </c>
      <c r="V3" s="133"/>
      <c r="W3" s="133" t="s">
        <v>411</v>
      </c>
      <c r="X3" s="133" t="s">
        <v>412</v>
      </c>
      <c r="Y3" s="140" t="s">
        <v>412</v>
      </c>
      <c r="Z3" s="141"/>
      <c r="AA3" s="141"/>
      <c r="AB3" s="141"/>
      <c r="AC3" s="141"/>
      <c r="AD3" s="133"/>
      <c r="AE3" s="142"/>
      <c r="AF3" s="133" t="s">
        <v>412</v>
      </c>
      <c r="AG3" s="133" t="s">
        <v>413</v>
      </c>
      <c r="AH3" s="133"/>
      <c r="AI3" s="133"/>
      <c r="AJ3" s="133"/>
      <c r="AK3" s="133"/>
      <c r="AL3" s="133"/>
      <c r="AM3" s="133" t="s">
        <v>414</v>
      </c>
      <c r="AN3" s="133" t="s">
        <v>414</v>
      </c>
      <c r="AO3" s="143" t="s">
        <v>414</v>
      </c>
    </row>
    <row r="4" spans="1:42" ht="15" customHeight="1">
      <c r="A4" s="144">
        <v>2</v>
      </c>
      <c r="B4" s="59" t="s">
        <v>400</v>
      </c>
      <c r="C4" s="59" t="s">
        <v>415</v>
      </c>
      <c r="D4" s="59" t="s">
        <v>416</v>
      </c>
      <c r="E4" s="145" t="s">
        <v>417</v>
      </c>
      <c r="F4" s="145" t="s">
        <v>322</v>
      </c>
      <c r="G4" s="146" t="s">
        <v>418</v>
      </c>
      <c r="H4" s="147" t="s">
        <v>419</v>
      </c>
      <c r="I4" s="147" t="s">
        <v>419</v>
      </c>
      <c r="J4" s="59" t="s">
        <v>420</v>
      </c>
      <c r="K4" s="147" t="s">
        <v>421</v>
      </c>
      <c r="L4" s="148">
        <v>300000000</v>
      </c>
      <c r="M4" s="149">
        <v>225000000</v>
      </c>
      <c r="N4" s="149">
        <v>40000000</v>
      </c>
      <c r="O4" s="150">
        <v>34000000</v>
      </c>
      <c r="P4" s="59" t="s">
        <v>408</v>
      </c>
      <c r="Q4" s="59" t="s">
        <v>409</v>
      </c>
      <c r="R4" s="59"/>
      <c r="S4" s="59"/>
      <c r="T4" s="145" t="s">
        <v>410</v>
      </c>
      <c r="U4" s="59" t="s">
        <v>410</v>
      </c>
      <c r="V4" s="59" t="s">
        <v>410</v>
      </c>
      <c r="W4" s="59" t="s">
        <v>411</v>
      </c>
      <c r="X4" s="59" t="s">
        <v>412</v>
      </c>
      <c r="Y4" s="151" t="s">
        <v>412</v>
      </c>
      <c r="Z4" s="152"/>
      <c r="AA4" s="152"/>
      <c r="AB4" s="152"/>
      <c r="AC4" s="152"/>
      <c r="AD4" s="59"/>
      <c r="AE4" s="153"/>
      <c r="AF4" s="59"/>
      <c r="AG4" s="59" t="s">
        <v>413</v>
      </c>
      <c r="AH4" s="59"/>
      <c r="AI4" s="59"/>
      <c r="AJ4" s="59" t="s">
        <v>422</v>
      </c>
      <c r="AK4" s="59"/>
      <c r="AL4" s="59"/>
      <c r="AM4" s="59" t="s">
        <v>414</v>
      </c>
      <c r="AN4" s="59" t="s">
        <v>414</v>
      </c>
      <c r="AO4" s="57"/>
    </row>
    <row r="5" spans="1:42" ht="15" customHeight="1">
      <c r="A5" s="132">
        <v>3</v>
      </c>
      <c r="B5" s="140" t="s">
        <v>400</v>
      </c>
      <c r="C5" s="133" t="s">
        <v>423</v>
      </c>
      <c r="D5" s="134">
        <v>4028153191</v>
      </c>
      <c r="E5" s="134" t="s">
        <v>424</v>
      </c>
      <c r="F5" s="134" t="s">
        <v>425</v>
      </c>
      <c r="G5" s="135" t="s">
        <v>426</v>
      </c>
      <c r="H5" s="154" t="s">
        <v>427</v>
      </c>
      <c r="I5" s="154" t="s">
        <v>427</v>
      </c>
      <c r="J5" s="133" t="s">
        <v>406</v>
      </c>
      <c r="K5" s="154" t="s">
        <v>428</v>
      </c>
      <c r="L5" s="137">
        <v>100000000</v>
      </c>
      <c r="M5" s="138">
        <v>75000000</v>
      </c>
      <c r="N5" s="138">
        <v>40000000</v>
      </c>
      <c r="O5" s="139">
        <v>34000000</v>
      </c>
      <c r="P5" s="140" t="s">
        <v>409</v>
      </c>
      <c r="Q5" s="140" t="s">
        <v>429</v>
      </c>
      <c r="R5" s="140"/>
      <c r="S5" s="133" t="s">
        <v>430</v>
      </c>
      <c r="T5" s="134" t="s">
        <v>410</v>
      </c>
      <c r="U5" s="133" t="s">
        <v>410</v>
      </c>
      <c r="V5" s="133" t="s">
        <v>410</v>
      </c>
      <c r="W5" s="133" t="s">
        <v>411</v>
      </c>
      <c r="X5" s="133" t="s">
        <v>412</v>
      </c>
      <c r="Y5" s="133" t="s">
        <v>412</v>
      </c>
      <c r="Z5" s="141"/>
      <c r="AA5" s="141" t="s">
        <v>412</v>
      </c>
      <c r="AB5" s="141"/>
      <c r="AC5" s="141"/>
      <c r="AD5" s="133"/>
      <c r="AE5" s="142"/>
      <c r="AF5" s="141"/>
      <c r="AG5" s="133" t="s">
        <v>431</v>
      </c>
      <c r="AH5" s="133"/>
      <c r="AI5" s="133"/>
      <c r="AJ5" s="133"/>
      <c r="AK5" s="133" t="s">
        <v>432</v>
      </c>
      <c r="AL5" s="133" t="s">
        <v>433</v>
      </c>
      <c r="AM5" s="133"/>
      <c r="AN5" s="133" t="s">
        <v>414</v>
      </c>
      <c r="AO5" s="143"/>
    </row>
    <row r="6" spans="1:42" ht="15" customHeight="1">
      <c r="A6" s="144">
        <v>4</v>
      </c>
      <c r="B6" s="59" t="s">
        <v>400</v>
      </c>
      <c r="C6" s="59" t="s">
        <v>434</v>
      </c>
      <c r="D6" s="59" t="s">
        <v>435</v>
      </c>
      <c r="E6" s="145" t="s">
        <v>436</v>
      </c>
      <c r="F6" s="145" t="s">
        <v>425</v>
      </c>
      <c r="G6" s="146" t="s">
        <v>437</v>
      </c>
      <c r="H6" s="147" t="s">
        <v>438</v>
      </c>
      <c r="I6" s="147" t="s">
        <v>438</v>
      </c>
      <c r="J6" s="59" t="s">
        <v>406</v>
      </c>
      <c r="K6" s="147" t="s">
        <v>439</v>
      </c>
      <c r="L6" s="148">
        <v>900000000</v>
      </c>
      <c r="M6" s="149">
        <v>675000000</v>
      </c>
      <c r="N6" s="149">
        <v>40000000</v>
      </c>
      <c r="O6" s="150">
        <v>34000000</v>
      </c>
      <c r="P6" s="59" t="s">
        <v>409</v>
      </c>
      <c r="Q6" s="59" t="s">
        <v>429</v>
      </c>
      <c r="R6" s="59"/>
      <c r="S6" s="59" t="s">
        <v>430</v>
      </c>
      <c r="T6" s="145" t="s">
        <v>410</v>
      </c>
      <c r="U6" s="59" t="s">
        <v>410</v>
      </c>
      <c r="V6" s="59"/>
      <c r="W6" s="59" t="s">
        <v>411</v>
      </c>
      <c r="X6" s="59" t="s">
        <v>412</v>
      </c>
      <c r="Y6" s="59" t="s">
        <v>412</v>
      </c>
      <c r="Z6" s="152"/>
      <c r="AA6" s="152"/>
      <c r="AB6" s="152"/>
      <c r="AC6" s="152"/>
      <c r="AD6" s="59"/>
      <c r="AE6" s="153"/>
      <c r="AF6" s="59"/>
      <c r="AG6" s="59"/>
      <c r="AH6" s="59"/>
      <c r="AI6" s="59"/>
      <c r="AJ6" s="59" t="s">
        <v>422</v>
      </c>
      <c r="AK6" s="59"/>
      <c r="AL6" s="59"/>
      <c r="AM6" s="59" t="s">
        <v>414</v>
      </c>
      <c r="AN6" s="59" t="s">
        <v>414</v>
      </c>
      <c r="AO6" s="57" t="s">
        <v>414</v>
      </c>
    </row>
    <row r="7" spans="1:42" ht="15" customHeight="1">
      <c r="A7" s="132">
        <v>5</v>
      </c>
      <c r="B7" s="133" t="s">
        <v>400</v>
      </c>
      <c r="C7" s="133" t="s">
        <v>440</v>
      </c>
      <c r="D7" s="133" t="s">
        <v>441</v>
      </c>
      <c r="E7" s="134" t="s">
        <v>442</v>
      </c>
      <c r="F7" s="134" t="s">
        <v>322</v>
      </c>
      <c r="G7" s="135" t="s">
        <v>443</v>
      </c>
      <c r="H7" s="136" t="s">
        <v>444</v>
      </c>
      <c r="I7" s="136" t="s">
        <v>444</v>
      </c>
      <c r="J7" s="133" t="s">
        <v>406</v>
      </c>
      <c r="K7" s="136" t="s">
        <v>445</v>
      </c>
      <c r="L7" s="137">
        <v>300000000</v>
      </c>
      <c r="M7" s="138">
        <v>225000000</v>
      </c>
      <c r="N7" s="138">
        <v>40000000</v>
      </c>
      <c r="O7" s="139">
        <v>34000000</v>
      </c>
      <c r="P7" s="133" t="s">
        <v>408</v>
      </c>
      <c r="Q7" s="133" t="s">
        <v>409</v>
      </c>
      <c r="R7" s="133"/>
      <c r="S7" s="133"/>
      <c r="T7" s="134" t="s">
        <v>410</v>
      </c>
      <c r="U7" s="133" t="s">
        <v>410</v>
      </c>
      <c r="V7" s="133" t="s">
        <v>410</v>
      </c>
      <c r="W7" s="133" t="s">
        <v>411</v>
      </c>
      <c r="X7" s="133" t="s">
        <v>412</v>
      </c>
      <c r="Y7" s="140" t="s">
        <v>412</v>
      </c>
      <c r="Z7" s="141"/>
      <c r="AA7" s="141"/>
      <c r="AB7" s="141"/>
      <c r="AC7" s="142" t="s">
        <v>412</v>
      </c>
      <c r="AD7" s="133"/>
      <c r="AE7" s="142" t="s">
        <v>412</v>
      </c>
      <c r="AF7" s="133"/>
      <c r="AG7" s="133" t="s">
        <v>446</v>
      </c>
      <c r="AH7" s="133"/>
      <c r="AI7" s="133"/>
      <c r="AJ7" s="133"/>
      <c r="AK7" s="133"/>
      <c r="AL7" s="133"/>
      <c r="AM7" s="133" t="s">
        <v>414</v>
      </c>
      <c r="AN7" s="133" t="s">
        <v>414</v>
      </c>
      <c r="AO7" s="143"/>
    </row>
    <row r="8" spans="1:42" ht="15" customHeight="1">
      <c r="A8" s="144">
        <v>6</v>
      </c>
      <c r="B8" s="151" t="s">
        <v>400</v>
      </c>
      <c r="C8" s="59" t="s">
        <v>447</v>
      </c>
      <c r="D8" s="155" t="s">
        <v>448</v>
      </c>
      <c r="E8" s="145" t="s">
        <v>449</v>
      </c>
      <c r="F8" s="145" t="s">
        <v>322</v>
      </c>
      <c r="G8" s="146" t="s">
        <v>450</v>
      </c>
      <c r="H8" s="156" t="s">
        <v>451</v>
      </c>
      <c r="I8" s="156" t="s">
        <v>451</v>
      </c>
      <c r="J8" s="59" t="s">
        <v>452</v>
      </c>
      <c r="K8" s="157" t="s">
        <v>453</v>
      </c>
      <c r="L8" s="148">
        <v>300000000</v>
      </c>
      <c r="M8" s="149">
        <v>225000000</v>
      </c>
      <c r="N8" s="149">
        <v>10000000</v>
      </c>
      <c r="O8" s="150">
        <v>8500000</v>
      </c>
      <c r="P8" s="151" t="s">
        <v>408</v>
      </c>
      <c r="Q8" s="151" t="s">
        <v>409</v>
      </c>
      <c r="R8" s="151"/>
      <c r="S8" s="59"/>
      <c r="T8" s="145" t="s">
        <v>410</v>
      </c>
      <c r="U8" s="59" t="s">
        <v>410</v>
      </c>
      <c r="V8" s="151"/>
      <c r="W8" s="59" t="s">
        <v>411</v>
      </c>
      <c r="X8" s="59" t="s">
        <v>412</v>
      </c>
      <c r="Y8" s="151" t="s">
        <v>412</v>
      </c>
      <c r="Z8" s="152"/>
      <c r="AA8" s="152" t="s">
        <v>412</v>
      </c>
      <c r="AB8" s="152"/>
      <c r="AC8" s="152"/>
      <c r="AD8" s="59"/>
      <c r="AE8" s="153"/>
      <c r="AF8" s="152"/>
      <c r="AG8" s="59"/>
      <c r="AH8" s="59"/>
      <c r="AI8" s="59"/>
      <c r="AJ8" s="59"/>
      <c r="AK8" s="59" t="s">
        <v>432</v>
      </c>
      <c r="AL8" s="59"/>
      <c r="AM8" s="59" t="s">
        <v>414</v>
      </c>
      <c r="AN8" s="59"/>
      <c r="AO8" s="57"/>
    </row>
    <row r="9" spans="1:42" ht="15" customHeight="1">
      <c r="A9" s="132">
        <v>7</v>
      </c>
      <c r="B9" s="133" t="s">
        <v>400</v>
      </c>
      <c r="C9" s="133" t="s">
        <v>454</v>
      </c>
      <c r="D9" s="133" t="s">
        <v>455</v>
      </c>
      <c r="E9" s="134" t="s">
        <v>456</v>
      </c>
      <c r="F9" s="134" t="s">
        <v>322</v>
      </c>
      <c r="G9" s="135" t="s">
        <v>457</v>
      </c>
      <c r="H9" s="136" t="s">
        <v>458</v>
      </c>
      <c r="I9" s="136" t="s">
        <v>458</v>
      </c>
      <c r="J9" s="133" t="s">
        <v>406</v>
      </c>
      <c r="K9" s="136" t="s">
        <v>459</v>
      </c>
      <c r="L9" s="137">
        <v>800000000</v>
      </c>
      <c r="M9" s="138">
        <v>600000000</v>
      </c>
      <c r="N9" s="138">
        <v>10000000</v>
      </c>
      <c r="O9" s="139">
        <v>8500000</v>
      </c>
      <c r="P9" s="133" t="s">
        <v>408</v>
      </c>
      <c r="Q9" s="133" t="s">
        <v>409</v>
      </c>
      <c r="R9" s="133"/>
      <c r="S9" s="133"/>
      <c r="T9" s="134" t="s">
        <v>410</v>
      </c>
      <c r="U9" s="133" t="s">
        <v>410</v>
      </c>
      <c r="V9" s="133" t="s">
        <v>410</v>
      </c>
      <c r="W9" s="133" t="s">
        <v>411</v>
      </c>
      <c r="X9" s="133" t="s">
        <v>412</v>
      </c>
      <c r="Y9" s="140" t="s">
        <v>412</v>
      </c>
      <c r="Z9" s="141"/>
      <c r="AA9" s="141"/>
      <c r="AB9" s="141"/>
      <c r="AC9" s="141"/>
      <c r="AD9" s="133" t="s">
        <v>412</v>
      </c>
      <c r="AE9" s="142"/>
      <c r="AF9" s="133"/>
      <c r="AG9" s="133"/>
      <c r="AH9" s="133"/>
      <c r="AI9" s="133"/>
      <c r="AJ9" s="133"/>
      <c r="AK9" s="133"/>
      <c r="AL9" s="133"/>
      <c r="AM9" s="133" t="s">
        <v>414</v>
      </c>
      <c r="AN9" s="133" t="s">
        <v>414</v>
      </c>
      <c r="AO9" s="143"/>
    </row>
    <row r="10" spans="1:42" ht="15" customHeight="1">
      <c r="A10" s="144">
        <v>8</v>
      </c>
      <c r="B10" s="151" t="s">
        <v>400</v>
      </c>
      <c r="C10" s="145" t="s">
        <v>460</v>
      </c>
      <c r="D10" s="145" t="s">
        <v>461</v>
      </c>
      <c r="E10" s="145" t="s">
        <v>462</v>
      </c>
      <c r="F10" s="145" t="s">
        <v>463</v>
      </c>
      <c r="G10" s="147" t="s">
        <v>464</v>
      </c>
      <c r="H10" s="147" t="s">
        <v>465</v>
      </c>
      <c r="I10" s="147" t="s">
        <v>465</v>
      </c>
      <c r="J10" s="59" t="s">
        <v>466</v>
      </c>
      <c r="K10" s="147" t="s">
        <v>467</v>
      </c>
      <c r="L10" s="148">
        <v>500000000</v>
      </c>
      <c r="M10" s="149">
        <v>375000000</v>
      </c>
      <c r="N10" s="149">
        <v>10000000</v>
      </c>
      <c r="O10" s="150">
        <v>8500000</v>
      </c>
      <c r="P10" s="151" t="s">
        <v>429</v>
      </c>
      <c r="Q10" s="151" t="s">
        <v>408</v>
      </c>
      <c r="R10" s="151"/>
      <c r="S10" s="59" t="s">
        <v>430</v>
      </c>
      <c r="T10" s="145"/>
      <c r="U10" s="59" t="s">
        <v>410</v>
      </c>
      <c r="V10" s="151"/>
      <c r="W10" s="59" t="s">
        <v>411</v>
      </c>
      <c r="X10" s="59" t="s">
        <v>412</v>
      </c>
      <c r="Y10" s="151" t="s">
        <v>412</v>
      </c>
      <c r="Z10" s="151" t="s">
        <v>412</v>
      </c>
      <c r="AA10" s="151" t="s">
        <v>412</v>
      </c>
      <c r="AB10" s="151"/>
      <c r="AC10" s="151"/>
      <c r="AD10" s="59" t="s">
        <v>412</v>
      </c>
      <c r="AE10" s="59"/>
      <c r="AF10" s="59" t="s">
        <v>412</v>
      </c>
      <c r="AG10" s="151"/>
      <c r="AH10" s="59"/>
      <c r="AI10" s="59"/>
      <c r="AJ10" s="151"/>
      <c r="AK10" s="59" t="s">
        <v>432</v>
      </c>
      <c r="AL10" s="59" t="s">
        <v>433</v>
      </c>
      <c r="AM10" s="59" t="s">
        <v>414</v>
      </c>
      <c r="AN10" s="151"/>
      <c r="AO10" s="57" t="s">
        <v>414</v>
      </c>
    </row>
    <row r="11" spans="1:42" ht="15" customHeight="1">
      <c r="A11" s="132">
        <v>9</v>
      </c>
      <c r="B11" s="140" t="s">
        <v>400</v>
      </c>
      <c r="C11" s="133" t="s">
        <v>468</v>
      </c>
      <c r="D11" s="134" t="s">
        <v>469</v>
      </c>
      <c r="E11" s="134" t="s">
        <v>470</v>
      </c>
      <c r="F11" s="134" t="s">
        <v>322</v>
      </c>
      <c r="G11" s="135" t="s">
        <v>471</v>
      </c>
      <c r="H11" s="154" t="s">
        <v>472</v>
      </c>
      <c r="I11" s="154" t="s">
        <v>473</v>
      </c>
      <c r="J11" s="133" t="s">
        <v>406</v>
      </c>
      <c r="K11" s="154" t="s">
        <v>474</v>
      </c>
      <c r="L11" s="137">
        <v>300000000</v>
      </c>
      <c r="M11" s="138">
        <v>225000000</v>
      </c>
      <c r="N11" s="138">
        <v>10000000</v>
      </c>
      <c r="O11" s="139">
        <v>8500000</v>
      </c>
      <c r="P11" s="140" t="s">
        <v>408</v>
      </c>
      <c r="Q11" s="140" t="s">
        <v>409</v>
      </c>
      <c r="R11" s="140"/>
      <c r="S11" s="133"/>
      <c r="T11" s="134" t="s">
        <v>410</v>
      </c>
      <c r="U11" s="133" t="s">
        <v>410</v>
      </c>
      <c r="V11" s="140"/>
      <c r="W11" s="133" t="s">
        <v>411</v>
      </c>
      <c r="X11" s="133" t="s">
        <v>412</v>
      </c>
      <c r="Y11" s="140" t="s">
        <v>412</v>
      </c>
      <c r="Z11" s="141"/>
      <c r="AA11" s="141"/>
      <c r="AB11" s="141"/>
      <c r="AC11" s="142" t="s">
        <v>412</v>
      </c>
      <c r="AD11" s="133" t="s">
        <v>412</v>
      </c>
      <c r="AE11" s="142"/>
      <c r="AF11" s="141"/>
      <c r="AG11" s="133" t="s">
        <v>431</v>
      </c>
      <c r="AH11" s="133"/>
      <c r="AI11" s="133"/>
      <c r="AJ11" s="133"/>
      <c r="AK11" s="133"/>
      <c r="AL11" s="133"/>
      <c r="AM11" s="133" t="s">
        <v>414</v>
      </c>
      <c r="AN11" s="133" t="s">
        <v>414</v>
      </c>
      <c r="AO11" s="143" t="s">
        <v>414</v>
      </c>
    </row>
    <row r="12" spans="1:42" ht="15" customHeight="1">
      <c r="A12" s="144">
        <v>10</v>
      </c>
      <c r="B12" s="151" t="s">
        <v>400</v>
      </c>
      <c r="C12" s="59" t="s">
        <v>475</v>
      </c>
      <c r="D12" s="145" t="s">
        <v>476</v>
      </c>
      <c r="E12" s="145" t="s">
        <v>477</v>
      </c>
      <c r="F12" s="145" t="s">
        <v>425</v>
      </c>
      <c r="G12" s="147" t="s">
        <v>478</v>
      </c>
      <c r="H12" s="147" t="s">
        <v>479</v>
      </c>
      <c r="I12" s="147" t="s">
        <v>479</v>
      </c>
      <c r="J12" s="59" t="s">
        <v>480</v>
      </c>
      <c r="K12" s="147" t="s">
        <v>481</v>
      </c>
      <c r="L12" s="148">
        <v>300000000</v>
      </c>
      <c r="M12" s="149">
        <v>225000000</v>
      </c>
      <c r="N12" s="149">
        <v>10000000</v>
      </c>
      <c r="O12" s="150">
        <v>8500000</v>
      </c>
      <c r="P12" s="59" t="s">
        <v>409</v>
      </c>
      <c r="Q12" s="59" t="s">
        <v>429</v>
      </c>
      <c r="R12" s="59"/>
      <c r="S12" s="59" t="s">
        <v>430</v>
      </c>
      <c r="T12" s="145"/>
      <c r="U12" s="151"/>
      <c r="V12" s="151"/>
      <c r="W12" s="59"/>
      <c r="X12" s="59" t="s">
        <v>412</v>
      </c>
      <c r="Y12" s="151"/>
      <c r="Z12" s="151"/>
      <c r="AA12" s="151" t="s">
        <v>412</v>
      </c>
      <c r="AB12" s="59" t="s">
        <v>412</v>
      </c>
      <c r="AC12" s="151"/>
      <c r="AD12" s="59"/>
      <c r="AE12" s="59"/>
      <c r="AF12" s="151"/>
      <c r="AG12" s="59"/>
      <c r="AH12" s="151"/>
      <c r="AI12" s="151"/>
      <c r="AJ12" s="59" t="s">
        <v>422</v>
      </c>
      <c r="AK12" s="151"/>
      <c r="AL12" s="151"/>
      <c r="AM12" s="59" t="s">
        <v>414</v>
      </c>
      <c r="AN12" s="59" t="s">
        <v>414</v>
      </c>
      <c r="AO12" s="57" t="s">
        <v>414</v>
      </c>
    </row>
    <row r="13" spans="1:42" ht="15" customHeight="1">
      <c r="A13" s="132">
        <v>11</v>
      </c>
      <c r="B13" s="133" t="s">
        <v>400</v>
      </c>
      <c r="C13" s="133" t="s">
        <v>482</v>
      </c>
      <c r="D13" s="133" t="s">
        <v>483</v>
      </c>
      <c r="E13" s="134" t="s">
        <v>484</v>
      </c>
      <c r="F13" s="158" t="s">
        <v>485</v>
      </c>
      <c r="G13" s="135" t="s">
        <v>486</v>
      </c>
      <c r="H13" s="136" t="s">
        <v>487</v>
      </c>
      <c r="I13" s="136" t="s">
        <v>487</v>
      </c>
      <c r="J13" s="133" t="s">
        <v>488</v>
      </c>
      <c r="K13" s="136" t="s">
        <v>489</v>
      </c>
      <c r="L13" s="137">
        <v>500000000</v>
      </c>
      <c r="M13" s="138">
        <v>375000000</v>
      </c>
      <c r="N13" s="138">
        <v>30000000</v>
      </c>
      <c r="O13" s="139">
        <v>25500000</v>
      </c>
      <c r="P13" s="133" t="s">
        <v>409</v>
      </c>
      <c r="Q13" s="133"/>
      <c r="R13" s="133"/>
      <c r="S13" s="133"/>
      <c r="T13" s="134" t="s">
        <v>410</v>
      </c>
      <c r="U13" s="133" t="s">
        <v>410</v>
      </c>
      <c r="V13" s="133" t="s">
        <v>410</v>
      </c>
      <c r="W13" s="133" t="s">
        <v>411</v>
      </c>
      <c r="X13" s="133" t="s">
        <v>412</v>
      </c>
      <c r="Y13" s="140" t="s">
        <v>412</v>
      </c>
      <c r="Z13" s="141"/>
      <c r="AA13" s="141"/>
      <c r="AB13" s="141"/>
      <c r="AC13" s="141"/>
      <c r="AD13" s="133"/>
      <c r="AE13" s="142" t="s">
        <v>412</v>
      </c>
      <c r="AF13" s="133"/>
      <c r="AG13" s="133" t="s">
        <v>431</v>
      </c>
      <c r="AH13" s="140" t="s">
        <v>413</v>
      </c>
      <c r="AI13" s="133" t="s">
        <v>446</v>
      </c>
      <c r="AJ13" s="133"/>
      <c r="AK13" s="133"/>
      <c r="AL13" s="133"/>
      <c r="AM13" s="133" t="s">
        <v>414</v>
      </c>
      <c r="AN13" s="133" t="s">
        <v>414</v>
      </c>
      <c r="AO13" s="143" t="s">
        <v>414</v>
      </c>
    </row>
    <row r="14" spans="1:42" ht="15" customHeight="1">
      <c r="A14" s="144">
        <v>12</v>
      </c>
      <c r="B14" s="59" t="s">
        <v>400</v>
      </c>
      <c r="C14" s="59" t="s">
        <v>490</v>
      </c>
      <c r="D14" s="59" t="s">
        <v>491</v>
      </c>
      <c r="E14" s="145" t="s">
        <v>492</v>
      </c>
      <c r="F14" s="145" t="s">
        <v>493</v>
      </c>
      <c r="G14" s="146" t="s">
        <v>494</v>
      </c>
      <c r="H14" s="147" t="s">
        <v>495</v>
      </c>
      <c r="I14" s="147" t="s">
        <v>495</v>
      </c>
      <c r="J14" s="59" t="s">
        <v>496</v>
      </c>
      <c r="K14" s="147" t="s">
        <v>497</v>
      </c>
      <c r="L14" s="148">
        <v>800000000</v>
      </c>
      <c r="M14" s="149">
        <v>600000000</v>
      </c>
      <c r="N14" s="149">
        <v>10000000</v>
      </c>
      <c r="O14" s="150">
        <v>8500000</v>
      </c>
      <c r="P14" s="59" t="s">
        <v>408</v>
      </c>
      <c r="Q14" s="59" t="s">
        <v>409</v>
      </c>
      <c r="R14" s="59" t="s">
        <v>429</v>
      </c>
      <c r="S14" s="59" t="s">
        <v>430</v>
      </c>
      <c r="T14" s="145" t="s">
        <v>410</v>
      </c>
      <c r="U14" s="59" t="s">
        <v>410</v>
      </c>
      <c r="V14" s="59"/>
      <c r="W14" s="59" t="s">
        <v>411</v>
      </c>
      <c r="X14" s="59"/>
      <c r="Y14" s="151"/>
      <c r="Z14" s="152" t="s">
        <v>412</v>
      </c>
      <c r="AA14" s="152" t="s">
        <v>412</v>
      </c>
      <c r="AB14" s="152"/>
      <c r="AC14" s="152"/>
      <c r="AD14" s="59" t="s">
        <v>412</v>
      </c>
      <c r="AE14" s="153"/>
      <c r="AF14" s="59" t="s">
        <v>412</v>
      </c>
      <c r="AG14" s="59"/>
      <c r="AH14" s="59"/>
      <c r="AI14" s="59"/>
      <c r="AJ14" s="59" t="s">
        <v>422</v>
      </c>
      <c r="AK14" s="59"/>
      <c r="AL14" s="59"/>
      <c r="AM14" s="59" t="s">
        <v>414</v>
      </c>
      <c r="AN14" s="59" t="s">
        <v>414</v>
      </c>
      <c r="AO14" s="57" t="s">
        <v>414</v>
      </c>
    </row>
    <row r="15" spans="1:42" ht="15" customHeight="1">
      <c r="A15" s="132">
        <v>13</v>
      </c>
      <c r="B15" s="133" t="s">
        <v>400</v>
      </c>
      <c r="C15" s="133" t="s">
        <v>498</v>
      </c>
      <c r="D15" s="133" t="s">
        <v>499</v>
      </c>
      <c r="E15" s="134" t="s">
        <v>500</v>
      </c>
      <c r="F15" s="134" t="s">
        <v>493</v>
      </c>
      <c r="G15" s="135" t="s">
        <v>501</v>
      </c>
      <c r="H15" s="136" t="s">
        <v>502</v>
      </c>
      <c r="I15" s="136" t="s">
        <v>502</v>
      </c>
      <c r="J15" s="133" t="s">
        <v>503</v>
      </c>
      <c r="K15" s="136" t="s">
        <v>504</v>
      </c>
      <c r="L15" s="137">
        <v>500000000</v>
      </c>
      <c r="M15" s="138">
        <v>375000000</v>
      </c>
      <c r="N15" s="138">
        <v>10000000</v>
      </c>
      <c r="O15" s="139">
        <v>8500000</v>
      </c>
      <c r="P15" s="133" t="s">
        <v>408</v>
      </c>
      <c r="Q15" s="133" t="s">
        <v>409</v>
      </c>
      <c r="R15" s="133" t="s">
        <v>429</v>
      </c>
      <c r="S15" s="133" t="s">
        <v>430</v>
      </c>
      <c r="T15" s="134" t="s">
        <v>410</v>
      </c>
      <c r="U15" s="133" t="s">
        <v>410</v>
      </c>
      <c r="V15" s="133"/>
      <c r="W15" s="133" t="s">
        <v>411</v>
      </c>
      <c r="X15" s="133"/>
      <c r="Y15" s="140"/>
      <c r="Z15" s="141" t="s">
        <v>412</v>
      </c>
      <c r="AA15" s="141" t="s">
        <v>412</v>
      </c>
      <c r="AB15" s="141"/>
      <c r="AC15" s="141"/>
      <c r="AD15" s="133"/>
      <c r="AE15" s="142"/>
      <c r="AF15" s="142"/>
      <c r="AG15" s="133" t="s">
        <v>446</v>
      </c>
      <c r="AH15" s="133" t="s">
        <v>431</v>
      </c>
      <c r="AI15" s="133"/>
      <c r="AJ15" s="133" t="s">
        <v>422</v>
      </c>
      <c r="AK15" s="133"/>
      <c r="AL15" s="133"/>
      <c r="AM15" s="133" t="s">
        <v>414</v>
      </c>
      <c r="AN15" s="133" t="s">
        <v>414</v>
      </c>
      <c r="AO15" s="143" t="s">
        <v>414</v>
      </c>
    </row>
    <row r="16" spans="1:42" ht="15" customHeight="1">
      <c r="A16" s="144">
        <v>14</v>
      </c>
      <c r="B16" s="59" t="s">
        <v>400</v>
      </c>
      <c r="C16" s="145" t="s">
        <v>505</v>
      </c>
      <c r="D16" s="59" t="s">
        <v>506</v>
      </c>
      <c r="E16" s="145" t="s">
        <v>507</v>
      </c>
      <c r="F16" s="145" t="s">
        <v>322</v>
      </c>
      <c r="G16" s="146" t="s">
        <v>508</v>
      </c>
      <c r="H16" s="147" t="s">
        <v>509</v>
      </c>
      <c r="I16" s="147" t="s">
        <v>509</v>
      </c>
      <c r="J16" s="145" t="s">
        <v>480</v>
      </c>
      <c r="K16" s="147" t="s">
        <v>504</v>
      </c>
      <c r="L16" s="148">
        <v>300000000</v>
      </c>
      <c r="M16" s="149">
        <v>225000000</v>
      </c>
      <c r="N16" s="149">
        <v>10000000</v>
      </c>
      <c r="O16" s="150">
        <v>8500000</v>
      </c>
      <c r="P16" s="59" t="s">
        <v>408</v>
      </c>
      <c r="Q16" s="59" t="s">
        <v>409</v>
      </c>
      <c r="R16" s="59"/>
      <c r="S16" s="59"/>
      <c r="T16" s="145" t="s">
        <v>410</v>
      </c>
      <c r="U16" s="59" t="s">
        <v>410</v>
      </c>
      <c r="V16" s="59"/>
      <c r="W16" s="59" t="s">
        <v>411</v>
      </c>
      <c r="X16" s="59" t="s">
        <v>412</v>
      </c>
      <c r="Y16" s="151" t="s">
        <v>412</v>
      </c>
      <c r="Z16" s="152"/>
      <c r="AA16" s="152" t="s">
        <v>412</v>
      </c>
      <c r="AB16" s="153" t="s">
        <v>412</v>
      </c>
      <c r="AC16" s="152"/>
      <c r="AD16" s="59"/>
      <c r="AE16" s="153"/>
      <c r="AF16" s="59"/>
      <c r="AG16" s="59"/>
      <c r="AH16" s="59"/>
      <c r="AI16" s="59"/>
      <c r="AJ16" s="59"/>
      <c r="AK16" s="59" t="s">
        <v>432</v>
      </c>
      <c r="AL16" s="59"/>
      <c r="AM16" s="59" t="s">
        <v>414</v>
      </c>
      <c r="AN16" s="59"/>
      <c r="AO16" s="57" t="s">
        <v>414</v>
      </c>
    </row>
    <row r="17" spans="1:41" ht="15" customHeight="1">
      <c r="A17" s="132">
        <v>15</v>
      </c>
      <c r="B17" s="133" t="s">
        <v>400</v>
      </c>
      <c r="C17" s="133" t="s">
        <v>510</v>
      </c>
      <c r="D17" s="133" t="s">
        <v>511</v>
      </c>
      <c r="E17" s="134" t="s">
        <v>512</v>
      </c>
      <c r="F17" s="134" t="s">
        <v>493</v>
      </c>
      <c r="G17" s="135" t="s">
        <v>513</v>
      </c>
      <c r="H17" s="136" t="s">
        <v>514</v>
      </c>
      <c r="I17" s="136" t="s">
        <v>514</v>
      </c>
      <c r="J17" s="133" t="s">
        <v>406</v>
      </c>
      <c r="K17" s="136" t="s">
        <v>515</v>
      </c>
      <c r="L17" s="137">
        <v>600000000</v>
      </c>
      <c r="M17" s="138">
        <v>450000000</v>
      </c>
      <c r="N17" s="138">
        <v>40000000</v>
      </c>
      <c r="O17" s="139">
        <v>34000000</v>
      </c>
      <c r="P17" s="133" t="s">
        <v>408</v>
      </c>
      <c r="Q17" s="133" t="s">
        <v>409</v>
      </c>
      <c r="R17" s="133" t="s">
        <v>429</v>
      </c>
      <c r="S17" s="133" t="s">
        <v>430</v>
      </c>
      <c r="T17" s="134" t="s">
        <v>410</v>
      </c>
      <c r="U17" s="133" t="s">
        <v>410</v>
      </c>
      <c r="V17" s="133"/>
      <c r="W17" s="133" t="s">
        <v>411</v>
      </c>
      <c r="X17" s="133"/>
      <c r="Y17" s="140"/>
      <c r="Z17" s="141" t="s">
        <v>412</v>
      </c>
      <c r="AA17" s="141"/>
      <c r="AB17" s="141"/>
      <c r="AC17" s="141"/>
      <c r="AD17" s="133"/>
      <c r="AE17" s="142" t="s">
        <v>412</v>
      </c>
      <c r="AF17" s="133"/>
      <c r="AG17" s="133" t="s">
        <v>413</v>
      </c>
      <c r="AH17" s="133"/>
      <c r="AI17" s="133"/>
      <c r="AJ17" s="133"/>
      <c r="AK17" s="133"/>
      <c r="AL17" s="133" t="s">
        <v>433</v>
      </c>
      <c r="AM17" s="133" t="s">
        <v>414</v>
      </c>
      <c r="AN17" s="133" t="s">
        <v>414</v>
      </c>
      <c r="AO17" s="143" t="s">
        <v>414</v>
      </c>
    </row>
    <row r="18" spans="1:41" ht="15" customHeight="1">
      <c r="A18" s="144">
        <v>16</v>
      </c>
      <c r="B18" s="59" t="s">
        <v>400</v>
      </c>
      <c r="C18" s="59" t="s">
        <v>516</v>
      </c>
      <c r="D18" s="59">
        <v>5048158599</v>
      </c>
      <c r="E18" s="145" t="s">
        <v>517</v>
      </c>
      <c r="F18" s="145" t="s">
        <v>493</v>
      </c>
      <c r="G18" s="146" t="s">
        <v>518</v>
      </c>
      <c r="H18" s="147" t="s">
        <v>519</v>
      </c>
      <c r="I18" s="147" t="s">
        <v>520</v>
      </c>
      <c r="J18" s="59" t="s">
        <v>521</v>
      </c>
      <c r="K18" s="147" t="s">
        <v>522</v>
      </c>
      <c r="L18" s="148">
        <v>900000000</v>
      </c>
      <c r="M18" s="149">
        <v>675000000</v>
      </c>
      <c r="N18" s="149">
        <v>50000000</v>
      </c>
      <c r="O18" s="150">
        <v>42500000</v>
      </c>
      <c r="P18" s="59" t="s">
        <v>408</v>
      </c>
      <c r="Q18" s="59" t="s">
        <v>409</v>
      </c>
      <c r="R18" s="59" t="s">
        <v>429</v>
      </c>
      <c r="S18" s="59" t="s">
        <v>430</v>
      </c>
      <c r="T18" s="145" t="s">
        <v>410</v>
      </c>
      <c r="U18" s="59" t="s">
        <v>410</v>
      </c>
      <c r="V18" s="59" t="s">
        <v>410</v>
      </c>
      <c r="W18" s="59" t="s">
        <v>411</v>
      </c>
      <c r="X18" s="59"/>
      <c r="Y18" s="151"/>
      <c r="Z18" s="152" t="s">
        <v>412</v>
      </c>
      <c r="AA18" s="152"/>
      <c r="AB18" s="153" t="s">
        <v>412</v>
      </c>
      <c r="AC18" s="153" t="s">
        <v>412</v>
      </c>
      <c r="AD18" s="59" t="s">
        <v>412</v>
      </c>
      <c r="AE18" s="153"/>
      <c r="AF18" s="153"/>
      <c r="AG18" s="59"/>
      <c r="AH18" s="59"/>
      <c r="AI18" s="59"/>
      <c r="AJ18" s="59" t="s">
        <v>422</v>
      </c>
      <c r="AK18" s="59"/>
      <c r="AL18" s="59"/>
      <c r="AM18" s="59"/>
      <c r="AN18" s="59"/>
      <c r="AO18" s="57"/>
    </row>
    <row r="19" spans="1:41" ht="15" customHeight="1">
      <c r="A19" s="132">
        <v>17</v>
      </c>
      <c r="B19" s="133" t="s">
        <v>400</v>
      </c>
      <c r="C19" s="133" t="s">
        <v>523</v>
      </c>
      <c r="D19" s="133" t="s">
        <v>524</v>
      </c>
      <c r="E19" s="134" t="s">
        <v>525</v>
      </c>
      <c r="F19" s="134" t="s">
        <v>493</v>
      </c>
      <c r="G19" s="135" t="s">
        <v>526</v>
      </c>
      <c r="H19" s="136" t="s">
        <v>527</v>
      </c>
      <c r="I19" s="136" t="s">
        <v>527</v>
      </c>
      <c r="J19" s="133" t="s">
        <v>521</v>
      </c>
      <c r="K19" s="136" t="s">
        <v>528</v>
      </c>
      <c r="L19" s="137">
        <v>800000000</v>
      </c>
      <c r="M19" s="138">
        <v>600000000</v>
      </c>
      <c r="N19" s="138">
        <v>50000000</v>
      </c>
      <c r="O19" s="139">
        <v>42500000</v>
      </c>
      <c r="P19" s="133" t="s">
        <v>408</v>
      </c>
      <c r="Q19" s="133" t="s">
        <v>409</v>
      </c>
      <c r="R19" s="133" t="s">
        <v>429</v>
      </c>
      <c r="S19" s="133" t="s">
        <v>430</v>
      </c>
      <c r="T19" s="134" t="s">
        <v>410</v>
      </c>
      <c r="U19" s="133" t="s">
        <v>410</v>
      </c>
      <c r="V19" s="133"/>
      <c r="W19" s="133" t="s">
        <v>411</v>
      </c>
      <c r="X19" s="133"/>
      <c r="Y19" s="140"/>
      <c r="Z19" s="141" t="s">
        <v>412</v>
      </c>
      <c r="AA19" s="141"/>
      <c r="AB19" s="141"/>
      <c r="AC19" s="141"/>
      <c r="AD19" s="133"/>
      <c r="AE19" s="142"/>
      <c r="AF19" s="142"/>
      <c r="AG19" s="133" t="s">
        <v>446</v>
      </c>
      <c r="AH19" s="133" t="s">
        <v>431</v>
      </c>
      <c r="AI19" s="133"/>
      <c r="AJ19" s="133"/>
      <c r="AK19" s="133"/>
      <c r="AL19" s="133"/>
      <c r="AM19" s="133" t="s">
        <v>414</v>
      </c>
      <c r="AN19" s="133" t="s">
        <v>414</v>
      </c>
      <c r="AO19" s="143"/>
    </row>
    <row r="20" spans="1:41" s="48" customFormat="1" ht="15" customHeight="1">
      <c r="A20" s="144">
        <v>18</v>
      </c>
      <c r="B20" s="59" t="s">
        <v>400</v>
      </c>
      <c r="C20" s="59" t="s">
        <v>529</v>
      </c>
      <c r="D20" s="59" t="s">
        <v>530</v>
      </c>
      <c r="E20" s="145" t="s">
        <v>531</v>
      </c>
      <c r="F20" s="145" t="s">
        <v>322</v>
      </c>
      <c r="G20" s="146" t="s">
        <v>532</v>
      </c>
      <c r="H20" s="147" t="s">
        <v>533</v>
      </c>
      <c r="I20" s="147" t="s">
        <v>534</v>
      </c>
      <c r="J20" s="59" t="s">
        <v>535</v>
      </c>
      <c r="K20" s="147" t="s">
        <v>536</v>
      </c>
      <c r="L20" s="148">
        <v>300000000</v>
      </c>
      <c r="M20" s="149">
        <v>225000000</v>
      </c>
      <c r="N20" s="149">
        <v>50000000</v>
      </c>
      <c r="O20" s="150">
        <v>42500000</v>
      </c>
      <c r="P20" s="59" t="s">
        <v>408</v>
      </c>
      <c r="Q20" s="59" t="s">
        <v>409</v>
      </c>
      <c r="R20" s="59"/>
      <c r="S20" s="59"/>
      <c r="T20" s="145" t="s">
        <v>410</v>
      </c>
      <c r="U20" s="59" t="s">
        <v>410</v>
      </c>
      <c r="V20" s="59"/>
      <c r="W20" s="59" t="s">
        <v>411</v>
      </c>
      <c r="X20" s="59" t="s">
        <v>412</v>
      </c>
      <c r="Y20" s="151" t="s">
        <v>412</v>
      </c>
      <c r="Z20" s="152"/>
      <c r="AA20" s="152"/>
      <c r="AB20" s="152"/>
      <c r="AC20" s="153" t="s">
        <v>412</v>
      </c>
      <c r="AD20" s="59"/>
      <c r="AE20" s="153" t="s">
        <v>412</v>
      </c>
      <c r="AF20" s="59"/>
      <c r="AG20" s="59"/>
      <c r="AH20" s="59"/>
      <c r="AI20" s="59"/>
      <c r="AJ20" s="59" t="s">
        <v>422</v>
      </c>
      <c r="AK20" s="59" t="s">
        <v>432</v>
      </c>
      <c r="AL20" s="59"/>
      <c r="AM20" s="59" t="s">
        <v>414</v>
      </c>
      <c r="AN20" s="59" t="s">
        <v>414</v>
      </c>
      <c r="AO20" s="57"/>
    </row>
    <row r="21" spans="1:41" ht="15" customHeight="1">
      <c r="A21" s="132">
        <v>19</v>
      </c>
      <c r="B21" s="140" t="s">
        <v>400</v>
      </c>
      <c r="C21" s="134" t="s">
        <v>537</v>
      </c>
      <c r="D21" s="134">
        <v>2208160635</v>
      </c>
      <c r="E21" s="134" t="s">
        <v>538</v>
      </c>
      <c r="F21" s="134" t="s">
        <v>463</v>
      </c>
      <c r="G21" s="136" t="s">
        <v>539</v>
      </c>
      <c r="H21" s="136" t="s">
        <v>540</v>
      </c>
      <c r="I21" s="136" t="s">
        <v>541</v>
      </c>
      <c r="J21" s="133" t="s">
        <v>542</v>
      </c>
      <c r="K21" s="136" t="s">
        <v>543</v>
      </c>
      <c r="L21" s="137">
        <v>500000000</v>
      </c>
      <c r="M21" s="138">
        <v>375000000</v>
      </c>
      <c r="N21" s="138">
        <v>20000000</v>
      </c>
      <c r="O21" s="139">
        <v>17000000</v>
      </c>
      <c r="P21" s="140" t="s">
        <v>429</v>
      </c>
      <c r="Q21" s="140" t="s">
        <v>408</v>
      </c>
      <c r="R21" s="140"/>
      <c r="S21" s="133" t="s">
        <v>430</v>
      </c>
      <c r="T21" s="134"/>
      <c r="U21" s="133" t="s">
        <v>410</v>
      </c>
      <c r="V21" s="140"/>
      <c r="W21" s="133" t="s">
        <v>411</v>
      </c>
      <c r="X21" s="133" t="s">
        <v>412</v>
      </c>
      <c r="Y21" s="140" t="s">
        <v>412</v>
      </c>
      <c r="Z21" s="140" t="s">
        <v>412</v>
      </c>
      <c r="AA21" s="140" t="s">
        <v>412</v>
      </c>
      <c r="AB21" s="133" t="s">
        <v>412</v>
      </c>
      <c r="AC21" s="140"/>
      <c r="AD21" s="134"/>
      <c r="AE21" s="133"/>
      <c r="AF21" s="140"/>
      <c r="AG21" s="133" t="s">
        <v>413</v>
      </c>
      <c r="AH21" s="133" t="s">
        <v>431</v>
      </c>
      <c r="AI21" s="140"/>
      <c r="AJ21" s="140"/>
      <c r="AK21" s="140"/>
      <c r="AL21" s="140"/>
      <c r="AM21" s="133" t="s">
        <v>414</v>
      </c>
      <c r="AN21" s="133" t="s">
        <v>414</v>
      </c>
      <c r="AO21" s="143" t="s">
        <v>414</v>
      </c>
    </row>
    <row r="22" spans="1:41" ht="15" customHeight="1">
      <c r="A22" s="144">
        <v>20</v>
      </c>
      <c r="B22" s="151" t="s">
        <v>400</v>
      </c>
      <c r="C22" s="59" t="s">
        <v>544</v>
      </c>
      <c r="D22" s="145" t="s">
        <v>545</v>
      </c>
      <c r="E22" s="145" t="s">
        <v>546</v>
      </c>
      <c r="F22" s="145" t="s">
        <v>485</v>
      </c>
      <c r="G22" s="146" t="s">
        <v>547</v>
      </c>
      <c r="H22" s="159" t="s">
        <v>548</v>
      </c>
      <c r="I22" s="159" t="s">
        <v>548</v>
      </c>
      <c r="J22" s="59" t="s">
        <v>521</v>
      </c>
      <c r="K22" s="147" t="s">
        <v>549</v>
      </c>
      <c r="L22" s="148">
        <v>300000000</v>
      </c>
      <c r="M22" s="149">
        <v>225000000</v>
      </c>
      <c r="N22" s="149">
        <v>40000000</v>
      </c>
      <c r="O22" s="150">
        <v>34000000</v>
      </c>
      <c r="P22" s="59" t="s">
        <v>409</v>
      </c>
      <c r="Q22" s="59"/>
      <c r="R22" s="59"/>
      <c r="S22" s="59"/>
      <c r="T22" s="145" t="s">
        <v>410</v>
      </c>
      <c r="U22" s="59" t="s">
        <v>410</v>
      </c>
      <c r="V22" s="59" t="s">
        <v>410</v>
      </c>
      <c r="W22" s="59" t="s">
        <v>411</v>
      </c>
      <c r="X22" s="59" t="s">
        <v>412</v>
      </c>
      <c r="Y22" s="151" t="s">
        <v>412</v>
      </c>
      <c r="Z22" s="152"/>
      <c r="AA22" s="152" t="s">
        <v>412</v>
      </c>
      <c r="AB22" s="152"/>
      <c r="AC22" s="152"/>
      <c r="AD22" s="59"/>
      <c r="AE22" s="153" t="s">
        <v>412</v>
      </c>
      <c r="AF22" s="153"/>
      <c r="AG22" s="59"/>
      <c r="AH22" s="59"/>
      <c r="AI22" s="59"/>
      <c r="AJ22" s="59"/>
      <c r="AK22" s="59"/>
      <c r="AL22" s="59"/>
      <c r="AM22" s="59"/>
      <c r="AN22" s="59" t="s">
        <v>414</v>
      </c>
      <c r="AO22" s="57"/>
    </row>
    <row r="23" spans="1:41" ht="15" customHeight="1">
      <c r="A23" s="132">
        <v>21</v>
      </c>
      <c r="B23" s="140" t="s">
        <v>400</v>
      </c>
      <c r="C23" s="134" t="s">
        <v>550</v>
      </c>
      <c r="D23" s="134" t="s">
        <v>551</v>
      </c>
      <c r="E23" s="134" t="s">
        <v>552</v>
      </c>
      <c r="F23" s="134" t="s">
        <v>463</v>
      </c>
      <c r="G23" s="136" t="s">
        <v>553</v>
      </c>
      <c r="H23" s="136" t="s">
        <v>554</v>
      </c>
      <c r="I23" s="136" t="s">
        <v>554</v>
      </c>
      <c r="J23" s="133" t="s">
        <v>406</v>
      </c>
      <c r="K23" s="136" t="s">
        <v>555</v>
      </c>
      <c r="L23" s="137">
        <v>200000000</v>
      </c>
      <c r="M23" s="138">
        <v>150000000</v>
      </c>
      <c r="N23" s="138">
        <v>20000000</v>
      </c>
      <c r="O23" s="139">
        <v>17000000</v>
      </c>
      <c r="P23" s="140" t="s">
        <v>429</v>
      </c>
      <c r="Q23" s="140" t="s">
        <v>408</v>
      </c>
      <c r="R23" s="140"/>
      <c r="S23" s="133" t="s">
        <v>430</v>
      </c>
      <c r="T23" s="134"/>
      <c r="U23" s="133" t="s">
        <v>410</v>
      </c>
      <c r="V23" s="140"/>
      <c r="W23" s="133" t="s">
        <v>411</v>
      </c>
      <c r="X23" s="133" t="s">
        <v>412</v>
      </c>
      <c r="Y23" s="140" t="s">
        <v>412</v>
      </c>
      <c r="Z23" s="140" t="s">
        <v>412</v>
      </c>
      <c r="AA23" s="140" t="s">
        <v>412</v>
      </c>
      <c r="AB23" s="140"/>
      <c r="AC23" s="140"/>
      <c r="AD23" s="134"/>
      <c r="AE23" s="133"/>
      <c r="AF23" s="133" t="s">
        <v>412</v>
      </c>
      <c r="AG23" s="140"/>
      <c r="AH23" s="140"/>
      <c r="AI23" s="140"/>
      <c r="AJ23" s="140"/>
      <c r="AK23" s="140"/>
      <c r="AL23" s="140"/>
      <c r="AM23" s="140"/>
      <c r="AN23" s="140"/>
      <c r="AO23" s="143" t="s">
        <v>414</v>
      </c>
    </row>
    <row r="24" spans="1:41" ht="15" customHeight="1">
      <c r="A24" s="144">
        <v>22</v>
      </c>
      <c r="B24" s="151" t="s">
        <v>400</v>
      </c>
      <c r="C24" s="59" t="s">
        <v>556</v>
      </c>
      <c r="D24" s="59" t="s">
        <v>557</v>
      </c>
      <c r="E24" s="145" t="s">
        <v>558</v>
      </c>
      <c r="F24" s="145" t="s">
        <v>485</v>
      </c>
      <c r="G24" s="146" t="s">
        <v>559</v>
      </c>
      <c r="H24" s="157" t="s">
        <v>560</v>
      </c>
      <c r="I24" s="157" t="s">
        <v>560</v>
      </c>
      <c r="J24" s="59" t="s">
        <v>406</v>
      </c>
      <c r="K24" s="157" t="s">
        <v>561</v>
      </c>
      <c r="L24" s="148">
        <v>300000000</v>
      </c>
      <c r="M24" s="149">
        <v>225000000</v>
      </c>
      <c r="N24" s="149">
        <v>10000000</v>
      </c>
      <c r="O24" s="150">
        <v>8500000</v>
      </c>
      <c r="P24" s="151" t="s">
        <v>409</v>
      </c>
      <c r="Q24" s="151"/>
      <c r="R24" s="151"/>
      <c r="S24" s="59"/>
      <c r="T24" s="145" t="s">
        <v>410</v>
      </c>
      <c r="U24" s="59" t="s">
        <v>410</v>
      </c>
      <c r="V24" s="59" t="s">
        <v>410</v>
      </c>
      <c r="W24" s="59" t="s">
        <v>411</v>
      </c>
      <c r="X24" s="59" t="s">
        <v>412</v>
      </c>
      <c r="Y24" s="151" t="s">
        <v>412</v>
      </c>
      <c r="Z24" s="152"/>
      <c r="AA24" s="152"/>
      <c r="AB24" s="153" t="s">
        <v>412</v>
      </c>
      <c r="AC24" s="152"/>
      <c r="AD24" s="59" t="s">
        <v>412</v>
      </c>
      <c r="AE24" s="153" t="s">
        <v>412</v>
      </c>
      <c r="AF24" s="153"/>
      <c r="AG24" s="59"/>
      <c r="AH24" s="59"/>
      <c r="AI24" s="59"/>
      <c r="AJ24" s="59"/>
      <c r="AK24" s="59"/>
      <c r="AL24" s="59"/>
      <c r="AM24" s="59"/>
      <c r="AN24" s="59" t="s">
        <v>414</v>
      </c>
      <c r="AO24" s="57"/>
    </row>
    <row r="25" spans="1:41" ht="15" customHeight="1">
      <c r="A25" s="132">
        <v>23</v>
      </c>
      <c r="B25" s="133" t="s">
        <v>400</v>
      </c>
      <c r="C25" s="133" t="s">
        <v>562</v>
      </c>
      <c r="D25" s="133" t="s">
        <v>563</v>
      </c>
      <c r="E25" s="134" t="s">
        <v>564</v>
      </c>
      <c r="F25" s="134" t="s">
        <v>493</v>
      </c>
      <c r="G25" s="135" t="s">
        <v>565</v>
      </c>
      <c r="H25" s="136" t="s">
        <v>566</v>
      </c>
      <c r="I25" s="136" t="s">
        <v>566</v>
      </c>
      <c r="J25" s="133" t="s">
        <v>466</v>
      </c>
      <c r="K25" s="136" t="s">
        <v>567</v>
      </c>
      <c r="L25" s="137">
        <v>100000000</v>
      </c>
      <c r="M25" s="138">
        <v>75000000</v>
      </c>
      <c r="N25" s="138">
        <v>10000000</v>
      </c>
      <c r="O25" s="139">
        <v>8500000</v>
      </c>
      <c r="P25" s="133" t="s">
        <v>408</v>
      </c>
      <c r="Q25" s="133" t="s">
        <v>409</v>
      </c>
      <c r="R25" s="133" t="s">
        <v>429</v>
      </c>
      <c r="S25" s="133" t="s">
        <v>430</v>
      </c>
      <c r="T25" s="134" t="s">
        <v>410</v>
      </c>
      <c r="U25" s="133" t="s">
        <v>410</v>
      </c>
      <c r="V25" s="133" t="s">
        <v>410</v>
      </c>
      <c r="W25" s="133" t="s">
        <v>411</v>
      </c>
      <c r="X25" s="133"/>
      <c r="Y25" s="140"/>
      <c r="Z25" s="141" t="s">
        <v>412</v>
      </c>
      <c r="AA25" s="141" t="s">
        <v>412</v>
      </c>
      <c r="AB25" s="142" t="s">
        <v>412</v>
      </c>
      <c r="AC25" s="141"/>
      <c r="AD25" s="133"/>
      <c r="AE25" s="142"/>
      <c r="AF25" s="142"/>
      <c r="AG25" s="133"/>
      <c r="AH25" s="133"/>
      <c r="AI25" s="133"/>
      <c r="AJ25" s="133" t="s">
        <v>422</v>
      </c>
      <c r="AK25" s="133"/>
      <c r="AL25" s="133"/>
      <c r="AM25" s="133"/>
      <c r="AN25" s="133" t="s">
        <v>414</v>
      </c>
      <c r="AO25" s="143"/>
    </row>
    <row r="26" spans="1:41" ht="15" customHeight="1">
      <c r="A26" s="144">
        <v>24</v>
      </c>
      <c r="B26" s="151" t="s">
        <v>400</v>
      </c>
      <c r="C26" s="145" t="s">
        <v>568</v>
      </c>
      <c r="D26" s="145" t="s">
        <v>569</v>
      </c>
      <c r="E26" s="145" t="s">
        <v>570</v>
      </c>
      <c r="F26" s="145" t="s">
        <v>571</v>
      </c>
      <c r="G26" s="147" t="s">
        <v>572</v>
      </c>
      <c r="H26" s="147" t="s">
        <v>573</v>
      </c>
      <c r="I26" s="147" t="s">
        <v>573</v>
      </c>
      <c r="J26" s="59" t="s">
        <v>521</v>
      </c>
      <c r="K26" s="147" t="s">
        <v>574</v>
      </c>
      <c r="L26" s="148">
        <v>800000000</v>
      </c>
      <c r="M26" s="149">
        <v>600000000</v>
      </c>
      <c r="N26" s="149">
        <v>20000000</v>
      </c>
      <c r="O26" s="150">
        <v>17000000</v>
      </c>
      <c r="P26" s="151" t="s">
        <v>429</v>
      </c>
      <c r="Q26" s="151" t="s">
        <v>409</v>
      </c>
      <c r="R26" s="151"/>
      <c r="S26" s="59" t="s">
        <v>430</v>
      </c>
      <c r="T26" s="145"/>
      <c r="U26" s="59" t="s">
        <v>410</v>
      </c>
      <c r="V26" s="151"/>
      <c r="W26" s="59" t="s">
        <v>411</v>
      </c>
      <c r="X26" s="59" t="s">
        <v>412</v>
      </c>
      <c r="Y26" s="151"/>
      <c r="Z26" s="151" t="s">
        <v>412</v>
      </c>
      <c r="AA26" s="151" t="s">
        <v>412</v>
      </c>
      <c r="AB26" s="151"/>
      <c r="AC26" s="151"/>
      <c r="AD26" s="145"/>
      <c r="AE26" s="59"/>
      <c r="AF26" s="151"/>
      <c r="AG26" s="59" t="s">
        <v>431</v>
      </c>
      <c r="AH26" s="59"/>
      <c r="AI26" s="151"/>
      <c r="AJ26" s="151"/>
      <c r="AK26" s="59" t="s">
        <v>432</v>
      </c>
      <c r="AL26" s="151"/>
      <c r="AM26" s="59" t="s">
        <v>414</v>
      </c>
      <c r="AN26" s="59" t="s">
        <v>414</v>
      </c>
      <c r="AO26" s="57" t="s">
        <v>414</v>
      </c>
    </row>
    <row r="27" spans="1:41" ht="15" customHeight="1">
      <c r="A27" s="132">
        <v>25</v>
      </c>
      <c r="B27" s="133" t="s">
        <v>400</v>
      </c>
      <c r="C27" s="133" t="s">
        <v>575</v>
      </c>
      <c r="D27" s="133" t="s">
        <v>576</v>
      </c>
      <c r="E27" s="134" t="s">
        <v>577</v>
      </c>
      <c r="F27" s="134" t="s">
        <v>425</v>
      </c>
      <c r="G27" s="135" t="s">
        <v>578</v>
      </c>
      <c r="H27" s="136" t="s">
        <v>579</v>
      </c>
      <c r="I27" s="136" t="s">
        <v>579</v>
      </c>
      <c r="J27" s="133" t="s">
        <v>521</v>
      </c>
      <c r="K27" s="136" t="s">
        <v>580</v>
      </c>
      <c r="L27" s="137">
        <v>300000000</v>
      </c>
      <c r="M27" s="138">
        <v>225000000</v>
      </c>
      <c r="N27" s="138">
        <v>10000000</v>
      </c>
      <c r="O27" s="139">
        <v>8500000</v>
      </c>
      <c r="P27" s="133" t="s">
        <v>409</v>
      </c>
      <c r="Q27" s="133" t="s">
        <v>429</v>
      </c>
      <c r="R27" s="133"/>
      <c r="S27" s="133"/>
      <c r="T27" s="134" t="s">
        <v>410</v>
      </c>
      <c r="U27" s="133" t="s">
        <v>410</v>
      </c>
      <c r="V27" s="133"/>
      <c r="W27" s="133" t="s">
        <v>411</v>
      </c>
      <c r="X27" s="133" t="s">
        <v>412</v>
      </c>
      <c r="Y27" s="133" t="s">
        <v>412</v>
      </c>
      <c r="Z27" s="141"/>
      <c r="AA27" s="141" t="s">
        <v>412</v>
      </c>
      <c r="AB27" s="141"/>
      <c r="AC27" s="142" t="s">
        <v>412</v>
      </c>
      <c r="AD27" s="133"/>
      <c r="AE27" s="142"/>
      <c r="AF27" s="133" t="s">
        <v>412</v>
      </c>
      <c r="AG27" s="133"/>
      <c r="AH27" s="133"/>
      <c r="AI27" s="133"/>
      <c r="AJ27" s="133"/>
      <c r="AK27" s="133"/>
      <c r="AL27" s="133"/>
      <c r="AM27" s="133" t="s">
        <v>414</v>
      </c>
      <c r="AN27" s="133" t="s">
        <v>414</v>
      </c>
      <c r="AO27" s="143" t="s">
        <v>414</v>
      </c>
    </row>
    <row r="28" spans="1:41" ht="15" customHeight="1">
      <c r="A28" s="144">
        <v>26</v>
      </c>
      <c r="B28" s="151" t="s">
        <v>400</v>
      </c>
      <c r="C28" s="145" t="s">
        <v>581</v>
      </c>
      <c r="D28" s="145">
        <v>5042083520</v>
      </c>
      <c r="E28" s="145" t="s">
        <v>582</v>
      </c>
      <c r="F28" s="145" t="s">
        <v>463</v>
      </c>
      <c r="G28" s="147" t="s">
        <v>583</v>
      </c>
      <c r="H28" s="147" t="s">
        <v>584</v>
      </c>
      <c r="I28" s="147" t="s">
        <v>585</v>
      </c>
      <c r="J28" s="59" t="s">
        <v>406</v>
      </c>
      <c r="K28" s="147" t="s">
        <v>586</v>
      </c>
      <c r="L28" s="148">
        <v>300000000</v>
      </c>
      <c r="M28" s="149">
        <v>225000000</v>
      </c>
      <c r="N28" s="149">
        <v>50000000</v>
      </c>
      <c r="O28" s="150">
        <v>42500000</v>
      </c>
      <c r="P28" s="151" t="s">
        <v>429</v>
      </c>
      <c r="Q28" s="151" t="s">
        <v>408</v>
      </c>
      <c r="R28" s="151"/>
      <c r="S28" s="59" t="s">
        <v>430</v>
      </c>
      <c r="T28" s="145"/>
      <c r="U28" s="59" t="s">
        <v>410</v>
      </c>
      <c r="V28" s="151"/>
      <c r="W28" s="59" t="s">
        <v>411</v>
      </c>
      <c r="X28" s="59" t="s">
        <v>412</v>
      </c>
      <c r="Y28" s="151" t="s">
        <v>412</v>
      </c>
      <c r="Z28" s="151" t="s">
        <v>412</v>
      </c>
      <c r="AA28" s="151" t="s">
        <v>412</v>
      </c>
      <c r="AB28" s="151"/>
      <c r="AC28" s="151"/>
      <c r="AD28" s="145"/>
      <c r="AE28" s="59"/>
      <c r="AF28" s="59" t="s">
        <v>412</v>
      </c>
      <c r="AG28" s="59" t="s">
        <v>431</v>
      </c>
      <c r="AH28" s="151"/>
      <c r="AI28" s="151"/>
      <c r="AJ28" s="151"/>
      <c r="AK28" s="151"/>
      <c r="AL28" s="151"/>
      <c r="AM28" s="59" t="s">
        <v>414</v>
      </c>
      <c r="AN28" s="59" t="s">
        <v>414</v>
      </c>
      <c r="AO28" s="57" t="s">
        <v>414</v>
      </c>
    </row>
    <row r="29" spans="1:41" ht="15" customHeight="1">
      <c r="A29" s="132">
        <v>27</v>
      </c>
      <c r="B29" s="133" t="s">
        <v>400</v>
      </c>
      <c r="C29" s="133" t="s">
        <v>587</v>
      </c>
      <c r="D29" s="133" t="s">
        <v>588</v>
      </c>
      <c r="E29" s="134" t="s">
        <v>589</v>
      </c>
      <c r="F29" s="134" t="s">
        <v>322</v>
      </c>
      <c r="G29" s="135" t="s">
        <v>590</v>
      </c>
      <c r="H29" s="136" t="s">
        <v>591</v>
      </c>
      <c r="I29" s="136" t="s">
        <v>591</v>
      </c>
      <c r="J29" s="133" t="s">
        <v>503</v>
      </c>
      <c r="K29" s="136" t="s">
        <v>592</v>
      </c>
      <c r="L29" s="137">
        <v>400000000</v>
      </c>
      <c r="M29" s="138">
        <v>300000000</v>
      </c>
      <c r="N29" s="138">
        <v>10000000</v>
      </c>
      <c r="O29" s="139">
        <v>8500000</v>
      </c>
      <c r="P29" s="133" t="s">
        <v>408</v>
      </c>
      <c r="Q29" s="133" t="s">
        <v>409</v>
      </c>
      <c r="R29" s="133"/>
      <c r="S29" s="133"/>
      <c r="T29" s="134" t="s">
        <v>410</v>
      </c>
      <c r="U29" s="133" t="s">
        <v>410</v>
      </c>
      <c r="V29" s="133"/>
      <c r="W29" s="133" t="s">
        <v>411</v>
      </c>
      <c r="X29" s="133" t="s">
        <v>412</v>
      </c>
      <c r="Y29" s="140" t="s">
        <v>412</v>
      </c>
      <c r="Z29" s="141"/>
      <c r="AA29" s="141" t="s">
        <v>412</v>
      </c>
      <c r="AB29" s="141"/>
      <c r="AC29" s="141"/>
      <c r="AD29" s="133" t="s">
        <v>412</v>
      </c>
      <c r="AE29" s="142"/>
      <c r="AF29" s="133"/>
      <c r="AG29" s="133"/>
      <c r="AH29" s="133"/>
      <c r="AI29" s="133"/>
      <c r="AJ29" s="133" t="s">
        <v>422</v>
      </c>
      <c r="AK29" s="133"/>
      <c r="AL29" s="133"/>
      <c r="AM29" s="133" t="s">
        <v>414</v>
      </c>
      <c r="AN29" s="133" t="s">
        <v>414</v>
      </c>
      <c r="AO29" s="143"/>
    </row>
    <row r="30" spans="1:41" ht="15" customHeight="1">
      <c r="A30" s="144">
        <v>28</v>
      </c>
      <c r="B30" s="151" t="s">
        <v>400</v>
      </c>
      <c r="C30" s="145" t="s">
        <v>593</v>
      </c>
      <c r="D30" s="145" t="s">
        <v>594</v>
      </c>
      <c r="E30" s="145" t="s">
        <v>595</v>
      </c>
      <c r="F30" s="145" t="s">
        <v>463</v>
      </c>
      <c r="G30" s="147" t="s">
        <v>596</v>
      </c>
      <c r="H30" s="156" t="s">
        <v>597</v>
      </c>
      <c r="I30" s="156" t="s">
        <v>597</v>
      </c>
      <c r="J30" s="160" t="s">
        <v>598</v>
      </c>
      <c r="K30" s="156" t="s">
        <v>599</v>
      </c>
      <c r="L30" s="148">
        <v>100000000</v>
      </c>
      <c r="M30" s="149">
        <v>75000000</v>
      </c>
      <c r="N30" s="149">
        <v>10000000</v>
      </c>
      <c r="O30" s="150">
        <v>8500000</v>
      </c>
      <c r="P30" s="151" t="s">
        <v>429</v>
      </c>
      <c r="Q30" s="151" t="s">
        <v>408</v>
      </c>
      <c r="R30" s="151"/>
      <c r="S30" s="59" t="s">
        <v>430</v>
      </c>
      <c r="T30" s="145"/>
      <c r="U30" s="59" t="s">
        <v>410</v>
      </c>
      <c r="V30" s="151"/>
      <c r="W30" s="59" t="s">
        <v>411</v>
      </c>
      <c r="X30" s="59" t="s">
        <v>412</v>
      </c>
      <c r="Y30" s="151" t="s">
        <v>412</v>
      </c>
      <c r="Z30" s="151" t="s">
        <v>412</v>
      </c>
      <c r="AA30" s="151" t="s">
        <v>412</v>
      </c>
      <c r="AB30" s="151"/>
      <c r="AC30" s="151"/>
      <c r="AD30" s="59" t="s">
        <v>412</v>
      </c>
      <c r="AE30" s="160"/>
      <c r="AF30" s="151"/>
      <c r="AG30" s="151"/>
      <c r="AH30" s="151"/>
      <c r="AI30" s="59"/>
      <c r="AJ30" s="151"/>
      <c r="AK30" s="151"/>
      <c r="AL30" s="59" t="s">
        <v>433</v>
      </c>
      <c r="AM30" s="59" t="s">
        <v>414</v>
      </c>
      <c r="AN30" s="151"/>
      <c r="AO30" s="58"/>
    </row>
    <row r="31" spans="1:41" ht="15" customHeight="1">
      <c r="A31" s="132">
        <v>29</v>
      </c>
      <c r="B31" s="140" t="s">
        <v>400</v>
      </c>
      <c r="C31" s="134" t="s">
        <v>600</v>
      </c>
      <c r="D31" s="134" t="s">
        <v>601</v>
      </c>
      <c r="E31" s="134" t="s">
        <v>602</v>
      </c>
      <c r="F31" s="134" t="s">
        <v>463</v>
      </c>
      <c r="G31" s="136" t="s">
        <v>603</v>
      </c>
      <c r="H31" s="136" t="s">
        <v>604</v>
      </c>
      <c r="I31" s="136" t="s">
        <v>604</v>
      </c>
      <c r="J31" s="133" t="s">
        <v>406</v>
      </c>
      <c r="K31" s="136" t="s">
        <v>605</v>
      </c>
      <c r="L31" s="137">
        <v>300000000</v>
      </c>
      <c r="M31" s="138">
        <v>225000000</v>
      </c>
      <c r="N31" s="138">
        <v>10000000</v>
      </c>
      <c r="O31" s="139">
        <v>8500000</v>
      </c>
      <c r="P31" s="140" t="s">
        <v>429</v>
      </c>
      <c r="Q31" s="140" t="s">
        <v>408</v>
      </c>
      <c r="R31" s="140"/>
      <c r="S31" s="133" t="s">
        <v>430</v>
      </c>
      <c r="T31" s="134"/>
      <c r="U31" s="133" t="s">
        <v>410</v>
      </c>
      <c r="V31" s="140"/>
      <c r="W31" s="133" t="s">
        <v>411</v>
      </c>
      <c r="X31" s="133" t="s">
        <v>412</v>
      </c>
      <c r="Y31" s="140" t="s">
        <v>412</v>
      </c>
      <c r="Z31" s="140" t="s">
        <v>412</v>
      </c>
      <c r="AA31" s="140" t="s">
        <v>412</v>
      </c>
      <c r="AB31" s="140"/>
      <c r="AC31" s="140"/>
      <c r="AD31" s="134"/>
      <c r="AE31" s="133"/>
      <c r="AF31" s="133" t="s">
        <v>412</v>
      </c>
      <c r="AG31" s="133"/>
      <c r="AH31" s="140"/>
      <c r="AI31" s="140"/>
      <c r="AJ31" s="133" t="s">
        <v>422</v>
      </c>
      <c r="AK31" s="140"/>
      <c r="AL31" s="140"/>
      <c r="AM31" s="133" t="s">
        <v>414</v>
      </c>
      <c r="AN31" s="140"/>
      <c r="AO31" s="161"/>
    </row>
    <row r="32" spans="1:41" ht="15" customHeight="1">
      <c r="A32" s="144">
        <v>30</v>
      </c>
      <c r="B32" s="59" t="s">
        <v>400</v>
      </c>
      <c r="C32" s="59" t="s">
        <v>606</v>
      </c>
      <c r="D32" s="59" t="s">
        <v>607</v>
      </c>
      <c r="E32" s="145" t="s">
        <v>608</v>
      </c>
      <c r="F32" s="145" t="s">
        <v>322</v>
      </c>
      <c r="G32" s="146" t="s">
        <v>609</v>
      </c>
      <c r="H32" s="147" t="s">
        <v>610</v>
      </c>
      <c r="I32" s="147" t="s">
        <v>610</v>
      </c>
      <c r="J32" s="59" t="s">
        <v>521</v>
      </c>
      <c r="K32" s="147" t="s">
        <v>611</v>
      </c>
      <c r="L32" s="148">
        <v>800000000</v>
      </c>
      <c r="M32" s="149">
        <v>600000000</v>
      </c>
      <c r="N32" s="149">
        <v>10000000</v>
      </c>
      <c r="O32" s="150">
        <v>8500000</v>
      </c>
      <c r="P32" s="59" t="s">
        <v>408</v>
      </c>
      <c r="Q32" s="59" t="s">
        <v>409</v>
      </c>
      <c r="R32" s="59"/>
      <c r="S32" s="59"/>
      <c r="T32" s="145" t="s">
        <v>410</v>
      </c>
      <c r="U32" s="59" t="s">
        <v>410</v>
      </c>
      <c r="V32" s="59" t="s">
        <v>410</v>
      </c>
      <c r="W32" s="59" t="s">
        <v>411</v>
      </c>
      <c r="X32" s="59" t="s">
        <v>412</v>
      </c>
      <c r="Y32" s="151" t="s">
        <v>412</v>
      </c>
      <c r="Z32" s="152"/>
      <c r="AA32" s="152"/>
      <c r="AB32" s="152"/>
      <c r="AC32" s="153" t="s">
        <v>412</v>
      </c>
      <c r="AD32" s="59" t="s">
        <v>412</v>
      </c>
      <c r="AE32" s="153"/>
      <c r="AF32" s="59"/>
      <c r="AG32" s="59"/>
      <c r="AH32" s="59"/>
      <c r="AI32" s="59"/>
      <c r="AJ32" s="59"/>
      <c r="AK32" s="59"/>
      <c r="AL32" s="59"/>
      <c r="AM32" s="59" t="s">
        <v>414</v>
      </c>
      <c r="AN32" s="59" t="s">
        <v>414</v>
      </c>
      <c r="AO32" s="57" t="s">
        <v>414</v>
      </c>
    </row>
    <row r="33" spans="1:41" ht="15" customHeight="1">
      <c r="A33" s="132">
        <v>31</v>
      </c>
      <c r="B33" s="140" t="s">
        <v>400</v>
      </c>
      <c r="C33" s="134" t="s">
        <v>612</v>
      </c>
      <c r="D33" s="134" t="s">
        <v>613</v>
      </c>
      <c r="E33" s="134" t="s">
        <v>614</v>
      </c>
      <c r="F33" s="134" t="s">
        <v>463</v>
      </c>
      <c r="G33" s="136" t="s">
        <v>615</v>
      </c>
      <c r="H33" s="136" t="s">
        <v>616</v>
      </c>
      <c r="I33" s="136" t="s">
        <v>617</v>
      </c>
      <c r="J33" s="133" t="s">
        <v>406</v>
      </c>
      <c r="K33" s="136" t="s">
        <v>618</v>
      </c>
      <c r="L33" s="137">
        <v>300000000</v>
      </c>
      <c r="M33" s="138">
        <v>225000000</v>
      </c>
      <c r="N33" s="138">
        <v>20000000</v>
      </c>
      <c r="O33" s="139">
        <v>17000000</v>
      </c>
      <c r="P33" s="140" t="s">
        <v>429</v>
      </c>
      <c r="Q33" s="140" t="s">
        <v>408</v>
      </c>
      <c r="R33" s="140"/>
      <c r="S33" s="133" t="s">
        <v>430</v>
      </c>
      <c r="T33" s="134"/>
      <c r="U33" s="133" t="s">
        <v>410</v>
      </c>
      <c r="V33" s="133" t="s">
        <v>410</v>
      </c>
      <c r="W33" s="133" t="s">
        <v>411</v>
      </c>
      <c r="X33" s="133" t="s">
        <v>412</v>
      </c>
      <c r="Y33" s="140" t="s">
        <v>412</v>
      </c>
      <c r="Z33" s="140" t="s">
        <v>412</v>
      </c>
      <c r="AA33" s="140" t="s">
        <v>412</v>
      </c>
      <c r="AB33" s="133" t="s">
        <v>412</v>
      </c>
      <c r="AC33" s="133" t="s">
        <v>412</v>
      </c>
      <c r="AD33" s="133" t="s">
        <v>412</v>
      </c>
      <c r="AE33" s="133" t="s">
        <v>412</v>
      </c>
      <c r="AF33" s="133" t="s">
        <v>412</v>
      </c>
      <c r="AG33" s="140"/>
      <c r="AH33" s="140"/>
      <c r="AI33" s="133"/>
      <c r="AJ33" s="140"/>
      <c r="AK33" s="140"/>
      <c r="AL33" s="133" t="s">
        <v>433</v>
      </c>
      <c r="AM33" s="133" t="s">
        <v>414</v>
      </c>
      <c r="AN33" s="133" t="s">
        <v>414</v>
      </c>
      <c r="AO33" s="143" t="s">
        <v>414</v>
      </c>
    </row>
    <row r="34" spans="1:41" ht="15" customHeight="1">
      <c r="A34" s="144">
        <v>32</v>
      </c>
      <c r="B34" s="59" t="s">
        <v>400</v>
      </c>
      <c r="C34" s="59" t="s">
        <v>619</v>
      </c>
      <c r="D34" s="59" t="s">
        <v>620</v>
      </c>
      <c r="E34" s="145" t="s">
        <v>621</v>
      </c>
      <c r="F34" s="145" t="s">
        <v>493</v>
      </c>
      <c r="G34" s="146" t="s">
        <v>622</v>
      </c>
      <c r="H34" s="147" t="s">
        <v>623</v>
      </c>
      <c r="I34" s="147" t="s">
        <v>624</v>
      </c>
      <c r="J34" s="59" t="s">
        <v>466</v>
      </c>
      <c r="K34" s="147" t="s">
        <v>625</v>
      </c>
      <c r="L34" s="148">
        <v>300000000</v>
      </c>
      <c r="M34" s="149">
        <v>225000000</v>
      </c>
      <c r="N34" s="149">
        <v>10000000</v>
      </c>
      <c r="O34" s="150">
        <v>8500000</v>
      </c>
      <c r="P34" s="59" t="s">
        <v>408</v>
      </c>
      <c r="Q34" s="59" t="s">
        <v>409</v>
      </c>
      <c r="R34" s="59" t="s">
        <v>429</v>
      </c>
      <c r="S34" s="59" t="s">
        <v>430</v>
      </c>
      <c r="T34" s="145" t="s">
        <v>410</v>
      </c>
      <c r="U34" s="59" t="s">
        <v>410</v>
      </c>
      <c r="V34" s="59"/>
      <c r="W34" s="59" t="s">
        <v>411</v>
      </c>
      <c r="X34" s="59"/>
      <c r="Y34" s="151"/>
      <c r="Z34" s="152" t="s">
        <v>412</v>
      </c>
      <c r="AA34" s="152" t="s">
        <v>412</v>
      </c>
      <c r="AB34" s="152"/>
      <c r="AC34" s="152"/>
      <c r="AD34" s="59"/>
      <c r="AE34" s="153"/>
      <c r="AF34" s="59"/>
      <c r="AG34" s="59"/>
      <c r="AH34" s="59"/>
      <c r="AI34" s="59"/>
      <c r="AJ34" s="59"/>
      <c r="AK34" s="59"/>
      <c r="AL34" s="59"/>
      <c r="AM34" s="59" t="s">
        <v>414</v>
      </c>
      <c r="AN34" s="59" t="s">
        <v>414</v>
      </c>
      <c r="AO34" s="57" t="s">
        <v>414</v>
      </c>
    </row>
    <row r="35" spans="1:41" ht="15" customHeight="1">
      <c r="A35" s="132">
        <v>33</v>
      </c>
      <c r="B35" s="140" t="s">
        <v>400</v>
      </c>
      <c r="C35" s="134" t="s">
        <v>626</v>
      </c>
      <c r="D35" s="134" t="s">
        <v>627</v>
      </c>
      <c r="E35" s="134" t="s">
        <v>628</v>
      </c>
      <c r="F35" s="134" t="s">
        <v>571</v>
      </c>
      <c r="G35" s="136" t="s">
        <v>629</v>
      </c>
      <c r="H35" s="136" t="s">
        <v>630</v>
      </c>
      <c r="I35" s="136" t="s">
        <v>630</v>
      </c>
      <c r="J35" s="133" t="s">
        <v>521</v>
      </c>
      <c r="K35" s="136" t="s">
        <v>631</v>
      </c>
      <c r="L35" s="137">
        <v>300000000</v>
      </c>
      <c r="M35" s="138">
        <v>225000000</v>
      </c>
      <c r="N35" s="138">
        <v>10000000</v>
      </c>
      <c r="O35" s="139">
        <v>8500000</v>
      </c>
      <c r="P35" s="140" t="s">
        <v>429</v>
      </c>
      <c r="Q35" s="140" t="s">
        <v>409</v>
      </c>
      <c r="R35" s="140"/>
      <c r="S35" s="133" t="s">
        <v>430</v>
      </c>
      <c r="T35" s="134"/>
      <c r="U35" s="133" t="s">
        <v>410</v>
      </c>
      <c r="V35" s="133" t="s">
        <v>410</v>
      </c>
      <c r="W35" s="133" t="s">
        <v>411</v>
      </c>
      <c r="X35" s="133" t="s">
        <v>412</v>
      </c>
      <c r="Y35" s="140"/>
      <c r="Z35" s="140" t="s">
        <v>412</v>
      </c>
      <c r="AA35" s="140" t="s">
        <v>412</v>
      </c>
      <c r="AB35" s="133" t="s">
        <v>412</v>
      </c>
      <c r="AC35" s="140"/>
      <c r="AD35" s="134"/>
      <c r="AE35" s="133" t="s">
        <v>412</v>
      </c>
      <c r="AF35" s="140"/>
      <c r="AG35" s="140"/>
      <c r="AH35" s="140"/>
      <c r="AI35" s="140"/>
      <c r="AJ35" s="140"/>
      <c r="AK35" s="140"/>
      <c r="AL35" s="140"/>
      <c r="AM35" s="140"/>
      <c r="AN35" s="140"/>
      <c r="AO35" s="143" t="s">
        <v>414</v>
      </c>
    </row>
    <row r="36" spans="1:41" ht="15" customHeight="1">
      <c r="A36" s="144">
        <v>34</v>
      </c>
      <c r="B36" s="59" t="s">
        <v>400</v>
      </c>
      <c r="C36" s="162" t="s">
        <v>632</v>
      </c>
      <c r="D36" s="59" t="s">
        <v>633</v>
      </c>
      <c r="E36" s="163" t="s">
        <v>634</v>
      </c>
      <c r="F36" s="145" t="s">
        <v>485</v>
      </c>
      <c r="G36" s="146" t="s">
        <v>635</v>
      </c>
      <c r="H36" s="147" t="s">
        <v>636</v>
      </c>
      <c r="I36" s="147" t="s">
        <v>636</v>
      </c>
      <c r="J36" s="145" t="s">
        <v>466</v>
      </c>
      <c r="K36" s="147" t="s">
        <v>637</v>
      </c>
      <c r="L36" s="148">
        <v>900000000</v>
      </c>
      <c r="M36" s="149">
        <v>675000000</v>
      </c>
      <c r="N36" s="149">
        <v>10000000</v>
      </c>
      <c r="O36" s="150">
        <v>8500000</v>
      </c>
      <c r="P36" s="59" t="s">
        <v>409</v>
      </c>
      <c r="Q36" s="59"/>
      <c r="R36" s="59"/>
      <c r="S36" s="59"/>
      <c r="T36" s="145" t="s">
        <v>410</v>
      </c>
      <c r="U36" s="59" t="s">
        <v>410</v>
      </c>
      <c r="V36" s="59"/>
      <c r="W36" s="59" t="s">
        <v>411</v>
      </c>
      <c r="X36" s="59" t="s">
        <v>412</v>
      </c>
      <c r="Y36" s="151" t="s">
        <v>412</v>
      </c>
      <c r="Z36" s="152"/>
      <c r="AA36" s="152"/>
      <c r="AB36" s="152"/>
      <c r="AC36" s="152"/>
      <c r="AD36" s="59" t="s">
        <v>412</v>
      </c>
      <c r="AE36" s="153" t="s">
        <v>412</v>
      </c>
      <c r="AF36" s="59"/>
      <c r="AG36" s="59"/>
      <c r="AH36" s="59"/>
      <c r="AI36" s="59"/>
      <c r="AJ36" s="59"/>
      <c r="AK36" s="59"/>
      <c r="AL36" s="59"/>
      <c r="AM36" s="59" t="s">
        <v>414</v>
      </c>
      <c r="AN36" s="59" t="s">
        <v>414</v>
      </c>
      <c r="AO36" s="57" t="s">
        <v>414</v>
      </c>
    </row>
    <row r="37" spans="1:41" ht="15" customHeight="1">
      <c r="A37" s="132">
        <v>35</v>
      </c>
      <c r="B37" s="133" t="s">
        <v>400</v>
      </c>
      <c r="C37" s="133" t="s">
        <v>638</v>
      </c>
      <c r="D37" s="133" t="s">
        <v>639</v>
      </c>
      <c r="E37" s="134" t="s">
        <v>640</v>
      </c>
      <c r="F37" s="158" t="s">
        <v>322</v>
      </c>
      <c r="G37" s="135" t="s">
        <v>641</v>
      </c>
      <c r="H37" s="164" t="s">
        <v>642</v>
      </c>
      <c r="I37" s="164" t="s">
        <v>642</v>
      </c>
      <c r="J37" s="133" t="s">
        <v>643</v>
      </c>
      <c r="K37" s="136" t="s">
        <v>644</v>
      </c>
      <c r="L37" s="137">
        <v>500000000</v>
      </c>
      <c r="M37" s="138">
        <v>375000000</v>
      </c>
      <c r="N37" s="138">
        <v>40000000</v>
      </c>
      <c r="O37" s="139">
        <v>34000000</v>
      </c>
      <c r="P37" s="133" t="s">
        <v>408</v>
      </c>
      <c r="Q37" s="133" t="s">
        <v>409</v>
      </c>
      <c r="R37" s="133"/>
      <c r="S37" s="133"/>
      <c r="T37" s="134" t="s">
        <v>410</v>
      </c>
      <c r="U37" s="133" t="s">
        <v>410</v>
      </c>
      <c r="V37" s="133"/>
      <c r="W37" s="133" t="s">
        <v>411</v>
      </c>
      <c r="X37" s="133" t="s">
        <v>412</v>
      </c>
      <c r="Y37" s="140" t="s">
        <v>412</v>
      </c>
      <c r="Z37" s="141"/>
      <c r="AA37" s="141"/>
      <c r="AB37" s="142" t="s">
        <v>412</v>
      </c>
      <c r="AC37" s="142" t="s">
        <v>412</v>
      </c>
      <c r="AD37" s="133"/>
      <c r="AE37" s="142"/>
      <c r="AF37" s="133" t="s">
        <v>412</v>
      </c>
      <c r="AG37" s="133"/>
      <c r="AH37" s="133"/>
      <c r="AI37" s="133"/>
      <c r="AJ37" s="133"/>
      <c r="AK37" s="133"/>
      <c r="AL37" s="133"/>
      <c r="AM37" s="133" t="s">
        <v>414</v>
      </c>
      <c r="AN37" s="133" t="s">
        <v>414</v>
      </c>
      <c r="AO37" s="143" t="s">
        <v>414</v>
      </c>
    </row>
    <row r="38" spans="1:41" ht="15" customHeight="1">
      <c r="A38" s="144">
        <v>36</v>
      </c>
      <c r="B38" s="151" t="s">
        <v>400</v>
      </c>
      <c r="C38" s="59" t="s">
        <v>645</v>
      </c>
      <c r="D38" s="145" t="s">
        <v>646</v>
      </c>
      <c r="E38" s="145" t="s">
        <v>647</v>
      </c>
      <c r="F38" s="145" t="s">
        <v>425</v>
      </c>
      <c r="G38" s="146" t="s">
        <v>648</v>
      </c>
      <c r="H38" s="157" t="s">
        <v>649</v>
      </c>
      <c r="I38" s="157" t="s">
        <v>650</v>
      </c>
      <c r="J38" s="59" t="s">
        <v>406</v>
      </c>
      <c r="K38" s="157" t="s">
        <v>651</v>
      </c>
      <c r="L38" s="148">
        <v>300000000</v>
      </c>
      <c r="M38" s="149">
        <v>225000000</v>
      </c>
      <c r="N38" s="149">
        <v>10000000</v>
      </c>
      <c r="O38" s="150">
        <v>8500000</v>
      </c>
      <c r="P38" s="151" t="s">
        <v>409</v>
      </c>
      <c r="Q38" s="151" t="s">
        <v>429</v>
      </c>
      <c r="R38" s="151"/>
      <c r="S38" s="59"/>
      <c r="T38" s="145" t="s">
        <v>410</v>
      </c>
      <c r="U38" s="59" t="s">
        <v>410</v>
      </c>
      <c r="V38" s="59" t="s">
        <v>410</v>
      </c>
      <c r="W38" s="59" t="s">
        <v>411</v>
      </c>
      <c r="X38" s="59" t="s">
        <v>412</v>
      </c>
      <c r="Y38" s="59" t="s">
        <v>412</v>
      </c>
      <c r="Z38" s="152"/>
      <c r="AA38" s="152" t="s">
        <v>412</v>
      </c>
      <c r="AB38" s="153" t="s">
        <v>412</v>
      </c>
      <c r="AC38" s="152"/>
      <c r="AD38" s="59"/>
      <c r="AE38" s="153"/>
      <c r="AF38" s="152"/>
      <c r="AG38" s="59"/>
      <c r="AH38" s="59"/>
      <c r="AI38" s="59"/>
      <c r="AJ38" s="59"/>
      <c r="AK38" s="59"/>
      <c r="AL38" s="59" t="s">
        <v>433</v>
      </c>
      <c r="AM38" s="59" t="s">
        <v>414</v>
      </c>
      <c r="AN38" s="59" t="s">
        <v>414</v>
      </c>
      <c r="AO38" s="57" t="s">
        <v>414</v>
      </c>
    </row>
    <row r="39" spans="1:41" ht="15" customHeight="1">
      <c r="A39" s="132">
        <v>37</v>
      </c>
      <c r="B39" s="133" t="s">
        <v>400</v>
      </c>
      <c r="C39" s="133" t="s">
        <v>652</v>
      </c>
      <c r="D39" s="133" t="s">
        <v>653</v>
      </c>
      <c r="E39" s="134" t="s">
        <v>654</v>
      </c>
      <c r="F39" s="158" t="s">
        <v>485</v>
      </c>
      <c r="G39" s="135" t="s">
        <v>655</v>
      </c>
      <c r="H39" s="136" t="s">
        <v>656</v>
      </c>
      <c r="I39" s="136" t="s">
        <v>656</v>
      </c>
      <c r="J39" s="133" t="s">
        <v>535</v>
      </c>
      <c r="K39" s="136" t="s">
        <v>657</v>
      </c>
      <c r="L39" s="137">
        <v>500000000</v>
      </c>
      <c r="M39" s="138">
        <v>375000000</v>
      </c>
      <c r="N39" s="138">
        <v>10000000</v>
      </c>
      <c r="O39" s="139">
        <v>8500000</v>
      </c>
      <c r="P39" s="133" t="s">
        <v>409</v>
      </c>
      <c r="Q39" s="133"/>
      <c r="R39" s="133"/>
      <c r="S39" s="133"/>
      <c r="T39" s="134" t="s">
        <v>410</v>
      </c>
      <c r="U39" s="133" t="s">
        <v>410</v>
      </c>
      <c r="V39" s="133" t="s">
        <v>410</v>
      </c>
      <c r="W39" s="133" t="s">
        <v>411</v>
      </c>
      <c r="X39" s="133" t="s">
        <v>412</v>
      </c>
      <c r="Y39" s="140" t="s">
        <v>412</v>
      </c>
      <c r="Z39" s="141"/>
      <c r="AA39" s="141"/>
      <c r="AB39" s="141"/>
      <c r="AC39" s="141"/>
      <c r="AD39" s="133" t="s">
        <v>412</v>
      </c>
      <c r="AE39" s="142"/>
      <c r="AF39" s="133" t="s">
        <v>412</v>
      </c>
      <c r="AG39" s="133" t="s">
        <v>446</v>
      </c>
      <c r="AH39" s="133"/>
      <c r="AI39" s="133"/>
      <c r="AJ39" s="133" t="s">
        <v>422</v>
      </c>
      <c r="AK39" s="133"/>
      <c r="AL39" s="133"/>
      <c r="AM39" s="133" t="s">
        <v>414</v>
      </c>
      <c r="AN39" s="133" t="s">
        <v>414</v>
      </c>
      <c r="AO39" s="143" t="s">
        <v>414</v>
      </c>
    </row>
    <row r="40" spans="1:41" ht="15" customHeight="1">
      <c r="A40" s="144">
        <v>38</v>
      </c>
      <c r="B40" s="59" t="s">
        <v>400</v>
      </c>
      <c r="C40" s="145" t="s">
        <v>658</v>
      </c>
      <c r="D40" s="59" t="s">
        <v>659</v>
      </c>
      <c r="E40" s="145" t="s">
        <v>660</v>
      </c>
      <c r="F40" s="145" t="s">
        <v>322</v>
      </c>
      <c r="G40" s="146" t="s">
        <v>661</v>
      </c>
      <c r="H40" s="147" t="s">
        <v>662</v>
      </c>
      <c r="I40" s="147" t="s">
        <v>662</v>
      </c>
      <c r="J40" s="145" t="s">
        <v>480</v>
      </c>
      <c r="K40" s="147" t="s">
        <v>663</v>
      </c>
      <c r="L40" s="148">
        <v>800000000</v>
      </c>
      <c r="M40" s="149">
        <v>600000000</v>
      </c>
      <c r="N40" s="149">
        <v>10000000</v>
      </c>
      <c r="O40" s="150">
        <v>8500000</v>
      </c>
      <c r="P40" s="59" t="s">
        <v>408</v>
      </c>
      <c r="Q40" s="59" t="s">
        <v>409</v>
      </c>
      <c r="R40" s="59"/>
      <c r="S40" s="59"/>
      <c r="T40" s="145" t="s">
        <v>410</v>
      </c>
      <c r="U40" s="59" t="s">
        <v>410</v>
      </c>
      <c r="V40" s="59"/>
      <c r="W40" s="59" t="s">
        <v>411</v>
      </c>
      <c r="X40" s="59" t="s">
        <v>412</v>
      </c>
      <c r="Y40" s="151" t="s">
        <v>412</v>
      </c>
      <c r="Z40" s="152"/>
      <c r="AA40" s="152"/>
      <c r="AB40" s="152"/>
      <c r="AC40" s="152"/>
      <c r="AD40" s="59"/>
      <c r="AE40" s="153"/>
      <c r="AF40" s="59"/>
      <c r="AG40" s="59"/>
      <c r="AH40" s="59"/>
      <c r="AI40" s="59"/>
      <c r="AJ40" s="59"/>
      <c r="AK40" s="59"/>
      <c r="AL40" s="59"/>
      <c r="AM40" s="59" t="s">
        <v>414</v>
      </c>
      <c r="AN40" s="59"/>
      <c r="AO40" s="57"/>
    </row>
    <row r="41" spans="1:41" ht="15" customHeight="1">
      <c r="A41" s="132">
        <v>39</v>
      </c>
      <c r="B41" s="140" t="s">
        <v>400</v>
      </c>
      <c r="C41" s="133" t="s">
        <v>664</v>
      </c>
      <c r="D41" s="134" t="s">
        <v>665</v>
      </c>
      <c r="E41" s="134" t="s">
        <v>666</v>
      </c>
      <c r="F41" s="134" t="s">
        <v>493</v>
      </c>
      <c r="G41" s="135" t="s">
        <v>667</v>
      </c>
      <c r="H41" s="154" t="s">
        <v>668</v>
      </c>
      <c r="I41" s="154" t="s">
        <v>668</v>
      </c>
      <c r="J41" s="133" t="s">
        <v>503</v>
      </c>
      <c r="K41" s="154" t="s">
        <v>669</v>
      </c>
      <c r="L41" s="137">
        <v>100000000</v>
      </c>
      <c r="M41" s="138">
        <v>75000000</v>
      </c>
      <c r="N41" s="138">
        <v>60000000</v>
      </c>
      <c r="O41" s="139">
        <v>51000000</v>
      </c>
      <c r="P41" s="140" t="s">
        <v>408</v>
      </c>
      <c r="Q41" s="140" t="s">
        <v>409</v>
      </c>
      <c r="R41" s="140" t="s">
        <v>429</v>
      </c>
      <c r="S41" s="133" t="s">
        <v>430</v>
      </c>
      <c r="T41" s="134" t="s">
        <v>410</v>
      </c>
      <c r="U41" s="133" t="s">
        <v>410</v>
      </c>
      <c r="V41" s="133" t="s">
        <v>410</v>
      </c>
      <c r="W41" s="133" t="s">
        <v>411</v>
      </c>
      <c r="X41" s="140"/>
      <c r="Y41" s="140"/>
      <c r="Z41" s="141" t="s">
        <v>412</v>
      </c>
      <c r="AA41" s="141"/>
      <c r="AB41" s="142" t="s">
        <v>412</v>
      </c>
      <c r="AC41" s="141"/>
      <c r="AD41" s="133"/>
      <c r="AE41" s="142"/>
      <c r="AF41" s="142" t="s">
        <v>412</v>
      </c>
      <c r="AG41" s="133" t="s">
        <v>431</v>
      </c>
      <c r="AH41" s="140"/>
      <c r="AI41" s="140"/>
      <c r="AJ41" s="140"/>
      <c r="AK41" s="140"/>
      <c r="AL41" s="140"/>
      <c r="AM41" s="133" t="s">
        <v>414</v>
      </c>
      <c r="AN41" s="133" t="s">
        <v>414</v>
      </c>
      <c r="AO41" s="143" t="s">
        <v>414</v>
      </c>
    </row>
    <row r="42" spans="1:41" ht="15" customHeight="1">
      <c r="A42" s="144">
        <v>40</v>
      </c>
      <c r="B42" s="59" t="s">
        <v>400</v>
      </c>
      <c r="C42" s="59" t="s">
        <v>670</v>
      </c>
      <c r="D42" s="59" t="s">
        <v>671</v>
      </c>
      <c r="E42" s="145" t="s">
        <v>672</v>
      </c>
      <c r="F42" s="145" t="s">
        <v>322</v>
      </c>
      <c r="G42" s="146" t="s">
        <v>673</v>
      </c>
      <c r="H42" s="147" t="s">
        <v>674</v>
      </c>
      <c r="I42" s="147" t="s">
        <v>674</v>
      </c>
      <c r="J42" s="59" t="s">
        <v>521</v>
      </c>
      <c r="K42" s="147" t="s">
        <v>675</v>
      </c>
      <c r="L42" s="148">
        <v>800000000</v>
      </c>
      <c r="M42" s="149">
        <v>600000000</v>
      </c>
      <c r="N42" s="149">
        <v>10000000</v>
      </c>
      <c r="O42" s="150">
        <v>8500000</v>
      </c>
      <c r="P42" s="59" t="s">
        <v>408</v>
      </c>
      <c r="Q42" s="59" t="s">
        <v>409</v>
      </c>
      <c r="R42" s="59"/>
      <c r="S42" s="59"/>
      <c r="T42" s="145" t="s">
        <v>410</v>
      </c>
      <c r="U42" s="59" t="s">
        <v>410</v>
      </c>
      <c r="V42" s="59"/>
      <c r="W42" s="59" t="s">
        <v>411</v>
      </c>
      <c r="X42" s="59" t="s">
        <v>412</v>
      </c>
      <c r="Y42" s="151" t="s">
        <v>412</v>
      </c>
      <c r="Z42" s="152"/>
      <c r="AA42" s="152"/>
      <c r="AB42" s="152"/>
      <c r="AC42" s="152"/>
      <c r="AD42" s="59"/>
      <c r="AE42" s="153"/>
      <c r="AF42" s="59"/>
      <c r="AG42" s="59"/>
      <c r="AH42" s="59"/>
      <c r="AI42" s="59"/>
      <c r="AJ42" s="59"/>
      <c r="AK42" s="59"/>
      <c r="AL42" s="59"/>
      <c r="AM42" s="59" t="s">
        <v>414</v>
      </c>
      <c r="AN42" s="59" t="s">
        <v>414</v>
      </c>
      <c r="AO42" s="57" t="s">
        <v>414</v>
      </c>
    </row>
    <row r="43" spans="1:41" ht="15" customHeight="1">
      <c r="A43" s="132">
        <v>41</v>
      </c>
      <c r="B43" s="140" t="s">
        <v>400</v>
      </c>
      <c r="C43" s="134" t="s">
        <v>676</v>
      </c>
      <c r="D43" s="134" t="s">
        <v>677</v>
      </c>
      <c r="E43" s="134" t="s">
        <v>678</v>
      </c>
      <c r="F43" s="134" t="s">
        <v>571</v>
      </c>
      <c r="G43" s="136" t="s">
        <v>679</v>
      </c>
      <c r="H43" s="136" t="s">
        <v>680</v>
      </c>
      <c r="I43" s="136" t="s">
        <v>680</v>
      </c>
      <c r="J43" s="133" t="s">
        <v>466</v>
      </c>
      <c r="K43" s="136" t="s">
        <v>681</v>
      </c>
      <c r="L43" s="137">
        <v>500000000</v>
      </c>
      <c r="M43" s="138">
        <v>375000000</v>
      </c>
      <c r="N43" s="138">
        <v>10000000</v>
      </c>
      <c r="O43" s="139">
        <v>8500000</v>
      </c>
      <c r="P43" s="140" t="s">
        <v>429</v>
      </c>
      <c r="Q43" s="140" t="s">
        <v>409</v>
      </c>
      <c r="R43" s="140"/>
      <c r="S43" s="133" t="s">
        <v>430</v>
      </c>
      <c r="T43" s="134"/>
      <c r="U43" s="133" t="s">
        <v>410</v>
      </c>
      <c r="V43" s="140"/>
      <c r="W43" s="133" t="s">
        <v>411</v>
      </c>
      <c r="X43" s="133" t="s">
        <v>412</v>
      </c>
      <c r="Y43" s="140"/>
      <c r="Z43" s="140" t="s">
        <v>412</v>
      </c>
      <c r="AA43" s="140" t="s">
        <v>412</v>
      </c>
      <c r="AB43" s="140"/>
      <c r="AC43" s="140"/>
      <c r="AD43" s="134"/>
      <c r="AE43" s="133"/>
      <c r="AF43" s="133" t="s">
        <v>412</v>
      </c>
      <c r="AG43" s="133"/>
      <c r="AH43" s="140"/>
      <c r="AI43" s="140"/>
      <c r="AJ43" s="133" t="s">
        <v>422</v>
      </c>
      <c r="AK43" s="140"/>
      <c r="AL43" s="140"/>
      <c r="AM43" s="133" t="s">
        <v>414</v>
      </c>
      <c r="AN43" s="140"/>
      <c r="AO43" s="143" t="s">
        <v>414</v>
      </c>
    </row>
    <row r="44" spans="1:41" ht="15" customHeight="1">
      <c r="A44" s="144">
        <v>42</v>
      </c>
      <c r="B44" s="59" t="s">
        <v>400</v>
      </c>
      <c r="C44" s="59" t="s">
        <v>682</v>
      </c>
      <c r="D44" s="59" t="s">
        <v>683</v>
      </c>
      <c r="E44" s="145" t="s">
        <v>684</v>
      </c>
      <c r="F44" s="145" t="s">
        <v>322</v>
      </c>
      <c r="G44" s="146" t="s">
        <v>685</v>
      </c>
      <c r="H44" s="147" t="s">
        <v>686</v>
      </c>
      <c r="I44" s="147" t="s">
        <v>686</v>
      </c>
      <c r="J44" s="59" t="s">
        <v>521</v>
      </c>
      <c r="K44" s="147" t="s">
        <v>687</v>
      </c>
      <c r="L44" s="148">
        <v>900000000</v>
      </c>
      <c r="M44" s="149">
        <v>675000000</v>
      </c>
      <c r="N44" s="149">
        <v>10000000</v>
      </c>
      <c r="O44" s="150">
        <v>8500000</v>
      </c>
      <c r="P44" s="59" t="s">
        <v>408</v>
      </c>
      <c r="Q44" s="59" t="s">
        <v>409</v>
      </c>
      <c r="R44" s="59"/>
      <c r="S44" s="59"/>
      <c r="T44" s="145" t="s">
        <v>410</v>
      </c>
      <c r="U44" s="59" t="s">
        <v>410</v>
      </c>
      <c r="V44" s="59"/>
      <c r="W44" s="59" t="s">
        <v>411</v>
      </c>
      <c r="X44" s="59" t="s">
        <v>412</v>
      </c>
      <c r="Y44" s="151" t="s">
        <v>412</v>
      </c>
      <c r="Z44" s="152"/>
      <c r="AA44" s="152" t="s">
        <v>412</v>
      </c>
      <c r="AB44" s="152"/>
      <c r="AC44" s="152"/>
      <c r="AD44" s="59"/>
      <c r="AE44" s="153" t="s">
        <v>412</v>
      </c>
      <c r="AF44" s="59" t="s">
        <v>412</v>
      </c>
      <c r="AG44" s="59" t="s">
        <v>431</v>
      </c>
      <c r="AH44" s="59"/>
      <c r="AI44" s="59"/>
      <c r="AJ44" s="59"/>
      <c r="AK44" s="59"/>
      <c r="AL44" s="59"/>
      <c r="AM44" s="59" t="s">
        <v>414</v>
      </c>
      <c r="AN44" s="59" t="s">
        <v>414</v>
      </c>
      <c r="AO44" s="57"/>
    </row>
    <row r="45" spans="1:41" ht="15" customHeight="1">
      <c r="A45" s="132">
        <v>43</v>
      </c>
      <c r="B45" s="133" t="s">
        <v>400</v>
      </c>
      <c r="C45" s="133" t="s">
        <v>688</v>
      </c>
      <c r="D45" s="133" t="s">
        <v>689</v>
      </c>
      <c r="E45" s="134" t="s">
        <v>690</v>
      </c>
      <c r="F45" s="134" t="s">
        <v>322</v>
      </c>
      <c r="G45" s="135" t="s">
        <v>691</v>
      </c>
      <c r="H45" s="136" t="s">
        <v>692</v>
      </c>
      <c r="I45" s="136" t="s">
        <v>692</v>
      </c>
      <c r="J45" s="133" t="s">
        <v>521</v>
      </c>
      <c r="K45" s="136" t="s">
        <v>693</v>
      </c>
      <c r="L45" s="137">
        <v>200000000</v>
      </c>
      <c r="M45" s="138">
        <v>150000000</v>
      </c>
      <c r="N45" s="138">
        <v>10000000</v>
      </c>
      <c r="O45" s="139">
        <v>8500000</v>
      </c>
      <c r="P45" s="133" t="s">
        <v>408</v>
      </c>
      <c r="Q45" s="133" t="s">
        <v>409</v>
      </c>
      <c r="R45" s="133"/>
      <c r="S45" s="133"/>
      <c r="T45" s="134" t="s">
        <v>410</v>
      </c>
      <c r="U45" s="133" t="s">
        <v>410</v>
      </c>
      <c r="V45" s="133" t="s">
        <v>410</v>
      </c>
      <c r="W45" s="133" t="s">
        <v>411</v>
      </c>
      <c r="X45" s="133" t="s">
        <v>412</v>
      </c>
      <c r="Y45" s="140" t="s">
        <v>412</v>
      </c>
      <c r="Z45" s="141"/>
      <c r="AA45" s="141"/>
      <c r="AB45" s="141"/>
      <c r="AC45" s="141"/>
      <c r="AD45" s="133"/>
      <c r="AE45" s="142"/>
      <c r="AF45" s="133"/>
      <c r="AG45" s="133"/>
      <c r="AH45" s="133"/>
      <c r="AI45" s="133"/>
      <c r="AJ45" s="133" t="s">
        <v>422</v>
      </c>
      <c r="AK45" s="133"/>
      <c r="AL45" s="133"/>
      <c r="AM45" s="133" t="s">
        <v>414</v>
      </c>
      <c r="AN45" s="133" t="s">
        <v>414</v>
      </c>
      <c r="AO45" s="143" t="s">
        <v>414</v>
      </c>
    </row>
    <row r="46" spans="1:41" ht="15" customHeight="1">
      <c r="A46" s="144">
        <v>44</v>
      </c>
      <c r="B46" s="151" t="s">
        <v>400</v>
      </c>
      <c r="C46" s="59" t="s">
        <v>694</v>
      </c>
      <c r="D46" s="145" t="s">
        <v>695</v>
      </c>
      <c r="E46" s="145" t="s">
        <v>696</v>
      </c>
      <c r="F46" s="145" t="s">
        <v>322</v>
      </c>
      <c r="G46" s="146" t="s">
        <v>697</v>
      </c>
      <c r="H46" s="157" t="s">
        <v>698</v>
      </c>
      <c r="I46" s="157" t="s">
        <v>699</v>
      </c>
      <c r="J46" s="59" t="s">
        <v>452</v>
      </c>
      <c r="K46" s="157" t="s">
        <v>700</v>
      </c>
      <c r="L46" s="148">
        <v>300000000</v>
      </c>
      <c r="M46" s="149">
        <v>225000000</v>
      </c>
      <c r="N46" s="149">
        <v>40000000</v>
      </c>
      <c r="O46" s="150">
        <v>34000000</v>
      </c>
      <c r="P46" s="151" t="s">
        <v>408</v>
      </c>
      <c r="Q46" s="151" t="s">
        <v>409</v>
      </c>
      <c r="R46" s="151"/>
      <c r="S46" s="59"/>
      <c r="T46" s="145" t="s">
        <v>410</v>
      </c>
      <c r="U46" s="59" t="s">
        <v>410</v>
      </c>
      <c r="V46" s="59" t="s">
        <v>410</v>
      </c>
      <c r="W46" s="59" t="s">
        <v>411</v>
      </c>
      <c r="X46" s="59" t="s">
        <v>412</v>
      </c>
      <c r="Y46" s="151" t="s">
        <v>412</v>
      </c>
      <c r="Z46" s="152"/>
      <c r="AA46" s="152" t="s">
        <v>412</v>
      </c>
      <c r="AB46" s="153" t="s">
        <v>412</v>
      </c>
      <c r="AC46" s="152"/>
      <c r="AD46" s="59"/>
      <c r="AE46" s="153"/>
      <c r="AF46" s="152"/>
      <c r="AG46" s="59" t="s">
        <v>413</v>
      </c>
      <c r="AH46" s="59"/>
      <c r="AI46" s="59"/>
      <c r="AJ46" s="59"/>
      <c r="AK46" s="59"/>
      <c r="AL46" s="59"/>
      <c r="AM46" s="59" t="s">
        <v>414</v>
      </c>
      <c r="AN46" s="59" t="s">
        <v>414</v>
      </c>
      <c r="AO46" s="57" t="s">
        <v>414</v>
      </c>
    </row>
    <row r="47" spans="1:41" ht="15" customHeight="1">
      <c r="A47" s="132">
        <v>45</v>
      </c>
      <c r="B47" s="133" t="s">
        <v>400</v>
      </c>
      <c r="C47" s="133" t="s">
        <v>701</v>
      </c>
      <c r="D47" s="133">
        <v>6081686900</v>
      </c>
      <c r="E47" s="134" t="s">
        <v>702</v>
      </c>
      <c r="F47" s="134" t="s">
        <v>322</v>
      </c>
      <c r="G47" s="135" t="s">
        <v>703</v>
      </c>
      <c r="H47" s="136" t="s">
        <v>704</v>
      </c>
      <c r="I47" s="136" t="s">
        <v>704</v>
      </c>
      <c r="J47" s="133" t="s">
        <v>521</v>
      </c>
      <c r="K47" s="136" t="s">
        <v>705</v>
      </c>
      <c r="L47" s="137">
        <v>300000000</v>
      </c>
      <c r="M47" s="138">
        <v>225000000</v>
      </c>
      <c r="N47" s="138">
        <v>60000000</v>
      </c>
      <c r="O47" s="139">
        <v>51000000</v>
      </c>
      <c r="P47" s="133" t="s">
        <v>408</v>
      </c>
      <c r="Q47" s="133" t="s">
        <v>409</v>
      </c>
      <c r="R47" s="133"/>
      <c r="S47" s="133"/>
      <c r="T47" s="134" t="s">
        <v>410</v>
      </c>
      <c r="U47" s="133" t="s">
        <v>410</v>
      </c>
      <c r="V47" s="133"/>
      <c r="W47" s="133" t="s">
        <v>411</v>
      </c>
      <c r="X47" s="133" t="s">
        <v>412</v>
      </c>
      <c r="Y47" s="140" t="s">
        <v>412</v>
      </c>
      <c r="Z47" s="141"/>
      <c r="AA47" s="141" t="s">
        <v>412</v>
      </c>
      <c r="AB47" s="141"/>
      <c r="AC47" s="141"/>
      <c r="AD47" s="133"/>
      <c r="AE47" s="142"/>
      <c r="AF47" s="133"/>
      <c r="AG47" s="133"/>
      <c r="AH47" s="133"/>
      <c r="AI47" s="133"/>
      <c r="AJ47" s="133"/>
      <c r="AK47" s="133" t="s">
        <v>432</v>
      </c>
      <c r="AL47" s="133" t="s">
        <v>433</v>
      </c>
      <c r="AM47" s="133" t="s">
        <v>414</v>
      </c>
      <c r="AN47" s="133" t="s">
        <v>414</v>
      </c>
      <c r="AO47" s="143"/>
    </row>
    <row r="48" spans="1:41" ht="15" customHeight="1">
      <c r="A48" s="144">
        <v>46</v>
      </c>
      <c r="B48" s="59" t="s">
        <v>400</v>
      </c>
      <c r="C48" s="59" t="s">
        <v>706</v>
      </c>
      <c r="D48" s="59" t="s">
        <v>707</v>
      </c>
      <c r="E48" s="145" t="s">
        <v>708</v>
      </c>
      <c r="F48" s="145" t="s">
        <v>322</v>
      </c>
      <c r="G48" s="146" t="s">
        <v>709</v>
      </c>
      <c r="H48" s="147" t="s">
        <v>710</v>
      </c>
      <c r="I48" s="147" t="s">
        <v>710</v>
      </c>
      <c r="J48" s="59" t="s">
        <v>452</v>
      </c>
      <c r="K48" s="147" t="s">
        <v>711</v>
      </c>
      <c r="L48" s="148">
        <v>400000000</v>
      </c>
      <c r="M48" s="149">
        <v>300000000</v>
      </c>
      <c r="N48" s="149">
        <v>10000000</v>
      </c>
      <c r="O48" s="150">
        <v>8500000</v>
      </c>
      <c r="P48" s="59" t="s">
        <v>408</v>
      </c>
      <c r="Q48" s="59" t="s">
        <v>409</v>
      </c>
      <c r="R48" s="59"/>
      <c r="S48" s="59"/>
      <c r="T48" s="145" t="s">
        <v>410</v>
      </c>
      <c r="U48" s="59" t="s">
        <v>410</v>
      </c>
      <c r="V48" s="59" t="s">
        <v>410</v>
      </c>
      <c r="W48" s="59" t="s">
        <v>411</v>
      </c>
      <c r="X48" s="59" t="s">
        <v>412</v>
      </c>
      <c r="Y48" s="151" t="s">
        <v>412</v>
      </c>
      <c r="Z48" s="152"/>
      <c r="AA48" s="152" t="s">
        <v>412</v>
      </c>
      <c r="AB48" s="152"/>
      <c r="AC48" s="152"/>
      <c r="AD48" s="59" t="s">
        <v>412</v>
      </c>
      <c r="AE48" s="153"/>
      <c r="AF48" s="59" t="s">
        <v>412</v>
      </c>
      <c r="AG48" s="59"/>
      <c r="AH48" s="59"/>
      <c r="AI48" s="59"/>
      <c r="AJ48" s="59"/>
      <c r="AK48" s="59"/>
      <c r="AL48" s="59"/>
      <c r="AM48" s="59" t="s">
        <v>414</v>
      </c>
      <c r="AN48" s="59" t="s">
        <v>414</v>
      </c>
      <c r="AO48" s="57" t="s">
        <v>414</v>
      </c>
    </row>
    <row r="49" spans="1:41" ht="15" customHeight="1">
      <c r="A49" s="132">
        <v>47</v>
      </c>
      <c r="B49" s="133" t="s">
        <v>400</v>
      </c>
      <c r="C49" s="133" t="s">
        <v>712</v>
      </c>
      <c r="D49" s="133" t="s">
        <v>713</v>
      </c>
      <c r="E49" s="134" t="s">
        <v>714</v>
      </c>
      <c r="F49" s="134" t="s">
        <v>425</v>
      </c>
      <c r="G49" s="135" t="s">
        <v>715</v>
      </c>
      <c r="H49" s="136" t="s">
        <v>716</v>
      </c>
      <c r="I49" s="136" t="s">
        <v>717</v>
      </c>
      <c r="J49" s="133" t="s">
        <v>406</v>
      </c>
      <c r="K49" s="136" t="s">
        <v>718</v>
      </c>
      <c r="L49" s="137">
        <v>300000000</v>
      </c>
      <c r="M49" s="138">
        <v>225000000</v>
      </c>
      <c r="N49" s="138">
        <v>20000000</v>
      </c>
      <c r="O49" s="139">
        <v>17000000</v>
      </c>
      <c r="P49" s="133" t="s">
        <v>409</v>
      </c>
      <c r="Q49" s="133" t="s">
        <v>429</v>
      </c>
      <c r="R49" s="133"/>
      <c r="S49" s="133"/>
      <c r="T49" s="134" t="s">
        <v>410</v>
      </c>
      <c r="U49" s="133" t="s">
        <v>410</v>
      </c>
      <c r="V49" s="133" t="s">
        <v>410</v>
      </c>
      <c r="W49" s="133" t="s">
        <v>411</v>
      </c>
      <c r="X49" s="133" t="s">
        <v>412</v>
      </c>
      <c r="Y49" s="133" t="s">
        <v>412</v>
      </c>
      <c r="Z49" s="141"/>
      <c r="AA49" s="141"/>
      <c r="AB49" s="141"/>
      <c r="AC49" s="141"/>
      <c r="AD49" s="133"/>
      <c r="AE49" s="142"/>
      <c r="AF49" s="142"/>
      <c r="AG49" s="133" t="s">
        <v>413</v>
      </c>
      <c r="AH49" s="133"/>
      <c r="AI49" s="133"/>
      <c r="AJ49" s="133"/>
      <c r="AK49" s="133"/>
      <c r="AL49" s="133"/>
      <c r="AM49" s="133" t="s">
        <v>414</v>
      </c>
      <c r="AN49" s="133" t="s">
        <v>414</v>
      </c>
      <c r="AO49" s="143" t="s">
        <v>414</v>
      </c>
    </row>
    <row r="50" spans="1:41" ht="15" customHeight="1">
      <c r="A50" s="144">
        <v>48</v>
      </c>
      <c r="B50" s="151" t="s">
        <v>400</v>
      </c>
      <c r="C50" s="145" t="s">
        <v>719</v>
      </c>
      <c r="D50" s="145" t="s">
        <v>720</v>
      </c>
      <c r="E50" s="145" t="s">
        <v>721</v>
      </c>
      <c r="F50" s="145" t="s">
        <v>571</v>
      </c>
      <c r="G50" s="147" t="s">
        <v>722</v>
      </c>
      <c r="H50" s="147" t="s">
        <v>723</v>
      </c>
      <c r="I50" s="147" t="s">
        <v>723</v>
      </c>
      <c r="J50" s="59" t="s">
        <v>503</v>
      </c>
      <c r="K50" s="147" t="s">
        <v>724</v>
      </c>
      <c r="L50" s="148">
        <v>200000000</v>
      </c>
      <c r="M50" s="149">
        <v>150000000</v>
      </c>
      <c r="N50" s="149">
        <v>60000000</v>
      </c>
      <c r="O50" s="150">
        <v>51000000</v>
      </c>
      <c r="P50" s="151" t="s">
        <v>429</v>
      </c>
      <c r="Q50" s="151" t="s">
        <v>409</v>
      </c>
      <c r="R50" s="151"/>
      <c r="S50" s="59" t="s">
        <v>430</v>
      </c>
      <c r="T50" s="145"/>
      <c r="U50" s="59" t="s">
        <v>410</v>
      </c>
      <c r="V50" s="59" t="s">
        <v>410</v>
      </c>
      <c r="W50" s="59" t="s">
        <v>411</v>
      </c>
      <c r="X50" s="59" t="s">
        <v>412</v>
      </c>
      <c r="Y50" s="151"/>
      <c r="Z50" s="151" t="s">
        <v>412</v>
      </c>
      <c r="AA50" s="151" t="s">
        <v>412</v>
      </c>
      <c r="AB50" s="59" t="s">
        <v>412</v>
      </c>
      <c r="AC50" s="151"/>
      <c r="AD50" s="145"/>
      <c r="AE50" s="59" t="s">
        <v>412</v>
      </c>
      <c r="AF50" s="151"/>
      <c r="AG50" s="59" t="s">
        <v>446</v>
      </c>
      <c r="AH50" s="151"/>
      <c r="AI50" s="151"/>
      <c r="AJ50" s="59" t="s">
        <v>422</v>
      </c>
      <c r="AK50" s="151"/>
      <c r="AL50" s="151"/>
      <c r="AM50" s="59" t="s">
        <v>414</v>
      </c>
      <c r="AN50" s="151"/>
      <c r="AO50" s="58"/>
    </row>
    <row r="51" spans="1:41" ht="15" customHeight="1">
      <c r="A51" s="132">
        <v>49</v>
      </c>
      <c r="B51" s="133" t="s">
        <v>400</v>
      </c>
      <c r="C51" s="134" t="s">
        <v>725</v>
      </c>
      <c r="D51" s="133" t="s">
        <v>726</v>
      </c>
      <c r="E51" s="134" t="s">
        <v>727</v>
      </c>
      <c r="F51" s="134" t="s">
        <v>322</v>
      </c>
      <c r="G51" s="135" t="s">
        <v>728</v>
      </c>
      <c r="H51" s="136" t="s">
        <v>729</v>
      </c>
      <c r="I51" s="136" t="s">
        <v>729</v>
      </c>
      <c r="J51" s="134" t="s">
        <v>730</v>
      </c>
      <c r="K51" s="136" t="s">
        <v>731</v>
      </c>
      <c r="L51" s="137">
        <v>200000000</v>
      </c>
      <c r="M51" s="138">
        <v>150000000</v>
      </c>
      <c r="N51" s="138">
        <v>40000000</v>
      </c>
      <c r="O51" s="139">
        <v>34000000</v>
      </c>
      <c r="P51" s="133" t="s">
        <v>408</v>
      </c>
      <c r="Q51" s="133" t="s">
        <v>409</v>
      </c>
      <c r="R51" s="133"/>
      <c r="S51" s="133"/>
      <c r="T51" s="134" t="s">
        <v>410</v>
      </c>
      <c r="U51" s="133" t="s">
        <v>410</v>
      </c>
      <c r="V51" s="133" t="s">
        <v>410</v>
      </c>
      <c r="W51" s="133" t="s">
        <v>411</v>
      </c>
      <c r="X51" s="133" t="s">
        <v>412</v>
      </c>
      <c r="Y51" s="140" t="s">
        <v>412</v>
      </c>
      <c r="Z51" s="141"/>
      <c r="AA51" s="141"/>
      <c r="AB51" s="142" t="s">
        <v>412</v>
      </c>
      <c r="AC51" s="141"/>
      <c r="AD51" s="133"/>
      <c r="AE51" s="142"/>
      <c r="AF51" s="133" t="s">
        <v>412</v>
      </c>
      <c r="AG51" s="133"/>
      <c r="AH51" s="133"/>
      <c r="AI51" s="133"/>
      <c r="AJ51" s="133"/>
      <c r="AK51" s="133"/>
      <c r="AL51" s="133"/>
      <c r="AM51" s="133" t="s">
        <v>414</v>
      </c>
      <c r="AN51" s="133"/>
      <c r="AO51" s="143" t="s">
        <v>414</v>
      </c>
    </row>
    <row r="52" spans="1:41" ht="15" customHeight="1">
      <c r="A52" s="144">
        <v>50</v>
      </c>
      <c r="B52" s="151" t="s">
        <v>400</v>
      </c>
      <c r="C52" s="59" t="s">
        <v>732</v>
      </c>
      <c r="D52" s="145" t="s">
        <v>733</v>
      </c>
      <c r="E52" s="145" t="s">
        <v>734</v>
      </c>
      <c r="F52" s="145" t="s">
        <v>735</v>
      </c>
      <c r="G52" s="146" t="s">
        <v>736</v>
      </c>
      <c r="H52" s="157" t="s">
        <v>737</v>
      </c>
      <c r="I52" s="157" t="s">
        <v>737</v>
      </c>
      <c r="J52" s="59" t="s">
        <v>406</v>
      </c>
      <c r="K52" s="157" t="s">
        <v>738</v>
      </c>
      <c r="L52" s="148">
        <v>300000000</v>
      </c>
      <c r="M52" s="149">
        <v>225000000</v>
      </c>
      <c r="N52" s="149">
        <v>60000000</v>
      </c>
      <c r="O52" s="150">
        <v>51000000</v>
      </c>
      <c r="P52" s="59" t="s">
        <v>429</v>
      </c>
      <c r="Q52" s="59"/>
      <c r="R52" s="59"/>
      <c r="S52" s="59"/>
      <c r="T52" s="145" t="s">
        <v>410</v>
      </c>
      <c r="U52" s="59" t="s">
        <v>410</v>
      </c>
      <c r="V52" s="151"/>
      <c r="W52" s="59" t="s">
        <v>411</v>
      </c>
      <c r="X52" s="151"/>
      <c r="Y52" s="151"/>
      <c r="Z52" s="151" t="s">
        <v>412</v>
      </c>
      <c r="AA52" s="151"/>
      <c r="AB52" s="151"/>
      <c r="AC52" s="151"/>
      <c r="AD52" s="59" t="s">
        <v>412</v>
      </c>
      <c r="AE52" s="153"/>
      <c r="AF52" s="152"/>
      <c r="AG52" s="59"/>
      <c r="AH52" s="59"/>
      <c r="AI52" s="59"/>
      <c r="AJ52" s="59"/>
      <c r="AK52" s="59" t="s">
        <v>432</v>
      </c>
      <c r="AL52" s="59"/>
      <c r="AM52" s="59" t="s">
        <v>414</v>
      </c>
      <c r="AN52" s="59"/>
      <c r="AO52" s="57"/>
    </row>
    <row r="53" spans="1:41" ht="15" customHeight="1">
      <c r="A53" s="132">
        <v>51</v>
      </c>
      <c r="B53" s="140" t="s">
        <v>400</v>
      </c>
      <c r="C53" s="133" t="s">
        <v>739</v>
      </c>
      <c r="D53" s="134" t="s">
        <v>740</v>
      </c>
      <c r="E53" s="134" t="s">
        <v>741</v>
      </c>
      <c r="F53" s="134" t="s">
        <v>425</v>
      </c>
      <c r="G53" s="135" t="s">
        <v>742</v>
      </c>
      <c r="H53" s="154" t="s">
        <v>743</v>
      </c>
      <c r="I53" s="154" t="s">
        <v>743</v>
      </c>
      <c r="J53" s="133" t="s">
        <v>521</v>
      </c>
      <c r="K53" s="154" t="s">
        <v>744</v>
      </c>
      <c r="L53" s="137">
        <v>400000000</v>
      </c>
      <c r="M53" s="138">
        <v>300000000</v>
      </c>
      <c r="N53" s="138">
        <v>50000000</v>
      </c>
      <c r="O53" s="139">
        <v>42500000</v>
      </c>
      <c r="P53" s="140" t="s">
        <v>409</v>
      </c>
      <c r="Q53" s="140" t="s">
        <v>429</v>
      </c>
      <c r="R53" s="140"/>
      <c r="S53" s="133"/>
      <c r="T53" s="134" t="s">
        <v>410</v>
      </c>
      <c r="U53" s="133" t="s">
        <v>410</v>
      </c>
      <c r="V53" s="133" t="s">
        <v>410</v>
      </c>
      <c r="W53" s="133" t="s">
        <v>411</v>
      </c>
      <c r="X53" s="133" t="s">
        <v>412</v>
      </c>
      <c r="Y53" s="133" t="s">
        <v>412</v>
      </c>
      <c r="Z53" s="141"/>
      <c r="AA53" s="141"/>
      <c r="AB53" s="141"/>
      <c r="AC53" s="142" t="s">
        <v>412</v>
      </c>
      <c r="AD53" s="133"/>
      <c r="AE53" s="142"/>
      <c r="AF53" s="141"/>
      <c r="AG53" s="133"/>
      <c r="AH53" s="133"/>
      <c r="AI53" s="133"/>
      <c r="AJ53" s="133"/>
      <c r="AK53" s="133"/>
      <c r="AL53" s="133"/>
      <c r="AM53" s="133" t="s">
        <v>414</v>
      </c>
      <c r="AN53" s="133" t="s">
        <v>414</v>
      </c>
      <c r="AO53" s="143"/>
    </row>
    <row r="54" spans="1:41" ht="15" customHeight="1">
      <c r="A54" s="144">
        <v>52</v>
      </c>
      <c r="B54" s="151" t="s">
        <v>400</v>
      </c>
      <c r="C54" s="145" t="s">
        <v>745</v>
      </c>
      <c r="D54" s="145" t="s">
        <v>746</v>
      </c>
      <c r="E54" s="145" t="s">
        <v>747</v>
      </c>
      <c r="F54" s="145" t="s">
        <v>463</v>
      </c>
      <c r="G54" s="147" t="s">
        <v>748</v>
      </c>
      <c r="H54" s="147" t="s">
        <v>749</v>
      </c>
      <c r="I54" s="147" t="s">
        <v>749</v>
      </c>
      <c r="J54" s="59" t="s">
        <v>750</v>
      </c>
      <c r="K54" s="147" t="s">
        <v>751</v>
      </c>
      <c r="L54" s="148">
        <v>600000000</v>
      </c>
      <c r="M54" s="149">
        <v>450000000</v>
      </c>
      <c r="N54" s="149">
        <v>60000000</v>
      </c>
      <c r="O54" s="150">
        <v>51000000</v>
      </c>
      <c r="P54" s="151" t="s">
        <v>429</v>
      </c>
      <c r="Q54" s="151" t="s">
        <v>408</v>
      </c>
      <c r="R54" s="151"/>
      <c r="S54" s="59" t="s">
        <v>430</v>
      </c>
      <c r="T54" s="145"/>
      <c r="U54" s="59" t="s">
        <v>410</v>
      </c>
      <c r="V54" s="151"/>
      <c r="W54" s="59" t="s">
        <v>411</v>
      </c>
      <c r="X54" s="59" t="s">
        <v>412</v>
      </c>
      <c r="Y54" s="151" t="s">
        <v>412</v>
      </c>
      <c r="Z54" s="151" t="s">
        <v>412</v>
      </c>
      <c r="AA54" s="151" t="s">
        <v>412</v>
      </c>
      <c r="AB54" s="59" t="s">
        <v>412</v>
      </c>
      <c r="AC54" s="151"/>
      <c r="AD54" s="59" t="s">
        <v>412</v>
      </c>
      <c r="AE54" s="59"/>
      <c r="AF54" s="151"/>
      <c r="AG54" s="151"/>
      <c r="AH54" s="59"/>
      <c r="AI54" s="151"/>
      <c r="AJ54" s="151"/>
      <c r="AK54" s="59" t="s">
        <v>432</v>
      </c>
      <c r="AL54" s="151"/>
      <c r="AM54" s="59" t="s">
        <v>414</v>
      </c>
      <c r="AN54" s="151"/>
      <c r="AO54" s="57" t="s">
        <v>414</v>
      </c>
    </row>
    <row r="55" spans="1:41" ht="15" customHeight="1">
      <c r="A55" s="132">
        <v>53</v>
      </c>
      <c r="B55" s="140" t="s">
        <v>400</v>
      </c>
      <c r="C55" s="133" t="s">
        <v>752</v>
      </c>
      <c r="D55" s="134" t="s">
        <v>753</v>
      </c>
      <c r="E55" s="134" t="s">
        <v>754</v>
      </c>
      <c r="F55" s="134" t="s">
        <v>493</v>
      </c>
      <c r="G55" s="135" t="s">
        <v>755</v>
      </c>
      <c r="H55" s="154" t="s">
        <v>756</v>
      </c>
      <c r="I55" s="154" t="s">
        <v>756</v>
      </c>
      <c r="J55" s="133" t="s">
        <v>503</v>
      </c>
      <c r="K55" s="154" t="s">
        <v>757</v>
      </c>
      <c r="L55" s="137">
        <v>300000000</v>
      </c>
      <c r="M55" s="138">
        <v>225000000</v>
      </c>
      <c r="N55" s="138">
        <v>10000000</v>
      </c>
      <c r="O55" s="139">
        <v>8500000</v>
      </c>
      <c r="P55" s="140" t="s">
        <v>408</v>
      </c>
      <c r="Q55" s="140" t="s">
        <v>409</v>
      </c>
      <c r="R55" s="140" t="s">
        <v>429</v>
      </c>
      <c r="S55" s="133" t="s">
        <v>430</v>
      </c>
      <c r="T55" s="134" t="s">
        <v>410</v>
      </c>
      <c r="U55" s="133" t="s">
        <v>410</v>
      </c>
      <c r="V55" s="133" t="s">
        <v>410</v>
      </c>
      <c r="W55" s="133" t="s">
        <v>411</v>
      </c>
      <c r="X55" s="140"/>
      <c r="Y55" s="140"/>
      <c r="Z55" s="141" t="s">
        <v>412</v>
      </c>
      <c r="AA55" s="141"/>
      <c r="AB55" s="141"/>
      <c r="AC55" s="142" t="s">
        <v>412</v>
      </c>
      <c r="AD55" s="133"/>
      <c r="AE55" s="142"/>
      <c r="AF55" s="142" t="s">
        <v>412</v>
      </c>
      <c r="AG55" s="133"/>
      <c r="AH55" s="133"/>
      <c r="AI55" s="133"/>
      <c r="AJ55" s="133"/>
      <c r="AK55" s="133"/>
      <c r="AL55" s="133"/>
      <c r="AM55" s="133" t="s">
        <v>414</v>
      </c>
      <c r="AN55" s="133"/>
      <c r="AO55" s="143"/>
    </row>
    <row r="56" spans="1:41" ht="15" customHeight="1">
      <c r="A56" s="144">
        <v>54</v>
      </c>
      <c r="B56" s="59" t="s">
        <v>400</v>
      </c>
      <c r="C56" s="59" t="s">
        <v>758</v>
      </c>
      <c r="D56" s="59" t="s">
        <v>759</v>
      </c>
      <c r="E56" s="145" t="s">
        <v>760</v>
      </c>
      <c r="F56" s="145" t="s">
        <v>322</v>
      </c>
      <c r="G56" s="146" t="s">
        <v>761</v>
      </c>
      <c r="H56" s="147" t="s">
        <v>762</v>
      </c>
      <c r="I56" s="147" t="s">
        <v>762</v>
      </c>
      <c r="J56" s="59" t="s">
        <v>452</v>
      </c>
      <c r="K56" s="147" t="s">
        <v>763</v>
      </c>
      <c r="L56" s="148">
        <v>100000000</v>
      </c>
      <c r="M56" s="149">
        <v>75000000</v>
      </c>
      <c r="N56" s="149">
        <v>60000000</v>
      </c>
      <c r="O56" s="150">
        <v>51000000</v>
      </c>
      <c r="P56" s="59" t="s">
        <v>408</v>
      </c>
      <c r="Q56" s="59" t="s">
        <v>409</v>
      </c>
      <c r="R56" s="59"/>
      <c r="S56" s="59"/>
      <c r="T56" s="145" t="s">
        <v>410</v>
      </c>
      <c r="U56" s="59" t="s">
        <v>410</v>
      </c>
      <c r="V56" s="59"/>
      <c r="W56" s="59" t="s">
        <v>411</v>
      </c>
      <c r="X56" s="59" t="s">
        <v>412</v>
      </c>
      <c r="Y56" s="151" t="s">
        <v>412</v>
      </c>
      <c r="Z56" s="152"/>
      <c r="AA56" s="152"/>
      <c r="AB56" s="152"/>
      <c r="AC56" s="152"/>
      <c r="AD56" s="59"/>
      <c r="AE56" s="153"/>
      <c r="AF56" s="59"/>
      <c r="AG56" s="59"/>
      <c r="AH56" s="59"/>
      <c r="AI56" s="59"/>
      <c r="AJ56" s="59"/>
      <c r="AK56" s="59"/>
      <c r="AL56" s="59"/>
      <c r="AM56" s="59"/>
      <c r="AN56" s="59"/>
      <c r="AO56" s="57"/>
    </row>
    <row r="57" spans="1:41" ht="15" customHeight="1">
      <c r="A57" s="132">
        <v>55</v>
      </c>
      <c r="B57" s="140" t="s">
        <v>400</v>
      </c>
      <c r="C57" s="133" t="s">
        <v>764</v>
      </c>
      <c r="D57" s="134" t="s">
        <v>765</v>
      </c>
      <c r="E57" s="134" t="s">
        <v>766</v>
      </c>
      <c r="F57" s="134" t="s">
        <v>322</v>
      </c>
      <c r="G57" s="135" t="s">
        <v>767</v>
      </c>
      <c r="H57" s="136" t="s">
        <v>768</v>
      </c>
      <c r="I57" s="136" t="s">
        <v>768</v>
      </c>
      <c r="J57" s="133" t="s">
        <v>420</v>
      </c>
      <c r="K57" s="136" t="s">
        <v>769</v>
      </c>
      <c r="L57" s="137">
        <v>900000000</v>
      </c>
      <c r="M57" s="138">
        <v>675000000</v>
      </c>
      <c r="N57" s="138">
        <v>10000000</v>
      </c>
      <c r="O57" s="139">
        <v>8500000</v>
      </c>
      <c r="P57" s="133" t="s">
        <v>408</v>
      </c>
      <c r="Q57" s="133" t="s">
        <v>409</v>
      </c>
      <c r="R57" s="133"/>
      <c r="S57" s="133"/>
      <c r="T57" s="134" t="s">
        <v>410</v>
      </c>
      <c r="U57" s="133" t="s">
        <v>410</v>
      </c>
      <c r="V57" s="133" t="s">
        <v>410</v>
      </c>
      <c r="W57" s="133" t="s">
        <v>411</v>
      </c>
      <c r="X57" s="133" t="s">
        <v>412</v>
      </c>
      <c r="Y57" s="140" t="s">
        <v>412</v>
      </c>
      <c r="Z57" s="141"/>
      <c r="AA57" s="141" t="s">
        <v>412</v>
      </c>
      <c r="AB57" s="141"/>
      <c r="AC57" s="141"/>
      <c r="AD57" s="133"/>
      <c r="AE57" s="142"/>
      <c r="AF57" s="142"/>
      <c r="AG57" s="133"/>
      <c r="AH57" s="133"/>
      <c r="AI57" s="133"/>
      <c r="AJ57" s="133"/>
      <c r="AK57" s="133" t="s">
        <v>432</v>
      </c>
      <c r="AL57" s="133"/>
      <c r="AM57" s="133" t="s">
        <v>414</v>
      </c>
      <c r="AN57" s="133"/>
      <c r="AO57" s="143" t="s">
        <v>414</v>
      </c>
    </row>
    <row r="58" spans="1:41" ht="15" customHeight="1">
      <c r="A58" s="144">
        <v>56</v>
      </c>
      <c r="B58" s="151" t="s">
        <v>400</v>
      </c>
      <c r="C58" s="145" t="s">
        <v>770</v>
      </c>
      <c r="D58" s="145" t="s">
        <v>771</v>
      </c>
      <c r="E58" s="145" t="s">
        <v>772</v>
      </c>
      <c r="F58" s="145" t="s">
        <v>571</v>
      </c>
      <c r="G58" s="147" t="s">
        <v>773</v>
      </c>
      <c r="H58" s="147" t="s">
        <v>774</v>
      </c>
      <c r="I58" s="147" t="s">
        <v>774</v>
      </c>
      <c r="J58" s="59" t="s">
        <v>503</v>
      </c>
      <c r="K58" s="147" t="s">
        <v>775</v>
      </c>
      <c r="L58" s="148">
        <v>100000000</v>
      </c>
      <c r="M58" s="149">
        <v>75000000</v>
      </c>
      <c r="N58" s="149">
        <v>10000000</v>
      </c>
      <c r="O58" s="150">
        <v>8500000</v>
      </c>
      <c r="P58" s="151" t="s">
        <v>429</v>
      </c>
      <c r="Q58" s="151" t="s">
        <v>409</v>
      </c>
      <c r="R58" s="151"/>
      <c r="S58" s="59" t="s">
        <v>430</v>
      </c>
      <c r="T58" s="145"/>
      <c r="U58" s="59" t="s">
        <v>410</v>
      </c>
      <c r="V58" s="151"/>
      <c r="W58" s="59" t="s">
        <v>411</v>
      </c>
      <c r="X58" s="59" t="s">
        <v>412</v>
      </c>
      <c r="Y58" s="151"/>
      <c r="Z58" s="151" t="s">
        <v>412</v>
      </c>
      <c r="AA58" s="151" t="s">
        <v>412</v>
      </c>
      <c r="AB58" s="59" t="s">
        <v>412</v>
      </c>
      <c r="AC58" s="151"/>
      <c r="AD58" s="145"/>
      <c r="AE58" s="59"/>
      <c r="AF58" s="151"/>
      <c r="AG58" s="59" t="s">
        <v>413</v>
      </c>
      <c r="AH58" s="151"/>
      <c r="AI58" s="151"/>
      <c r="AJ58" s="151"/>
      <c r="AK58" s="151"/>
      <c r="AL58" s="151"/>
      <c r="AM58" s="151"/>
      <c r="AN58" s="151"/>
      <c r="AO58" s="57" t="s">
        <v>414</v>
      </c>
    </row>
    <row r="59" spans="1:41" ht="15" customHeight="1">
      <c r="A59" s="132">
        <v>57</v>
      </c>
      <c r="B59" s="140" t="s">
        <v>400</v>
      </c>
      <c r="C59" s="133" t="s">
        <v>776</v>
      </c>
      <c r="D59" s="134" t="s">
        <v>777</v>
      </c>
      <c r="E59" s="134" t="s">
        <v>778</v>
      </c>
      <c r="F59" s="134" t="s">
        <v>493</v>
      </c>
      <c r="G59" s="135" t="s">
        <v>779</v>
      </c>
      <c r="H59" s="154" t="s">
        <v>780</v>
      </c>
      <c r="I59" s="154" t="s">
        <v>781</v>
      </c>
      <c r="J59" s="133" t="s">
        <v>521</v>
      </c>
      <c r="K59" s="154" t="s">
        <v>782</v>
      </c>
      <c r="L59" s="137">
        <v>300000000</v>
      </c>
      <c r="M59" s="138">
        <v>225000000</v>
      </c>
      <c r="N59" s="138">
        <v>20000000</v>
      </c>
      <c r="O59" s="139">
        <v>17000000</v>
      </c>
      <c r="P59" s="140" t="s">
        <v>408</v>
      </c>
      <c r="Q59" s="140" t="s">
        <v>409</v>
      </c>
      <c r="R59" s="140" t="s">
        <v>429</v>
      </c>
      <c r="S59" s="133" t="s">
        <v>430</v>
      </c>
      <c r="T59" s="134" t="s">
        <v>410</v>
      </c>
      <c r="U59" s="133" t="s">
        <v>410</v>
      </c>
      <c r="V59" s="133" t="s">
        <v>410</v>
      </c>
      <c r="W59" s="133" t="s">
        <v>411</v>
      </c>
      <c r="X59" s="140"/>
      <c r="Y59" s="140"/>
      <c r="Z59" s="141" t="s">
        <v>412</v>
      </c>
      <c r="AA59" s="141"/>
      <c r="AB59" s="141"/>
      <c r="AC59" s="142" t="s">
        <v>412</v>
      </c>
      <c r="AD59" s="133" t="s">
        <v>412</v>
      </c>
      <c r="AE59" s="142"/>
      <c r="AF59" s="142" t="s">
        <v>412</v>
      </c>
      <c r="AG59" s="133"/>
      <c r="AH59" s="133"/>
      <c r="AI59" s="133"/>
      <c r="AJ59" s="133"/>
      <c r="AK59" s="133"/>
      <c r="AL59" s="133"/>
      <c r="AM59" s="133" t="s">
        <v>414</v>
      </c>
      <c r="AN59" s="133" t="s">
        <v>414</v>
      </c>
      <c r="AO59" s="143"/>
    </row>
    <row r="60" spans="1:41" ht="15" customHeight="1">
      <c r="A60" s="144">
        <v>58</v>
      </c>
      <c r="B60" s="59" t="s">
        <v>400</v>
      </c>
      <c r="C60" s="145" t="s">
        <v>783</v>
      </c>
      <c r="D60" s="59" t="s">
        <v>784</v>
      </c>
      <c r="E60" s="145" t="s">
        <v>785</v>
      </c>
      <c r="F60" s="145" t="s">
        <v>322</v>
      </c>
      <c r="G60" s="146" t="s">
        <v>786</v>
      </c>
      <c r="H60" s="147" t="s">
        <v>787</v>
      </c>
      <c r="I60" s="147" t="s">
        <v>787</v>
      </c>
      <c r="J60" s="145" t="s">
        <v>730</v>
      </c>
      <c r="K60" s="147" t="s">
        <v>788</v>
      </c>
      <c r="L60" s="148">
        <v>200000000</v>
      </c>
      <c r="M60" s="149">
        <v>150000000</v>
      </c>
      <c r="N60" s="149">
        <v>10000000</v>
      </c>
      <c r="O60" s="150">
        <v>8500000</v>
      </c>
      <c r="P60" s="59" t="s">
        <v>408</v>
      </c>
      <c r="Q60" s="59" t="s">
        <v>409</v>
      </c>
      <c r="R60" s="59"/>
      <c r="S60" s="59"/>
      <c r="T60" s="145" t="s">
        <v>410</v>
      </c>
      <c r="U60" s="59" t="s">
        <v>410</v>
      </c>
      <c r="V60" s="59" t="s">
        <v>410</v>
      </c>
      <c r="W60" s="59" t="s">
        <v>411</v>
      </c>
      <c r="X60" s="59" t="s">
        <v>412</v>
      </c>
      <c r="Y60" s="151" t="s">
        <v>412</v>
      </c>
      <c r="Z60" s="152"/>
      <c r="AA60" s="152"/>
      <c r="AB60" s="152"/>
      <c r="AC60" s="152"/>
      <c r="AD60" s="59"/>
      <c r="AE60" s="153"/>
      <c r="AF60" s="59"/>
      <c r="AG60" s="59"/>
      <c r="AH60" s="59"/>
      <c r="AI60" s="59"/>
      <c r="AJ60" s="59"/>
      <c r="AK60" s="59" t="s">
        <v>432</v>
      </c>
      <c r="AL60" s="59"/>
      <c r="AM60" s="59" t="s">
        <v>414</v>
      </c>
      <c r="AN60" s="59" t="s">
        <v>414</v>
      </c>
      <c r="AO60" s="57" t="s">
        <v>414</v>
      </c>
    </row>
    <row r="61" spans="1:41" ht="15" customHeight="1">
      <c r="A61" s="132">
        <v>59</v>
      </c>
      <c r="B61" s="133" t="s">
        <v>400</v>
      </c>
      <c r="C61" s="133" t="s">
        <v>789</v>
      </c>
      <c r="D61" s="133">
        <v>3058186066</v>
      </c>
      <c r="E61" s="134" t="s">
        <v>790</v>
      </c>
      <c r="F61" s="134" t="s">
        <v>485</v>
      </c>
      <c r="G61" s="135" t="s">
        <v>791</v>
      </c>
      <c r="H61" s="136" t="s">
        <v>792</v>
      </c>
      <c r="I61" s="136" t="s">
        <v>792</v>
      </c>
      <c r="J61" s="133" t="s">
        <v>521</v>
      </c>
      <c r="K61" s="136" t="s">
        <v>793</v>
      </c>
      <c r="L61" s="137">
        <v>600000000</v>
      </c>
      <c r="M61" s="138">
        <v>450000000</v>
      </c>
      <c r="N61" s="138">
        <v>30000000</v>
      </c>
      <c r="O61" s="139">
        <v>25500000</v>
      </c>
      <c r="P61" s="133" t="s">
        <v>409</v>
      </c>
      <c r="Q61" s="133"/>
      <c r="R61" s="133"/>
      <c r="S61" s="133"/>
      <c r="T61" s="134" t="s">
        <v>410</v>
      </c>
      <c r="U61" s="133" t="s">
        <v>410</v>
      </c>
      <c r="V61" s="133" t="s">
        <v>410</v>
      </c>
      <c r="W61" s="133" t="s">
        <v>411</v>
      </c>
      <c r="X61" s="133" t="s">
        <v>412</v>
      </c>
      <c r="Y61" s="140" t="s">
        <v>412</v>
      </c>
      <c r="Z61" s="141"/>
      <c r="AA61" s="141"/>
      <c r="AB61" s="141"/>
      <c r="AC61" s="141"/>
      <c r="AD61" s="133" t="s">
        <v>412</v>
      </c>
      <c r="AE61" s="142"/>
      <c r="AF61" s="133"/>
      <c r="AG61" s="133"/>
      <c r="AH61" s="133"/>
      <c r="AI61" s="133"/>
      <c r="AJ61" s="133" t="s">
        <v>422</v>
      </c>
      <c r="AK61" s="133"/>
      <c r="AL61" s="133"/>
      <c r="AM61" s="133" t="s">
        <v>414</v>
      </c>
      <c r="AN61" s="133" t="s">
        <v>414</v>
      </c>
      <c r="AO61" s="143" t="s">
        <v>414</v>
      </c>
    </row>
    <row r="62" spans="1:41" ht="15" customHeight="1">
      <c r="A62" s="144">
        <v>60</v>
      </c>
      <c r="B62" s="151" t="s">
        <v>400</v>
      </c>
      <c r="C62" s="59" t="s">
        <v>794</v>
      </c>
      <c r="D62" s="59" t="s">
        <v>795</v>
      </c>
      <c r="E62" s="145" t="s">
        <v>796</v>
      </c>
      <c r="F62" s="145" t="s">
        <v>322</v>
      </c>
      <c r="G62" s="146" t="s">
        <v>797</v>
      </c>
      <c r="H62" s="157" t="s">
        <v>798</v>
      </c>
      <c r="I62" s="157" t="s">
        <v>798</v>
      </c>
      <c r="J62" s="59" t="s">
        <v>406</v>
      </c>
      <c r="K62" s="157" t="s">
        <v>799</v>
      </c>
      <c r="L62" s="148">
        <v>900000000</v>
      </c>
      <c r="M62" s="149">
        <v>675000000</v>
      </c>
      <c r="N62" s="149">
        <v>10000000</v>
      </c>
      <c r="O62" s="150">
        <v>8500000</v>
      </c>
      <c r="P62" s="151" t="s">
        <v>408</v>
      </c>
      <c r="Q62" s="151" t="s">
        <v>409</v>
      </c>
      <c r="R62" s="151"/>
      <c r="S62" s="59"/>
      <c r="T62" s="145" t="s">
        <v>410</v>
      </c>
      <c r="U62" s="59" t="s">
        <v>410</v>
      </c>
      <c r="V62" s="59" t="s">
        <v>410</v>
      </c>
      <c r="W62" s="59" t="s">
        <v>411</v>
      </c>
      <c r="X62" s="59" t="s">
        <v>412</v>
      </c>
      <c r="Y62" s="151" t="s">
        <v>412</v>
      </c>
      <c r="Z62" s="152"/>
      <c r="AA62" s="152" t="s">
        <v>412</v>
      </c>
      <c r="AB62" s="152"/>
      <c r="AC62" s="152"/>
      <c r="AD62" s="59"/>
      <c r="AE62" s="153"/>
      <c r="AF62" s="153" t="s">
        <v>412</v>
      </c>
      <c r="AG62" s="59"/>
      <c r="AH62" s="59"/>
      <c r="AI62" s="59"/>
      <c r="AJ62" s="59" t="s">
        <v>422</v>
      </c>
      <c r="AK62" s="59"/>
      <c r="AL62" s="59"/>
      <c r="AM62" s="59" t="s">
        <v>414</v>
      </c>
      <c r="AN62" s="59" t="s">
        <v>414</v>
      </c>
      <c r="AO62" s="57" t="s">
        <v>414</v>
      </c>
    </row>
    <row r="63" spans="1:41" ht="15" customHeight="1">
      <c r="A63" s="132">
        <v>61</v>
      </c>
      <c r="B63" s="140" t="s">
        <v>400</v>
      </c>
      <c r="C63" s="133" t="s">
        <v>800</v>
      </c>
      <c r="D63" s="134" t="s">
        <v>801</v>
      </c>
      <c r="E63" s="134" t="s">
        <v>802</v>
      </c>
      <c r="F63" s="134" t="s">
        <v>425</v>
      </c>
      <c r="G63" s="135" t="s">
        <v>803</v>
      </c>
      <c r="H63" s="154" t="s">
        <v>804</v>
      </c>
      <c r="I63" s="154" t="s">
        <v>804</v>
      </c>
      <c r="J63" s="133" t="s">
        <v>503</v>
      </c>
      <c r="K63" s="154" t="s">
        <v>805</v>
      </c>
      <c r="L63" s="137">
        <v>500000000</v>
      </c>
      <c r="M63" s="138">
        <v>375000000</v>
      </c>
      <c r="N63" s="138">
        <v>60000000</v>
      </c>
      <c r="O63" s="139">
        <v>51000000</v>
      </c>
      <c r="P63" s="140" t="s">
        <v>409</v>
      </c>
      <c r="Q63" s="140" t="s">
        <v>429</v>
      </c>
      <c r="R63" s="140"/>
      <c r="S63" s="133"/>
      <c r="T63" s="134" t="s">
        <v>410</v>
      </c>
      <c r="U63" s="133" t="s">
        <v>410</v>
      </c>
      <c r="V63" s="133" t="s">
        <v>410</v>
      </c>
      <c r="W63" s="133" t="s">
        <v>411</v>
      </c>
      <c r="X63" s="133" t="s">
        <v>412</v>
      </c>
      <c r="Y63" s="133" t="s">
        <v>412</v>
      </c>
      <c r="Z63" s="141"/>
      <c r="AA63" s="141"/>
      <c r="AB63" s="141"/>
      <c r="AC63" s="141"/>
      <c r="AD63" s="133"/>
      <c r="AE63" s="142"/>
      <c r="AF63" s="141"/>
      <c r="AG63" s="133"/>
      <c r="AH63" s="133"/>
      <c r="AI63" s="133"/>
      <c r="AJ63" s="133"/>
      <c r="AK63" s="133"/>
      <c r="AL63" s="133"/>
      <c r="AM63" s="133" t="s">
        <v>414</v>
      </c>
      <c r="AN63" s="133"/>
      <c r="AO63" s="143" t="s">
        <v>414</v>
      </c>
    </row>
    <row r="64" spans="1:41" ht="15" customHeight="1">
      <c r="A64" s="144">
        <v>62</v>
      </c>
      <c r="B64" s="59" t="s">
        <v>400</v>
      </c>
      <c r="C64" s="162" t="s">
        <v>806</v>
      </c>
      <c r="D64" s="59" t="s">
        <v>807</v>
      </c>
      <c r="E64" s="163" t="s">
        <v>808</v>
      </c>
      <c r="F64" s="145" t="s">
        <v>322</v>
      </c>
      <c r="G64" s="146" t="s">
        <v>809</v>
      </c>
      <c r="H64" s="147" t="s">
        <v>810</v>
      </c>
      <c r="I64" s="147" t="s">
        <v>810</v>
      </c>
      <c r="J64" s="145" t="s">
        <v>466</v>
      </c>
      <c r="K64" s="147" t="s">
        <v>811</v>
      </c>
      <c r="L64" s="148">
        <v>400000000</v>
      </c>
      <c r="M64" s="149">
        <v>300000000</v>
      </c>
      <c r="N64" s="149">
        <v>10000000</v>
      </c>
      <c r="O64" s="150">
        <v>8500000</v>
      </c>
      <c r="P64" s="59" t="s">
        <v>408</v>
      </c>
      <c r="Q64" s="59" t="s">
        <v>409</v>
      </c>
      <c r="R64" s="59"/>
      <c r="S64" s="59"/>
      <c r="T64" s="145" t="s">
        <v>410</v>
      </c>
      <c r="U64" s="59" t="s">
        <v>410</v>
      </c>
      <c r="V64" s="59" t="s">
        <v>410</v>
      </c>
      <c r="W64" s="59" t="s">
        <v>411</v>
      </c>
      <c r="X64" s="59" t="s">
        <v>412</v>
      </c>
      <c r="Y64" s="151" t="s">
        <v>412</v>
      </c>
      <c r="Z64" s="152"/>
      <c r="AA64" s="152"/>
      <c r="AB64" s="152"/>
      <c r="AC64" s="152"/>
      <c r="AD64" s="59"/>
      <c r="AE64" s="153"/>
      <c r="AF64" s="59"/>
      <c r="AG64" s="59"/>
      <c r="AH64" s="59"/>
      <c r="AI64" s="59"/>
      <c r="AJ64" s="59" t="s">
        <v>422</v>
      </c>
      <c r="AK64" s="59"/>
      <c r="AL64" s="59"/>
      <c r="AM64" s="59" t="s">
        <v>414</v>
      </c>
      <c r="AN64" s="59"/>
      <c r="AO64" s="57" t="s">
        <v>414</v>
      </c>
    </row>
    <row r="65" spans="1:41" ht="15" customHeight="1">
      <c r="A65" s="132">
        <v>63</v>
      </c>
      <c r="B65" s="133" t="s">
        <v>400</v>
      </c>
      <c r="C65" s="133" t="s">
        <v>812</v>
      </c>
      <c r="D65" s="133" t="s">
        <v>813</v>
      </c>
      <c r="E65" s="134" t="s">
        <v>814</v>
      </c>
      <c r="F65" s="134" t="s">
        <v>493</v>
      </c>
      <c r="G65" s="135" t="s">
        <v>815</v>
      </c>
      <c r="H65" s="136" t="s">
        <v>816</v>
      </c>
      <c r="I65" s="136" t="s">
        <v>816</v>
      </c>
      <c r="J65" s="133" t="s">
        <v>503</v>
      </c>
      <c r="K65" s="136" t="s">
        <v>817</v>
      </c>
      <c r="L65" s="137">
        <v>500000000</v>
      </c>
      <c r="M65" s="138">
        <v>375000000</v>
      </c>
      <c r="N65" s="138">
        <v>10000000</v>
      </c>
      <c r="O65" s="139">
        <v>8500000</v>
      </c>
      <c r="P65" s="133" t="s">
        <v>408</v>
      </c>
      <c r="Q65" s="133" t="s">
        <v>409</v>
      </c>
      <c r="R65" s="133" t="s">
        <v>429</v>
      </c>
      <c r="S65" s="133" t="s">
        <v>430</v>
      </c>
      <c r="T65" s="134" t="s">
        <v>410</v>
      </c>
      <c r="U65" s="133" t="s">
        <v>410</v>
      </c>
      <c r="V65" s="133"/>
      <c r="W65" s="133" t="s">
        <v>411</v>
      </c>
      <c r="X65" s="133"/>
      <c r="Y65" s="140"/>
      <c r="Z65" s="141" t="s">
        <v>412</v>
      </c>
      <c r="AA65" s="141"/>
      <c r="AB65" s="141"/>
      <c r="AC65" s="142" t="s">
        <v>412</v>
      </c>
      <c r="AD65" s="133" t="s">
        <v>412</v>
      </c>
      <c r="AE65" s="142"/>
      <c r="AF65" s="133"/>
      <c r="AG65" s="133"/>
      <c r="AH65" s="133"/>
      <c r="AI65" s="133"/>
      <c r="AJ65" s="133"/>
      <c r="AK65" s="133"/>
      <c r="AL65" s="133"/>
      <c r="AM65" s="133" t="s">
        <v>414</v>
      </c>
      <c r="AN65" s="133" t="s">
        <v>414</v>
      </c>
      <c r="AO65" s="143" t="s">
        <v>414</v>
      </c>
    </row>
    <row r="66" spans="1:41" ht="15" customHeight="1">
      <c r="A66" s="144">
        <v>64</v>
      </c>
      <c r="B66" s="59" t="s">
        <v>400</v>
      </c>
      <c r="C66" s="162" t="s">
        <v>818</v>
      </c>
      <c r="D66" s="59" t="s">
        <v>819</v>
      </c>
      <c r="E66" s="163" t="s">
        <v>820</v>
      </c>
      <c r="F66" s="145" t="s">
        <v>485</v>
      </c>
      <c r="G66" s="146" t="s">
        <v>821</v>
      </c>
      <c r="H66" s="147" t="s">
        <v>822</v>
      </c>
      <c r="I66" s="147" t="s">
        <v>822</v>
      </c>
      <c r="J66" s="145" t="s">
        <v>503</v>
      </c>
      <c r="K66" s="147" t="s">
        <v>823</v>
      </c>
      <c r="L66" s="148">
        <v>100000000</v>
      </c>
      <c r="M66" s="149">
        <v>75000000</v>
      </c>
      <c r="N66" s="149">
        <v>10000000</v>
      </c>
      <c r="O66" s="150">
        <v>8500000</v>
      </c>
      <c r="P66" s="59" t="s">
        <v>409</v>
      </c>
      <c r="Q66" s="59"/>
      <c r="R66" s="59"/>
      <c r="S66" s="59"/>
      <c r="T66" s="145" t="s">
        <v>410</v>
      </c>
      <c r="U66" s="59" t="s">
        <v>410</v>
      </c>
      <c r="V66" s="59"/>
      <c r="W66" s="59" t="s">
        <v>411</v>
      </c>
      <c r="X66" s="59" t="s">
        <v>412</v>
      </c>
      <c r="Y66" s="151" t="s">
        <v>412</v>
      </c>
      <c r="Z66" s="152"/>
      <c r="AA66" s="153" t="s">
        <v>412</v>
      </c>
      <c r="AB66" s="152"/>
      <c r="AC66" s="152"/>
      <c r="AD66" s="59"/>
      <c r="AE66" s="153"/>
      <c r="AF66" s="59" t="s">
        <v>412</v>
      </c>
      <c r="AG66" s="59" t="s">
        <v>413</v>
      </c>
      <c r="AH66" s="59"/>
      <c r="AI66" s="59"/>
      <c r="AJ66" s="59"/>
      <c r="AK66" s="59" t="s">
        <v>432</v>
      </c>
      <c r="AL66" s="59" t="s">
        <v>433</v>
      </c>
      <c r="AM66" s="59" t="s">
        <v>414</v>
      </c>
      <c r="AN66" s="59"/>
      <c r="AO66" s="57" t="s">
        <v>414</v>
      </c>
    </row>
    <row r="67" spans="1:41" ht="15" customHeight="1">
      <c r="A67" s="132">
        <v>65</v>
      </c>
      <c r="B67" s="140" t="s">
        <v>400</v>
      </c>
      <c r="C67" s="133" t="s">
        <v>824</v>
      </c>
      <c r="D67" s="134" t="s">
        <v>825</v>
      </c>
      <c r="E67" s="134" t="s">
        <v>826</v>
      </c>
      <c r="F67" s="134" t="s">
        <v>425</v>
      </c>
      <c r="G67" s="136" t="s">
        <v>827</v>
      </c>
      <c r="H67" s="136" t="s">
        <v>828</v>
      </c>
      <c r="I67" s="136" t="s">
        <v>829</v>
      </c>
      <c r="J67" s="133" t="s">
        <v>521</v>
      </c>
      <c r="K67" s="136" t="s">
        <v>830</v>
      </c>
      <c r="L67" s="137">
        <v>400000000</v>
      </c>
      <c r="M67" s="138">
        <v>300000000</v>
      </c>
      <c r="N67" s="138">
        <v>20000000</v>
      </c>
      <c r="O67" s="139">
        <v>17000000</v>
      </c>
      <c r="P67" s="133" t="s">
        <v>409</v>
      </c>
      <c r="Q67" s="133" t="s">
        <v>429</v>
      </c>
      <c r="R67" s="133"/>
      <c r="S67" s="133" t="s">
        <v>430</v>
      </c>
      <c r="T67" s="134"/>
      <c r="U67" s="140"/>
      <c r="V67" s="140"/>
      <c r="W67" s="133"/>
      <c r="X67" s="133" t="s">
        <v>412</v>
      </c>
      <c r="Y67" s="140"/>
      <c r="Z67" s="140"/>
      <c r="AA67" s="140" t="s">
        <v>412</v>
      </c>
      <c r="AB67" s="133" t="s">
        <v>412</v>
      </c>
      <c r="AC67" s="133" t="s">
        <v>412</v>
      </c>
      <c r="AD67" s="133"/>
      <c r="AE67" s="133"/>
      <c r="AF67" s="140"/>
      <c r="AG67" s="140"/>
      <c r="AH67" s="140"/>
      <c r="AI67" s="133"/>
      <c r="AJ67" s="140"/>
      <c r="AK67" s="140"/>
      <c r="AL67" s="133" t="s">
        <v>433</v>
      </c>
      <c r="AM67" s="133" t="s">
        <v>414</v>
      </c>
      <c r="AN67" s="133" t="s">
        <v>414</v>
      </c>
      <c r="AO67" s="143" t="s">
        <v>414</v>
      </c>
    </row>
    <row r="68" spans="1:41" ht="15" customHeight="1">
      <c r="A68" s="144">
        <v>66</v>
      </c>
      <c r="B68" s="59" t="s">
        <v>400</v>
      </c>
      <c r="C68" s="162" t="s">
        <v>831</v>
      </c>
      <c r="D68" s="59" t="s">
        <v>832</v>
      </c>
      <c r="E68" s="163" t="s">
        <v>833</v>
      </c>
      <c r="F68" s="145" t="s">
        <v>485</v>
      </c>
      <c r="G68" s="146" t="s">
        <v>834</v>
      </c>
      <c r="H68" s="147" t="s">
        <v>835</v>
      </c>
      <c r="I68" s="147" t="s">
        <v>835</v>
      </c>
      <c r="J68" s="145" t="s">
        <v>480</v>
      </c>
      <c r="K68" s="147" t="s">
        <v>836</v>
      </c>
      <c r="L68" s="148">
        <v>200000000</v>
      </c>
      <c r="M68" s="149">
        <v>150000000</v>
      </c>
      <c r="N68" s="149">
        <v>10000000</v>
      </c>
      <c r="O68" s="150">
        <v>8500000</v>
      </c>
      <c r="P68" s="59" t="s">
        <v>409</v>
      </c>
      <c r="Q68" s="59"/>
      <c r="R68" s="59"/>
      <c r="S68" s="59"/>
      <c r="T68" s="145" t="s">
        <v>410</v>
      </c>
      <c r="U68" s="59" t="s">
        <v>410</v>
      </c>
      <c r="V68" s="59"/>
      <c r="W68" s="59" t="s">
        <v>411</v>
      </c>
      <c r="X68" s="59" t="s">
        <v>412</v>
      </c>
      <c r="Y68" s="151" t="s">
        <v>412</v>
      </c>
      <c r="Z68" s="152"/>
      <c r="AA68" s="152"/>
      <c r="AB68" s="153" t="s">
        <v>412</v>
      </c>
      <c r="AC68" s="152"/>
      <c r="AD68" s="59"/>
      <c r="AE68" s="153"/>
      <c r="AF68" s="59"/>
      <c r="AG68" s="59"/>
      <c r="AH68" s="59"/>
      <c r="AI68" s="59"/>
      <c r="AJ68" s="59"/>
      <c r="AK68" s="59"/>
      <c r="AL68" s="59"/>
      <c r="AM68" s="59" t="s">
        <v>414</v>
      </c>
      <c r="AN68" s="59"/>
      <c r="AO68" s="57" t="s">
        <v>414</v>
      </c>
    </row>
    <row r="69" spans="1:41" ht="15" customHeight="1">
      <c r="A69" s="132">
        <v>67</v>
      </c>
      <c r="B69" s="140" t="s">
        <v>400</v>
      </c>
      <c r="C69" s="134" t="s">
        <v>837</v>
      </c>
      <c r="D69" s="134" t="s">
        <v>838</v>
      </c>
      <c r="E69" s="134" t="s">
        <v>839</v>
      </c>
      <c r="F69" s="134" t="s">
        <v>463</v>
      </c>
      <c r="G69" s="136" t="s">
        <v>840</v>
      </c>
      <c r="H69" s="136" t="s">
        <v>841</v>
      </c>
      <c r="I69" s="136" t="s">
        <v>842</v>
      </c>
      <c r="J69" s="133" t="s">
        <v>503</v>
      </c>
      <c r="K69" s="136" t="s">
        <v>793</v>
      </c>
      <c r="L69" s="137">
        <v>300000000</v>
      </c>
      <c r="M69" s="138">
        <v>225000000</v>
      </c>
      <c r="N69" s="138">
        <v>60000000</v>
      </c>
      <c r="O69" s="139">
        <v>51000000</v>
      </c>
      <c r="P69" s="140" t="s">
        <v>429</v>
      </c>
      <c r="Q69" s="140" t="s">
        <v>408</v>
      </c>
      <c r="R69" s="140"/>
      <c r="S69" s="133" t="s">
        <v>430</v>
      </c>
      <c r="T69" s="134"/>
      <c r="U69" s="133" t="s">
        <v>410</v>
      </c>
      <c r="V69" s="133" t="s">
        <v>410</v>
      </c>
      <c r="W69" s="133" t="s">
        <v>411</v>
      </c>
      <c r="X69" s="133" t="s">
        <v>412</v>
      </c>
      <c r="Y69" s="140" t="s">
        <v>412</v>
      </c>
      <c r="Z69" s="140" t="s">
        <v>412</v>
      </c>
      <c r="AA69" s="140" t="s">
        <v>412</v>
      </c>
      <c r="AB69" s="133" t="s">
        <v>412</v>
      </c>
      <c r="AC69" s="140"/>
      <c r="AD69" s="134"/>
      <c r="AE69" s="133"/>
      <c r="AF69" s="140"/>
      <c r="AG69" s="140"/>
      <c r="AH69" s="140"/>
      <c r="AI69" s="140"/>
      <c r="AJ69" s="140"/>
      <c r="AK69" s="140"/>
      <c r="AL69" s="140"/>
      <c r="AM69" s="133" t="s">
        <v>414</v>
      </c>
      <c r="AN69" s="133" t="s">
        <v>414</v>
      </c>
      <c r="AO69" s="143" t="s">
        <v>414</v>
      </c>
    </row>
    <row r="70" spans="1:41" ht="15" customHeight="1">
      <c r="A70" s="144">
        <v>68</v>
      </c>
      <c r="B70" s="59" t="s">
        <v>400</v>
      </c>
      <c r="C70" s="59" t="s">
        <v>843</v>
      </c>
      <c r="D70" s="59" t="s">
        <v>844</v>
      </c>
      <c r="E70" s="145" t="s">
        <v>845</v>
      </c>
      <c r="F70" s="145" t="s">
        <v>485</v>
      </c>
      <c r="G70" s="146" t="s">
        <v>846</v>
      </c>
      <c r="H70" s="147" t="s">
        <v>847</v>
      </c>
      <c r="I70" s="147" t="s">
        <v>847</v>
      </c>
      <c r="J70" s="59" t="s">
        <v>503</v>
      </c>
      <c r="K70" s="147" t="s">
        <v>848</v>
      </c>
      <c r="L70" s="148">
        <v>300000000</v>
      </c>
      <c r="M70" s="149">
        <v>225000000</v>
      </c>
      <c r="N70" s="149">
        <v>10000000</v>
      </c>
      <c r="O70" s="150">
        <v>8500000</v>
      </c>
      <c r="P70" s="59" t="s">
        <v>409</v>
      </c>
      <c r="Q70" s="59"/>
      <c r="R70" s="59"/>
      <c r="S70" s="59"/>
      <c r="T70" s="145" t="s">
        <v>410</v>
      </c>
      <c r="U70" s="59" t="s">
        <v>410</v>
      </c>
      <c r="V70" s="59" t="s">
        <v>410</v>
      </c>
      <c r="W70" s="59" t="s">
        <v>411</v>
      </c>
      <c r="X70" s="59" t="s">
        <v>412</v>
      </c>
      <c r="Y70" s="151" t="s">
        <v>412</v>
      </c>
      <c r="Z70" s="152"/>
      <c r="AA70" s="152"/>
      <c r="AB70" s="152"/>
      <c r="AC70" s="153" t="s">
        <v>412</v>
      </c>
      <c r="AD70" s="59"/>
      <c r="AE70" s="153"/>
      <c r="AF70" s="59" t="s">
        <v>412</v>
      </c>
      <c r="AG70" s="59"/>
      <c r="AH70" s="59"/>
      <c r="AI70" s="59"/>
      <c r="AJ70" s="59"/>
      <c r="AK70" s="59"/>
      <c r="AL70" s="59"/>
      <c r="AM70" s="59" t="s">
        <v>414</v>
      </c>
      <c r="AN70" s="59"/>
      <c r="AO70" s="57"/>
    </row>
    <row r="71" spans="1:41" ht="15" customHeight="1">
      <c r="A71" s="132">
        <v>69</v>
      </c>
      <c r="B71" s="133" t="s">
        <v>400</v>
      </c>
      <c r="C71" s="133" t="s">
        <v>849</v>
      </c>
      <c r="D71" s="133" t="s">
        <v>850</v>
      </c>
      <c r="E71" s="134" t="s">
        <v>851</v>
      </c>
      <c r="F71" s="134" t="s">
        <v>322</v>
      </c>
      <c r="G71" s="135" t="s">
        <v>852</v>
      </c>
      <c r="H71" s="136" t="s">
        <v>853</v>
      </c>
      <c r="I71" s="136" t="s">
        <v>854</v>
      </c>
      <c r="J71" s="133" t="s">
        <v>406</v>
      </c>
      <c r="K71" s="136" t="s">
        <v>855</v>
      </c>
      <c r="L71" s="137">
        <v>500000000</v>
      </c>
      <c r="M71" s="138">
        <v>375000000</v>
      </c>
      <c r="N71" s="138">
        <v>10000000</v>
      </c>
      <c r="O71" s="139">
        <v>8500000</v>
      </c>
      <c r="P71" s="133" t="s">
        <v>408</v>
      </c>
      <c r="Q71" s="133" t="s">
        <v>409</v>
      </c>
      <c r="R71" s="133"/>
      <c r="S71" s="133"/>
      <c r="T71" s="134" t="s">
        <v>410</v>
      </c>
      <c r="U71" s="133" t="s">
        <v>410</v>
      </c>
      <c r="V71" s="133"/>
      <c r="W71" s="133" t="s">
        <v>411</v>
      </c>
      <c r="X71" s="133" t="s">
        <v>412</v>
      </c>
      <c r="Y71" s="140" t="s">
        <v>412</v>
      </c>
      <c r="Z71" s="141"/>
      <c r="AA71" s="141" t="s">
        <v>412</v>
      </c>
      <c r="AB71" s="141"/>
      <c r="AC71" s="141"/>
      <c r="AD71" s="133" t="s">
        <v>412</v>
      </c>
      <c r="AE71" s="142"/>
      <c r="AF71" s="133" t="s">
        <v>412</v>
      </c>
      <c r="AG71" s="133"/>
      <c r="AH71" s="133"/>
      <c r="AI71" s="133"/>
      <c r="AJ71" s="133"/>
      <c r="AK71" s="133"/>
      <c r="AL71" s="133"/>
      <c r="AM71" s="133" t="s">
        <v>414</v>
      </c>
      <c r="AN71" s="133" t="s">
        <v>414</v>
      </c>
      <c r="AO71" s="143" t="s">
        <v>414</v>
      </c>
    </row>
    <row r="72" spans="1:41" ht="15" customHeight="1">
      <c r="A72" s="144">
        <v>70</v>
      </c>
      <c r="B72" s="59" t="s">
        <v>400</v>
      </c>
      <c r="C72" s="59" t="s">
        <v>856</v>
      </c>
      <c r="D72" s="59" t="s">
        <v>857</v>
      </c>
      <c r="E72" s="145" t="s">
        <v>858</v>
      </c>
      <c r="F72" s="145" t="s">
        <v>322</v>
      </c>
      <c r="G72" s="146" t="s">
        <v>859</v>
      </c>
      <c r="H72" s="147" t="s">
        <v>860</v>
      </c>
      <c r="I72" s="147" t="s">
        <v>860</v>
      </c>
      <c r="J72" s="59" t="s">
        <v>521</v>
      </c>
      <c r="K72" s="147" t="s">
        <v>504</v>
      </c>
      <c r="L72" s="148">
        <v>300000000</v>
      </c>
      <c r="M72" s="149">
        <v>225000000</v>
      </c>
      <c r="N72" s="149">
        <v>10000000</v>
      </c>
      <c r="O72" s="150">
        <v>8500000</v>
      </c>
      <c r="P72" s="59" t="s">
        <v>408</v>
      </c>
      <c r="Q72" s="59" t="s">
        <v>409</v>
      </c>
      <c r="R72" s="59"/>
      <c r="S72" s="59"/>
      <c r="T72" s="145" t="s">
        <v>410</v>
      </c>
      <c r="U72" s="59" t="s">
        <v>410</v>
      </c>
      <c r="V72" s="59"/>
      <c r="W72" s="59" t="s">
        <v>411</v>
      </c>
      <c r="X72" s="59" t="s">
        <v>412</v>
      </c>
      <c r="Y72" s="151" t="s">
        <v>412</v>
      </c>
      <c r="Z72" s="152"/>
      <c r="AA72" s="152"/>
      <c r="AB72" s="153" t="s">
        <v>412</v>
      </c>
      <c r="AC72" s="152"/>
      <c r="AD72" s="59"/>
      <c r="AE72" s="153" t="s">
        <v>412</v>
      </c>
      <c r="AF72" s="59"/>
      <c r="AG72" s="59"/>
      <c r="AH72" s="59"/>
      <c r="AI72" s="59"/>
      <c r="AJ72" s="59"/>
      <c r="AK72" s="59"/>
      <c r="AL72" s="59"/>
      <c r="AM72" s="59" t="s">
        <v>414</v>
      </c>
      <c r="AN72" s="59" t="s">
        <v>414</v>
      </c>
      <c r="AO72" s="57"/>
    </row>
    <row r="73" spans="1:41" ht="15" customHeight="1">
      <c r="A73" s="132">
        <v>71</v>
      </c>
      <c r="B73" s="133" t="s">
        <v>400</v>
      </c>
      <c r="C73" s="133" t="s">
        <v>861</v>
      </c>
      <c r="D73" s="133" t="s">
        <v>862</v>
      </c>
      <c r="E73" s="134" t="s">
        <v>863</v>
      </c>
      <c r="F73" s="134" t="s">
        <v>485</v>
      </c>
      <c r="G73" s="135" t="s">
        <v>864</v>
      </c>
      <c r="H73" s="136" t="s">
        <v>865</v>
      </c>
      <c r="I73" s="136" t="s">
        <v>865</v>
      </c>
      <c r="J73" s="133" t="s">
        <v>406</v>
      </c>
      <c r="K73" s="136" t="s">
        <v>866</v>
      </c>
      <c r="L73" s="137">
        <v>800000000</v>
      </c>
      <c r="M73" s="138">
        <v>600000000</v>
      </c>
      <c r="N73" s="138">
        <v>10000000</v>
      </c>
      <c r="O73" s="139">
        <v>8500000</v>
      </c>
      <c r="P73" s="133" t="s">
        <v>409</v>
      </c>
      <c r="Q73" s="133"/>
      <c r="R73" s="133"/>
      <c r="S73" s="133"/>
      <c r="T73" s="134" t="s">
        <v>410</v>
      </c>
      <c r="U73" s="133" t="s">
        <v>410</v>
      </c>
      <c r="V73" s="133"/>
      <c r="W73" s="133" t="s">
        <v>411</v>
      </c>
      <c r="X73" s="133" t="s">
        <v>412</v>
      </c>
      <c r="Y73" s="140" t="s">
        <v>412</v>
      </c>
      <c r="Z73" s="141"/>
      <c r="AA73" s="141"/>
      <c r="AB73" s="142" t="s">
        <v>412</v>
      </c>
      <c r="AC73" s="141"/>
      <c r="AD73" s="133"/>
      <c r="AE73" s="142"/>
      <c r="AF73" s="133" t="s">
        <v>412</v>
      </c>
      <c r="AG73" s="133" t="s">
        <v>413</v>
      </c>
      <c r="AH73" s="133"/>
      <c r="AI73" s="133"/>
      <c r="AJ73" s="133" t="s">
        <v>422</v>
      </c>
      <c r="AK73" s="133"/>
      <c r="AL73" s="133"/>
      <c r="AM73" s="133" t="s">
        <v>414</v>
      </c>
      <c r="AN73" s="133" t="s">
        <v>414</v>
      </c>
      <c r="AO73" s="143" t="s">
        <v>414</v>
      </c>
    </row>
    <row r="74" spans="1:41" ht="15" customHeight="1">
      <c r="A74" s="144">
        <v>72</v>
      </c>
      <c r="B74" s="59" t="s">
        <v>400</v>
      </c>
      <c r="C74" s="162" t="s">
        <v>867</v>
      </c>
      <c r="D74" s="59" t="s">
        <v>868</v>
      </c>
      <c r="E74" s="163" t="s">
        <v>869</v>
      </c>
      <c r="F74" s="145" t="s">
        <v>485</v>
      </c>
      <c r="G74" s="146" t="s">
        <v>870</v>
      </c>
      <c r="H74" s="147" t="s">
        <v>871</v>
      </c>
      <c r="I74" s="147" t="s">
        <v>871</v>
      </c>
      <c r="J74" s="145" t="s">
        <v>480</v>
      </c>
      <c r="K74" s="147" t="s">
        <v>872</v>
      </c>
      <c r="L74" s="148">
        <v>600000000</v>
      </c>
      <c r="M74" s="149">
        <v>450000000</v>
      </c>
      <c r="N74" s="149">
        <v>70000000</v>
      </c>
      <c r="O74" s="150">
        <v>59500000</v>
      </c>
      <c r="P74" s="59" t="s">
        <v>409</v>
      </c>
      <c r="Q74" s="59"/>
      <c r="R74" s="59"/>
      <c r="S74" s="59"/>
      <c r="T74" s="145" t="s">
        <v>410</v>
      </c>
      <c r="U74" s="59" t="s">
        <v>410</v>
      </c>
      <c r="V74" s="59"/>
      <c r="W74" s="59" t="s">
        <v>411</v>
      </c>
      <c r="X74" s="59" t="s">
        <v>412</v>
      </c>
      <c r="Y74" s="151" t="s">
        <v>412</v>
      </c>
      <c r="Z74" s="152"/>
      <c r="AA74" s="152"/>
      <c r="AB74" s="153" t="s">
        <v>412</v>
      </c>
      <c r="AC74" s="152"/>
      <c r="AD74" s="59"/>
      <c r="AE74" s="153"/>
      <c r="AF74" s="59"/>
      <c r="AG74" s="59" t="s">
        <v>431</v>
      </c>
      <c r="AH74" s="59"/>
      <c r="AI74" s="59"/>
      <c r="AJ74" s="59"/>
      <c r="AK74" s="59" t="s">
        <v>432</v>
      </c>
      <c r="AL74" s="59" t="s">
        <v>433</v>
      </c>
      <c r="AM74" s="59" t="s">
        <v>414</v>
      </c>
      <c r="AN74" s="59"/>
      <c r="AO74" s="57" t="s">
        <v>414</v>
      </c>
    </row>
    <row r="75" spans="1:41" ht="15" customHeight="1">
      <c r="A75" s="132">
        <v>73</v>
      </c>
      <c r="B75" s="133" t="s">
        <v>400</v>
      </c>
      <c r="C75" s="133" t="s">
        <v>873</v>
      </c>
      <c r="D75" s="133" t="s">
        <v>874</v>
      </c>
      <c r="E75" s="134" t="s">
        <v>875</v>
      </c>
      <c r="F75" s="134" t="s">
        <v>322</v>
      </c>
      <c r="G75" s="135" t="s">
        <v>876</v>
      </c>
      <c r="H75" s="136" t="s">
        <v>877</v>
      </c>
      <c r="I75" s="164" t="s">
        <v>878</v>
      </c>
      <c r="J75" s="133" t="s">
        <v>420</v>
      </c>
      <c r="K75" s="136" t="s">
        <v>879</v>
      </c>
      <c r="L75" s="137">
        <v>800000000</v>
      </c>
      <c r="M75" s="138">
        <v>600000000</v>
      </c>
      <c r="N75" s="138">
        <v>20000000</v>
      </c>
      <c r="O75" s="139">
        <v>17000000</v>
      </c>
      <c r="P75" s="133" t="s">
        <v>408</v>
      </c>
      <c r="Q75" s="133" t="s">
        <v>409</v>
      </c>
      <c r="R75" s="133"/>
      <c r="S75" s="133"/>
      <c r="T75" s="134" t="s">
        <v>410</v>
      </c>
      <c r="U75" s="133" t="s">
        <v>410</v>
      </c>
      <c r="V75" s="133"/>
      <c r="W75" s="133" t="s">
        <v>411</v>
      </c>
      <c r="X75" s="133" t="s">
        <v>412</v>
      </c>
      <c r="Y75" s="140" t="s">
        <v>412</v>
      </c>
      <c r="Z75" s="141"/>
      <c r="AA75" s="141" t="s">
        <v>412</v>
      </c>
      <c r="AB75" s="142" t="s">
        <v>412</v>
      </c>
      <c r="AC75" s="142" t="s">
        <v>412</v>
      </c>
      <c r="AD75" s="133" t="s">
        <v>412</v>
      </c>
      <c r="AE75" s="142" t="s">
        <v>412</v>
      </c>
      <c r="AF75" s="133" t="s">
        <v>412</v>
      </c>
      <c r="AG75" s="133"/>
      <c r="AH75" s="133"/>
      <c r="AI75" s="133"/>
      <c r="AJ75" s="133"/>
      <c r="AK75" s="133" t="s">
        <v>432</v>
      </c>
      <c r="AL75" s="133"/>
      <c r="AM75" s="133" t="s">
        <v>414</v>
      </c>
      <c r="AN75" s="133"/>
      <c r="AO75" s="143" t="s">
        <v>414</v>
      </c>
    </row>
    <row r="76" spans="1:41" ht="15" customHeight="1">
      <c r="A76" s="144">
        <v>74</v>
      </c>
      <c r="B76" s="151" t="s">
        <v>400</v>
      </c>
      <c r="C76" s="59" t="s">
        <v>880</v>
      </c>
      <c r="D76" s="59" t="s">
        <v>881</v>
      </c>
      <c r="E76" s="145" t="s">
        <v>882</v>
      </c>
      <c r="F76" s="145" t="s">
        <v>322</v>
      </c>
      <c r="G76" s="146" t="s">
        <v>883</v>
      </c>
      <c r="H76" s="157" t="s">
        <v>884</v>
      </c>
      <c r="I76" s="157" t="s">
        <v>884</v>
      </c>
      <c r="J76" s="59" t="s">
        <v>406</v>
      </c>
      <c r="K76" s="157" t="s">
        <v>885</v>
      </c>
      <c r="L76" s="148">
        <v>300000000</v>
      </c>
      <c r="M76" s="149">
        <v>225000000</v>
      </c>
      <c r="N76" s="149">
        <v>10000000</v>
      </c>
      <c r="O76" s="150">
        <v>8500000</v>
      </c>
      <c r="P76" s="151" t="s">
        <v>408</v>
      </c>
      <c r="Q76" s="151" t="s">
        <v>409</v>
      </c>
      <c r="R76" s="151"/>
      <c r="S76" s="59"/>
      <c r="T76" s="145" t="s">
        <v>410</v>
      </c>
      <c r="U76" s="59" t="s">
        <v>410</v>
      </c>
      <c r="V76" s="151"/>
      <c r="W76" s="59" t="s">
        <v>411</v>
      </c>
      <c r="X76" s="59" t="s">
        <v>412</v>
      </c>
      <c r="Y76" s="151" t="s">
        <v>412</v>
      </c>
      <c r="Z76" s="152"/>
      <c r="AA76" s="152"/>
      <c r="AB76" s="153" t="s">
        <v>412</v>
      </c>
      <c r="AC76" s="152"/>
      <c r="AD76" s="59"/>
      <c r="AE76" s="153"/>
      <c r="AF76" s="153" t="s">
        <v>412</v>
      </c>
      <c r="AG76" s="59" t="s">
        <v>413</v>
      </c>
      <c r="AH76" s="59"/>
      <c r="AI76" s="59"/>
      <c r="AJ76" s="59"/>
      <c r="AK76" s="59"/>
      <c r="AL76" s="59"/>
      <c r="AM76" s="59" t="s">
        <v>414</v>
      </c>
      <c r="AN76" s="59" t="s">
        <v>414</v>
      </c>
      <c r="AO76" s="57" t="s">
        <v>414</v>
      </c>
    </row>
    <row r="77" spans="1:41" ht="15" customHeight="1">
      <c r="A77" s="132">
        <v>75</v>
      </c>
      <c r="B77" s="133" t="s">
        <v>400</v>
      </c>
      <c r="C77" s="133" t="s">
        <v>886</v>
      </c>
      <c r="D77" s="133" t="s">
        <v>887</v>
      </c>
      <c r="E77" s="134" t="s">
        <v>888</v>
      </c>
      <c r="F77" s="134" t="s">
        <v>322</v>
      </c>
      <c r="G77" s="135" t="s">
        <v>889</v>
      </c>
      <c r="H77" s="136" t="s">
        <v>890</v>
      </c>
      <c r="I77" s="136" t="s">
        <v>890</v>
      </c>
      <c r="J77" s="133" t="s">
        <v>521</v>
      </c>
      <c r="K77" s="136" t="s">
        <v>891</v>
      </c>
      <c r="L77" s="137">
        <v>300000000</v>
      </c>
      <c r="M77" s="138">
        <v>225000000</v>
      </c>
      <c r="N77" s="138">
        <v>10000000</v>
      </c>
      <c r="O77" s="139">
        <v>8500000</v>
      </c>
      <c r="P77" s="133" t="s">
        <v>408</v>
      </c>
      <c r="Q77" s="133" t="s">
        <v>409</v>
      </c>
      <c r="R77" s="133"/>
      <c r="S77" s="133"/>
      <c r="T77" s="134" t="s">
        <v>410</v>
      </c>
      <c r="U77" s="133" t="s">
        <v>410</v>
      </c>
      <c r="V77" s="133"/>
      <c r="W77" s="133" t="s">
        <v>411</v>
      </c>
      <c r="X77" s="133" t="s">
        <v>412</v>
      </c>
      <c r="Y77" s="140" t="s">
        <v>412</v>
      </c>
      <c r="Z77" s="141"/>
      <c r="AA77" s="141"/>
      <c r="AB77" s="141"/>
      <c r="AC77" s="141"/>
      <c r="AD77" s="133"/>
      <c r="AE77" s="142"/>
      <c r="AF77" s="133"/>
      <c r="AG77" s="133"/>
      <c r="AH77" s="133"/>
      <c r="AI77" s="133"/>
      <c r="AJ77" s="133"/>
      <c r="AK77" s="133" t="s">
        <v>432</v>
      </c>
      <c r="AL77" s="133"/>
      <c r="AM77" s="133" t="s">
        <v>414</v>
      </c>
      <c r="AN77" s="133"/>
      <c r="AO77" s="143" t="s">
        <v>414</v>
      </c>
    </row>
    <row r="78" spans="1:41" ht="15" customHeight="1">
      <c r="A78" s="144">
        <v>76</v>
      </c>
      <c r="B78" s="59" t="s">
        <v>400</v>
      </c>
      <c r="C78" s="59" t="s">
        <v>892</v>
      </c>
      <c r="D78" s="59" t="s">
        <v>893</v>
      </c>
      <c r="E78" s="145" t="s">
        <v>894</v>
      </c>
      <c r="F78" s="145" t="s">
        <v>322</v>
      </c>
      <c r="G78" s="146" t="s">
        <v>895</v>
      </c>
      <c r="H78" s="147" t="s">
        <v>896</v>
      </c>
      <c r="I78" s="147" t="s">
        <v>896</v>
      </c>
      <c r="J78" s="59" t="s">
        <v>406</v>
      </c>
      <c r="K78" s="147" t="s">
        <v>897</v>
      </c>
      <c r="L78" s="148">
        <v>300000000</v>
      </c>
      <c r="M78" s="149">
        <v>225000000</v>
      </c>
      <c r="N78" s="149">
        <v>10000000</v>
      </c>
      <c r="O78" s="150">
        <v>8500000</v>
      </c>
      <c r="P78" s="59" t="s">
        <v>408</v>
      </c>
      <c r="Q78" s="59" t="s">
        <v>409</v>
      </c>
      <c r="R78" s="59"/>
      <c r="S78" s="59"/>
      <c r="T78" s="145" t="s">
        <v>410</v>
      </c>
      <c r="U78" s="59" t="s">
        <v>410</v>
      </c>
      <c r="V78" s="59" t="s">
        <v>410</v>
      </c>
      <c r="W78" s="59" t="s">
        <v>411</v>
      </c>
      <c r="X78" s="59" t="s">
        <v>412</v>
      </c>
      <c r="Y78" s="151" t="s">
        <v>412</v>
      </c>
      <c r="Z78" s="152"/>
      <c r="AA78" s="152"/>
      <c r="AB78" s="152"/>
      <c r="AC78" s="152"/>
      <c r="AD78" s="59" t="s">
        <v>412</v>
      </c>
      <c r="AE78" s="153"/>
      <c r="AF78" s="59"/>
      <c r="AG78" s="59"/>
      <c r="AH78" s="59"/>
      <c r="AI78" s="59"/>
      <c r="AJ78" s="59"/>
      <c r="AK78" s="59"/>
      <c r="AL78" s="59"/>
      <c r="AM78" s="59" t="s">
        <v>414</v>
      </c>
      <c r="AN78" s="59" t="s">
        <v>414</v>
      </c>
      <c r="AO78" s="57" t="s">
        <v>414</v>
      </c>
    </row>
    <row r="79" spans="1:41" ht="15" customHeight="1">
      <c r="A79" s="132">
        <v>77</v>
      </c>
      <c r="B79" s="140" t="s">
        <v>400</v>
      </c>
      <c r="C79" s="133" t="s">
        <v>898</v>
      </c>
      <c r="D79" s="134">
        <v>6208140348</v>
      </c>
      <c r="E79" s="134" t="s">
        <v>899</v>
      </c>
      <c r="F79" s="134" t="s">
        <v>322</v>
      </c>
      <c r="G79" s="135" t="s">
        <v>900</v>
      </c>
      <c r="H79" s="154" t="s">
        <v>901</v>
      </c>
      <c r="I79" s="154" t="s">
        <v>901</v>
      </c>
      <c r="J79" s="133" t="s">
        <v>503</v>
      </c>
      <c r="K79" s="154" t="s">
        <v>902</v>
      </c>
      <c r="L79" s="137">
        <v>800000000</v>
      </c>
      <c r="M79" s="138">
        <v>600000000</v>
      </c>
      <c r="N79" s="138">
        <v>60000000</v>
      </c>
      <c r="O79" s="139">
        <v>51000000</v>
      </c>
      <c r="P79" s="140" t="s">
        <v>408</v>
      </c>
      <c r="Q79" s="140" t="s">
        <v>409</v>
      </c>
      <c r="R79" s="140"/>
      <c r="S79" s="133"/>
      <c r="T79" s="134" t="s">
        <v>410</v>
      </c>
      <c r="U79" s="133" t="s">
        <v>410</v>
      </c>
      <c r="V79" s="133" t="s">
        <v>410</v>
      </c>
      <c r="W79" s="133" t="s">
        <v>411</v>
      </c>
      <c r="X79" s="133" t="s">
        <v>412</v>
      </c>
      <c r="Y79" s="140" t="s">
        <v>412</v>
      </c>
      <c r="Z79" s="141"/>
      <c r="AA79" s="141" t="s">
        <v>412</v>
      </c>
      <c r="AB79" s="141"/>
      <c r="AC79" s="141"/>
      <c r="AD79" s="133"/>
      <c r="AE79" s="142"/>
      <c r="AF79" s="141"/>
      <c r="AG79" s="133"/>
      <c r="AH79" s="133"/>
      <c r="AI79" s="133"/>
      <c r="AJ79" s="133" t="s">
        <v>422</v>
      </c>
      <c r="AK79" s="133" t="s">
        <v>432</v>
      </c>
      <c r="AL79" s="133"/>
      <c r="AM79" s="133" t="s">
        <v>414</v>
      </c>
      <c r="AN79" s="133" t="s">
        <v>414</v>
      </c>
      <c r="AO79" s="143" t="s">
        <v>414</v>
      </c>
    </row>
    <row r="80" spans="1:41" ht="15" customHeight="1">
      <c r="A80" s="144">
        <v>78</v>
      </c>
      <c r="B80" s="59" t="s">
        <v>400</v>
      </c>
      <c r="C80" s="145" t="s">
        <v>903</v>
      </c>
      <c r="D80" s="59" t="s">
        <v>904</v>
      </c>
      <c r="E80" s="145" t="s">
        <v>905</v>
      </c>
      <c r="F80" s="145" t="s">
        <v>322</v>
      </c>
      <c r="G80" s="146" t="s">
        <v>906</v>
      </c>
      <c r="H80" s="147" t="s">
        <v>907</v>
      </c>
      <c r="I80" s="147" t="s">
        <v>907</v>
      </c>
      <c r="J80" s="145" t="s">
        <v>488</v>
      </c>
      <c r="K80" s="147" t="s">
        <v>908</v>
      </c>
      <c r="L80" s="148">
        <v>100000000</v>
      </c>
      <c r="M80" s="149">
        <v>75000000</v>
      </c>
      <c r="N80" s="149">
        <v>10000000</v>
      </c>
      <c r="O80" s="150">
        <v>8500000</v>
      </c>
      <c r="P80" s="59" t="s">
        <v>408</v>
      </c>
      <c r="Q80" s="59" t="s">
        <v>409</v>
      </c>
      <c r="R80" s="59"/>
      <c r="S80" s="59"/>
      <c r="T80" s="145" t="s">
        <v>410</v>
      </c>
      <c r="U80" s="59" t="s">
        <v>410</v>
      </c>
      <c r="V80" s="59" t="s">
        <v>410</v>
      </c>
      <c r="W80" s="59" t="s">
        <v>411</v>
      </c>
      <c r="X80" s="59" t="s">
        <v>412</v>
      </c>
      <c r="Y80" s="151" t="s">
        <v>412</v>
      </c>
      <c r="Z80" s="152"/>
      <c r="AA80" s="152"/>
      <c r="AB80" s="152"/>
      <c r="AC80" s="152"/>
      <c r="AD80" s="59" t="s">
        <v>412</v>
      </c>
      <c r="AE80" s="153"/>
      <c r="AF80" s="59" t="s">
        <v>412</v>
      </c>
      <c r="AG80" s="59"/>
      <c r="AH80" s="59"/>
      <c r="AI80" s="59"/>
      <c r="AJ80" s="59" t="s">
        <v>422</v>
      </c>
      <c r="AK80" s="59"/>
      <c r="AL80" s="59"/>
      <c r="AM80" s="59" t="s">
        <v>414</v>
      </c>
      <c r="AN80" s="59" t="s">
        <v>414</v>
      </c>
      <c r="AO80" s="57" t="s">
        <v>414</v>
      </c>
    </row>
    <row r="81" spans="1:41" ht="15" customHeight="1">
      <c r="A81" s="132">
        <v>79</v>
      </c>
      <c r="B81" s="140" t="s">
        <v>400</v>
      </c>
      <c r="C81" s="134" t="s">
        <v>909</v>
      </c>
      <c r="D81" s="134" t="s">
        <v>910</v>
      </c>
      <c r="E81" s="134" t="s">
        <v>911</v>
      </c>
      <c r="F81" s="134" t="s">
        <v>463</v>
      </c>
      <c r="G81" s="136" t="s">
        <v>912</v>
      </c>
      <c r="H81" s="136" t="s">
        <v>913</v>
      </c>
      <c r="I81" s="136" t="s">
        <v>914</v>
      </c>
      <c r="J81" s="133" t="s">
        <v>503</v>
      </c>
      <c r="K81" s="136" t="s">
        <v>915</v>
      </c>
      <c r="L81" s="137">
        <v>100000000</v>
      </c>
      <c r="M81" s="138">
        <v>75000000</v>
      </c>
      <c r="N81" s="138">
        <v>30000000</v>
      </c>
      <c r="O81" s="139">
        <v>25500000</v>
      </c>
      <c r="P81" s="140" t="s">
        <v>429</v>
      </c>
      <c r="Q81" s="140" t="s">
        <v>408</v>
      </c>
      <c r="R81" s="140"/>
      <c r="S81" s="133" t="s">
        <v>430</v>
      </c>
      <c r="T81" s="134"/>
      <c r="U81" s="133" t="s">
        <v>410</v>
      </c>
      <c r="V81" s="140"/>
      <c r="W81" s="133" t="s">
        <v>411</v>
      </c>
      <c r="X81" s="133" t="s">
        <v>412</v>
      </c>
      <c r="Y81" s="140" t="s">
        <v>412</v>
      </c>
      <c r="Z81" s="140" t="s">
        <v>412</v>
      </c>
      <c r="AA81" s="140" t="s">
        <v>412</v>
      </c>
      <c r="AB81" s="133" t="s">
        <v>412</v>
      </c>
      <c r="AC81" s="140"/>
      <c r="AD81" s="133" t="s">
        <v>412</v>
      </c>
      <c r="AE81" s="133"/>
      <c r="AF81" s="140"/>
      <c r="AG81" s="140"/>
      <c r="AH81" s="140"/>
      <c r="AI81" s="140"/>
      <c r="AJ81" s="140"/>
      <c r="AK81" s="140"/>
      <c r="AL81" s="140"/>
      <c r="AM81" s="133" t="s">
        <v>414</v>
      </c>
      <c r="AN81" s="140"/>
      <c r="AO81" s="161"/>
    </row>
    <row r="82" spans="1:41" ht="15" customHeight="1">
      <c r="A82" s="144">
        <v>80</v>
      </c>
      <c r="B82" s="151" t="s">
        <v>400</v>
      </c>
      <c r="C82" s="59" t="s">
        <v>916</v>
      </c>
      <c r="D82" s="145" t="s">
        <v>917</v>
      </c>
      <c r="E82" s="145" t="s">
        <v>918</v>
      </c>
      <c r="F82" s="145" t="s">
        <v>735</v>
      </c>
      <c r="G82" s="146" t="s">
        <v>919</v>
      </c>
      <c r="H82" s="157" t="s">
        <v>920</v>
      </c>
      <c r="I82" s="157" t="s">
        <v>920</v>
      </c>
      <c r="J82" s="59" t="s">
        <v>521</v>
      </c>
      <c r="K82" s="157" t="s">
        <v>549</v>
      </c>
      <c r="L82" s="148">
        <v>900000000</v>
      </c>
      <c r="M82" s="149">
        <v>675000000</v>
      </c>
      <c r="N82" s="149">
        <v>50000000</v>
      </c>
      <c r="O82" s="150">
        <v>42500000</v>
      </c>
      <c r="P82" s="151" t="s">
        <v>429</v>
      </c>
      <c r="Q82" s="151"/>
      <c r="R82" s="151"/>
      <c r="S82" s="59"/>
      <c r="T82" s="145" t="s">
        <v>410</v>
      </c>
      <c r="U82" s="59" t="s">
        <v>410</v>
      </c>
      <c r="V82" s="151"/>
      <c r="W82" s="59" t="s">
        <v>411</v>
      </c>
      <c r="X82" s="151"/>
      <c r="Y82" s="151"/>
      <c r="Z82" s="152" t="s">
        <v>412</v>
      </c>
      <c r="AA82" s="152"/>
      <c r="AB82" s="153" t="s">
        <v>412</v>
      </c>
      <c r="AC82" s="153" t="s">
        <v>412</v>
      </c>
      <c r="AD82" s="59" t="s">
        <v>412</v>
      </c>
      <c r="AE82" s="153"/>
      <c r="AF82" s="152"/>
      <c r="AG82" s="59"/>
      <c r="AH82" s="59"/>
      <c r="AI82" s="59"/>
      <c r="AJ82" s="59"/>
      <c r="AK82" s="59"/>
      <c r="AL82" s="59"/>
      <c r="AM82" s="59" t="s">
        <v>414</v>
      </c>
      <c r="AN82" s="59" t="s">
        <v>414</v>
      </c>
      <c r="AO82" s="57" t="s">
        <v>414</v>
      </c>
    </row>
    <row r="83" spans="1:41" ht="15" customHeight="1">
      <c r="A83" s="132">
        <v>81</v>
      </c>
      <c r="B83" s="133" t="s">
        <v>400</v>
      </c>
      <c r="C83" s="133" t="s">
        <v>921</v>
      </c>
      <c r="D83" s="133" t="s">
        <v>922</v>
      </c>
      <c r="E83" s="134" t="s">
        <v>923</v>
      </c>
      <c r="F83" s="134" t="s">
        <v>322</v>
      </c>
      <c r="G83" s="135" t="s">
        <v>924</v>
      </c>
      <c r="H83" s="136" t="s">
        <v>925</v>
      </c>
      <c r="I83" s="136" t="s">
        <v>926</v>
      </c>
      <c r="J83" s="133" t="s">
        <v>521</v>
      </c>
      <c r="K83" s="136" t="s">
        <v>927</v>
      </c>
      <c r="L83" s="137">
        <v>300000000</v>
      </c>
      <c r="M83" s="138">
        <v>225000000</v>
      </c>
      <c r="N83" s="138">
        <v>10000000</v>
      </c>
      <c r="O83" s="139">
        <v>8500000</v>
      </c>
      <c r="P83" s="133" t="s">
        <v>408</v>
      </c>
      <c r="Q83" s="133" t="s">
        <v>409</v>
      </c>
      <c r="R83" s="133"/>
      <c r="S83" s="133"/>
      <c r="T83" s="134" t="s">
        <v>410</v>
      </c>
      <c r="U83" s="133" t="s">
        <v>410</v>
      </c>
      <c r="V83" s="133" t="s">
        <v>410</v>
      </c>
      <c r="W83" s="133" t="s">
        <v>411</v>
      </c>
      <c r="X83" s="133" t="s">
        <v>412</v>
      </c>
      <c r="Y83" s="140" t="s">
        <v>412</v>
      </c>
      <c r="Z83" s="141"/>
      <c r="AA83" s="141"/>
      <c r="AB83" s="141"/>
      <c r="AC83" s="141"/>
      <c r="AD83" s="133"/>
      <c r="AE83" s="142"/>
      <c r="AF83" s="133"/>
      <c r="AG83" s="133"/>
      <c r="AH83" s="133"/>
      <c r="AI83" s="133"/>
      <c r="AJ83" s="133"/>
      <c r="AK83" s="133"/>
      <c r="AL83" s="133"/>
      <c r="AM83" s="133" t="s">
        <v>414</v>
      </c>
      <c r="AN83" s="133" t="s">
        <v>414</v>
      </c>
      <c r="AO83" s="143" t="s">
        <v>414</v>
      </c>
    </row>
    <row r="84" spans="1:41" ht="15" customHeight="1">
      <c r="A84" s="144">
        <v>82</v>
      </c>
      <c r="B84" s="59" t="s">
        <v>400</v>
      </c>
      <c r="C84" s="59" t="s">
        <v>928</v>
      </c>
      <c r="D84" s="59">
        <v>6150836946</v>
      </c>
      <c r="E84" s="145" t="s">
        <v>929</v>
      </c>
      <c r="F84" s="145" t="s">
        <v>493</v>
      </c>
      <c r="G84" s="146" t="s">
        <v>930</v>
      </c>
      <c r="H84" s="147" t="s">
        <v>931</v>
      </c>
      <c r="I84" s="147" t="s">
        <v>931</v>
      </c>
      <c r="J84" s="59" t="s">
        <v>503</v>
      </c>
      <c r="K84" s="147" t="s">
        <v>932</v>
      </c>
      <c r="L84" s="148">
        <v>600000000</v>
      </c>
      <c r="M84" s="149">
        <v>450000000</v>
      </c>
      <c r="N84" s="149">
        <v>60000000</v>
      </c>
      <c r="O84" s="150">
        <v>51000000</v>
      </c>
      <c r="P84" s="59" t="s">
        <v>408</v>
      </c>
      <c r="Q84" s="59" t="s">
        <v>409</v>
      </c>
      <c r="R84" s="59" t="s">
        <v>429</v>
      </c>
      <c r="S84" s="59" t="s">
        <v>430</v>
      </c>
      <c r="T84" s="145" t="s">
        <v>410</v>
      </c>
      <c r="U84" s="59" t="s">
        <v>410</v>
      </c>
      <c r="V84" s="59"/>
      <c r="W84" s="59" t="s">
        <v>411</v>
      </c>
      <c r="X84" s="59"/>
      <c r="Y84" s="151"/>
      <c r="Z84" s="152" t="s">
        <v>412</v>
      </c>
      <c r="AA84" s="152"/>
      <c r="AB84" s="153" t="s">
        <v>412</v>
      </c>
      <c r="AC84" s="152"/>
      <c r="AD84" s="59" t="s">
        <v>412</v>
      </c>
      <c r="AE84" s="153"/>
      <c r="AF84" s="153" t="s">
        <v>412</v>
      </c>
      <c r="AG84" s="59"/>
      <c r="AH84" s="59"/>
      <c r="AI84" s="59"/>
      <c r="AJ84" s="59"/>
      <c r="AK84" s="59"/>
      <c r="AL84" s="59"/>
      <c r="AM84" s="59" t="s">
        <v>414</v>
      </c>
      <c r="AN84" s="59"/>
      <c r="AO84" s="57" t="s">
        <v>414</v>
      </c>
    </row>
    <row r="85" spans="1:41" ht="15" customHeight="1">
      <c r="A85" s="132">
        <v>83</v>
      </c>
      <c r="B85" s="140" t="s">
        <v>400</v>
      </c>
      <c r="C85" s="133" t="s">
        <v>933</v>
      </c>
      <c r="D85" s="134" t="s">
        <v>934</v>
      </c>
      <c r="E85" s="134" t="s">
        <v>935</v>
      </c>
      <c r="F85" s="134" t="s">
        <v>493</v>
      </c>
      <c r="G85" s="135" t="s">
        <v>936</v>
      </c>
      <c r="H85" s="154" t="s">
        <v>937</v>
      </c>
      <c r="I85" s="154" t="s">
        <v>938</v>
      </c>
      <c r="J85" s="133" t="s">
        <v>406</v>
      </c>
      <c r="K85" s="154" t="s">
        <v>939</v>
      </c>
      <c r="L85" s="137">
        <v>900000000</v>
      </c>
      <c r="M85" s="138">
        <v>675000000</v>
      </c>
      <c r="N85" s="138">
        <v>10000000</v>
      </c>
      <c r="O85" s="139">
        <v>8500000</v>
      </c>
      <c r="P85" s="140" t="s">
        <v>408</v>
      </c>
      <c r="Q85" s="140" t="s">
        <v>409</v>
      </c>
      <c r="R85" s="140" t="s">
        <v>429</v>
      </c>
      <c r="S85" s="133" t="s">
        <v>430</v>
      </c>
      <c r="T85" s="134" t="s">
        <v>410</v>
      </c>
      <c r="U85" s="133" t="s">
        <v>410</v>
      </c>
      <c r="V85" s="133" t="s">
        <v>410</v>
      </c>
      <c r="W85" s="133" t="s">
        <v>411</v>
      </c>
      <c r="X85" s="140"/>
      <c r="Y85" s="140"/>
      <c r="Z85" s="141" t="s">
        <v>412</v>
      </c>
      <c r="AA85" s="141" t="s">
        <v>412</v>
      </c>
      <c r="AB85" s="141"/>
      <c r="AC85" s="141"/>
      <c r="AD85" s="133"/>
      <c r="AE85" s="142"/>
      <c r="AF85" s="142" t="s">
        <v>412</v>
      </c>
      <c r="AG85" s="140"/>
      <c r="AH85" s="140"/>
      <c r="AI85" s="140"/>
      <c r="AJ85" s="140"/>
      <c r="AK85" s="140"/>
      <c r="AL85" s="140"/>
      <c r="AM85" s="133" t="s">
        <v>414</v>
      </c>
      <c r="AN85" s="133" t="s">
        <v>414</v>
      </c>
      <c r="AO85" s="143" t="s">
        <v>414</v>
      </c>
    </row>
    <row r="86" spans="1:41" ht="15" customHeight="1">
      <c r="A86" s="144">
        <v>84</v>
      </c>
      <c r="B86" s="59" t="s">
        <v>400</v>
      </c>
      <c r="C86" s="145" t="s">
        <v>940</v>
      </c>
      <c r="D86" s="59" t="s">
        <v>941</v>
      </c>
      <c r="E86" s="145" t="s">
        <v>942</v>
      </c>
      <c r="F86" s="145" t="s">
        <v>322</v>
      </c>
      <c r="G86" s="146" t="s">
        <v>943</v>
      </c>
      <c r="H86" s="147" t="s">
        <v>944</v>
      </c>
      <c r="I86" s="147" t="s">
        <v>944</v>
      </c>
      <c r="J86" s="145" t="s">
        <v>643</v>
      </c>
      <c r="K86" s="147" t="s">
        <v>945</v>
      </c>
      <c r="L86" s="148">
        <v>600000000</v>
      </c>
      <c r="M86" s="149">
        <v>450000000</v>
      </c>
      <c r="N86" s="149">
        <v>30000000</v>
      </c>
      <c r="O86" s="150">
        <v>25500000</v>
      </c>
      <c r="P86" s="59" t="s">
        <v>408</v>
      </c>
      <c r="Q86" s="59" t="s">
        <v>409</v>
      </c>
      <c r="R86" s="59"/>
      <c r="S86" s="59"/>
      <c r="T86" s="145" t="s">
        <v>410</v>
      </c>
      <c r="U86" s="59" t="s">
        <v>410</v>
      </c>
      <c r="V86" s="59" t="s">
        <v>410</v>
      </c>
      <c r="W86" s="59" t="s">
        <v>411</v>
      </c>
      <c r="X86" s="59" t="s">
        <v>412</v>
      </c>
      <c r="Y86" s="151" t="s">
        <v>412</v>
      </c>
      <c r="Z86" s="152"/>
      <c r="AA86" s="152"/>
      <c r="AB86" s="152"/>
      <c r="AC86" s="153" t="s">
        <v>412</v>
      </c>
      <c r="AD86" s="59"/>
      <c r="AE86" s="153"/>
      <c r="AF86" s="59"/>
      <c r="AG86" s="59"/>
      <c r="AH86" s="59"/>
      <c r="AI86" s="59"/>
      <c r="AJ86" s="59"/>
      <c r="AK86" s="59" t="s">
        <v>432</v>
      </c>
      <c r="AL86" s="59"/>
      <c r="AM86" s="59"/>
      <c r="AN86" s="59"/>
      <c r="AO86" s="57" t="s">
        <v>414</v>
      </c>
    </row>
    <row r="87" spans="1:41" ht="15" customHeight="1">
      <c r="A87" s="132">
        <v>85</v>
      </c>
      <c r="B87" s="140" t="s">
        <v>400</v>
      </c>
      <c r="C87" s="133" t="s">
        <v>946</v>
      </c>
      <c r="D87" s="133" t="s">
        <v>947</v>
      </c>
      <c r="E87" s="134" t="s">
        <v>948</v>
      </c>
      <c r="F87" s="134" t="s">
        <v>322</v>
      </c>
      <c r="G87" s="135" t="s">
        <v>949</v>
      </c>
      <c r="H87" s="136" t="s">
        <v>950</v>
      </c>
      <c r="I87" s="136" t="s">
        <v>950</v>
      </c>
      <c r="J87" s="133" t="s">
        <v>406</v>
      </c>
      <c r="K87" s="136" t="s">
        <v>951</v>
      </c>
      <c r="L87" s="137">
        <v>300000000</v>
      </c>
      <c r="M87" s="138">
        <v>225000000</v>
      </c>
      <c r="N87" s="138">
        <v>60000000</v>
      </c>
      <c r="O87" s="139">
        <v>51000000</v>
      </c>
      <c r="P87" s="133" t="s">
        <v>408</v>
      </c>
      <c r="Q87" s="133" t="s">
        <v>409</v>
      </c>
      <c r="R87" s="133"/>
      <c r="S87" s="133"/>
      <c r="T87" s="134" t="s">
        <v>410</v>
      </c>
      <c r="U87" s="133" t="s">
        <v>410</v>
      </c>
      <c r="V87" s="133"/>
      <c r="W87" s="133" t="s">
        <v>411</v>
      </c>
      <c r="X87" s="133" t="s">
        <v>412</v>
      </c>
      <c r="Y87" s="140" t="s">
        <v>412</v>
      </c>
      <c r="Z87" s="133"/>
      <c r="AA87" s="133"/>
      <c r="AB87" s="133"/>
      <c r="AC87" s="133" t="s">
        <v>412</v>
      </c>
      <c r="AD87" s="133" t="s">
        <v>412</v>
      </c>
      <c r="AE87" s="142"/>
      <c r="AF87" s="133"/>
      <c r="AG87" s="133"/>
      <c r="AH87" s="133"/>
      <c r="AI87" s="133"/>
      <c r="AJ87" s="133" t="s">
        <v>422</v>
      </c>
      <c r="AK87" s="133"/>
      <c r="AL87" s="133"/>
      <c r="AM87" s="133" t="s">
        <v>414</v>
      </c>
      <c r="AN87" s="133"/>
      <c r="AO87" s="143" t="s">
        <v>414</v>
      </c>
    </row>
    <row r="88" spans="1:41" ht="15" customHeight="1">
      <c r="A88" s="144">
        <v>86</v>
      </c>
      <c r="B88" s="59" t="s">
        <v>400</v>
      </c>
      <c r="C88" s="59" t="s">
        <v>952</v>
      </c>
      <c r="D88" s="59" t="s">
        <v>953</v>
      </c>
      <c r="E88" s="145" t="s">
        <v>954</v>
      </c>
      <c r="F88" s="145" t="s">
        <v>493</v>
      </c>
      <c r="G88" s="146" t="s">
        <v>955</v>
      </c>
      <c r="H88" s="147" t="s">
        <v>956</v>
      </c>
      <c r="I88" s="147" t="s">
        <v>957</v>
      </c>
      <c r="J88" s="59" t="s">
        <v>542</v>
      </c>
      <c r="K88" s="147" t="s">
        <v>958</v>
      </c>
      <c r="L88" s="148">
        <v>300000000</v>
      </c>
      <c r="M88" s="149">
        <v>225000000</v>
      </c>
      <c r="N88" s="149">
        <v>40000000</v>
      </c>
      <c r="O88" s="150">
        <v>34000000</v>
      </c>
      <c r="P88" s="59" t="s">
        <v>408</v>
      </c>
      <c r="Q88" s="59" t="s">
        <v>409</v>
      </c>
      <c r="R88" s="59" t="s">
        <v>429</v>
      </c>
      <c r="S88" s="59" t="s">
        <v>430</v>
      </c>
      <c r="T88" s="145" t="s">
        <v>410</v>
      </c>
      <c r="U88" s="59" t="s">
        <v>410</v>
      </c>
      <c r="V88" s="59" t="s">
        <v>410</v>
      </c>
      <c r="W88" s="59" t="s">
        <v>411</v>
      </c>
      <c r="X88" s="59"/>
      <c r="Y88" s="151"/>
      <c r="Z88" s="152" t="s">
        <v>412</v>
      </c>
      <c r="AA88" s="152"/>
      <c r="AB88" s="152"/>
      <c r="AC88" s="152"/>
      <c r="AD88" s="59" t="s">
        <v>412</v>
      </c>
      <c r="AE88" s="153"/>
      <c r="AF88" s="59"/>
      <c r="AG88" s="59"/>
      <c r="AH88" s="59"/>
      <c r="AI88" s="59"/>
      <c r="AJ88" s="59" t="s">
        <v>422</v>
      </c>
      <c r="AK88" s="59"/>
      <c r="AL88" s="59"/>
      <c r="AM88" s="59" t="s">
        <v>414</v>
      </c>
      <c r="AN88" s="59" t="s">
        <v>414</v>
      </c>
      <c r="AO88" s="57"/>
    </row>
    <row r="89" spans="1:41" ht="15" customHeight="1">
      <c r="A89" s="132">
        <v>87</v>
      </c>
      <c r="B89" s="133" t="s">
        <v>400</v>
      </c>
      <c r="C89" s="133" t="s">
        <v>959</v>
      </c>
      <c r="D89" s="133" t="s">
        <v>960</v>
      </c>
      <c r="E89" s="134" t="s">
        <v>961</v>
      </c>
      <c r="F89" s="134" t="s">
        <v>322</v>
      </c>
      <c r="G89" s="135" t="s">
        <v>962</v>
      </c>
      <c r="H89" s="136" t="s">
        <v>963</v>
      </c>
      <c r="I89" s="136" t="s">
        <v>963</v>
      </c>
      <c r="J89" s="133" t="s">
        <v>521</v>
      </c>
      <c r="K89" s="136" t="s">
        <v>964</v>
      </c>
      <c r="L89" s="137">
        <v>100000000</v>
      </c>
      <c r="M89" s="138">
        <v>75000000</v>
      </c>
      <c r="N89" s="138">
        <v>50000000</v>
      </c>
      <c r="O89" s="139">
        <v>42500000</v>
      </c>
      <c r="P89" s="133" t="s">
        <v>408</v>
      </c>
      <c r="Q89" s="133" t="s">
        <v>409</v>
      </c>
      <c r="R89" s="133"/>
      <c r="S89" s="133"/>
      <c r="T89" s="134" t="s">
        <v>410</v>
      </c>
      <c r="U89" s="133" t="s">
        <v>410</v>
      </c>
      <c r="V89" s="133" t="s">
        <v>410</v>
      </c>
      <c r="W89" s="133" t="s">
        <v>411</v>
      </c>
      <c r="X89" s="133" t="s">
        <v>412</v>
      </c>
      <c r="Y89" s="140" t="s">
        <v>412</v>
      </c>
      <c r="Z89" s="141"/>
      <c r="AA89" s="141"/>
      <c r="AB89" s="142" t="s">
        <v>412</v>
      </c>
      <c r="AC89" s="141"/>
      <c r="AD89" s="133"/>
      <c r="AE89" s="142" t="s">
        <v>412</v>
      </c>
      <c r="AF89" s="133"/>
      <c r="AG89" s="133"/>
      <c r="AH89" s="133"/>
      <c r="AI89" s="133"/>
      <c r="AJ89" s="133"/>
      <c r="AK89" s="133"/>
      <c r="AL89" s="133"/>
      <c r="AM89" s="133" t="s">
        <v>414</v>
      </c>
      <c r="AN89" s="133" t="s">
        <v>414</v>
      </c>
      <c r="AO89" s="143" t="s">
        <v>414</v>
      </c>
    </row>
    <row r="90" spans="1:41" ht="15" customHeight="1">
      <c r="A90" s="144">
        <v>88</v>
      </c>
      <c r="B90" s="59" t="s">
        <v>400</v>
      </c>
      <c r="C90" s="59" t="s">
        <v>965</v>
      </c>
      <c r="D90" s="59">
        <v>6158165518</v>
      </c>
      <c r="E90" s="145" t="s">
        <v>966</v>
      </c>
      <c r="F90" s="145" t="s">
        <v>493</v>
      </c>
      <c r="G90" s="146" t="s">
        <v>967</v>
      </c>
      <c r="H90" s="147" t="s">
        <v>968</v>
      </c>
      <c r="I90" s="147" t="s">
        <v>968</v>
      </c>
      <c r="J90" s="59" t="s">
        <v>406</v>
      </c>
      <c r="K90" s="147" t="s">
        <v>969</v>
      </c>
      <c r="L90" s="148">
        <v>800000000</v>
      </c>
      <c r="M90" s="149">
        <v>600000000</v>
      </c>
      <c r="N90" s="149">
        <v>60000000</v>
      </c>
      <c r="O90" s="150">
        <v>51000000</v>
      </c>
      <c r="P90" s="59" t="s">
        <v>408</v>
      </c>
      <c r="Q90" s="59" t="s">
        <v>409</v>
      </c>
      <c r="R90" s="59" t="s">
        <v>429</v>
      </c>
      <c r="S90" s="59" t="s">
        <v>430</v>
      </c>
      <c r="T90" s="145" t="s">
        <v>410</v>
      </c>
      <c r="U90" s="59" t="s">
        <v>410</v>
      </c>
      <c r="V90" s="59"/>
      <c r="W90" s="59" t="s">
        <v>411</v>
      </c>
      <c r="X90" s="59"/>
      <c r="Y90" s="151"/>
      <c r="Z90" s="152" t="s">
        <v>412</v>
      </c>
      <c r="AA90" s="152" t="s">
        <v>412</v>
      </c>
      <c r="AB90" s="153" t="s">
        <v>412</v>
      </c>
      <c r="AC90" s="153" t="s">
        <v>412</v>
      </c>
      <c r="AD90" s="59"/>
      <c r="AE90" s="153"/>
      <c r="AF90" s="59"/>
      <c r="AG90" s="59"/>
      <c r="AH90" s="59"/>
      <c r="AI90" s="59"/>
      <c r="AJ90" s="59"/>
      <c r="AK90" s="59"/>
      <c r="AL90" s="59" t="s">
        <v>433</v>
      </c>
      <c r="AM90" s="59" t="s">
        <v>414</v>
      </c>
      <c r="AN90" s="59" t="s">
        <v>414</v>
      </c>
      <c r="AO90" s="57" t="s">
        <v>414</v>
      </c>
    </row>
    <row r="91" spans="1:41" ht="15" customHeight="1">
      <c r="A91" s="132">
        <v>89</v>
      </c>
      <c r="B91" s="133" t="s">
        <v>400</v>
      </c>
      <c r="C91" s="133" t="s">
        <v>970</v>
      </c>
      <c r="D91" s="133" t="s">
        <v>971</v>
      </c>
      <c r="E91" s="134" t="s">
        <v>972</v>
      </c>
      <c r="F91" s="134" t="s">
        <v>322</v>
      </c>
      <c r="G91" s="135" t="s">
        <v>973</v>
      </c>
      <c r="H91" s="136" t="s">
        <v>974</v>
      </c>
      <c r="I91" s="136" t="s">
        <v>974</v>
      </c>
      <c r="J91" s="133" t="s">
        <v>452</v>
      </c>
      <c r="K91" s="136" t="s">
        <v>975</v>
      </c>
      <c r="L91" s="137">
        <v>600000000</v>
      </c>
      <c r="M91" s="138">
        <v>450000000</v>
      </c>
      <c r="N91" s="138">
        <v>10000000</v>
      </c>
      <c r="O91" s="139">
        <v>8500000</v>
      </c>
      <c r="P91" s="133" t="s">
        <v>408</v>
      </c>
      <c r="Q91" s="133" t="s">
        <v>409</v>
      </c>
      <c r="R91" s="133"/>
      <c r="S91" s="133"/>
      <c r="T91" s="134" t="s">
        <v>410</v>
      </c>
      <c r="U91" s="133" t="s">
        <v>410</v>
      </c>
      <c r="V91" s="133"/>
      <c r="W91" s="133" t="s">
        <v>411</v>
      </c>
      <c r="X91" s="133" t="s">
        <v>412</v>
      </c>
      <c r="Y91" s="140" t="s">
        <v>412</v>
      </c>
      <c r="Z91" s="141"/>
      <c r="AA91" s="141"/>
      <c r="AB91" s="142" t="s">
        <v>412</v>
      </c>
      <c r="AC91" s="141"/>
      <c r="AD91" s="133" t="s">
        <v>412</v>
      </c>
      <c r="AE91" s="142"/>
      <c r="AF91" s="133"/>
      <c r="AG91" s="133"/>
      <c r="AH91" s="133"/>
      <c r="AI91" s="133"/>
      <c r="AJ91" s="133" t="s">
        <v>422</v>
      </c>
      <c r="AK91" s="133"/>
      <c r="AL91" s="133"/>
      <c r="AM91" s="133" t="s">
        <v>414</v>
      </c>
      <c r="AN91" s="133" t="s">
        <v>414</v>
      </c>
      <c r="AO91" s="143"/>
    </row>
    <row r="92" spans="1:41" ht="15" customHeight="1">
      <c r="A92" s="144">
        <v>90</v>
      </c>
      <c r="B92" s="59" t="s">
        <v>400</v>
      </c>
      <c r="C92" s="59" t="s">
        <v>976</v>
      </c>
      <c r="D92" s="59" t="s">
        <v>977</v>
      </c>
      <c r="E92" s="145" t="s">
        <v>978</v>
      </c>
      <c r="F92" s="145" t="s">
        <v>493</v>
      </c>
      <c r="G92" s="146" t="s">
        <v>979</v>
      </c>
      <c r="H92" s="147" t="s">
        <v>980</v>
      </c>
      <c r="I92" s="147" t="s">
        <v>980</v>
      </c>
      <c r="J92" s="59" t="s">
        <v>503</v>
      </c>
      <c r="K92" s="147" t="s">
        <v>981</v>
      </c>
      <c r="L92" s="148">
        <v>400000000</v>
      </c>
      <c r="M92" s="149">
        <v>300000000</v>
      </c>
      <c r="N92" s="149">
        <v>60000000</v>
      </c>
      <c r="O92" s="150">
        <v>51000000</v>
      </c>
      <c r="P92" s="59" t="s">
        <v>408</v>
      </c>
      <c r="Q92" s="59" t="s">
        <v>409</v>
      </c>
      <c r="R92" s="59" t="s">
        <v>429</v>
      </c>
      <c r="S92" s="59" t="s">
        <v>430</v>
      </c>
      <c r="T92" s="145" t="s">
        <v>410</v>
      </c>
      <c r="U92" s="59" t="s">
        <v>410</v>
      </c>
      <c r="V92" s="59"/>
      <c r="W92" s="59" t="s">
        <v>411</v>
      </c>
      <c r="X92" s="59"/>
      <c r="Y92" s="151"/>
      <c r="Z92" s="152" t="s">
        <v>412</v>
      </c>
      <c r="AA92" s="152" t="s">
        <v>412</v>
      </c>
      <c r="AB92" s="152"/>
      <c r="AC92" s="153" t="s">
        <v>412</v>
      </c>
      <c r="AD92" s="59" t="s">
        <v>412</v>
      </c>
      <c r="AE92" s="153"/>
      <c r="AF92" s="59"/>
      <c r="AG92" s="59" t="s">
        <v>413</v>
      </c>
      <c r="AH92" s="59"/>
      <c r="AI92" s="59"/>
      <c r="AJ92" s="59"/>
      <c r="AK92" s="59"/>
      <c r="AL92" s="59"/>
      <c r="AM92" s="59"/>
      <c r="AN92" s="59" t="s">
        <v>414</v>
      </c>
      <c r="AO92" s="57"/>
    </row>
    <row r="93" spans="1:41" ht="15" customHeight="1">
      <c r="A93" s="132">
        <v>91</v>
      </c>
      <c r="B93" s="133" t="s">
        <v>400</v>
      </c>
      <c r="C93" s="133" t="s">
        <v>982</v>
      </c>
      <c r="D93" s="133" t="s">
        <v>983</v>
      </c>
      <c r="E93" s="134" t="s">
        <v>984</v>
      </c>
      <c r="F93" s="134" t="s">
        <v>322</v>
      </c>
      <c r="G93" s="135" t="s">
        <v>985</v>
      </c>
      <c r="H93" s="136" t="s">
        <v>986</v>
      </c>
      <c r="I93" s="136" t="s">
        <v>987</v>
      </c>
      <c r="J93" s="133" t="s">
        <v>521</v>
      </c>
      <c r="K93" s="136" t="s">
        <v>988</v>
      </c>
      <c r="L93" s="137">
        <v>200000000</v>
      </c>
      <c r="M93" s="138">
        <v>150000000</v>
      </c>
      <c r="N93" s="138">
        <v>20000000</v>
      </c>
      <c r="O93" s="139">
        <v>17000000</v>
      </c>
      <c r="P93" s="133" t="s">
        <v>408</v>
      </c>
      <c r="Q93" s="133" t="s">
        <v>409</v>
      </c>
      <c r="R93" s="133"/>
      <c r="S93" s="133"/>
      <c r="T93" s="134" t="s">
        <v>410</v>
      </c>
      <c r="U93" s="133" t="s">
        <v>410</v>
      </c>
      <c r="V93" s="133"/>
      <c r="W93" s="133" t="s">
        <v>411</v>
      </c>
      <c r="X93" s="133" t="s">
        <v>412</v>
      </c>
      <c r="Y93" s="140" t="s">
        <v>412</v>
      </c>
      <c r="Z93" s="141"/>
      <c r="AA93" s="141"/>
      <c r="AB93" s="141"/>
      <c r="AC93" s="141"/>
      <c r="AD93" s="133"/>
      <c r="AE93" s="142"/>
      <c r="AF93" s="133"/>
      <c r="AG93" s="133" t="s">
        <v>446</v>
      </c>
      <c r="AH93" s="133"/>
      <c r="AI93" s="133"/>
      <c r="AJ93" s="133"/>
      <c r="AK93" s="133"/>
      <c r="AL93" s="133"/>
      <c r="AM93" s="133" t="s">
        <v>414</v>
      </c>
      <c r="AN93" s="133"/>
      <c r="AO93" s="143"/>
    </row>
    <row r="94" spans="1:41" ht="15" customHeight="1">
      <c r="A94" s="144">
        <v>92</v>
      </c>
      <c r="B94" s="151" t="s">
        <v>400</v>
      </c>
      <c r="C94" s="145" t="s">
        <v>989</v>
      </c>
      <c r="D94" s="145" t="s">
        <v>990</v>
      </c>
      <c r="E94" s="145" t="s">
        <v>991</v>
      </c>
      <c r="F94" s="145" t="s">
        <v>463</v>
      </c>
      <c r="G94" s="147" t="s">
        <v>992</v>
      </c>
      <c r="H94" s="147" t="s">
        <v>993</v>
      </c>
      <c r="I94" s="147" t="s">
        <v>993</v>
      </c>
      <c r="J94" s="59" t="s">
        <v>406</v>
      </c>
      <c r="K94" s="147" t="s">
        <v>994</v>
      </c>
      <c r="L94" s="148">
        <v>800000000</v>
      </c>
      <c r="M94" s="149">
        <v>600000000</v>
      </c>
      <c r="N94" s="149">
        <v>10000000</v>
      </c>
      <c r="O94" s="150">
        <v>8500000</v>
      </c>
      <c r="P94" s="151" t="s">
        <v>429</v>
      </c>
      <c r="Q94" s="151" t="s">
        <v>408</v>
      </c>
      <c r="R94" s="151"/>
      <c r="S94" s="59" t="s">
        <v>430</v>
      </c>
      <c r="T94" s="145"/>
      <c r="U94" s="59" t="s">
        <v>410</v>
      </c>
      <c r="V94" s="151"/>
      <c r="W94" s="59" t="s">
        <v>411</v>
      </c>
      <c r="X94" s="59" t="s">
        <v>412</v>
      </c>
      <c r="Y94" s="151" t="s">
        <v>412</v>
      </c>
      <c r="Z94" s="151" t="s">
        <v>412</v>
      </c>
      <c r="AA94" s="151"/>
      <c r="AB94" s="59" t="s">
        <v>412</v>
      </c>
      <c r="AC94" s="151"/>
      <c r="AD94" s="145"/>
      <c r="AE94" s="59"/>
      <c r="AF94" s="151"/>
      <c r="AG94" s="59" t="s">
        <v>413</v>
      </c>
      <c r="AH94" s="59"/>
      <c r="AI94" s="151"/>
      <c r="AJ94" s="151"/>
      <c r="AK94" s="59" t="s">
        <v>432</v>
      </c>
      <c r="AL94" s="151"/>
      <c r="AM94" s="59" t="s">
        <v>414</v>
      </c>
      <c r="AN94" s="151"/>
      <c r="AO94" s="57" t="s">
        <v>414</v>
      </c>
    </row>
    <row r="95" spans="1:41" ht="15" customHeight="1">
      <c r="A95" s="132">
        <v>93</v>
      </c>
      <c r="B95" s="133" t="s">
        <v>400</v>
      </c>
      <c r="C95" s="133" t="s">
        <v>995</v>
      </c>
      <c r="D95" s="133" t="s">
        <v>996</v>
      </c>
      <c r="E95" s="134" t="s">
        <v>997</v>
      </c>
      <c r="F95" s="134" t="s">
        <v>485</v>
      </c>
      <c r="G95" s="135" t="s">
        <v>998</v>
      </c>
      <c r="H95" s="136" t="s">
        <v>999</v>
      </c>
      <c r="I95" s="136" t="s">
        <v>999</v>
      </c>
      <c r="J95" s="133" t="s">
        <v>452</v>
      </c>
      <c r="K95" s="136" t="s">
        <v>1000</v>
      </c>
      <c r="L95" s="137">
        <v>300000000</v>
      </c>
      <c r="M95" s="138">
        <v>225000000</v>
      </c>
      <c r="N95" s="138">
        <v>20000000</v>
      </c>
      <c r="O95" s="139">
        <v>17000000</v>
      </c>
      <c r="P95" s="133" t="s">
        <v>409</v>
      </c>
      <c r="Q95" s="133"/>
      <c r="R95" s="133"/>
      <c r="S95" s="133"/>
      <c r="T95" s="134" t="s">
        <v>410</v>
      </c>
      <c r="U95" s="133" t="s">
        <v>410</v>
      </c>
      <c r="V95" s="133" t="s">
        <v>410</v>
      </c>
      <c r="W95" s="133" t="s">
        <v>411</v>
      </c>
      <c r="X95" s="133" t="s">
        <v>412</v>
      </c>
      <c r="Y95" s="140" t="s">
        <v>412</v>
      </c>
      <c r="Z95" s="141"/>
      <c r="AA95" s="141"/>
      <c r="AB95" s="142" t="s">
        <v>412</v>
      </c>
      <c r="AC95" s="141"/>
      <c r="AD95" s="133" t="s">
        <v>412</v>
      </c>
      <c r="AE95" s="142"/>
      <c r="AF95" s="142"/>
      <c r="AG95" s="133"/>
      <c r="AH95" s="133"/>
      <c r="AI95" s="133"/>
      <c r="AJ95" s="133"/>
      <c r="AK95" s="133"/>
      <c r="AL95" s="133"/>
      <c r="AM95" s="133" t="s">
        <v>414</v>
      </c>
      <c r="AN95" s="133" t="s">
        <v>414</v>
      </c>
      <c r="AO95" s="143"/>
    </row>
    <row r="96" spans="1:41" ht="15" customHeight="1">
      <c r="A96" s="144">
        <v>94</v>
      </c>
      <c r="B96" s="59" t="s">
        <v>400</v>
      </c>
      <c r="C96" s="59" t="s">
        <v>1001</v>
      </c>
      <c r="D96" s="59" t="s">
        <v>1002</v>
      </c>
      <c r="E96" s="145" t="s">
        <v>1003</v>
      </c>
      <c r="F96" s="145" t="s">
        <v>485</v>
      </c>
      <c r="G96" s="146" t="s">
        <v>1004</v>
      </c>
      <c r="H96" s="147" t="s">
        <v>1005</v>
      </c>
      <c r="I96" s="147" t="s">
        <v>1005</v>
      </c>
      <c r="J96" s="59" t="s">
        <v>420</v>
      </c>
      <c r="K96" s="147" t="s">
        <v>1006</v>
      </c>
      <c r="L96" s="148">
        <v>200000000</v>
      </c>
      <c r="M96" s="149">
        <v>150000000</v>
      </c>
      <c r="N96" s="149">
        <v>30000000</v>
      </c>
      <c r="O96" s="150">
        <v>25500000</v>
      </c>
      <c r="P96" s="59" t="s">
        <v>409</v>
      </c>
      <c r="Q96" s="59"/>
      <c r="R96" s="59"/>
      <c r="S96" s="59"/>
      <c r="T96" s="145" t="s">
        <v>410</v>
      </c>
      <c r="U96" s="59" t="s">
        <v>410</v>
      </c>
      <c r="V96" s="59" t="s">
        <v>410</v>
      </c>
      <c r="W96" s="59" t="s">
        <v>411</v>
      </c>
      <c r="X96" s="59" t="s">
        <v>412</v>
      </c>
      <c r="Y96" s="151" t="s">
        <v>412</v>
      </c>
      <c r="Z96" s="152"/>
      <c r="AA96" s="152" t="s">
        <v>412</v>
      </c>
      <c r="AB96" s="152"/>
      <c r="AC96" s="152"/>
      <c r="AD96" s="59" t="s">
        <v>412</v>
      </c>
      <c r="AE96" s="153"/>
      <c r="AF96" s="59"/>
      <c r="AG96" s="59"/>
      <c r="AH96" s="59"/>
      <c r="AI96" s="59"/>
      <c r="AJ96" s="59" t="s">
        <v>422</v>
      </c>
      <c r="AK96" s="59" t="s">
        <v>432</v>
      </c>
      <c r="AL96" s="59"/>
      <c r="AM96" s="59" t="s">
        <v>414</v>
      </c>
      <c r="AN96" s="59"/>
      <c r="AO96" s="57" t="s">
        <v>414</v>
      </c>
    </row>
    <row r="97" spans="1:41" ht="15" customHeight="1">
      <c r="A97" s="132">
        <v>95</v>
      </c>
      <c r="B97" s="133" t="s">
        <v>400</v>
      </c>
      <c r="C97" s="133" t="s">
        <v>1007</v>
      </c>
      <c r="D97" s="133" t="s">
        <v>1008</v>
      </c>
      <c r="E97" s="134" t="s">
        <v>1009</v>
      </c>
      <c r="F97" s="158" t="s">
        <v>322</v>
      </c>
      <c r="G97" s="135" t="s">
        <v>1010</v>
      </c>
      <c r="H97" s="136" t="s">
        <v>1011</v>
      </c>
      <c r="I97" s="136" t="s">
        <v>1011</v>
      </c>
      <c r="J97" s="133" t="s">
        <v>730</v>
      </c>
      <c r="K97" s="136" t="s">
        <v>1012</v>
      </c>
      <c r="L97" s="137">
        <v>800000000</v>
      </c>
      <c r="M97" s="138">
        <v>600000000</v>
      </c>
      <c r="N97" s="138">
        <v>20000000</v>
      </c>
      <c r="O97" s="139">
        <v>17000000</v>
      </c>
      <c r="P97" s="133" t="s">
        <v>408</v>
      </c>
      <c r="Q97" s="133" t="s">
        <v>409</v>
      </c>
      <c r="R97" s="133"/>
      <c r="S97" s="133"/>
      <c r="T97" s="134" t="s">
        <v>410</v>
      </c>
      <c r="U97" s="133" t="s">
        <v>410</v>
      </c>
      <c r="V97" s="133"/>
      <c r="W97" s="133" t="s">
        <v>411</v>
      </c>
      <c r="X97" s="133" t="s">
        <v>412</v>
      </c>
      <c r="Y97" s="140" t="s">
        <v>412</v>
      </c>
      <c r="Z97" s="141"/>
      <c r="AA97" s="141"/>
      <c r="AB97" s="141"/>
      <c r="AC97" s="142" t="s">
        <v>412</v>
      </c>
      <c r="AD97" s="133"/>
      <c r="AE97" s="142" t="s">
        <v>412</v>
      </c>
      <c r="AF97" s="133"/>
      <c r="AG97" s="133" t="s">
        <v>413</v>
      </c>
      <c r="AH97" s="133"/>
      <c r="AI97" s="133"/>
      <c r="AJ97" s="133" t="s">
        <v>422</v>
      </c>
      <c r="AK97" s="133"/>
      <c r="AL97" s="133"/>
      <c r="AM97" s="133" t="s">
        <v>414</v>
      </c>
      <c r="AN97" s="133" t="s">
        <v>414</v>
      </c>
      <c r="AO97" s="143"/>
    </row>
    <row r="98" spans="1:41" ht="15" customHeight="1">
      <c r="A98" s="144">
        <v>96</v>
      </c>
      <c r="B98" s="59" t="s">
        <v>400</v>
      </c>
      <c r="C98" s="59" t="s">
        <v>1013</v>
      </c>
      <c r="D98" s="59" t="s">
        <v>1014</v>
      </c>
      <c r="E98" s="145" t="s">
        <v>1015</v>
      </c>
      <c r="F98" s="145" t="s">
        <v>322</v>
      </c>
      <c r="G98" s="146" t="s">
        <v>1016</v>
      </c>
      <c r="H98" s="147" t="s">
        <v>1017</v>
      </c>
      <c r="I98" s="147" t="s">
        <v>1017</v>
      </c>
      <c r="J98" s="59" t="s">
        <v>503</v>
      </c>
      <c r="K98" s="147" t="s">
        <v>1018</v>
      </c>
      <c r="L98" s="148">
        <v>300000000</v>
      </c>
      <c r="M98" s="149">
        <v>225000000</v>
      </c>
      <c r="N98" s="149">
        <v>10000000</v>
      </c>
      <c r="O98" s="150">
        <v>8500000</v>
      </c>
      <c r="P98" s="59" t="s">
        <v>408</v>
      </c>
      <c r="Q98" s="59" t="s">
        <v>409</v>
      </c>
      <c r="R98" s="59"/>
      <c r="S98" s="59"/>
      <c r="T98" s="145" t="s">
        <v>410</v>
      </c>
      <c r="U98" s="59" t="s">
        <v>410</v>
      </c>
      <c r="V98" s="59"/>
      <c r="W98" s="59" t="s">
        <v>411</v>
      </c>
      <c r="X98" s="59" t="s">
        <v>412</v>
      </c>
      <c r="Y98" s="151" t="s">
        <v>412</v>
      </c>
      <c r="Z98" s="152"/>
      <c r="AA98" s="152" t="s">
        <v>412</v>
      </c>
      <c r="AB98" s="152"/>
      <c r="AC98" s="152"/>
      <c r="AD98" s="59" t="s">
        <v>412</v>
      </c>
      <c r="AE98" s="153"/>
      <c r="AF98" s="59"/>
      <c r="AG98" s="59" t="s">
        <v>446</v>
      </c>
      <c r="AH98" s="59"/>
      <c r="AI98" s="59"/>
      <c r="AJ98" s="59"/>
      <c r="AK98" s="59"/>
      <c r="AL98" s="59"/>
      <c r="AM98" s="59" t="s">
        <v>414</v>
      </c>
      <c r="AN98" s="59" t="s">
        <v>414</v>
      </c>
      <c r="AO98" s="57" t="s">
        <v>414</v>
      </c>
    </row>
    <row r="99" spans="1:41" ht="15" customHeight="1">
      <c r="A99" s="132">
        <v>97</v>
      </c>
      <c r="B99" s="133" t="s">
        <v>400</v>
      </c>
      <c r="C99" s="133" t="s">
        <v>1019</v>
      </c>
      <c r="D99" s="133" t="s">
        <v>1020</v>
      </c>
      <c r="E99" s="134" t="s">
        <v>1021</v>
      </c>
      <c r="F99" s="158" t="s">
        <v>322</v>
      </c>
      <c r="G99" s="135" t="s">
        <v>1022</v>
      </c>
      <c r="H99" s="136" t="s">
        <v>1023</v>
      </c>
      <c r="I99" s="136" t="s">
        <v>1023</v>
      </c>
      <c r="J99" s="133" t="s">
        <v>420</v>
      </c>
      <c r="K99" s="136" t="s">
        <v>1024</v>
      </c>
      <c r="L99" s="137">
        <v>900000000</v>
      </c>
      <c r="M99" s="138">
        <v>675000000</v>
      </c>
      <c r="N99" s="138">
        <v>40000000</v>
      </c>
      <c r="O99" s="139">
        <v>34000000</v>
      </c>
      <c r="P99" s="133" t="s">
        <v>408</v>
      </c>
      <c r="Q99" s="133" t="s">
        <v>409</v>
      </c>
      <c r="R99" s="133"/>
      <c r="S99" s="133"/>
      <c r="T99" s="134" t="s">
        <v>410</v>
      </c>
      <c r="U99" s="133" t="s">
        <v>410</v>
      </c>
      <c r="V99" s="133"/>
      <c r="W99" s="133" t="s">
        <v>411</v>
      </c>
      <c r="X99" s="133" t="s">
        <v>412</v>
      </c>
      <c r="Y99" s="140" t="s">
        <v>412</v>
      </c>
      <c r="Z99" s="141"/>
      <c r="AA99" s="141"/>
      <c r="AB99" s="141"/>
      <c r="AC99" s="141"/>
      <c r="AD99" s="133"/>
      <c r="AE99" s="142" t="s">
        <v>412</v>
      </c>
      <c r="AF99" s="133"/>
      <c r="AG99" s="133" t="s">
        <v>413</v>
      </c>
      <c r="AH99" s="133"/>
      <c r="AI99" s="133"/>
      <c r="AJ99" s="133" t="s">
        <v>422</v>
      </c>
      <c r="AK99" s="133"/>
      <c r="AL99" s="133"/>
      <c r="AM99" s="133" t="s">
        <v>414</v>
      </c>
      <c r="AN99" s="133" t="s">
        <v>414</v>
      </c>
      <c r="AO99" s="143" t="s">
        <v>414</v>
      </c>
    </row>
    <row r="100" spans="1:41" ht="15" customHeight="1">
      <c r="A100" s="144">
        <v>98</v>
      </c>
      <c r="B100" s="59" t="s">
        <v>400</v>
      </c>
      <c r="C100" s="162" t="s">
        <v>1025</v>
      </c>
      <c r="D100" s="59" t="s">
        <v>1026</v>
      </c>
      <c r="E100" s="163" t="s">
        <v>1027</v>
      </c>
      <c r="F100" s="145" t="s">
        <v>485</v>
      </c>
      <c r="G100" s="146" t="s">
        <v>1028</v>
      </c>
      <c r="H100" s="147" t="s">
        <v>1029</v>
      </c>
      <c r="I100" s="147" t="s">
        <v>1029</v>
      </c>
      <c r="J100" s="145" t="s">
        <v>503</v>
      </c>
      <c r="K100" s="147" t="s">
        <v>1030</v>
      </c>
      <c r="L100" s="148">
        <v>900000000</v>
      </c>
      <c r="M100" s="149">
        <v>675000000</v>
      </c>
      <c r="N100" s="149">
        <v>10000000</v>
      </c>
      <c r="O100" s="150">
        <v>8500000</v>
      </c>
      <c r="P100" s="59" t="s">
        <v>409</v>
      </c>
      <c r="Q100" s="59"/>
      <c r="R100" s="59"/>
      <c r="S100" s="59"/>
      <c r="T100" s="145" t="s">
        <v>410</v>
      </c>
      <c r="U100" s="59" t="s">
        <v>410</v>
      </c>
      <c r="V100" s="59" t="s">
        <v>410</v>
      </c>
      <c r="W100" s="59" t="s">
        <v>411</v>
      </c>
      <c r="X100" s="59" t="s">
        <v>412</v>
      </c>
      <c r="Y100" s="151" t="s">
        <v>412</v>
      </c>
      <c r="Z100" s="152"/>
      <c r="AA100" s="152"/>
      <c r="AB100" s="152"/>
      <c r="AC100" s="152"/>
      <c r="AD100" s="59"/>
      <c r="AE100" s="153" t="s">
        <v>412</v>
      </c>
      <c r="AF100" s="59"/>
      <c r="AG100" s="59" t="s">
        <v>413</v>
      </c>
      <c r="AH100" s="59" t="s">
        <v>431</v>
      </c>
      <c r="AI100" s="59"/>
      <c r="AJ100" s="59"/>
      <c r="AK100" s="59" t="s">
        <v>432</v>
      </c>
      <c r="AL100" s="59"/>
      <c r="AM100" s="59" t="s">
        <v>414</v>
      </c>
      <c r="AN100" s="59" t="s">
        <v>414</v>
      </c>
      <c r="AO100" s="57"/>
    </row>
    <row r="101" spans="1:41" ht="15" customHeight="1">
      <c r="A101" s="132">
        <v>99</v>
      </c>
      <c r="B101" s="140" t="s">
        <v>400</v>
      </c>
      <c r="C101" s="134" t="s">
        <v>1031</v>
      </c>
      <c r="D101" s="134" t="s">
        <v>1032</v>
      </c>
      <c r="E101" s="134" t="s">
        <v>1033</v>
      </c>
      <c r="F101" s="134" t="s">
        <v>463</v>
      </c>
      <c r="G101" s="136" t="s">
        <v>1034</v>
      </c>
      <c r="H101" s="136" t="s">
        <v>1035</v>
      </c>
      <c r="I101" s="136" t="s">
        <v>1035</v>
      </c>
      <c r="J101" s="133" t="s">
        <v>542</v>
      </c>
      <c r="K101" s="136" t="s">
        <v>1036</v>
      </c>
      <c r="L101" s="137">
        <v>300000000</v>
      </c>
      <c r="M101" s="138">
        <v>225000000</v>
      </c>
      <c r="N101" s="138">
        <v>10000000</v>
      </c>
      <c r="O101" s="139">
        <v>8500000</v>
      </c>
      <c r="P101" s="140" t="s">
        <v>429</v>
      </c>
      <c r="Q101" s="140" t="s">
        <v>408</v>
      </c>
      <c r="R101" s="140"/>
      <c r="S101" s="133" t="s">
        <v>430</v>
      </c>
      <c r="T101" s="134"/>
      <c r="U101" s="133" t="s">
        <v>410</v>
      </c>
      <c r="V101" s="140"/>
      <c r="W101" s="133" t="s">
        <v>411</v>
      </c>
      <c r="X101" s="133" t="s">
        <v>412</v>
      </c>
      <c r="Y101" s="140" t="s">
        <v>412</v>
      </c>
      <c r="Z101" s="140" t="s">
        <v>412</v>
      </c>
      <c r="AA101" s="140" t="s">
        <v>412</v>
      </c>
      <c r="AB101" s="140"/>
      <c r="AC101" s="140"/>
      <c r="AD101" s="134"/>
      <c r="AE101" s="133" t="s">
        <v>412</v>
      </c>
      <c r="AF101" s="140"/>
      <c r="AG101" s="133" t="s">
        <v>413</v>
      </c>
      <c r="AH101" s="133" t="s">
        <v>431</v>
      </c>
      <c r="AI101" s="133" t="s">
        <v>446</v>
      </c>
      <c r="AJ101" s="140"/>
      <c r="AK101" s="140"/>
      <c r="AL101" s="140"/>
      <c r="AM101" s="133" t="s">
        <v>414</v>
      </c>
      <c r="AN101" s="133" t="s">
        <v>414</v>
      </c>
      <c r="AO101" s="143" t="s">
        <v>414</v>
      </c>
    </row>
    <row r="102" spans="1:41" ht="15" customHeight="1">
      <c r="A102" s="144">
        <v>100</v>
      </c>
      <c r="B102" s="59" t="s">
        <v>400</v>
      </c>
      <c r="C102" s="59" t="s">
        <v>1037</v>
      </c>
      <c r="D102" s="59" t="s">
        <v>1038</v>
      </c>
      <c r="E102" s="145" t="s">
        <v>1039</v>
      </c>
      <c r="F102" s="145" t="s">
        <v>322</v>
      </c>
      <c r="G102" s="146" t="s">
        <v>1040</v>
      </c>
      <c r="H102" s="147" t="s">
        <v>1041</v>
      </c>
      <c r="I102" s="147" t="s">
        <v>1041</v>
      </c>
      <c r="J102" s="59" t="s">
        <v>406</v>
      </c>
      <c r="K102" s="147" t="s">
        <v>1042</v>
      </c>
      <c r="L102" s="148">
        <v>800000000</v>
      </c>
      <c r="M102" s="149">
        <v>600000000</v>
      </c>
      <c r="N102" s="149">
        <v>10000000</v>
      </c>
      <c r="O102" s="150">
        <v>8500000</v>
      </c>
      <c r="P102" s="59" t="s">
        <v>408</v>
      </c>
      <c r="Q102" s="59" t="s">
        <v>409</v>
      </c>
      <c r="R102" s="59"/>
      <c r="S102" s="59"/>
      <c r="T102" s="145" t="s">
        <v>410</v>
      </c>
      <c r="U102" s="59" t="s">
        <v>410</v>
      </c>
      <c r="V102" s="59"/>
      <c r="W102" s="59" t="s">
        <v>411</v>
      </c>
      <c r="X102" s="59" t="s">
        <v>412</v>
      </c>
      <c r="Y102" s="151" t="s">
        <v>412</v>
      </c>
      <c r="Z102" s="152"/>
      <c r="AA102" s="152"/>
      <c r="AB102" s="152"/>
      <c r="AC102" s="153" t="s">
        <v>412</v>
      </c>
      <c r="AD102" s="59"/>
      <c r="AE102" s="153"/>
      <c r="AF102" s="59"/>
      <c r="AG102" s="59" t="s">
        <v>413</v>
      </c>
      <c r="AH102" s="59"/>
      <c r="AI102" s="59"/>
      <c r="AJ102" s="59" t="s">
        <v>422</v>
      </c>
      <c r="AK102" s="59"/>
      <c r="AL102" s="59"/>
      <c r="AM102" s="59" t="s">
        <v>414</v>
      </c>
      <c r="AN102" s="59" t="s">
        <v>414</v>
      </c>
      <c r="AO102" s="57" t="s">
        <v>414</v>
      </c>
    </row>
    <row r="103" spans="1:41" ht="15" customHeight="1">
      <c r="A103" s="132">
        <v>101</v>
      </c>
      <c r="B103" s="133" t="s">
        <v>400</v>
      </c>
      <c r="C103" s="133" t="s">
        <v>1043</v>
      </c>
      <c r="D103" s="133" t="s">
        <v>1044</v>
      </c>
      <c r="E103" s="134" t="s">
        <v>1045</v>
      </c>
      <c r="F103" s="134" t="s">
        <v>493</v>
      </c>
      <c r="G103" s="135" t="s">
        <v>1046</v>
      </c>
      <c r="H103" s="136" t="s">
        <v>1047</v>
      </c>
      <c r="I103" s="136" t="s">
        <v>1048</v>
      </c>
      <c r="J103" s="133" t="s">
        <v>406</v>
      </c>
      <c r="K103" s="136" t="s">
        <v>1049</v>
      </c>
      <c r="L103" s="137">
        <v>800000000</v>
      </c>
      <c r="M103" s="138">
        <v>600000000</v>
      </c>
      <c r="N103" s="138">
        <v>30000000</v>
      </c>
      <c r="O103" s="139">
        <v>25500000</v>
      </c>
      <c r="P103" s="133" t="s">
        <v>408</v>
      </c>
      <c r="Q103" s="133" t="s">
        <v>409</v>
      </c>
      <c r="R103" s="133" t="s">
        <v>429</v>
      </c>
      <c r="S103" s="133" t="s">
        <v>430</v>
      </c>
      <c r="T103" s="134" t="s">
        <v>410</v>
      </c>
      <c r="U103" s="133" t="s">
        <v>410</v>
      </c>
      <c r="V103" s="133" t="s">
        <v>410</v>
      </c>
      <c r="W103" s="133" t="s">
        <v>411</v>
      </c>
      <c r="X103" s="133"/>
      <c r="Y103" s="140"/>
      <c r="Z103" s="141" t="s">
        <v>412</v>
      </c>
      <c r="AA103" s="141"/>
      <c r="AB103" s="141"/>
      <c r="AC103" s="142" t="s">
        <v>412</v>
      </c>
      <c r="AD103" s="133" t="s">
        <v>412</v>
      </c>
      <c r="AE103" s="142"/>
      <c r="AF103" s="133"/>
      <c r="AG103" s="133" t="s">
        <v>413</v>
      </c>
      <c r="AH103" s="133"/>
      <c r="AI103" s="133"/>
      <c r="AJ103" s="133"/>
      <c r="AK103" s="133" t="s">
        <v>432</v>
      </c>
      <c r="AL103" s="133"/>
      <c r="AM103" s="133" t="s">
        <v>414</v>
      </c>
      <c r="AN103" s="133" t="s">
        <v>414</v>
      </c>
      <c r="AO103" s="143" t="s">
        <v>414</v>
      </c>
    </row>
    <row r="104" spans="1:41" ht="15" customHeight="1">
      <c r="A104" s="144">
        <v>102</v>
      </c>
      <c r="B104" s="59" t="s">
        <v>400</v>
      </c>
      <c r="C104" s="59" t="s">
        <v>1050</v>
      </c>
      <c r="D104" s="59" t="s">
        <v>1051</v>
      </c>
      <c r="E104" s="145" t="s">
        <v>1052</v>
      </c>
      <c r="F104" s="145" t="s">
        <v>493</v>
      </c>
      <c r="G104" s="146" t="s">
        <v>1053</v>
      </c>
      <c r="H104" s="147" t="s">
        <v>1054</v>
      </c>
      <c r="I104" s="147" t="s">
        <v>1054</v>
      </c>
      <c r="J104" s="59" t="s">
        <v>503</v>
      </c>
      <c r="K104" s="147" t="s">
        <v>1055</v>
      </c>
      <c r="L104" s="148">
        <v>900000000</v>
      </c>
      <c r="M104" s="149">
        <v>675000000</v>
      </c>
      <c r="N104" s="149">
        <v>60000000</v>
      </c>
      <c r="O104" s="150">
        <v>51000000</v>
      </c>
      <c r="P104" s="59" t="s">
        <v>408</v>
      </c>
      <c r="Q104" s="59" t="s">
        <v>409</v>
      </c>
      <c r="R104" s="59" t="s">
        <v>429</v>
      </c>
      <c r="S104" s="59" t="s">
        <v>430</v>
      </c>
      <c r="T104" s="145" t="s">
        <v>410</v>
      </c>
      <c r="U104" s="59" t="s">
        <v>410</v>
      </c>
      <c r="V104" s="59"/>
      <c r="W104" s="59" t="s">
        <v>411</v>
      </c>
      <c r="X104" s="59"/>
      <c r="Y104" s="151"/>
      <c r="Z104" s="152" t="s">
        <v>412</v>
      </c>
      <c r="AA104" s="152" t="s">
        <v>412</v>
      </c>
      <c r="AB104" s="153" t="s">
        <v>412</v>
      </c>
      <c r="AC104" s="152"/>
      <c r="AD104" s="59"/>
      <c r="AE104" s="153"/>
      <c r="AF104" s="59"/>
      <c r="AG104" s="59"/>
      <c r="AH104" s="59"/>
      <c r="AI104" s="59"/>
      <c r="AJ104" s="59"/>
      <c r="AK104" s="59"/>
      <c r="AL104" s="59"/>
      <c r="AM104" s="59" t="s">
        <v>414</v>
      </c>
      <c r="AN104" s="59"/>
      <c r="AO104" s="57" t="s">
        <v>414</v>
      </c>
    </row>
    <row r="105" spans="1:41" ht="15" customHeight="1">
      <c r="A105" s="132">
        <v>103</v>
      </c>
      <c r="B105" s="140" t="s">
        <v>400</v>
      </c>
      <c r="C105" s="134" t="s">
        <v>1056</v>
      </c>
      <c r="D105" s="134" t="s">
        <v>1057</v>
      </c>
      <c r="E105" s="134" t="s">
        <v>1058</v>
      </c>
      <c r="F105" s="134" t="s">
        <v>463</v>
      </c>
      <c r="G105" s="136" t="s">
        <v>1059</v>
      </c>
      <c r="H105" s="136" t="s">
        <v>1060</v>
      </c>
      <c r="I105" s="136" t="s">
        <v>1061</v>
      </c>
      <c r="J105" s="133" t="s">
        <v>503</v>
      </c>
      <c r="K105" s="136" t="s">
        <v>1062</v>
      </c>
      <c r="L105" s="137">
        <v>200000000</v>
      </c>
      <c r="M105" s="138">
        <v>150000000</v>
      </c>
      <c r="N105" s="138">
        <v>20000000</v>
      </c>
      <c r="O105" s="139">
        <v>17000000</v>
      </c>
      <c r="P105" s="140" t="s">
        <v>429</v>
      </c>
      <c r="Q105" s="140" t="s">
        <v>408</v>
      </c>
      <c r="R105" s="140"/>
      <c r="S105" s="133" t="s">
        <v>430</v>
      </c>
      <c r="T105" s="134"/>
      <c r="U105" s="133" t="s">
        <v>410</v>
      </c>
      <c r="V105" s="140"/>
      <c r="W105" s="133" t="s">
        <v>411</v>
      </c>
      <c r="X105" s="133" t="s">
        <v>412</v>
      </c>
      <c r="Y105" s="140" t="s">
        <v>412</v>
      </c>
      <c r="Z105" s="140" t="s">
        <v>412</v>
      </c>
      <c r="AA105" s="140" t="s">
        <v>412</v>
      </c>
      <c r="AB105" s="133" t="s">
        <v>412</v>
      </c>
      <c r="AC105" s="140"/>
      <c r="AD105" s="133" t="s">
        <v>412</v>
      </c>
      <c r="AE105" s="133"/>
      <c r="AF105" s="140"/>
      <c r="AG105" s="133" t="s">
        <v>446</v>
      </c>
      <c r="AH105" s="133" t="s">
        <v>431</v>
      </c>
      <c r="AI105" s="140"/>
      <c r="AJ105" s="133" t="s">
        <v>422</v>
      </c>
      <c r="AK105" s="140"/>
      <c r="AL105" s="140"/>
      <c r="AM105" s="133" t="s">
        <v>414</v>
      </c>
      <c r="AN105" s="133" t="s">
        <v>414</v>
      </c>
      <c r="AO105" s="161"/>
    </row>
    <row r="106" spans="1:41" ht="15" customHeight="1">
      <c r="A106" s="144">
        <v>104</v>
      </c>
      <c r="B106" s="151" t="s">
        <v>400</v>
      </c>
      <c r="C106" s="59" t="s">
        <v>1063</v>
      </c>
      <c r="D106" s="59" t="s">
        <v>1064</v>
      </c>
      <c r="E106" s="145" t="s">
        <v>1065</v>
      </c>
      <c r="F106" s="145" t="s">
        <v>322</v>
      </c>
      <c r="G106" s="146" t="s">
        <v>1066</v>
      </c>
      <c r="H106" s="157" t="s">
        <v>1067</v>
      </c>
      <c r="I106" s="157" t="s">
        <v>1067</v>
      </c>
      <c r="J106" s="59" t="s">
        <v>406</v>
      </c>
      <c r="K106" s="157" t="s">
        <v>1068</v>
      </c>
      <c r="L106" s="148">
        <v>400000000</v>
      </c>
      <c r="M106" s="149">
        <v>300000000</v>
      </c>
      <c r="N106" s="149">
        <v>30000000</v>
      </c>
      <c r="O106" s="150">
        <v>25500000</v>
      </c>
      <c r="P106" s="151" t="s">
        <v>408</v>
      </c>
      <c r="Q106" s="151" t="s">
        <v>409</v>
      </c>
      <c r="R106" s="151"/>
      <c r="S106" s="59"/>
      <c r="T106" s="145" t="s">
        <v>410</v>
      </c>
      <c r="U106" s="59" t="s">
        <v>410</v>
      </c>
      <c r="V106" s="151"/>
      <c r="W106" s="59" t="s">
        <v>411</v>
      </c>
      <c r="X106" s="59" t="s">
        <v>412</v>
      </c>
      <c r="Y106" s="151" t="s">
        <v>412</v>
      </c>
      <c r="Z106" s="152"/>
      <c r="AA106" s="152"/>
      <c r="AB106" s="153" t="s">
        <v>412</v>
      </c>
      <c r="AC106" s="153" t="s">
        <v>412</v>
      </c>
      <c r="AD106" s="59"/>
      <c r="AE106" s="153"/>
      <c r="AF106" s="153" t="s">
        <v>412</v>
      </c>
      <c r="AG106" s="59"/>
      <c r="AH106" s="59"/>
      <c r="AI106" s="59"/>
      <c r="AJ106" s="59"/>
      <c r="AK106" s="59"/>
      <c r="AL106" s="59"/>
      <c r="AM106" s="59" t="s">
        <v>414</v>
      </c>
      <c r="AN106" s="59" t="s">
        <v>414</v>
      </c>
      <c r="AO106" s="57" t="s">
        <v>414</v>
      </c>
    </row>
    <row r="107" spans="1:41" ht="15" customHeight="1">
      <c r="A107" s="132">
        <v>105</v>
      </c>
      <c r="B107" s="140" t="s">
        <v>400</v>
      </c>
      <c r="C107" s="134" t="s">
        <v>1069</v>
      </c>
      <c r="D107" s="134" t="s">
        <v>1070</v>
      </c>
      <c r="E107" s="134" t="s">
        <v>1071</v>
      </c>
      <c r="F107" s="134" t="s">
        <v>463</v>
      </c>
      <c r="G107" s="136" t="s">
        <v>1072</v>
      </c>
      <c r="H107" s="136" t="s">
        <v>1073</v>
      </c>
      <c r="I107" s="136" t="s">
        <v>1073</v>
      </c>
      <c r="J107" s="133" t="s">
        <v>406</v>
      </c>
      <c r="K107" s="136" t="s">
        <v>1074</v>
      </c>
      <c r="L107" s="137">
        <v>600000000</v>
      </c>
      <c r="M107" s="138">
        <v>450000000</v>
      </c>
      <c r="N107" s="138">
        <v>30000000</v>
      </c>
      <c r="O107" s="139">
        <v>25500000</v>
      </c>
      <c r="P107" s="140" t="s">
        <v>429</v>
      </c>
      <c r="Q107" s="140" t="s">
        <v>408</v>
      </c>
      <c r="R107" s="140"/>
      <c r="S107" s="133" t="s">
        <v>430</v>
      </c>
      <c r="T107" s="134"/>
      <c r="U107" s="133" t="s">
        <v>410</v>
      </c>
      <c r="V107" s="133" t="s">
        <v>410</v>
      </c>
      <c r="W107" s="133" t="s">
        <v>411</v>
      </c>
      <c r="X107" s="133" t="s">
        <v>412</v>
      </c>
      <c r="Y107" s="140" t="s">
        <v>412</v>
      </c>
      <c r="Z107" s="140" t="s">
        <v>412</v>
      </c>
      <c r="AA107" s="140"/>
      <c r="AB107" s="133" t="s">
        <v>412</v>
      </c>
      <c r="AC107" s="140"/>
      <c r="AD107" s="134"/>
      <c r="AE107" s="133" t="s">
        <v>412</v>
      </c>
      <c r="AF107" s="140"/>
      <c r="AG107" s="133" t="s">
        <v>413</v>
      </c>
      <c r="AH107" s="140"/>
      <c r="AI107" s="133"/>
      <c r="AJ107" s="133" t="s">
        <v>422</v>
      </c>
      <c r="AK107" s="140"/>
      <c r="AL107" s="133" t="s">
        <v>433</v>
      </c>
      <c r="AM107" s="133" t="s">
        <v>414</v>
      </c>
      <c r="AN107" s="133" t="s">
        <v>414</v>
      </c>
      <c r="AO107" s="143" t="s">
        <v>414</v>
      </c>
    </row>
    <row r="108" spans="1:41" ht="15" customHeight="1">
      <c r="A108" s="144">
        <v>106</v>
      </c>
      <c r="B108" s="59" t="s">
        <v>400</v>
      </c>
      <c r="C108" s="59" t="s">
        <v>1075</v>
      </c>
      <c r="D108" s="59" t="s">
        <v>1076</v>
      </c>
      <c r="E108" s="145" t="s">
        <v>1077</v>
      </c>
      <c r="F108" s="165" t="s">
        <v>322</v>
      </c>
      <c r="G108" s="146" t="s">
        <v>1078</v>
      </c>
      <c r="H108" s="147" t="s">
        <v>1079</v>
      </c>
      <c r="I108" s="147" t="s">
        <v>1079</v>
      </c>
      <c r="J108" s="59" t="s">
        <v>730</v>
      </c>
      <c r="K108" s="147" t="s">
        <v>1080</v>
      </c>
      <c r="L108" s="148">
        <v>400000000</v>
      </c>
      <c r="M108" s="149">
        <v>300000000</v>
      </c>
      <c r="N108" s="149">
        <v>10000000</v>
      </c>
      <c r="O108" s="150">
        <v>8500000</v>
      </c>
      <c r="P108" s="59" t="s">
        <v>408</v>
      </c>
      <c r="Q108" s="59" t="s">
        <v>409</v>
      </c>
      <c r="R108" s="59"/>
      <c r="S108" s="59"/>
      <c r="T108" s="145" t="s">
        <v>410</v>
      </c>
      <c r="U108" s="59" t="s">
        <v>410</v>
      </c>
      <c r="V108" s="59"/>
      <c r="W108" s="59" t="s">
        <v>411</v>
      </c>
      <c r="X108" s="59" t="s">
        <v>412</v>
      </c>
      <c r="Y108" s="151" t="s">
        <v>412</v>
      </c>
      <c r="Z108" s="152"/>
      <c r="AA108" s="152"/>
      <c r="AB108" s="152"/>
      <c r="AC108" s="152"/>
      <c r="AD108" s="59"/>
      <c r="AE108" s="153"/>
      <c r="AF108" s="59"/>
      <c r="AG108" s="59" t="s">
        <v>431</v>
      </c>
      <c r="AH108" s="59"/>
      <c r="AI108" s="59"/>
      <c r="AJ108" s="59"/>
      <c r="AK108" s="59"/>
      <c r="AL108" s="59"/>
      <c r="AM108" s="59"/>
      <c r="AN108" s="59"/>
      <c r="AO108" s="57" t="s">
        <v>414</v>
      </c>
    </row>
    <row r="109" spans="1:41" ht="15" customHeight="1">
      <c r="A109" s="132">
        <v>107</v>
      </c>
      <c r="B109" s="140" t="s">
        <v>400</v>
      </c>
      <c r="C109" s="133" t="s">
        <v>1081</v>
      </c>
      <c r="D109" s="134" t="s">
        <v>1082</v>
      </c>
      <c r="E109" s="134" t="s">
        <v>1083</v>
      </c>
      <c r="F109" s="134" t="s">
        <v>425</v>
      </c>
      <c r="G109" s="135" t="s">
        <v>1084</v>
      </c>
      <c r="H109" s="154" t="s">
        <v>1085</v>
      </c>
      <c r="I109" s="154" t="s">
        <v>1085</v>
      </c>
      <c r="J109" s="133" t="s">
        <v>521</v>
      </c>
      <c r="K109" s="154" t="s">
        <v>1086</v>
      </c>
      <c r="L109" s="137">
        <v>400000000</v>
      </c>
      <c r="M109" s="138">
        <v>300000000</v>
      </c>
      <c r="N109" s="138">
        <v>10000000</v>
      </c>
      <c r="O109" s="139">
        <v>8500000</v>
      </c>
      <c r="P109" s="140" t="s">
        <v>409</v>
      </c>
      <c r="Q109" s="140" t="s">
        <v>429</v>
      </c>
      <c r="R109" s="140"/>
      <c r="S109" s="133" t="s">
        <v>430</v>
      </c>
      <c r="T109" s="134" t="s">
        <v>410</v>
      </c>
      <c r="U109" s="133" t="s">
        <v>410</v>
      </c>
      <c r="V109" s="133" t="s">
        <v>410</v>
      </c>
      <c r="W109" s="133" t="s">
        <v>411</v>
      </c>
      <c r="X109" s="133" t="s">
        <v>412</v>
      </c>
      <c r="Y109" s="133" t="s">
        <v>412</v>
      </c>
      <c r="Z109" s="141"/>
      <c r="AA109" s="141" t="s">
        <v>412</v>
      </c>
      <c r="AB109" s="141"/>
      <c r="AC109" s="141"/>
      <c r="AD109" s="133"/>
      <c r="AE109" s="142"/>
      <c r="AF109" s="141"/>
      <c r="AG109" s="133" t="s">
        <v>446</v>
      </c>
      <c r="AH109" s="133" t="s">
        <v>431</v>
      </c>
      <c r="AI109" s="133" t="s">
        <v>413</v>
      </c>
      <c r="AJ109" s="133"/>
      <c r="AK109" s="133"/>
      <c r="AL109" s="133"/>
      <c r="AM109" s="133" t="s">
        <v>414</v>
      </c>
      <c r="AN109" s="133"/>
      <c r="AO109" s="143" t="s">
        <v>414</v>
      </c>
    </row>
    <row r="110" spans="1:41" ht="15" customHeight="1">
      <c r="A110" s="144">
        <v>108</v>
      </c>
      <c r="B110" s="59" t="s">
        <v>400</v>
      </c>
      <c r="C110" s="59" t="s">
        <v>1087</v>
      </c>
      <c r="D110" s="59" t="s">
        <v>1088</v>
      </c>
      <c r="E110" s="145" t="s">
        <v>1089</v>
      </c>
      <c r="F110" s="145" t="s">
        <v>322</v>
      </c>
      <c r="G110" s="146" t="s">
        <v>1090</v>
      </c>
      <c r="H110" s="147" t="s">
        <v>1091</v>
      </c>
      <c r="I110" s="147" t="s">
        <v>1091</v>
      </c>
      <c r="J110" s="59" t="s">
        <v>406</v>
      </c>
      <c r="K110" s="147" t="s">
        <v>1092</v>
      </c>
      <c r="L110" s="148">
        <v>800000000</v>
      </c>
      <c r="M110" s="149">
        <v>600000000</v>
      </c>
      <c r="N110" s="149">
        <v>60000000</v>
      </c>
      <c r="O110" s="150">
        <v>51000000</v>
      </c>
      <c r="P110" s="59" t="s">
        <v>408</v>
      </c>
      <c r="Q110" s="59" t="s">
        <v>409</v>
      </c>
      <c r="R110" s="59"/>
      <c r="S110" s="59"/>
      <c r="T110" s="145" t="s">
        <v>410</v>
      </c>
      <c r="U110" s="59" t="s">
        <v>410</v>
      </c>
      <c r="V110" s="59" t="s">
        <v>410</v>
      </c>
      <c r="W110" s="59" t="s">
        <v>411</v>
      </c>
      <c r="X110" s="59" t="s">
        <v>412</v>
      </c>
      <c r="Y110" s="151" t="s">
        <v>412</v>
      </c>
      <c r="Z110" s="152"/>
      <c r="AA110" s="152"/>
      <c r="AB110" s="152"/>
      <c r="AC110" s="152"/>
      <c r="AD110" s="59"/>
      <c r="AE110" s="153"/>
      <c r="AF110" s="59"/>
      <c r="AG110" s="59"/>
      <c r="AH110" s="59"/>
      <c r="AI110" s="59"/>
      <c r="AJ110" s="59"/>
      <c r="AK110" s="59"/>
      <c r="AL110" s="59"/>
      <c r="AM110" s="59" t="s">
        <v>414</v>
      </c>
      <c r="AN110" s="59"/>
      <c r="AO110" s="57" t="s">
        <v>414</v>
      </c>
    </row>
    <row r="111" spans="1:41" ht="15" customHeight="1">
      <c r="A111" s="132">
        <v>109</v>
      </c>
      <c r="B111" s="133" t="s">
        <v>400</v>
      </c>
      <c r="C111" s="133" t="s">
        <v>1093</v>
      </c>
      <c r="D111" s="133" t="s">
        <v>1094</v>
      </c>
      <c r="E111" s="134" t="s">
        <v>1095</v>
      </c>
      <c r="F111" s="134" t="s">
        <v>485</v>
      </c>
      <c r="G111" s="135" t="s">
        <v>1096</v>
      </c>
      <c r="H111" s="136" t="s">
        <v>1097</v>
      </c>
      <c r="I111" s="136" t="s">
        <v>1097</v>
      </c>
      <c r="J111" s="133" t="s">
        <v>521</v>
      </c>
      <c r="K111" s="136" t="s">
        <v>1098</v>
      </c>
      <c r="L111" s="137">
        <v>900000000</v>
      </c>
      <c r="M111" s="138">
        <v>675000000</v>
      </c>
      <c r="N111" s="138">
        <v>10000000</v>
      </c>
      <c r="O111" s="139">
        <v>8500000</v>
      </c>
      <c r="P111" s="133" t="s">
        <v>409</v>
      </c>
      <c r="Q111" s="133"/>
      <c r="R111" s="133"/>
      <c r="S111" s="133"/>
      <c r="T111" s="134" t="s">
        <v>410</v>
      </c>
      <c r="U111" s="133" t="s">
        <v>410</v>
      </c>
      <c r="V111" s="133" t="s">
        <v>410</v>
      </c>
      <c r="W111" s="133" t="s">
        <v>411</v>
      </c>
      <c r="X111" s="133" t="s">
        <v>412</v>
      </c>
      <c r="Y111" s="140" t="s">
        <v>412</v>
      </c>
      <c r="Z111" s="141"/>
      <c r="AA111" s="141"/>
      <c r="AB111" s="141"/>
      <c r="AC111" s="141"/>
      <c r="AD111" s="133" t="s">
        <v>412</v>
      </c>
      <c r="AE111" s="142"/>
      <c r="AF111" s="133" t="s">
        <v>412</v>
      </c>
      <c r="AG111" s="133"/>
      <c r="AH111" s="133"/>
      <c r="AI111" s="133"/>
      <c r="AJ111" s="133"/>
      <c r="AK111" s="133"/>
      <c r="AL111" s="133"/>
      <c r="AM111" s="133" t="s">
        <v>414</v>
      </c>
      <c r="AN111" s="133"/>
      <c r="AO111" s="143" t="s">
        <v>414</v>
      </c>
    </row>
    <row r="112" spans="1:41" ht="15" customHeight="1">
      <c r="A112" s="144">
        <v>110</v>
      </c>
      <c r="B112" s="59" t="s">
        <v>400</v>
      </c>
      <c r="C112" s="59" t="s">
        <v>1099</v>
      </c>
      <c r="D112" s="59">
        <v>4160568345</v>
      </c>
      <c r="E112" s="145" t="s">
        <v>1100</v>
      </c>
      <c r="F112" s="165" t="s">
        <v>485</v>
      </c>
      <c r="G112" s="146" t="s">
        <v>1101</v>
      </c>
      <c r="H112" s="147" t="s">
        <v>1102</v>
      </c>
      <c r="I112" s="147" t="s">
        <v>1102</v>
      </c>
      <c r="J112" s="59" t="s">
        <v>643</v>
      </c>
      <c r="K112" s="147" t="s">
        <v>1103</v>
      </c>
      <c r="L112" s="148">
        <v>500000000</v>
      </c>
      <c r="M112" s="149">
        <v>375000000</v>
      </c>
      <c r="N112" s="149">
        <v>40000000</v>
      </c>
      <c r="O112" s="150">
        <v>34000000</v>
      </c>
      <c r="P112" s="59" t="s">
        <v>409</v>
      </c>
      <c r="Q112" s="59"/>
      <c r="R112" s="59"/>
      <c r="S112" s="59"/>
      <c r="T112" s="145" t="s">
        <v>410</v>
      </c>
      <c r="U112" s="59" t="s">
        <v>410</v>
      </c>
      <c r="V112" s="59" t="s">
        <v>410</v>
      </c>
      <c r="W112" s="59" t="s">
        <v>411</v>
      </c>
      <c r="X112" s="59" t="s">
        <v>412</v>
      </c>
      <c r="Y112" s="151" t="s">
        <v>412</v>
      </c>
      <c r="Z112" s="152"/>
      <c r="AA112" s="152" t="s">
        <v>412</v>
      </c>
      <c r="AB112" s="152"/>
      <c r="AC112" s="153" t="s">
        <v>412</v>
      </c>
      <c r="AD112" s="59"/>
      <c r="AE112" s="153" t="s">
        <v>412</v>
      </c>
      <c r="AF112" s="59"/>
      <c r="AG112" s="59"/>
      <c r="AH112" s="59"/>
      <c r="AI112" s="59"/>
      <c r="AJ112" s="59" t="s">
        <v>422</v>
      </c>
      <c r="AK112" s="59"/>
      <c r="AL112" s="59"/>
      <c r="AM112" s="59" t="s">
        <v>414</v>
      </c>
      <c r="AN112" s="59"/>
      <c r="AO112" s="57" t="s">
        <v>414</v>
      </c>
    </row>
    <row r="113" spans="1:41" ht="15" customHeight="1">
      <c r="A113" s="132">
        <v>111</v>
      </c>
      <c r="B113" s="133" t="s">
        <v>400</v>
      </c>
      <c r="C113" s="133" t="s">
        <v>1104</v>
      </c>
      <c r="D113" s="133" t="s">
        <v>1105</v>
      </c>
      <c r="E113" s="134" t="s">
        <v>1106</v>
      </c>
      <c r="F113" s="134" t="s">
        <v>322</v>
      </c>
      <c r="G113" s="135" t="s">
        <v>1107</v>
      </c>
      <c r="H113" s="136" t="s">
        <v>1108</v>
      </c>
      <c r="I113" s="136" t="s">
        <v>1108</v>
      </c>
      <c r="J113" s="133" t="s">
        <v>521</v>
      </c>
      <c r="K113" s="136" t="s">
        <v>1109</v>
      </c>
      <c r="L113" s="137">
        <v>900000000</v>
      </c>
      <c r="M113" s="138">
        <v>675000000</v>
      </c>
      <c r="N113" s="138">
        <v>10000000</v>
      </c>
      <c r="O113" s="139">
        <v>8500000</v>
      </c>
      <c r="P113" s="133" t="s">
        <v>408</v>
      </c>
      <c r="Q113" s="133" t="s">
        <v>409</v>
      </c>
      <c r="R113" s="133"/>
      <c r="S113" s="133"/>
      <c r="T113" s="134" t="s">
        <v>410</v>
      </c>
      <c r="U113" s="133" t="s">
        <v>410</v>
      </c>
      <c r="V113" s="133" t="s">
        <v>410</v>
      </c>
      <c r="W113" s="133" t="s">
        <v>411</v>
      </c>
      <c r="X113" s="133" t="s">
        <v>412</v>
      </c>
      <c r="Y113" s="140" t="s">
        <v>412</v>
      </c>
      <c r="Z113" s="141"/>
      <c r="AA113" s="141"/>
      <c r="AB113" s="141"/>
      <c r="AC113" s="141"/>
      <c r="AD113" s="133"/>
      <c r="AE113" s="142"/>
      <c r="AF113" s="133"/>
      <c r="AG113" s="133" t="s">
        <v>446</v>
      </c>
      <c r="AH113" s="133"/>
      <c r="AI113" s="133"/>
      <c r="AJ113" s="133"/>
      <c r="AK113" s="133"/>
      <c r="AL113" s="133"/>
      <c r="AM113" s="133"/>
      <c r="AN113" s="133" t="s">
        <v>414</v>
      </c>
      <c r="AO113" s="143"/>
    </row>
    <row r="114" spans="1:41" ht="15" customHeight="1">
      <c r="A114" s="144">
        <v>112</v>
      </c>
      <c r="B114" s="151" t="s">
        <v>400</v>
      </c>
      <c r="C114" s="151" t="s">
        <v>1110</v>
      </c>
      <c r="D114" s="145" t="s">
        <v>1111</v>
      </c>
      <c r="E114" s="145" t="s">
        <v>1112</v>
      </c>
      <c r="F114" s="145" t="s">
        <v>322</v>
      </c>
      <c r="G114" s="147" t="s">
        <v>1113</v>
      </c>
      <c r="H114" s="147" t="s">
        <v>1114</v>
      </c>
      <c r="I114" s="147" t="s">
        <v>1114</v>
      </c>
      <c r="J114" s="59" t="s">
        <v>730</v>
      </c>
      <c r="K114" s="147" t="s">
        <v>1115</v>
      </c>
      <c r="L114" s="148">
        <v>100000000</v>
      </c>
      <c r="M114" s="149">
        <v>75000000</v>
      </c>
      <c r="N114" s="149">
        <v>10000000</v>
      </c>
      <c r="O114" s="150">
        <v>8500000</v>
      </c>
      <c r="P114" s="59" t="s">
        <v>408</v>
      </c>
      <c r="Q114" s="59" t="s">
        <v>409</v>
      </c>
      <c r="R114" s="59"/>
      <c r="S114" s="59" t="s">
        <v>430</v>
      </c>
      <c r="T114" s="145" t="s">
        <v>410</v>
      </c>
      <c r="U114" s="59" t="s">
        <v>410</v>
      </c>
      <c r="V114" s="151"/>
      <c r="W114" s="59"/>
      <c r="X114" s="59"/>
      <c r="Y114" s="151" t="s">
        <v>412</v>
      </c>
      <c r="Z114" s="151"/>
      <c r="AA114" s="151" t="s">
        <v>412</v>
      </c>
      <c r="AB114" s="151" t="s">
        <v>412</v>
      </c>
      <c r="AC114" s="151"/>
      <c r="AD114" s="59"/>
      <c r="AE114" s="59"/>
      <c r="AF114" s="151"/>
      <c r="AG114" s="59" t="s">
        <v>431</v>
      </c>
      <c r="AH114" s="151"/>
      <c r="AI114" s="59"/>
      <c r="AJ114" s="151"/>
      <c r="AK114" s="151"/>
      <c r="AL114" s="59" t="s">
        <v>433</v>
      </c>
      <c r="AM114" s="59" t="s">
        <v>414</v>
      </c>
      <c r="AN114" s="59" t="s">
        <v>414</v>
      </c>
      <c r="AO114" s="57" t="s">
        <v>414</v>
      </c>
    </row>
    <row r="115" spans="1:41" ht="15" customHeight="1">
      <c r="A115" s="132">
        <v>113</v>
      </c>
      <c r="B115" s="133" t="s">
        <v>400</v>
      </c>
      <c r="C115" s="134" t="s">
        <v>1116</v>
      </c>
      <c r="D115" s="133" t="s">
        <v>1117</v>
      </c>
      <c r="E115" s="134" t="s">
        <v>1118</v>
      </c>
      <c r="F115" s="134" t="s">
        <v>485</v>
      </c>
      <c r="G115" s="135" t="s">
        <v>1119</v>
      </c>
      <c r="H115" s="136" t="s">
        <v>1120</v>
      </c>
      <c r="I115" s="136" t="s">
        <v>1120</v>
      </c>
      <c r="J115" s="134" t="s">
        <v>480</v>
      </c>
      <c r="K115" s="136" t="s">
        <v>872</v>
      </c>
      <c r="L115" s="137">
        <v>900000000</v>
      </c>
      <c r="M115" s="138">
        <v>675000000</v>
      </c>
      <c r="N115" s="138">
        <v>30000000</v>
      </c>
      <c r="O115" s="139">
        <v>25500000</v>
      </c>
      <c r="P115" s="133" t="s">
        <v>409</v>
      </c>
      <c r="Q115" s="133"/>
      <c r="R115" s="133"/>
      <c r="S115" s="133"/>
      <c r="T115" s="134" t="s">
        <v>410</v>
      </c>
      <c r="U115" s="133" t="s">
        <v>410</v>
      </c>
      <c r="V115" s="133"/>
      <c r="W115" s="133" t="s">
        <v>411</v>
      </c>
      <c r="X115" s="133" t="s">
        <v>412</v>
      </c>
      <c r="Y115" s="140" t="s">
        <v>412</v>
      </c>
      <c r="Z115" s="141"/>
      <c r="AA115" s="141" t="s">
        <v>412</v>
      </c>
      <c r="AB115" s="141"/>
      <c r="AC115" s="141"/>
      <c r="AD115" s="133" t="s">
        <v>412</v>
      </c>
      <c r="AE115" s="142"/>
      <c r="AF115" s="133" t="s">
        <v>412</v>
      </c>
      <c r="AG115" s="133" t="s">
        <v>446</v>
      </c>
      <c r="AH115" s="133" t="s">
        <v>431</v>
      </c>
      <c r="AI115" s="133" t="s">
        <v>413</v>
      </c>
      <c r="AJ115" s="133"/>
      <c r="AK115" s="133"/>
      <c r="AL115" s="133"/>
      <c r="AM115" s="133" t="s">
        <v>414</v>
      </c>
      <c r="AN115" s="133" t="s">
        <v>414</v>
      </c>
      <c r="AO115" s="143"/>
    </row>
    <row r="116" spans="1:41" ht="15" customHeight="1">
      <c r="A116" s="144">
        <v>114</v>
      </c>
      <c r="B116" s="59" t="s">
        <v>400</v>
      </c>
      <c r="C116" s="59" t="s">
        <v>1121</v>
      </c>
      <c r="D116" s="59" t="s">
        <v>1122</v>
      </c>
      <c r="E116" s="145" t="s">
        <v>1123</v>
      </c>
      <c r="F116" s="165" t="s">
        <v>425</v>
      </c>
      <c r="G116" s="146" t="s">
        <v>1124</v>
      </c>
      <c r="H116" s="159" t="s">
        <v>1125</v>
      </c>
      <c r="I116" s="159" t="s">
        <v>1126</v>
      </c>
      <c r="J116" s="59" t="s">
        <v>521</v>
      </c>
      <c r="K116" s="147" t="s">
        <v>872</v>
      </c>
      <c r="L116" s="148">
        <v>300000000</v>
      </c>
      <c r="M116" s="149">
        <v>225000000</v>
      </c>
      <c r="N116" s="149">
        <v>30000000</v>
      </c>
      <c r="O116" s="150">
        <v>25500000</v>
      </c>
      <c r="P116" s="59" t="s">
        <v>409</v>
      </c>
      <c r="Q116" s="59" t="s">
        <v>429</v>
      </c>
      <c r="R116" s="59"/>
      <c r="S116" s="59" t="s">
        <v>430</v>
      </c>
      <c r="T116" s="145" t="s">
        <v>410</v>
      </c>
      <c r="U116" s="59" t="s">
        <v>410</v>
      </c>
      <c r="V116" s="59" t="s">
        <v>410</v>
      </c>
      <c r="W116" s="59" t="s">
        <v>411</v>
      </c>
      <c r="X116" s="59" t="s">
        <v>412</v>
      </c>
      <c r="Y116" s="59" t="s">
        <v>412</v>
      </c>
      <c r="Z116" s="152"/>
      <c r="AA116" s="152"/>
      <c r="AB116" s="153" t="s">
        <v>412</v>
      </c>
      <c r="AC116" s="152"/>
      <c r="AD116" s="59" t="s">
        <v>412</v>
      </c>
      <c r="AE116" s="153"/>
      <c r="AF116" s="153"/>
      <c r="AG116" s="59" t="s">
        <v>446</v>
      </c>
      <c r="AH116" s="59"/>
      <c r="AI116" s="59"/>
      <c r="AJ116" s="59"/>
      <c r="AK116" s="59"/>
      <c r="AL116" s="59"/>
      <c r="AM116" s="59" t="s">
        <v>414</v>
      </c>
      <c r="AN116" s="59"/>
      <c r="AO116" s="57"/>
    </row>
    <row r="117" spans="1:41" ht="15" customHeight="1">
      <c r="A117" s="132">
        <v>115</v>
      </c>
      <c r="B117" s="133" t="s">
        <v>400</v>
      </c>
      <c r="C117" s="134" t="s">
        <v>1127</v>
      </c>
      <c r="D117" s="133">
        <v>1428169409</v>
      </c>
      <c r="E117" s="134" t="s">
        <v>1128</v>
      </c>
      <c r="F117" s="134" t="s">
        <v>485</v>
      </c>
      <c r="G117" s="135" t="s">
        <v>1129</v>
      </c>
      <c r="H117" s="136" t="s">
        <v>1130</v>
      </c>
      <c r="I117" s="136" t="s">
        <v>1131</v>
      </c>
      <c r="J117" s="134" t="s">
        <v>480</v>
      </c>
      <c r="K117" s="136" t="s">
        <v>872</v>
      </c>
      <c r="L117" s="137">
        <v>900000000</v>
      </c>
      <c r="M117" s="138">
        <v>675000000</v>
      </c>
      <c r="N117" s="138">
        <v>10000000</v>
      </c>
      <c r="O117" s="139">
        <v>8500000</v>
      </c>
      <c r="P117" s="133" t="s">
        <v>409</v>
      </c>
      <c r="Q117" s="133"/>
      <c r="R117" s="133"/>
      <c r="S117" s="133"/>
      <c r="T117" s="134" t="s">
        <v>410</v>
      </c>
      <c r="U117" s="133" t="s">
        <v>410</v>
      </c>
      <c r="V117" s="133"/>
      <c r="W117" s="133" t="s">
        <v>411</v>
      </c>
      <c r="X117" s="133" t="s">
        <v>412</v>
      </c>
      <c r="Y117" s="140" t="s">
        <v>412</v>
      </c>
      <c r="Z117" s="141"/>
      <c r="AA117" s="141" t="s">
        <v>412</v>
      </c>
      <c r="AB117" s="141"/>
      <c r="AC117" s="141"/>
      <c r="AD117" s="133"/>
      <c r="AE117" s="142"/>
      <c r="AF117" s="133" t="s">
        <v>412</v>
      </c>
      <c r="AG117" s="133"/>
      <c r="AH117" s="133"/>
      <c r="AI117" s="133"/>
      <c r="AJ117" s="133"/>
      <c r="AK117" s="133"/>
      <c r="AL117" s="133" t="s">
        <v>433</v>
      </c>
      <c r="AM117" s="133" t="s">
        <v>414</v>
      </c>
      <c r="AN117" s="133" t="s">
        <v>414</v>
      </c>
      <c r="AO117" s="143" t="s">
        <v>414</v>
      </c>
    </row>
    <row r="118" spans="1:41" ht="15" customHeight="1">
      <c r="A118" s="144">
        <v>116</v>
      </c>
      <c r="B118" s="59" t="s">
        <v>400</v>
      </c>
      <c r="C118" s="59" t="s">
        <v>1132</v>
      </c>
      <c r="D118" s="59" t="s">
        <v>1133</v>
      </c>
      <c r="E118" s="145" t="s">
        <v>1134</v>
      </c>
      <c r="F118" s="145" t="s">
        <v>493</v>
      </c>
      <c r="G118" s="146" t="s">
        <v>1135</v>
      </c>
      <c r="H118" s="147" t="s">
        <v>1136</v>
      </c>
      <c r="I118" s="147" t="s">
        <v>1136</v>
      </c>
      <c r="J118" s="59" t="s">
        <v>521</v>
      </c>
      <c r="K118" s="147" t="s">
        <v>549</v>
      </c>
      <c r="L118" s="148">
        <v>300000000</v>
      </c>
      <c r="M118" s="149">
        <v>225000000</v>
      </c>
      <c r="N118" s="149">
        <v>10000000</v>
      </c>
      <c r="O118" s="150">
        <v>8500000</v>
      </c>
      <c r="P118" s="59" t="s">
        <v>408</v>
      </c>
      <c r="Q118" s="59" t="s">
        <v>409</v>
      </c>
      <c r="R118" s="59" t="s">
        <v>429</v>
      </c>
      <c r="S118" s="59" t="s">
        <v>430</v>
      </c>
      <c r="T118" s="145" t="s">
        <v>410</v>
      </c>
      <c r="U118" s="59" t="s">
        <v>410</v>
      </c>
      <c r="V118" s="59"/>
      <c r="W118" s="59" t="s">
        <v>411</v>
      </c>
      <c r="X118" s="59"/>
      <c r="Y118" s="151"/>
      <c r="Z118" s="152" t="s">
        <v>412</v>
      </c>
      <c r="AA118" s="152"/>
      <c r="AB118" s="152"/>
      <c r="AC118" s="152"/>
      <c r="AD118" s="59"/>
      <c r="AE118" s="153" t="s">
        <v>412</v>
      </c>
      <c r="AF118" s="59" t="s">
        <v>412</v>
      </c>
      <c r="AG118" s="59"/>
      <c r="AH118" s="59"/>
      <c r="AI118" s="59"/>
      <c r="AJ118" s="59"/>
      <c r="AK118" s="59"/>
      <c r="AL118" s="59"/>
      <c r="AM118" s="59" t="s">
        <v>414</v>
      </c>
      <c r="AN118" s="59" t="s">
        <v>414</v>
      </c>
      <c r="AO118" s="57" t="s">
        <v>414</v>
      </c>
    </row>
    <row r="119" spans="1:41" ht="15" customHeight="1">
      <c r="A119" s="132">
        <v>117</v>
      </c>
      <c r="B119" s="140" t="s">
        <v>400</v>
      </c>
      <c r="C119" s="133" t="s">
        <v>1137</v>
      </c>
      <c r="D119" s="134" t="s">
        <v>1138</v>
      </c>
      <c r="E119" s="134" t="s">
        <v>1139</v>
      </c>
      <c r="F119" s="134" t="s">
        <v>493</v>
      </c>
      <c r="G119" s="135" t="s">
        <v>1140</v>
      </c>
      <c r="H119" s="154" t="s">
        <v>1141</v>
      </c>
      <c r="I119" s="154" t="s">
        <v>1141</v>
      </c>
      <c r="J119" s="133" t="s">
        <v>503</v>
      </c>
      <c r="K119" s="154" t="s">
        <v>1142</v>
      </c>
      <c r="L119" s="137">
        <v>800000000</v>
      </c>
      <c r="M119" s="138">
        <v>600000000</v>
      </c>
      <c r="N119" s="138">
        <v>30000000</v>
      </c>
      <c r="O119" s="139">
        <v>25500000</v>
      </c>
      <c r="P119" s="140" t="s">
        <v>408</v>
      </c>
      <c r="Q119" s="140" t="s">
        <v>409</v>
      </c>
      <c r="R119" s="140" t="s">
        <v>429</v>
      </c>
      <c r="S119" s="133" t="s">
        <v>430</v>
      </c>
      <c r="T119" s="134" t="s">
        <v>410</v>
      </c>
      <c r="U119" s="133" t="s">
        <v>410</v>
      </c>
      <c r="V119" s="133" t="s">
        <v>410</v>
      </c>
      <c r="W119" s="133" t="s">
        <v>411</v>
      </c>
      <c r="X119" s="140"/>
      <c r="Y119" s="140"/>
      <c r="Z119" s="141" t="s">
        <v>412</v>
      </c>
      <c r="AA119" s="141"/>
      <c r="AB119" s="142" t="s">
        <v>412</v>
      </c>
      <c r="AC119" s="141"/>
      <c r="AD119" s="133"/>
      <c r="AE119" s="142" t="s">
        <v>412</v>
      </c>
      <c r="AF119" s="141"/>
      <c r="AG119" s="133" t="s">
        <v>431</v>
      </c>
      <c r="AH119" s="140" t="s">
        <v>413</v>
      </c>
      <c r="AI119" s="133"/>
      <c r="AJ119" s="133"/>
      <c r="AK119" s="133"/>
      <c r="AL119" s="133"/>
      <c r="AM119" s="133"/>
      <c r="AN119" s="133" t="s">
        <v>414</v>
      </c>
      <c r="AO119" s="143" t="s">
        <v>414</v>
      </c>
    </row>
    <row r="120" spans="1:41" ht="15" customHeight="1">
      <c r="A120" s="144">
        <v>118</v>
      </c>
      <c r="B120" s="59" t="s">
        <v>400</v>
      </c>
      <c r="C120" s="145" t="s">
        <v>1143</v>
      </c>
      <c r="D120" s="59" t="s">
        <v>1144</v>
      </c>
      <c r="E120" s="145" t="s">
        <v>1145</v>
      </c>
      <c r="F120" s="145" t="s">
        <v>485</v>
      </c>
      <c r="G120" s="146" t="s">
        <v>1146</v>
      </c>
      <c r="H120" s="147" t="s">
        <v>1147</v>
      </c>
      <c r="I120" s="147" t="s">
        <v>1147</v>
      </c>
      <c r="J120" s="145" t="s">
        <v>643</v>
      </c>
      <c r="K120" s="147" t="s">
        <v>1148</v>
      </c>
      <c r="L120" s="148">
        <v>300000000</v>
      </c>
      <c r="M120" s="149">
        <v>225000000</v>
      </c>
      <c r="N120" s="149">
        <v>10000000</v>
      </c>
      <c r="O120" s="150">
        <v>8500000</v>
      </c>
      <c r="P120" s="59" t="s">
        <v>409</v>
      </c>
      <c r="Q120" s="59"/>
      <c r="R120" s="59"/>
      <c r="S120" s="59"/>
      <c r="T120" s="145" t="s">
        <v>410</v>
      </c>
      <c r="U120" s="59" t="s">
        <v>410</v>
      </c>
      <c r="V120" s="59" t="s">
        <v>410</v>
      </c>
      <c r="W120" s="59" t="s">
        <v>411</v>
      </c>
      <c r="X120" s="59" t="s">
        <v>412</v>
      </c>
      <c r="Y120" s="151" t="s">
        <v>412</v>
      </c>
      <c r="Z120" s="152"/>
      <c r="AA120" s="152"/>
      <c r="AB120" s="152"/>
      <c r="AC120" s="152"/>
      <c r="AD120" s="59"/>
      <c r="AE120" s="153"/>
      <c r="AF120" s="59"/>
      <c r="AG120" s="59"/>
      <c r="AH120" s="59"/>
      <c r="AI120" s="59"/>
      <c r="AJ120" s="59" t="s">
        <v>422</v>
      </c>
      <c r="AK120" s="59"/>
      <c r="AL120" s="59"/>
      <c r="AM120" s="59" t="s">
        <v>414</v>
      </c>
      <c r="AN120" s="59"/>
      <c r="AO120" s="57"/>
    </row>
    <row r="121" spans="1:41" ht="15" customHeight="1">
      <c r="A121" s="132">
        <v>119</v>
      </c>
      <c r="B121" s="133" t="s">
        <v>400</v>
      </c>
      <c r="C121" s="133" t="s">
        <v>1149</v>
      </c>
      <c r="D121" s="133">
        <v>2208192632</v>
      </c>
      <c r="E121" s="134" t="s">
        <v>1150</v>
      </c>
      <c r="F121" s="134" t="s">
        <v>322</v>
      </c>
      <c r="G121" s="135" t="s">
        <v>1151</v>
      </c>
      <c r="H121" s="136" t="s">
        <v>1152</v>
      </c>
      <c r="I121" s="136" t="s">
        <v>1152</v>
      </c>
      <c r="J121" s="133" t="s">
        <v>452</v>
      </c>
      <c r="K121" s="136" t="s">
        <v>1153</v>
      </c>
      <c r="L121" s="137">
        <v>200000000</v>
      </c>
      <c r="M121" s="138">
        <v>150000000</v>
      </c>
      <c r="N121" s="138">
        <v>20000000</v>
      </c>
      <c r="O121" s="139">
        <v>17000000</v>
      </c>
      <c r="P121" s="133" t="s">
        <v>408</v>
      </c>
      <c r="Q121" s="133" t="s">
        <v>409</v>
      </c>
      <c r="R121" s="133"/>
      <c r="S121" s="133"/>
      <c r="T121" s="134" t="s">
        <v>410</v>
      </c>
      <c r="U121" s="133" t="s">
        <v>410</v>
      </c>
      <c r="V121" s="133"/>
      <c r="W121" s="133" t="s">
        <v>411</v>
      </c>
      <c r="X121" s="133" t="s">
        <v>412</v>
      </c>
      <c r="Y121" s="140" t="s">
        <v>412</v>
      </c>
      <c r="Z121" s="141"/>
      <c r="AA121" s="141"/>
      <c r="AB121" s="141"/>
      <c r="AC121" s="141"/>
      <c r="AD121" s="133"/>
      <c r="AE121" s="142"/>
      <c r="AF121" s="133"/>
      <c r="AG121" s="133" t="s">
        <v>431</v>
      </c>
      <c r="AH121" s="133"/>
      <c r="AI121" s="133"/>
      <c r="AJ121" s="133"/>
      <c r="AK121" s="133"/>
      <c r="AL121" s="133"/>
      <c r="AM121" s="133"/>
      <c r="AN121" s="133" t="s">
        <v>414</v>
      </c>
      <c r="AO121" s="143" t="s">
        <v>414</v>
      </c>
    </row>
    <row r="122" spans="1:41" ht="15" customHeight="1">
      <c r="A122" s="144">
        <v>120</v>
      </c>
      <c r="B122" s="59" t="s">
        <v>400</v>
      </c>
      <c r="C122" s="59" t="s">
        <v>1154</v>
      </c>
      <c r="D122" s="59" t="s">
        <v>1155</v>
      </c>
      <c r="E122" s="145" t="s">
        <v>1156</v>
      </c>
      <c r="F122" s="145" t="s">
        <v>493</v>
      </c>
      <c r="G122" s="146" t="s">
        <v>1157</v>
      </c>
      <c r="H122" s="147" t="s">
        <v>1158</v>
      </c>
      <c r="I122" s="147" t="s">
        <v>1158</v>
      </c>
      <c r="J122" s="59" t="s">
        <v>496</v>
      </c>
      <c r="K122" s="147" t="s">
        <v>1159</v>
      </c>
      <c r="L122" s="148">
        <v>900000000</v>
      </c>
      <c r="M122" s="149">
        <v>675000000</v>
      </c>
      <c r="N122" s="149">
        <v>10000000</v>
      </c>
      <c r="O122" s="150">
        <v>8500000</v>
      </c>
      <c r="P122" s="59" t="s">
        <v>408</v>
      </c>
      <c r="Q122" s="59" t="s">
        <v>409</v>
      </c>
      <c r="R122" s="59" t="s">
        <v>429</v>
      </c>
      <c r="S122" s="59" t="s">
        <v>430</v>
      </c>
      <c r="T122" s="145" t="s">
        <v>410</v>
      </c>
      <c r="U122" s="59" t="s">
        <v>410</v>
      </c>
      <c r="V122" s="59"/>
      <c r="W122" s="59" t="s">
        <v>411</v>
      </c>
      <c r="X122" s="59"/>
      <c r="Y122" s="151"/>
      <c r="Z122" s="152" t="s">
        <v>412</v>
      </c>
      <c r="AA122" s="152"/>
      <c r="AB122" s="152"/>
      <c r="AC122" s="152"/>
      <c r="AD122" s="59" t="s">
        <v>412</v>
      </c>
      <c r="AE122" s="153"/>
      <c r="AF122" s="59" t="s">
        <v>412</v>
      </c>
      <c r="AG122" s="59" t="s">
        <v>446</v>
      </c>
      <c r="AH122" s="59" t="s">
        <v>431</v>
      </c>
      <c r="AI122" s="59"/>
      <c r="AJ122" s="59" t="s">
        <v>422</v>
      </c>
      <c r="AK122" s="59" t="s">
        <v>432</v>
      </c>
      <c r="AL122" s="59"/>
      <c r="AM122" s="59" t="s">
        <v>414</v>
      </c>
      <c r="AN122" s="59" t="s">
        <v>414</v>
      </c>
      <c r="AO122" s="57" t="s">
        <v>414</v>
      </c>
    </row>
    <row r="123" spans="1:41" ht="15" customHeight="1">
      <c r="A123" s="132">
        <v>121</v>
      </c>
      <c r="B123" s="140" t="s">
        <v>400</v>
      </c>
      <c r="C123" s="133" t="s">
        <v>1160</v>
      </c>
      <c r="D123" s="133" t="s">
        <v>1161</v>
      </c>
      <c r="E123" s="134" t="s">
        <v>1162</v>
      </c>
      <c r="F123" s="134" t="s">
        <v>322</v>
      </c>
      <c r="G123" s="135" t="s">
        <v>1163</v>
      </c>
      <c r="H123" s="154" t="s">
        <v>1164</v>
      </c>
      <c r="I123" s="154" t="s">
        <v>1165</v>
      </c>
      <c r="J123" s="133" t="s">
        <v>406</v>
      </c>
      <c r="K123" s="154" t="s">
        <v>1166</v>
      </c>
      <c r="L123" s="137">
        <v>300000000</v>
      </c>
      <c r="M123" s="138">
        <v>225000000</v>
      </c>
      <c r="N123" s="138">
        <v>60000000</v>
      </c>
      <c r="O123" s="139">
        <v>51000000</v>
      </c>
      <c r="P123" s="140" t="s">
        <v>408</v>
      </c>
      <c r="Q123" s="140" t="s">
        <v>409</v>
      </c>
      <c r="R123" s="140"/>
      <c r="S123" s="133"/>
      <c r="T123" s="134" t="s">
        <v>410</v>
      </c>
      <c r="U123" s="133" t="s">
        <v>410</v>
      </c>
      <c r="V123" s="140"/>
      <c r="W123" s="133" t="s">
        <v>411</v>
      </c>
      <c r="X123" s="133" t="s">
        <v>412</v>
      </c>
      <c r="Y123" s="140" t="s">
        <v>412</v>
      </c>
      <c r="Z123" s="141"/>
      <c r="AA123" s="141"/>
      <c r="AB123" s="141"/>
      <c r="AC123" s="141"/>
      <c r="AD123" s="133"/>
      <c r="AE123" s="142"/>
      <c r="AF123" s="142" t="s">
        <v>412</v>
      </c>
      <c r="AG123" s="133"/>
      <c r="AH123" s="133"/>
      <c r="AI123" s="133"/>
      <c r="AJ123" s="133"/>
      <c r="AK123" s="133"/>
      <c r="AL123" s="133"/>
      <c r="AM123" s="133" t="s">
        <v>414</v>
      </c>
      <c r="AN123" s="133"/>
      <c r="AO123" s="143" t="s">
        <v>414</v>
      </c>
    </row>
    <row r="124" spans="1:41" ht="15" customHeight="1">
      <c r="A124" s="144">
        <v>122</v>
      </c>
      <c r="B124" s="151" t="s">
        <v>400</v>
      </c>
      <c r="C124" s="145" t="s">
        <v>1167</v>
      </c>
      <c r="D124" s="145" t="s">
        <v>1168</v>
      </c>
      <c r="E124" s="145" t="s">
        <v>1169</v>
      </c>
      <c r="F124" s="145" t="s">
        <v>571</v>
      </c>
      <c r="G124" s="147" t="s">
        <v>1170</v>
      </c>
      <c r="H124" s="147" t="s">
        <v>1171</v>
      </c>
      <c r="I124" s="147" t="s">
        <v>1171</v>
      </c>
      <c r="J124" s="59" t="s">
        <v>420</v>
      </c>
      <c r="K124" s="147" t="s">
        <v>1172</v>
      </c>
      <c r="L124" s="148">
        <v>100000000</v>
      </c>
      <c r="M124" s="149">
        <v>75000000</v>
      </c>
      <c r="N124" s="149">
        <v>30000000</v>
      </c>
      <c r="O124" s="150">
        <v>25500000</v>
      </c>
      <c r="P124" s="151" t="s">
        <v>429</v>
      </c>
      <c r="Q124" s="151" t="s">
        <v>409</v>
      </c>
      <c r="R124" s="151"/>
      <c r="S124" s="59" t="s">
        <v>430</v>
      </c>
      <c r="T124" s="145"/>
      <c r="U124" s="59" t="s">
        <v>410</v>
      </c>
      <c r="V124" s="151"/>
      <c r="W124" s="59" t="s">
        <v>411</v>
      </c>
      <c r="X124" s="59" t="s">
        <v>412</v>
      </c>
      <c r="Y124" s="151"/>
      <c r="Z124" s="151" t="s">
        <v>412</v>
      </c>
      <c r="AA124" s="151"/>
      <c r="AB124" s="151"/>
      <c r="AC124" s="151"/>
      <c r="AD124" s="145"/>
      <c r="AE124" s="59"/>
      <c r="AF124" s="151"/>
      <c r="AG124" s="59" t="s">
        <v>413</v>
      </c>
      <c r="AH124" s="151"/>
      <c r="AI124" s="151"/>
      <c r="AJ124" s="59" t="s">
        <v>422</v>
      </c>
      <c r="AK124" s="151"/>
      <c r="AL124" s="151"/>
      <c r="AM124" s="59" t="s">
        <v>414</v>
      </c>
      <c r="AN124" s="151"/>
      <c r="AO124" s="58"/>
    </row>
    <row r="125" spans="1:41" ht="15" customHeight="1">
      <c r="A125" s="132">
        <v>123</v>
      </c>
      <c r="B125" s="140" t="s">
        <v>400</v>
      </c>
      <c r="C125" s="133" t="s">
        <v>1173</v>
      </c>
      <c r="D125" s="134" t="s">
        <v>1174</v>
      </c>
      <c r="E125" s="134" t="s">
        <v>1175</v>
      </c>
      <c r="F125" s="134" t="s">
        <v>322</v>
      </c>
      <c r="G125" s="135" t="s">
        <v>1176</v>
      </c>
      <c r="H125" s="154" t="s">
        <v>1177</v>
      </c>
      <c r="I125" s="154" t="s">
        <v>1178</v>
      </c>
      <c r="J125" s="133" t="s">
        <v>503</v>
      </c>
      <c r="K125" s="154" t="s">
        <v>1179</v>
      </c>
      <c r="L125" s="137">
        <v>100000000</v>
      </c>
      <c r="M125" s="138">
        <v>75000000</v>
      </c>
      <c r="N125" s="138">
        <v>30000000</v>
      </c>
      <c r="O125" s="139">
        <v>25500000</v>
      </c>
      <c r="P125" s="140" t="s">
        <v>408</v>
      </c>
      <c r="Q125" s="140" t="s">
        <v>409</v>
      </c>
      <c r="R125" s="140"/>
      <c r="S125" s="133"/>
      <c r="T125" s="134" t="s">
        <v>410</v>
      </c>
      <c r="U125" s="133" t="s">
        <v>410</v>
      </c>
      <c r="V125" s="133" t="s">
        <v>410</v>
      </c>
      <c r="W125" s="133" t="s">
        <v>411</v>
      </c>
      <c r="X125" s="133" t="s">
        <v>412</v>
      </c>
      <c r="Y125" s="140" t="s">
        <v>412</v>
      </c>
      <c r="Z125" s="141"/>
      <c r="AA125" s="141"/>
      <c r="AB125" s="142" t="s">
        <v>412</v>
      </c>
      <c r="AC125" s="142" t="s">
        <v>412</v>
      </c>
      <c r="AD125" s="133" t="s">
        <v>412</v>
      </c>
      <c r="AE125" s="142" t="s">
        <v>412</v>
      </c>
      <c r="AF125" s="141"/>
      <c r="AG125" s="133"/>
      <c r="AH125" s="133"/>
      <c r="AI125" s="133"/>
      <c r="AJ125" s="133"/>
      <c r="AK125" s="133" t="s">
        <v>432</v>
      </c>
      <c r="AL125" s="133" t="s">
        <v>433</v>
      </c>
      <c r="AM125" s="133" t="s">
        <v>414</v>
      </c>
      <c r="AN125" s="133"/>
      <c r="AO125" s="143" t="s">
        <v>414</v>
      </c>
    </row>
    <row r="126" spans="1:41" ht="15" customHeight="1">
      <c r="A126" s="144">
        <v>124</v>
      </c>
      <c r="B126" s="59" t="s">
        <v>400</v>
      </c>
      <c r="C126" s="59" t="s">
        <v>1180</v>
      </c>
      <c r="D126" s="59" t="s">
        <v>1181</v>
      </c>
      <c r="E126" s="145" t="s">
        <v>1182</v>
      </c>
      <c r="F126" s="165" t="s">
        <v>425</v>
      </c>
      <c r="G126" s="146" t="s">
        <v>1183</v>
      </c>
      <c r="H126" s="147" t="s">
        <v>1184</v>
      </c>
      <c r="I126" s="147" t="s">
        <v>1184</v>
      </c>
      <c r="J126" s="59" t="s">
        <v>521</v>
      </c>
      <c r="K126" s="147" t="s">
        <v>1185</v>
      </c>
      <c r="L126" s="148">
        <v>300000000</v>
      </c>
      <c r="M126" s="149">
        <v>225000000</v>
      </c>
      <c r="N126" s="149">
        <v>50000000</v>
      </c>
      <c r="O126" s="150">
        <v>42500000</v>
      </c>
      <c r="P126" s="59" t="s">
        <v>409</v>
      </c>
      <c r="Q126" s="59" t="s">
        <v>429</v>
      </c>
      <c r="R126" s="59"/>
      <c r="S126" s="59" t="s">
        <v>430</v>
      </c>
      <c r="T126" s="145" t="s">
        <v>410</v>
      </c>
      <c r="U126" s="59" t="s">
        <v>410</v>
      </c>
      <c r="V126" s="59" t="s">
        <v>410</v>
      </c>
      <c r="W126" s="59" t="s">
        <v>411</v>
      </c>
      <c r="X126" s="59" t="s">
        <v>412</v>
      </c>
      <c r="Y126" s="59" t="s">
        <v>412</v>
      </c>
      <c r="Z126" s="152"/>
      <c r="AA126" s="152" t="s">
        <v>412</v>
      </c>
      <c r="AB126" s="152"/>
      <c r="AC126" s="153" t="s">
        <v>412</v>
      </c>
      <c r="AD126" s="59"/>
      <c r="AE126" s="153"/>
      <c r="AF126" s="59" t="s">
        <v>412</v>
      </c>
      <c r="AG126" s="59"/>
      <c r="AH126" s="59"/>
      <c r="AI126" s="59"/>
      <c r="AJ126" s="59" t="s">
        <v>422</v>
      </c>
      <c r="AK126" s="59"/>
      <c r="AL126" s="59"/>
      <c r="AM126" s="59"/>
      <c r="AN126" s="59"/>
      <c r="AO126" s="57" t="s">
        <v>414</v>
      </c>
    </row>
    <row r="127" spans="1:41" ht="15" customHeight="1">
      <c r="A127" s="132">
        <v>125</v>
      </c>
      <c r="B127" s="140" t="s">
        <v>400</v>
      </c>
      <c r="C127" s="133" t="s">
        <v>1186</v>
      </c>
      <c r="D127" s="134" t="s">
        <v>1187</v>
      </c>
      <c r="E127" s="134" t="s">
        <v>1188</v>
      </c>
      <c r="F127" s="134" t="s">
        <v>493</v>
      </c>
      <c r="G127" s="135" t="s">
        <v>1189</v>
      </c>
      <c r="H127" s="154" t="s">
        <v>1190</v>
      </c>
      <c r="I127" s="154" t="s">
        <v>1190</v>
      </c>
      <c r="J127" s="133" t="s">
        <v>542</v>
      </c>
      <c r="K127" s="154" t="s">
        <v>1191</v>
      </c>
      <c r="L127" s="137">
        <v>200000000</v>
      </c>
      <c r="M127" s="138">
        <v>150000000</v>
      </c>
      <c r="N127" s="138">
        <v>50000000</v>
      </c>
      <c r="O127" s="139">
        <v>42500000</v>
      </c>
      <c r="P127" s="140" t="s">
        <v>408</v>
      </c>
      <c r="Q127" s="140" t="s">
        <v>409</v>
      </c>
      <c r="R127" s="140" t="s">
        <v>429</v>
      </c>
      <c r="S127" s="133" t="s">
        <v>430</v>
      </c>
      <c r="T127" s="134" t="s">
        <v>410</v>
      </c>
      <c r="U127" s="133" t="s">
        <v>410</v>
      </c>
      <c r="V127" s="133" t="s">
        <v>410</v>
      </c>
      <c r="W127" s="133" t="s">
        <v>411</v>
      </c>
      <c r="X127" s="140"/>
      <c r="Y127" s="140"/>
      <c r="Z127" s="141" t="s">
        <v>412</v>
      </c>
      <c r="AA127" s="141"/>
      <c r="AB127" s="142" t="s">
        <v>412</v>
      </c>
      <c r="AC127" s="141"/>
      <c r="AD127" s="133"/>
      <c r="AE127" s="142"/>
      <c r="AF127" s="141"/>
      <c r="AG127" s="133"/>
      <c r="AH127" s="133"/>
      <c r="AI127" s="133"/>
      <c r="AJ127" s="133"/>
      <c r="AK127" s="133"/>
      <c r="AL127" s="133"/>
      <c r="AM127" s="133" t="s">
        <v>414</v>
      </c>
      <c r="AN127" s="133" t="s">
        <v>414</v>
      </c>
      <c r="AO127" s="143" t="s">
        <v>414</v>
      </c>
    </row>
    <row r="128" spans="1:41" ht="15" customHeight="1">
      <c r="A128" s="144">
        <v>126</v>
      </c>
      <c r="B128" s="151" t="s">
        <v>400</v>
      </c>
      <c r="C128" s="59" t="s">
        <v>1192</v>
      </c>
      <c r="D128" s="145" t="s">
        <v>1193</v>
      </c>
      <c r="E128" s="145" t="s">
        <v>1194</v>
      </c>
      <c r="F128" s="145" t="s">
        <v>322</v>
      </c>
      <c r="G128" s="146" t="s">
        <v>1195</v>
      </c>
      <c r="H128" s="147" t="s">
        <v>1196</v>
      </c>
      <c r="I128" s="147" t="s">
        <v>1196</v>
      </c>
      <c r="J128" s="59" t="s">
        <v>406</v>
      </c>
      <c r="K128" s="147" t="s">
        <v>1049</v>
      </c>
      <c r="L128" s="148">
        <v>300000000</v>
      </c>
      <c r="M128" s="149">
        <v>225000000</v>
      </c>
      <c r="N128" s="149">
        <v>10000000</v>
      </c>
      <c r="O128" s="150">
        <v>8500000</v>
      </c>
      <c r="P128" s="59" t="s">
        <v>408</v>
      </c>
      <c r="Q128" s="59" t="s">
        <v>409</v>
      </c>
      <c r="R128" s="59"/>
      <c r="S128" s="59"/>
      <c r="T128" s="145" t="s">
        <v>410</v>
      </c>
      <c r="U128" s="59" t="s">
        <v>410</v>
      </c>
      <c r="V128" s="59"/>
      <c r="W128" s="59" t="s">
        <v>411</v>
      </c>
      <c r="X128" s="59" t="s">
        <v>412</v>
      </c>
      <c r="Y128" s="151" t="s">
        <v>412</v>
      </c>
      <c r="Z128" s="152"/>
      <c r="AA128" s="152"/>
      <c r="AB128" s="152"/>
      <c r="AC128" s="153" t="s">
        <v>412</v>
      </c>
      <c r="AD128" s="59"/>
      <c r="AE128" s="153"/>
      <c r="AF128" s="153" t="s">
        <v>412</v>
      </c>
      <c r="AG128" s="59"/>
      <c r="AH128" s="59"/>
      <c r="AI128" s="59"/>
      <c r="AJ128" s="59"/>
      <c r="AK128" s="59" t="s">
        <v>432</v>
      </c>
      <c r="AL128" s="59"/>
      <c r="AM128" s="59" t="s">
        <v>414</v>
      </c>
      <c r="AN128" s="59"/>
      <c r="AO128" s="57" t="s">
        <v>414</v>
      </c>
    </row>
    <row r="129" spans="1:41" ht="15" customHeight="1">
      <c r="A129" s="132">
        <v>127</v>
      </c>
      <c r="B129" s="133" t="s">
        <v>400</v>
      </c>
      <c r="C129" s="133" t="s">
        <v>1197</v>
      </c>
      <c r="D129" s="133" t="s">
        <v>1198</v>
      </c>
      <c r="E129" s="134" t="s">
        <v>1199</v>
      </c>
      <c r="F129" s="134" t="s">
        <v>322</v>
      </c>
      <c r="G129" s="135" t="s">
        <v>1200</v>
      </c>
      <c r="H129" s="136" t="s">
        <v>1201</v>
      </c>
      <c r="I129" s="136" t="s">
        <v>1201</v>
      </c>
      <c r="J129" s="133" t="s">
        <v>452</v>
      </c>
      <c r="K129" s="136" t="s">
        <v>1202</v>
      </c>
      <c r="L129" s="137">
        <v>300000000</v>
      </c>
      <c r="M129" s="138">
        <v>225000000</v>
      </c>
      <c r="N129" s="138">
        <v>10000000</v>
      </c>
      <c r="O129" s="139">
        <v>8500000</v>
      </c>
      <c r="P129" s="133" t="s">
        <v>408</v>
      </c>
      <c r="Q129" s="133" t="s">
        <v>409</v>
      </c>
      <c r="R129" s="133"/>
      <c r="S129" s="133"/>
      <c r="T129" s="134" t="s">
        <v>410</v>
      </c>
      <c r="U129" s="133" t="s">
        <v>410</v>
      </c>
      <c r="V129" s="133" t="s">
        <v>410</v>
      </c>
      <c r="W129" s="133" t="s">
        <v>411</v>
      </c>
      <c r="X129" s="133" t="s">
        <v>412</v>
      </c>
      <c r="Y129" s="140" t="s">
        <v>412</v>
      </c>
      <c r="Z129" s="141"/>
      <c r="AA129" s="141"/>
      <c r="AB129" s="141"/>
      <c r="AC129" s="141"/>
      <c r="AD129" s="133"/>
      <c r="AE129" s="142"/>
      <c r="AF129" s="133"/>
      <c r="AG129" s="133"/>
      <c r="AH129" s="133"/>
      <c r="AI129" s="133"/>
      <c r="AJ129" s="133"/>
      <c r="AK129" s="133"/>
      <c r="AL129" s="133" t="s">
        <v>433</v>
      </c>
      <c r="AM129" s="133" t="s">
        <v>414</v>
      </c>
      <c r="AN129" s="133" t="s">
        <v>414</v>
      </c>
      <c r="AO129" s="143" t="s">
        <v>414</v>
      </c>
    </row>
    <row r="130" spans="1:41" ht="15" customHeight="1">
      <c r="A130" s="144">
        <v>128</v>
      </c>
      <c r="B130" s="151" t="s">
        <v>400</v>
      </c>
      <c r="C130" s="59" t="s">
        <v>1203</v>
      </c>
      <c r="D130" s="155" t="s">
        <v>1204</v>
      </c>
      <c r="E130" s="145" t="s">
        <v>1205</v>
      </c>
      <c r="F130" s="145" t="s">
        <v>322</v>
      </c>
      <c r="G130" s="146" t="s">
        <v>1206</v>
      </c>
      <c r="H130" s="147" t="s">
        <v>1207</v>
      </c>
      <c r="I130" s="147" t="s">
        <v>1207</v>
      </c>
      <c r="J130" s="59" t="s">
        <v>521</v>
      </c>
      <c r="K130" s="157" t="s">
        <v>1185</v>
      </c>
      <c r="L130" s="148">
        <v>100000000</v>
      </c>
      <c r="M130" s="149">
        <v>75000000</v>
      </c>
      <c r="N130" s="149">
        <v>10000000</v>
      </c>
      <c r="O130" s="150">
        <v>8500000</v>
      </c>
      <c r="P130" s="151" t="s">
        <v>408</v>
      </c>
      <c r="Q130" s="151" t="s">
        <v>409</v>
      </c>
      <c r="R130" s="151"/>
      <c r="S130" s="59"/>
      <c r="T130" s="145" t="s">
        <v>410</v>
      </c>
      <c r="U130" s="59" t="s">
        <v>410</v>
      </c>
      <c r="V130" s="151"/>
      <c r="W130" s="59" t="s">
        <v>411</v>
      </c>
      <c r="X130" s="59" t="s">
        <v>412</v>
      </c>
      <c r="Y130" s="151" t="s">
        <v>412</v>
      </c>
      <c r="Z130" s="152"/>
      <c r="AA130" s="152" t="s">
        <v>412</v>
      </c>
      <c r="AB130" s="152"/>
      <c r="AC130" s="152"/>
      <c r="AD130" s="59"/>
      <c r="AE130" s="153"/>
      <c r="AF130" s="152"/>
      <c r="AG130" s="59" t="s">
        <v>431</v>
      </c>
      <c r="AH130" s="59"/>
      <c r="AI130" s="59"/>
      <c r="AJ130" s="59" t="s">
        <v>422</v>
      </c>
      <c r="AK130" s="59"/>
      <c r="AL130" s="59"/>
      <c r="AM130" s="59" t="s">
        <v>414</v>
      </c>
      <c r="AN130" s="59"/>
      <c r="AO130" s="57"/>
    </row>
    <row r="131" spans="1:41" ht="15" customHeight="1">
      <c r="A131" s="132">
        <v>129</v>
      </c>
      <c r="B131" s="133" t="s">
        <v>400</v>
      </c>
      <c r="C131" s="133" t="s">
        <v>1208</v>
      </c>
      <c r="D131" s="133" t="s">
        <v>1209</v>
      </c>
      <c r="E131" s="134" t="s">
        <v>1210</v>
      </c>
      <c r="F131" s="158" t="s">
        <v>485</v>
      </c>
      <c r="G131" s="135" t="s">
        <v>1211</v>
      </c>
      <c r="H131" s="136" t="s">
        <v>1212</v>
      </c>
      <c r="I131" s="136" t="s">
        <v>1212</v>
      </c>
      <c r="J131" s="133" t="s">
        <v>643</v>
      </c>
      <c r="K131" s="136" t="s">
        <v>1213</v>
      </c>
      <c r="L131" s="137">
        <v>100000000</v>
      </c>
      <c r="M131" s="138">
        <v>75000000</v>
      </c>
      <c r="N131" s="138">
        <v>50000000</v>
      </c>
      <c r="O131" s="139">
        <v>42500000</v>
      </c>
      <c r="P131" s="133" t="s">
        <v>409</v>
      </c>
      <c r="Q131" s="133"/>
      <c r="R131" s="133"/>
      <c r="S131" s="133"/>
      <c r="T131" s="134" t="s">
        <v>410</v>
      </c>
      <c r="U131" s="133" t="s">
        <v>410</v>
      </c>
      <c r="V131" s="133" t="s">
        <v>410</v>
      </c>
      <c r="W131" s="133" t="s">
        <v>411</v>
      </c>
      <c r="X131" s="133" t="s">
        <v>412</v>
      </c>
      <c r="Y131" s="140" t="s">
        <v>412</v>
      </c>
      <c r="Z131" s="141"/>
      <c r="AA131" s="141"/>
      <c r="AB131" s="142" t="s">
        <v>412</v>
      </c>
      <c r="AC131" s="141"/>
      <c r="AD131" s="133" t="s">
        <v>412</v>
      </c>
      <c r="AE131" s="142"/>
      <c r="AF131" s="133"/>
      <c r="AG131" s="133"/>
      <c r="AH131" s="133"/>
      <c r="AI131" s="133"/>
      <c r="AJ131" s="133" t="s">
        <v>422</v>
      </c>
      <c r="AK131" s="133"/>
      <c r="AL131" s="133"/>
      <c r="AM131" s="133" t="s">
        <v>414</v>
      </c>
      <c r="AN131" s="133"/>
      <c r="AO131" s="143"/>
    </row>
    <row r="132" spans="1:41" ht="15" customHeight="1">
      <c r="A132" s="144">
        <v>130</v>
      </c>
      <c r="B132" s="59" t="s">
        <v>400</v>
      </c>
      <c r="C132" s="59" t="s">
        <v>1214</v>
      </c>
      <c r="D132" s="59">
        <v>2148663189</v>
      </c>
      <c r="E132" s="145" t="s">
        <v>1215</v>
      </c>
      <c r="F132" s="145" t="s">
        <v>493</v>
      </c>
      <c r="G132" s="146" t="s">
        <v>1216</v>
      </c>
      <c r="H132" s="147" t="s">
        <v>1217</v>
      </c>
      <c r="I132" s="147" t="s">
        <v>1217</v>
      </c>
      <c r="J132" s="59" t="s">
        <v>750</v>
      </c>
      <c r="K132" s="147" t="s">
        <v>1218</v>
      </c>
      <c r="L132" s="148">
        <v>900000000</v>
      </c>
      <c r="M132" s="149">
        <v>675000000</v>
      </c>
      <c r="N132" s="149">
        <v>20000000</v>
      </c>
      <c r="O132" s="150">
        <v>17000000</v>
      </c>
      <c r="P132" s="59" t="s">
        <v>408</v>
      </c>
      <c r="Q132" s="59" t="s">
        <v>409</v>
      </c>
      <c r="R132" s="59" t="s">
        <v>429</v>
      </c>
      <c r="S132" s="59" t="s">
        <v>430</v>
      </c>
      <c r="T132" s="145" t="s">
        <v>410</v>
      </c>
      <c r="U132" s="59" t="s">
        <v>410</v>
      </c>
      <c r="V132" s="59"/>
      <c r="W132" s="59" t="s">
        <v>411</v>
      </c>
      <c r="X132" s="59"/>
      <c r="Y132" s="151"/>
      <c r="Z132" s="152" t="s">
        <v>412</v>
      </c>
      <c r="AA132" s="152"/>
      <c r="AB132" s="152"/>
      <c r="AC132" s="152"/>
      <c r="AD132" s="59"/>
      <c r="AE132" s="153"/>
      <c r="AF132" s="153"/>
      <c r="AG132" s="59"/>
      <c r="AH132" s="59"/>
      <c r="AI132" s="59"/>
      <c r="AJ132" s="59"/>
      <c r="AK132" s="59"/>
      <c r="AL132" s="59"/>
      <c r="AM132" s="59" t="s">
        <v>414</v>
      </c>
      <c r="AN132" s="59"/>
      <c r="AO132" s="57" t="s">
        <v>414</v>
      </c>
    </row>
    <row r="133" spans="1:41" ht="15" customHeight="1">
      <c r="A133" s="132">
        <v>131</v>
      </c>
      <c r="B133" s="133" t="s">
        <v>400</v>
      </c>
      <c r="C133" s="134" t="s">
        <v>1219</v>
      </c>
      <c r="D133" s="133" t="s">
        <v>1220</v>
      </c>
      <c r="E133" s="134" t="s">
        <v>1221</v>
      </c>
      <c r="F133" s="134" t="s">
        <v>322</v>
      </c>
      <c r="G133" s="135" t="s">
        <v>1222</v>
      </c>
      <c r="H133" s="136" t="s">
        <v>1223</v>
      </c>
      <c r="I133" s="136" t="s">
        <v>1223</v>
      </c>
      <c r="J133" s="134" t="s">
        <v>466</v>
      </c>
      <c r="K133" s="136" t="s">
        <v>1224</v>
      </c>
      <c r="L133" s="137">
        <v>900000000</v>
      </c>
      <c r="M133" s="138">
        <v>675000000</v>
      </c>
      <c r="N133" s="138">
        <v>10000000</v>
      </c>
      <c r="O133" s="139">
        <v>8500000</v>
      </c>
      <c r="P133" s="133" t="s">
        <v>408</v>
      </c>
      <c r="Q133" s="133" t="s">
        <v>409</v>
      </c>
      <c r="R133" s="133"/>
      <c r="S133" s="133"/>
      <c r="T133" s="134" t="s">
        <v>410</v>
      </c>
      <c r="U133" s="133" t="s">
        <v>410</v>
      </c>
      <c r="V133" s="133"/>
      <c r="W133" s="133" t="s">
        <v>411</v>
      </c>
      <c r="X133" s="133" t="s">
        <v>412</v>
      </c>
      <c r="Y133" s="140" t="s">
        <v>412</v>
      </c>
      <c r="Z133" s="141"/>
      <c r="AA133" s="141" t="s">
        <v>412</v>
      </c>
      <c r="AB133" s="141"/>
      <c r="AC133" s="141"/>
      <c r="AD133" s="133" t="s">
        <v>412</v>
      </c>
      <c r="AE133" s="142" t="s">
        <v>412</v>
      </c>
      <c r="AF133" s="133"/>
      <c r="AG133" s="133"/>
      <c r="AH133" s="133"/>
      <c r="AI133" s="133"/>
      <c r="AJ133" s="133"/>
      <c r="AK133" s="133"/>
      <c r="AL133" s="133"/>
      <c r="AM133" s="133" t="s">
        <v>414</v>
      </c>
      <c r="AN133" s="133" t="s">
        <v>414</v>
      </c>
      <c r="AO133" s="143" t="s">
        <v>414</v>
      </c>
    </row>
    <row r="134" spans="1:41" ht="15" customHeight="1">
      <c r="A134" s="144">
        <v>132</v>
      </c>
      <c r="B134" s="151" t="s">
        <v>400</v>
      </c>
      <c r="C134" s="59" t="s">
        <v>1225</v>
      </c>
      <c r="D134" s="145" t="s">
        <v>1226</v>
      </c>
      <c r="E134" s="145" t="s">
        <v>1227</v>
      </c>
      <c r="F134" s="145" t="s">
        <v>425</v>
      </c>
      <c r="G134" s="146" t="s">
        <v>1228</v>
      </c>
      <c r="H134" s="157" t="s">
        <v>1229</v>
      </c>
      <c r="I134" s="157" t="s">
        <v>1230</v>
      </c>
      <c r="J134" s="59" t="s">
        <v>521</v>
      </c>
      <c r="K134" s="157" t="s">
        <v>1231</v>
      </c>
      <c r="L134" s="148">
        <v>900000000</v>
      </c>
      <c r="M134" s="149">
        <v>675000000</v>
      </c>
      <c r="N134" s="149">
        <v>10000000</v>
      </c>
      <c r="O134" s="150">
        <v>8500000</v>
      </c>
      <c r="P134" s="151" t="s">
        <v>409</v>
      </c>
      <c r="Q134" s="151" t="s">
        <v>429</v>
      </c>
      <c r="R134" s="151"/>
      <c r="S134" s="59" t="s">
        <v>430</v>
      </c>
      <c r="T134" s="145" t="s">
        <v>410</v>
      </c>
      <c r="U134" s="59" t="s">
        <v>410</v>
      </c>
      <c r="V134" s="151"/>
      <c r="W134" s="59" t="s">
        <v>411</v>
      </c>
      <c r="X134" s="59" t="s">
        <v>412</v>
      </c>
      <c r="Y134" s="59" t="s">
        <v>412</v>
      </c>
      <c r="Z134" s="152"/>
      <c r="AA134" s="152"/>
      <c r="AB134" s="153" t="s">
        <v>412</v>
      </c>
      <c r="AC134" s="152"/>
      <c r="AD134" s="59"/>
      <c r="AE134" s="153" t="s">
        <v>412</v>
      </c>
      <c r="AF134" s="152"/>
      <c r="AG134" s="59"/>
      <c r="AH134" s="59"/>
      <c r="AI134" s="59"/>
      <c r="AJ134" s="59" t="s">
        <v>422</v>
      </c>
      <c r="AK134" s="59"/>
      <c r="AL134" s="59"/>
      <c r="AM134" s="59" t="s">
        <v>414</v>
      </c>
      <c r="AN134" s="59" t="s">
        <v>414</v>
      </c>
      <c r="AO134" s="57" t="s">
        <v>414</v>
      </c>
    </row>
    <row r="135" spans="1:41" ht="15" customHeight="1">
      <c r="A135" s="132">
        <v>133</v>
      </c>
      <c r="B135" s="133" t="s">
        <v>400</v>
      </c>
      <c r="C135" s="133" t="s">
        <v>1232</v>
      </c>
      <c r="D135" s="133" t="s">
        <v>1233</v>
      </c>
      <c r="E135" s="134" t="s">
        <v>1234</v>
      </c>
      <c r="F135" s="134" t="s">
        <v>322</v>
      </c>
      <c r="G135" s="135" t="s">
        <v>1235</v>
      </c>
      <c r="H135" s="136" t="s">
        <v>1236</v>
      </c>
      <c r="I135" s="136" t="s">
        <v>1237</v>
      </c>
      <c r="J135" s="133" t="s">
        <v>503</v>
      </c>
      <c r="K135" s="136" t="s">
        <v>1238</v>
      </c>
      <c r="L135" s="137">
        <v>300000000</v>
      </c>
      <c r="M135" s="138">
        <v>225000000</v>
      </c>
      <c r="N135" s="138">
        <v>10000000</v>
      </c>
      <c r="O135" s="139">
        <v>8500000</v>
      </c>
      <c r="P135" s="133" t="s">
        <v>408</v>
      </c>
      <c r="Q135" s="133" t="s">
        <v>409</v>
      </c>
      <c r="R135" s="133"/>
      <c r="S135" s="133"/>
      <c r="T135" s="134" t="s">
        <v>410</v>
      </c>
      <c r="U135" s="133" t="s">
        <v>410</v>
      </c>
      <c r="V135" s="133" t="s">
        <v>410</v>
      </c>
      <c r="W135" s="133" t="s">
        <v>411</v>
      </c>
      <c r="X135" s="133" t="s">
        <v>412</v>
      </c>
      <c r="Y135" s="140" t="s">
        <v>412</v>
      </c>
      <c r="Z135" s="141"/>
      <c r="AA135" s="141"/>
      <c r="AB135" s="141"/>
      <c r="AC135" s="141"/>
      <c r="AD135" s="133"/>
      <c r="AE135" s="142"/>
      <c r="AF135" s="133"/>
      <c r="AG135" s="133" t="s">
        <v>413</v>
      </c>
      <c r="AH135" s="133"/>
      <c r="AI135" s="133"/>
      <c r="AJ135" s="133"/>
      <c r="AK135" s="133"/>
      <c r="AL135" s="133"/>
      <c r="AM135" s="133" t="s">
        <v>414</v>
      </c>
      <c r="AN135" s="133" t="s">
        <v>414</v>
      </c>
      <c r="AO135" s="143" t="s">
        <v>414</v>
      </c>
    </row>
    <row r="136" spans="1:41" ht="15" customHeight="1">
      <c r="A136" s="144">
        <v>134</v>
      </c>
      <c r="B136" s="151" t="s">
        <v>400</v>
      </c>
      <c r="C136" s="59" t="s">
        <v>1239</v>
      </c>
      <c r="D136" s="59" t="s">
        <v>1240</v>
      </c>
      <c r="E136" s="145" t="s">
        <v>1241</v>
      </c>
      <c r="F136" s="145" t="s">
        <v>485</v>
      </c>
      <c r="G136" s="146" t="s">
        <v>1242</v>
      </c>
      <c r="H136" s="157" t="s">
        <v>1243</v>
      </c>
      <c r="I136" s="157" t="s">
        <v>1244</v>
      </c>
      <c r="J136" s="59" t="s">
        <v>406</v>
      </c>
      <c r="K136" s="157" t="s">
        <v>1245</v>
      </c>
      <c r="L136" s="148">
        <v>500000000</v>
      </c>
      <c r="M136" s="149">
        <v>375000000</v>
      </c>
      <c r="N136" s="149">
        <v>40000000</v>
      </c>
      <c r="O136" s="150">
        <v>34000000</v>
      </c>
      <c r="P136" s="151" t="s">
        <v>409</v>
      </c>
      <c r="Q136" s="151"/>
      <c r="R136" s="151"/>
      <c r="S136" s="59"/>
      <c r="T136" s="145" t="s">
        <v>410</v>
      </c>
      <c r="U136" s="59" t="s">
        <v>410</v>
      </c>
      <c r="V136" s="59" t="s">
        <v>410</v>
      </c>
      <c r="W136" s="59" t="s">
        <v>411</v>
      </c>
      <c r="X136" s="59" t="s">
        <v>412</v>
      </c>
      <c r="Y136" s="151" t="s">
        <v>412</v>
      </c>
      <c r="Z136" s="152"/>
      <c r="AA136" s="152"/>
      <c r="AB136" s="153" t="s">
        <v>412</v>
      </c>
      <c r="AC136" s="152"/>
      <c r="AD136" s="59" t="s">
        <v>412</v>
      </c>
      <c r="AE136" s="153"/>
      <c r="AF136" s="153"/>
      <c r="AG136" s="59"/>
      <c r="AH136" s="59"/>
      <c r="AI136" s="59"/>
      <c r="AJ136" s="59"/>
      <c r="AK136" s="59"/>
      <c r="AL136" s="59"/>
      <c r="AM136" s="59" t="s">
        <v>414</v>
      </c>
      <c r="AN136" s="59" t="s">
        <v>414</v>
      </c>
      <c r="AO136" s="57" t="s">
        <v>414</v>
      </c>
    </row>
    <row r="137" spans="1:41" ht="15" customHeight="1">
      <c r="A137" s="132">
        <v>135</v>
      </c>
      <c r="B137" s="133" t="s">
        <v>400</v>
      </c>
      <c r="C137" s="133" t="s">
        <v>1246</v>
      </c>
      <c r="D137" s="133" t="s">
        <v>1247</v>
      </c>
      <c r="E137" s="134" t="s">
        <v>1248</v>
      </c>
      <c r="F137" s="158" t="s">
        <v>322</v>
      </c>
      <c r="G137" s="135" t="s">
        <v>1249</v>
      </c>
      <c r="H137" s="136" t="s">
        <v>1250</v>
      </c>
      <c r="I137" s="136" t="s">
        <v>1250</v>
      </c>
      <c r="J137" s="133" t="s">
        <v>730</v>
      </c>
      <c r="K137" s="136" t="s">
        <v>1251</v>
      </c>
      <c r="L137" s="137">
        <v>800000000</v>
      </c>
      <c r="M137" s="138">
        <v>600000000</v>
      </c>
      <c r="N137" s="138">
        <v>10000000</v>
      </c>
      <c r="O137" s="139">
        <v>8500000</v>
      </c>
      <c r="P137" s="133" t="s">
        <v>408</v>
      </c>
      <c r="Q137" s="133" t="s">
        <v>409</v>
      </c>
      <c r="R137" s="133"/>
      <c r="S137" s="133"/>
      <c r="T137" s="134" t="s">
        <v>410</v>
      </c>
      <c r="U137" s="133" t="s">
        <v>410</v>
      </c>
      <c r="V137" s="133" t="s">
        <v>410</v>
      </c>
      <c r="W137" s="133" t="s">
        <v>411</v>
      </c>
      <c r="X137" s="133" t="s">
        <v>412</v>
      </c>
      <c r="Y137" s="140" t="s">
        <v>412</v>
      </c>
      <c r="Z137" s="141"/>
      <c r="AA137" s="141" t="s">
        <v>412</v>
      </c>
      <c r="AB137" s="142" t="s">
        <v>412</v>
      </c>
      <c r="AC137" s="141"/>
      <c r="AD137" s="133"/>
      <c r="AE137" s="142" t="s">
        <v>412</v>
      </c>
      <c r="AF137" s="133"/>
      <c r="AG137" s="133" t="s">
        <v>413</v>
      </c>
      <c r="AH137" s="133"/>
      <c r="AI137" s="133"/>
      <c r="AJ137" s="133" t="s">
        <v>422</v>
      </c>
      <c r="AK137" s="133"/>
      <c r="AL137" s="133"/>
      <c r="AM137" s="133" t="s">
        <v>414</v>
      </c>
      <c r="AN137" s="133"/>
      <c r="AO137" s="143"/>
    </row>
    <row r="138" spans="1:41" ht="15" customHeight="1">
      <c r="A138" s="144">
        <v>136</v>
      </c>
      <c r="B138" s="59" t="s">
        <v>400</v>
      </c>
      <c r="C138" s="59" t="s">
        <v>1252</v>
      </c>
      <c r="D138" s="59" t="s">
        <v>1253</v>
      </c>
      <c r="E138" s="145" t="s">
        <v>1254</v>
      </c>
      <c r="F138" s="145" t="s">
        <v>425</v>
      </c>
      <c r="G138" s="146" t="s">
        <v>1255</v>
      </c>
      <c r="H138" s="147" t="s">
        <v>1256</v>
      </c>
      <c r="I138" s="147" t="s">
        <v>1257</v>
      </c>
      <c r="J138" s="59" t="s">
        <v>406</v>
      </c>
      <c r="K138" s="147" t="s">
        <v>1258</v>
      </c>
      <c r="L138" s="148">
        <v>800000000</v>
      </c>
      <c r="M138" s="149">
        <v>600000000</v>
      </c>
      <c r="N138" s="149">
        <v>30000000</v>
      </c>
      <c r="O138" s="150">
        <v>25500000</v>
      </c>
      <c r="P138" s="59" t="s">
        <v>409</v>
      </c>
      <c r="Q138" s="59" t="s">
        <v>429</v>
      </c>
      <c r="R138" s="59"/>
      <c r="S138" s="59" t="s">
        <v>430</v>
      </c>
      <c r="T138" s="145" t="s">
        <v>410</v>
      </c>
      <c r="U138" s="59" t="s">
        <v>410</v>
      </c>
      <c r="V138" s="59" t="s">
        <v>410</v>
      </c>
      <c r="W138" s="59" t="s">
        <v>411</v>
      </c>
      <c r="X138" s="59" t="s">
        <v>412</v>
      </c>
      <c r="Y138" s="59" t="s">
        <v>412</v>
      </c>
      <c r="Z138" s="152"/>
      <c r="AA138" s="152"/>
      <c r="AB138" s="152"/>
      <c r="AC138" s="152"/>
      <c r="AD138" s="59"/>
      <c r="AE138" s="153"/>
      <c r="AF138" s="59"/>
      <c r="AG138" s="59" t="s">
        <v>413</v>
      </c>
      <c r="AH138" s="59"/>
      <c r="AI138" s="166"/>
      <c r="AJ138" s="59" t="s">
        <v>422</v>
      </c>
      <c r="AK138" s="59" t="s">
        <v>432</v>
      </c>
      <c r="AL138" s="166"/>
      <c r="AM138" s="59"/>
      <c r="AN138" s="59" t="s">
        <v>414</v>
      </c>
      <c r="AO138" s="57"/>
    </row>
    <row r="139" spans="1:41" ht="15" customHeight="1">
      <c r="A139" s="132">
        <v>137</v>
      </c>
      <c r="B139" s="140" t="s">
        <v>400</v>
      </c>
      <c r="C139" s="133" t="s">
        <v>1259</v>
      </c>
      <c r="D139" s="134" t="s">
        <v>1260</v>
      </c>
      <c r="E139" s="134" t="s">
        <v>1261</v>
      </c>
      <c r="F139" s="134" t="s">
        <v>493</v>
      </c>
      <c r="G139" s="135" t="s">
        <v>1262</v>
      </c>
      <c r="H139" s="154" t="s">
        <v>1263</v>
      </c>
      <c r="I139" s="154" t="s">
        <v>1263</v>
      </c>
      <c r="J139" s="133" t="s">
        <v>503</v>
      </c>
      <c r="K139" s="154" t="s">
        <v>1264</v>
      </c>
      <c r="L139" s="137">
        <v>600000000</v>
      </c>
      <c r="M139" s="138">
        <v>450000000</v>
      </c>
      <c r="N139" s="138">
        <v>10000000</v>
      </c>
      <c r="O139" s="139">
        <v>8500000</v>
      </c>
      <c r="P139" s="140" t="s">
        <v>408</v>
      </c>
      <c r="Q139" s="140" t="s">
        <v>409</v>
      </c>
      <c r="R139" s="140" t="s">
        <v>429</v>
      </c>
      <c r="S139" s="133" t="s">
        <v>430</v>
      </c>
      <c r="T139" s="134" t="s">
        <v>410</v>
      </c>
      <c r="U139" s="133" t="s">
        <v>410</v>
      </c>
      <c r="V139" s="133" t="s">
        <v>410</v>
      </c>
      <c r="W139" s="133" t="s">
        <v>411</v>
      </c>
      <c r="X139" s="140"/>
      <c r="Y139" s="140"/>
      <c r="Z139" s="141" t="s">
        <v>412</v>
      </c>
      <c r="AA139" s="141"/>
      <c r="AB139" s="141"/>
      <c r="AC139" s="142" t="s">
        <v>412</v>
      </c>
      <c r="AD139" s="133"/>
      <c r="AE139" s="142"/>
      <c r="AF139" s="142" t="s">
        <v>412</v>
      </c>
      <c r="AG139" s="133" t="s">
        <v>413</v>
      </c>
      <c r="AH139" s="133"/>
      <c r="AI139" s="133"/>
      <c r="AJ139" s="133"/>
      <c r="AK139" s="133"/>
      <c r="AL139" s="133" t="s">
        <v>433</v>
      </c>
      <c r="AM139" s="133" t="s">
        <v>414</v>
      </c>
      <c r="AN139" s="133" t="s">
        <v>414</v>
      </c>
      <c r="AO139" s="143"/>
    </row>
    <row r="140" spans="1:41" ht="15" customHeight="1">
      <c r="A140" s="144">
        <v>138</v>
      </c>
      <c r="B140" s="59" t="s">
        <v>400</v>
      </c>
      <c r="C140" s="59" t="s">
        <v>1265</v>
      </c>
      <c r="D140" s="59" t="s">
        <v>1266</v>
      </c>
      <c r="E140" s="145" t="s">
        <v>1267</v>
      </c>
      <c r="F140" s="145" t="s">
        <v>493</v>
      </c>
      <c r="G140" s="146" t="s">
        <v>1268</v>
      </c>
      <c r="H140" s="147" t="s">
        <v>1269</v>
      </c>
      <c r="I140" s="147" t="s">
        <v>1269</v>
      </c>
      <c r="J140" s="59" t="s">
        <v>406</v>
      </c>
      <c r="K140" s="147" t="s">
        <v>1270</v>
      </c>
      <c r="L140" s="148">
        <v>400000000</v>
      </c>
      <c r="M140" s="149">
        <v>300000000</v>
      </c>
      <c r="N140" s="149">
        <v>40000000</v>
      </c>
      <c r="O140" s="150">
        <v>34000000</v>
      </c>
      <c r="P140" s="59" t="s">
        <v>408</v>
      </c>
      <c r="Q140" s="59" t="s">
        <v>409</v>
      </c>
      <c r="R140" s="59" t="s">
        <v>429</v>
      </c>
      <c r="S140" s="59" t="s">
        <v>430</v>
      </c>
      <c r="T140" s="145" t="s">
        <v>410</v>
      </c>
      <c r="U140" s="59" t="s">
        <v>410</v>
      </c>
      <c r="V140" s="59" t="s">
        <v>410</v>
      </c>
      <c r="W140" s="59" t="s">
        <v>411</v>
      </c>
      <c r="X140" s="59"/>
      <c r="Y140" s="151"/>
      <c r="Z140" s="152" t="s">
        <v>412</v>
      </c>
      <c r="AA140" s="152"/>
      <c r="AB140" s="152"/>
      <c r="AC140" s="152"/>
      <c r="AD140" s="59" t="s">
        <v>412</v>
      </c>
      <c r="AE140" s="153"/>
      <c r="AF140" s="153"/>
      <c r="AG140" s="59"/>
      <c r="AH140" s="59"/>
      <c r="AI140" s="59"/>
      <c r="AJ140" s="59"/>
      <c r="AK140" s="59"/>
      <c r="AL140" s="59"/>
      <c r="AM140" s="59" t="s">
        <v>414</v>
      </c>
      <c r="AN140" s="59"/>
      <c r="AO140" s="57" t="s">
        <v>414</v>
      </c>
    </row>
    <row r="141" spans="1:41" ht="15" customHeight="1">
      <c r="A141" s="132">
        <v>139</v>
      </c>
      <c r="B141" s="133" t="s">
        <v>400</v>
      </c>
      <c r="C141" s="133" t="s">
        <v>1271</v>
      </c>
      <c r="D141" s="133" t="s">
        <v>1272</v>
      </c>
      <c r="E141" s="134" t="s">
        <v>1273</v>
      </c>
      <c r="F141" s="134" t="s">
        <v>322</v>
      </c>
      <c r="G141" s="135" t="s">
        <v>1274</v>
      </c>
      <c r="H141" s="136" t="s">
        <v>1275</v>
      </c>
      <c r="I141" s="136" t="s">
        <v>1275</v>
      </c>
      <c r="J141" s="133" t="s">
        <v>406</v>
      </c>
      <c r="K141" s="136" t="s">
        <v>1276</v>
      </c>
      <c r="L141" s="137">
        <v>300000000</v>
      </c>
      <c r="M141" s="138">
        <v>225000000</v>
      </c>
      <c r="N141" s="138">
        <v>20000000</v>
      </c>
      <c r="O141" s="139">
        <v>17000000</v>
      </c>
      <c r="P141" s="133" t="s">
        <v>408</v>
      </c>
      <c r="Q141" s="133" t="s">
        <v>409</v>
      </c>
      <c r="R141" s="133"/>
      <c r="S141" s="133"/>
      <c r="T141" s="134" t="s">
        <v>410</v>
      </c>
      <c r="U141" s="133" t="s">
        <v>410</v>
      </c>
      <c r="V141" s="133" t="s">
        <v>410</v>
      </c>
      <c r="W141" s="133" t="s">
        <v>411</v>
      </c>
      <c r="X141" s="133" t="s">
        <v>412</v>
      </c>
      <c r="Y141" s="140" t="s">
        <v>412</v>
      </c>
      <c r="Z141" s="141"/>
      <c r="AA141" s="141"/>
      <c r="AB141" s="141"/>
      <c r="AC141" s="141"/>
      <c r="AD141" s="133"/>
      <c r="AE141" s="142"/>
      <c r="AF141" s="133"/>
      <c r="AG141" s="133"/>
      <c r="AH141" s="133"/>
      <c r="AI141" s="133"/>
      <c r="AJ141" s="133"/>
      <c r="AK141" s="133"/>
      <c r="AL141" s="133"/>
      <c r="AM141" s="133" t="s">
        <v>414</v>
      </c>
      <c r="AN141" s="133" t="s">
        <v>414</v>
      </c>
      <c r="AO141" s="143" t="s">
        <v>414</v>
      </c>
    </row>
    <row r="142" spans="1:41" ht="15" customHeight="1">
      <c r="A142" s="144">
        <v>140</v>
      </c>
      <c r="B142" s="59" t="s">
        <v>400</v>
      </c>
      <c r="C142" s="59" t="s">
        <v>1277</v>
      </c>
      <c r="D142" s="59" t="s">
        <v>1278</v>
      </c>
      <c r="E142" s="145" t="s">
        <v>1279</v>
      </c>
      <c r="F142" s="145" t="s">
        <v>493</v>
      </c>
      <c r="G142" s="146" t="s">
        <v>1280</v>
      </c>
      <c r="H142" s="147" t="s">
        <v>1281</v>
      </c>
      <c r="I142" s="147" t="s">
        <v>1281</v>
      </c>
      <c r="J142" s="59" t="s">
        <v>503</v>
      </c>
      <c r="K142" s="147" t="s">
        <v>1282</v>
      </c>
      <c r="L142" s="148">
        <v>200000000</v>
      </c>
      <c r="M142" s="149">
        <v>150000000</v>
      </c>
      <c r="N142" s="149">
        <v>30000000</v>
      </c>
      <c r="O142" s="150">
        <v>25500000</v>
      </c>
      <c r="P142" s="59" t="s">
        <v>408</v>
      </c>
      <c r="Q142" s="59" t="s">
        <v>409</v>
      </c>
      <c r="R142" s="59" t="s">
        <v>429</v>
      </c>
      <c r="S142" s="59" t="s">
        <v>430</v>
      </c>
      <c r="T142" s="145" t="s">
        <v>410</v>
      </c>
      <c r="U142" s="59" t="s">
        <v>410</v>
      </c>
      <c r="V142" s="59"/>
      <c r="W142" s="59" t="s">
        <v>411</v>
      </c>
      <c r="X142" s="59"/>
      <c r="Y142" s="151"/>
      <c r="Z142" s="152" t="s">
        <v>412</v>
      </c>
      <c r="AA142" s="152" t="s">
        <v>412</v>
      </c>
      <c r="AB142" s="152"/>
      <c r="AC142" s="153" t="s">
        <v>412</v>
      </c>
      <c r="AD142" s="59"/>
      <c r="AE142" s="153"/>
      <c r="AF142" s="59" t="s">
        <v>412</v>
      </c>
      <c r="AG142" s="59"/>
      <c r="AH142" s="59"/>
      <c r="AI142" s="59"/>
      <c r="AJ142" s="59"/>
      <c r="AK142" s="59"/>
      <c r="AL142" s="59"/>
      <c r="AM142" s="59" t="s">
        <v>414</v>
      </c>
      <c r="AN142" s="59"/>
      <c r="AO142" s="57" t="s">
        <v>414</v>
      </c>
    </row>
    <row r="143" spans="1:41" ht="15" customHeight="1">
      <c r="A143" s="132">
        <v>141</v>
      </c>
      <c r="B143" s="140" t="s">
        <v>400</v>
      </c>
      <c r="C143" s="134" t="s">
        <v>1283</v>
      </c>
      <c r="D143" s="134" t="s">
        <v>1284</v>
      </c>
      <c r="E143" s="134" t="s">
        <v>1285</v>
      </c>
      <c r="F143" s="134" t="s">
        <v>463</v>
      </c>
      <c r="G143" s="136" t="s">
        <v>1286</v>
      </c>
      <c r="H143" s="136" t="s">
        <v>1287</v>
      </c>
      <c r="I143" s="136" t="s">
        <v>1287</v>
      </c>
      <c r="J143" s="133" t="s">
        <v>406</v>
      </c>
      <c r="K143" s="136" t="s">
        <v>1288</v>
      </c>
      <c r="L143" s="137">
        <v>300000000</v>
      </c>
      <c r="M143" s="138">
        <v>225000000</v>
      </c>
      <c r="N143" s="138">
        <v>10000000</v>
      </c>
      <c r="O143" s="139">
        <v>8500000</v>
      </c>
      <c r="P143" s="140" t="s">
        <v>429</v>
      </c>
      <c r="Q143" s="140" t="s">
        <v>408</v>
      </c>
      <c r="R143" s="140"/>
      <c r="S143" s="133" t="s">
        <v>430</v>
      </c>
      <c r="T143" s="134"/>
      <c r="U143" s="133" t="s">
        <v>410</v>
      </c>
      <c r="V143" s="140"/>
      <c r="W143" s="133" t="s">
        <v>411</v>
      </c>
      <c r="X143" s="133" t="s">
        <v>412</v>
      </c>
      <c r="Y143" s="140" t="s">
        <v>412</v>
      </c>
      <c r="Z143" s="140" t="s">
        <v>412</v>
      </c>
      <c r="AA143" s="140" t="s">
        <v>412</v>
      </c>
      <c r="AB143" s="140"/>
      <c r="AC143" s="140"/>
      <c r="AD143" s="134"/>
      <c r="AE143" s="133"/>
      <c r="AF143" s="140"/>
      <c r="AG143" s="140"/>
      <c r="AH143" s="133"/>
      <c r="AI143" s="140"/>
      <c r="AJ143" s="140"/>
      <c r="AK143" s="133" t="s">
        <v>432</v>
      </c>
      <c r="AL143" s="140"/>
      <c r="AM143" s="140"/>
      <c r="AN143" s="133" t="s">
        <v>414</v>
      </c>
      <c r="AO143" s="143" t="s">
        <v>414</v>
      </c>
    </row>
    <row r="144" spans="1:41" ht="15" customHeight="1">
      <c r="A144" s="144">
        <v>142</v>
      </c>
      <c r="B144" s="59" t="s">
        <v>400</v>
      </c>
      <c r="C144" s="59" t="s">
        <v>1289</v>
      </c>
      <c r="D144" s="59" t="s">
        <v>1290</v>
      </c>
      <c r="E144" s="145" t="s">
        <v>1291</v>
      </c>
      <c r="F144" s="145" t="s">
        <v>322</v>
      </c>
      <c r="G144" s="146" t="s">
        <v>1292</v>
      </c>
      <c r="H144" s="147" t="s">
        <v>1293</v>
      </c>
      <c r="I144" s="147" t="s">
        <v>1293</v>
      </c>
      <c r="J144" s="59" t="s">
        <v>406</v>
      </c>
      <c r="K144" s="147" t="s">
        <v>1294</v>
      </c>
      <c r="L144" s="148">
        <v>300000000</v>
      </c>
      <c r="M144" s="149">
        <v>225000000</v>
      </c>
      <c r="N144" s="149">
        <v>10000000</v>
      </c>
      <c r="O144" s="150">
        <v>8500000</v>
      </c>
      <c r="P144" s="59" t="s">
        <v>408</v>
      </c>
      <c r="Q144" s="59" t="s">
        <v>409</v>
      </c>
      <c r="R144" s="59"/>
      <c r="S144" s="59"/>
      <c r="T144" s="145" t="s">
        <v>410</v>
      </c>
      <c r="U144" s="59" t="s">
        <v>410</v>
      </c>
      <c r="V144" s="59" t="s">
        <v>410</v>
      </c>
      <c r="W144" s="59" t="s">
        <v>411</v>
      </c>
      <c r="X144" s="59" t="s">
        <v>412</v>
      </c>
      <c r="Y144" s="151" t="s">
        <v>412</v>
      </c>
      <c r="Z144" s="152"/>
      <c r="AA144" s="152"/>
      <c r="AB144" s="152"/>
      <c r="AC144" s="152"/>
      <c r="AD144" s="59"/>
      <c r="AE144" s="153"/>
      <c r="AF144" s="59"/>
      <c r="AG144" s="59" t="s">
        <v>413</v>
      </c>
      <c r="AH144" s="59"/>
      <c r="AI144" s="59"/>
      <c r="AJ144" s="59"/>
      <c r="AK144" s="59" t="s">
        <v>432</v>
      </c>
      <c r="AL144" s="59"/>
      <c r="AM144" s="59" t="s">
        <v>414</v>
      </c>
      <c r="AN144" s="59" t="s">
        <v>414</v>
      </c>
      <c r="AO144" s="57" t="s">
        <v>414</v>
      </c>
    </row>
    <row r="145" spans="1:41" ht="15" customHeight="1">
      <c r="A145" s="132">
        <v>143</v>
      </c>
      <c r="B145" s="140" t="s">
        <v>400</v>
      </c>
      <c r="C145" s="133" t="s">
        <v>1295</v>
      </c>
      <c r="D145" s="134" t="s">
        <v>1296</v>
      </c>
      <c r="E145" s="134" t="s">
        <v>1297</v>
      </c>
      <c r="F145" s="134" t="s">
        <v>425</v>
      </c>
      <c r="G145" s="135" t="s">
        <v>1298</v>
      </c>
      <c r="H145" s="154" t="s">
        <v>1299</v>
      </c>
      <c r="I145" s="154" t="s">
        <v>1299</v>
      </c>
      <c r="J145" s="133" t="s">
        <v>503</v>
      </c>
      <c r="K145" s="154" t="s">
        <v>1300</v>
      </c>
      <c r="L145" s="137">
        <v>500000000</v>
      </c>
      <c r="M145" s="138">
        <v>375000000</v>
      </c>
      <c r="N145" s="138">
        <v>20000000</v>
      </c>
      <c r="O145" s="139">
        <v>17000000</v>
      </c>
      <c r="P145" s="140" t="s">
        <v>409</v>
      </c>
      <c r="Q145" s="140" t="s">
        <v>429</v>
      </c>
      <c r="R145" s="140"/>
      <c r="S145" s="133"/>
      <c r="T145" s="134" t="s">
        <v>410</v>
      </c>
      <c r="U145" s="133" t="s">
        <v>410</v>
      </c>
      <c r="V145" s="133" t="s">
        <v>410</v>
      </c>
      <c r="W145" s="133" t="s">
        <v>411</v>
      </c>
      <c r="X145" s="133" t="s">
        <v>412</v>
      </c>
      <c r="Y145" s="133" t="s">
        <v>412</v>
      </c>
      <c r="Z145" s="141"/>
      <c r="AA145" s="141" t="s">
        <v>412</v>
      </c>
      <c r="AB145" s="142" t="s">
        <v>412</v>
      </c>
      <c r="AC145" s="141"/>
      <c r="AD145" s="133"/>
      <c r="AE145" s="142"/>
      <c r="AF145" s="141"/>
      <c r="AG145" s="133"/>
      <c r="AH145" s="133"/>
      <c r="AI145" s="133"/>
      <c r="AJ145" s="133"/>
      <c r="AK145" s="133" t="s">
        <v>432</v>
      </c>
      <c r="AL145" s="133"/>
      <c r="AM145" s="133" t="s">
        <v>414</v>
      </c>
      <c r="AN145" s="133" t="s">
        <v>414</v>
      </c>
      <c r="AO145" s="143"/>
    </row>
    <row r="146" spans="1:41" ht="15" customHeight="1">
      <c r="A146" s="144">
        <v>144</v>
      </c>
      <c r="B146" s="59" t="s">
        <v>400</v>
      </c>
      <c r="C146" s="59" t="s">
        <v>1301</v>
      </c>
      <c r="D146" s="59" t="s">
        <v>1302</v>
      </c>
      <c r="E146" s="145" t="s">
        <v>1303</v>
      </c>
      <c r="F146" s="145" t="s">
        <v>322</v>
      </c>
      <c r="G146" s="146" t="s">
        <v>1304</v>
      </c>
      <c r="H146" s="147" t="s">
        <v>1305</v>
      </c>
      <c r="I146" s="147" t="s">
        <v>1305</v>
      </c>
      <c r="J146" s="59" t="s">
        <v>466</v>
      </c>
      <c r="K146" s="147" t="s">
        <v>1306</v>
      </c>
      <c r="L146" s="148">
        <v>300000000</v>
      </c>
      <c r="M146" s="149">
        <v>225000000</v>
      </c>
      <c r="N146" s="149">
        <v>30000000</v>
      </c>
      <c r="O146" s="150">
        <v>25500000</v>
      </c>
      <c r="P146" s="59" t="s">
        <v>408</v>
      </c>
      <c r="Q146" s="59" t="s">
        <v>409</v>
      </c>
      <c r="R146" s="59"/>
      <c r="S146" s="59"/>
      <c r="T146" s="145" t="s">
        <v>410</v>
      </c>
      <c r="U146" s="59" t="s">
        <v>410</v>
      </c>
      <c r="V146" s="59"/>
      <c r="W146" s="59" t="s">
        <v>411</v>
      </c>
      <c r="X146" s="59" t="s">
        <v>412</v>
      </c>
      <c r="Y146" s="151" t="s">
        <v>412</v>
      </c>
      <c r="Z146" s="152"/>
      <c r="AA146" s="152"/>
      <c r="AB146" s="152"/>
      <c r="AC146" s="152"/>
      <c r="AD146" s="59"/>
      <c r="AE146" s="153"/>
      <c r="AF146" s="59"/>
      <c r="AG146" s="59"/>
      <c r="AH146" s="59"/>
      <c r="AI146" s="59"/>
      <c r="AJ146" s="59"/>
      <c r="AK146" s="59"/>
      <c r="AL146" s="59"/>
      <c r="AM146" s="59" t="s">
        <v>414</v>
      </c>
      <c r="AN146" s="59"/>
      <c r="AO146" s="57" t="s">
        <v>414</v>
      </c>
    </row>
    <row r="147" spans="1:41" ht="15" customHeight="1">
      <c r="A147" s="132">
        <v>145</v>
      </c>
      <c r="B147" s="133" t="s">
        <v>400</v>
      </c>
      <c r="C147" s="133" t="s">
        <v>1307</v>
      </c>
      <c r="D147" s="133" t="s">
        <v>1308</v>
      </c>
      <c r="E147" s="134" t="s">
        <v>1309</v>
      </c>
      <c r="F147" s="134" t="s">
        <v>322</v>
      </c>
      <c r="G147" s="135" t="s">
        <v>1310</v>
      </c>
      <c r="H147" s="136" t="s">
        <v>1311</v>
      </c>
      <c r="I147" s="136" t="s">
        <v>1311</v>
      </c>
      <c r="J147" s="133" t="s">
        <v>503</v>
      </c>
      <c r="K147" s="136" t="s">
        <v>1312</v>
      </c>
      <c r="L147" s="137">
        <v>500000000</v>
      </c>
      <c r="M147" s="138">
        <v>375000000</v>
      </c>
      <c r="N147" s="138">
        <v>30000000</v>
      </c>
      <c r="O147" s="139">
        <v>25500000</v>
      </c>
      <c r="P147" s="133" t="s">
        <v>408</v>
      </c>
      <c r="Q147" s="133" t="s">
        <v>409</v>
      </c>
      <c r="R147" s="133"/>
      <c r="S147" s="133"/>
      <c r="T147" s="134" t="s">
        <v>410</v>
      </c>
      <c r="U147" s="133" t="s">
        <v>410</v>
      </c>
      <c r="V147" s="133"/>
      <c r="W147" s="133" t="s">
        <v>411</v>
      </c>
      <c r="X147" s="133" t="s">
        <v>412</v>
      </c>
      <c r="Y147" s="140" t="s">
        <v>412</v>
      </c>
      <c r="Z147" s="141"/>
      <c r="AA147" s="141"/>
      <c r="AB147" s="142" t="s">
        <v>412</v>
      </c>
      <c r="AC147" s="141"/>
      <c r="AD147" s="133" t="s">
        <v>412</v>
      </c>
      <c r="AE147" s="142"/>
      <c r="AF147" s="133" t="s">
        <v>412</v>
      </c>
      <c r="AG147" s="133"/>
      <c r="AH147" s="133"/>
      <c r="AI147" s="133"/>
      <c r="AJ147" s="133"/>
      <c r="AK147" s="133" t="s">
        <v>432</v>
      </c>
      <c r="AL147" s="133"/>
      <c r="AM147" s="133"/>
      <c r="AN147" s="133" t="s">
        <v>414</v>
      </c>
      <c r="AO147" s="143"/>
    </row>
    <row r="148" spans="1:41" ht="15" customHeight="1">
      <c r="A148" s="144">
        <v>146</v>
      </c>
      <c r="B148" s="151" t="s">
        <v>400</v>
      </c>
      <c r="C148" s="59" t="s">
        <v>1313</v>
      </c>
      <c r="D148" s="145" t="s">
        <v>1314</v>
      </c>
      <c r="E148" s="145" t="s">
        <v>1315</v>
      </c>
      <c r="F148" s="145" t="s">
        <v>425</v>
      </c>
      <c r="G148" s="146" t="s">
        <v>1316</v>
      </c>
      <c r="H148" s="147" t="s">
        <v>1317</v>
      </c>
      <c r="I148" s="147" t="s">
        <v>1317</v>
      </c>
      <c r="J148" s="59" t="s">
        <v>521</v>
      </c>
      <c r="K148" s="147" t="s">
        <v>1318</v>
      </c>
      <c r="L148" s="148">
        <v>600000000</v>
      </c>
      <c r="M148" s="149">
        <v>450000000</v>
      </c>
      <c r="N148" s="149">
        <v>10000000</v>
      </c>
      <c r="O148" s="150">
        <v>8500000</v>
      </c>
      <c r="P148" s="59" t="s">
        <v>409</v>
      </c>
      <c r="Q148" s="59" t="s">
        <v>429</v>
      </c>
      <c r="R148" s="59"/>
      <c r="S148" s="59" t="s">
        <v>430</v>
      </c>
      <c r="T148" s="145" t="s">
        <v>410</v>
      </c>
      <c r="U148" s="59" t="s">
        <v>410</v>
      </c>
      <c r="V148" s="59"/>
      <c r="W148" s="59" t="s">
        <v>411</v>
      </c>
      <c r="X148" s="59" t="s">
        <v>412</v>
      </c>
      <c r="Y148" s="59" t="s">
        <v>412</v>
      </c>
      <c r="Z148" s="152"/>
      <c r="AA148" s="152" t="s">
        <v>412</v>
      </c>
      <c r="AB148" s="152"/>
      <c r="AC148" s="152"/>
      <c r="AD148" s="59" t="s">
        <v>412</v>
      </c>
      <c r="AE148" s="153" t="s">
        <v>412</v>
      </c>
      <c r="AF148" s="153"/>
      <c r="AG148" s="59"/>
      <c r="AH148" s="59"/>
      <c r="AI148" s="59"/>
      <c r="AJ148" s="59" t="s">
        <v>422</v>
      </c>
      <c r="AK148" s="59"/>
      <c r="AL148" s="59" t="s">
        <v>433</v>
      </c>
      <c r="AM148" s="59"/>
      <c r="AN148" s="59" t="s">
        <v>414</v>
      </c>
      <c r="AO148" s="57" t="s">
        <v>414</v>
      </c>
    </row>
    <row r="149" spans="1:41" ht="15" customHeight="1">
      <c r="A149" s="132">
        <v>147</v>
      </c>
      <c r="B149" s="133" t="s">
        <v>400</v>
      </c>
      <c r="C149" s="167" t="s">
        <v>1319</v>
      </c>
      <c r="D149" s="133" t="s">
        <v>1320</v>
      </c>
      <c r="E149" s="168" t="s">
        <v>1321</v>
      </c>
      <c r="F149" s="134" t="s">
        <v>322</v>
      </c>
      <c r="G149" s="135" t="s">
        <v>1322</v>
      </c>
      <c r="H149" s="136" t="s">
        <v>1323</v>
      </c>
      <c r="I149" s="136" t="s">
        <v>1323</v>
      </c>
      <c r="J149" s="134" t="s">
        <v>406</v>
      </c>
      <c r="K149" s="136" t="s">
        <v>1324</v>
      </c>
      <c r="L149" s="137">
        <v>300000000</v>
      </c>
      <c r="M149" s="138">
        <v>225000000</v>
      </c>
      <c r="N149" s="138">
        <v>20000000</v>
      </c>
      <c r="O149" s="139">
        <v>17000000</v>
      </c>
      <c r="P149" s="133" t="s">
        <v>408</v>
      </c>
      <c r="Q149" s="133" t="s">
        <v>409</v>
      </c>
      <c r="R149" s="133"/>
      <c r="S149" s="133"/>
      <c r="T149" s="134" t="s">
        <v>410</v>
      </c>
      <c r="U149" s="133" t="s">
        <v>410</v>
      </c>
      <c r="V149" s="133"/>
      <c r="W149" s="133" t="s">
        <v>411</v>
      </c>
      <c r="X149" s="133" t="s">
        <v>412</v>
      </c>
      <c r="Y149" s="140" t="s">
        <v>412</v>
      </c>
      <c r="Z149" s="141"/>
      <c r="AA149" s="142" t="s">
        <v>412</v>
      </c>
      <c r="AB149" s="142" t="s">
        <v>412</v>
      </c>
      <c r="AC149" s="141"/>
      <c r="AD149" s="133" t="s">
        <v>412</v>
      </c>
      <c r="AE149" s="142" t="s">
        <v>412</v>
      </c>
      <c r="AF149" s="133"/>
      <c r="AG149" s="133"/>
      <c r="AH149" s="133"/>
      <c r="AI149" s="133"/>
      <c r="AJ149" s="133"/>
      <c r="AK149" s="133"/>
      <c r="AL149" s="133"/>
      <c r="AM149" s="133" t="s">
        <v>414</v>
      </c>
      <c r="AN149" s="133" t="s">
        <v>414</v>
      </c>
      <c r="AO149" s="143" t="s">
        <v>414</v>
      </c>
    </row>
    <row r="150" spans="1:41" ht="15" customHeight="1">
      <c r="A150" s="144">
        <v>148</v>
      </c>
      <c r="B150" s="59" t="s">
        <v>400</v>
      </c>
      <c r="C150" s="59" t="s">
        <v>1325</v>
      </c>
      <c r="D150" s="59" t="s">
        <v>1326</v>
      </c>
      <c r="E150" s="145" t="s">
        <v>1327</v>
      </c>
      <c r="F150" s="145" t="s">
        <v>485</v>
      </c>
      <c r="G150" s="146" t="s">
        <v>1328</v>
      </c>
      <c r="H150" s="147" t="s">
        <v>1329</v>
      </c>
      <c r="I150" s="147" t="s">
        <v>1329</v>
      </c>
      <c r="J150" s="59" t="s">
        <v>406</v>
      </c>
      <c r="K150" s="147" t="s">
        <v>1330</v>
      </c>
      <c r="L150" s="148">
        <v>600000000</v>
      </c>
      <c r="M150" s="149">
        <v>450000000</v>
      </c>
      <c r="N150" s="149">
        <v>20000000</v>
      </c>
      <c r="O150" s="150">
        <v>17000000</v>
      </c>
      <c r="P150" s="59" t="s">
        <v>409</v>
      </c>
      <c r="Q150" s="59"/>
      <c r="R150" s="59"/>
      <c r="S150" s="59"/>
      <c r="T150" s="145" t="s">
        <v>410</v>
      </c>
      <c r="U150" s="59" t="s">
        <v>410</v>
      </c>
      <c r="V150" s="59" t="s">
        <v>410</v>
      </c>
      <c r="W150" s="59" t="s">
        <v>411</v>
      </c>
      <c r="X150" s="59" t="s">
        <v>412</v>
      </c>
      <c r="Y150" s="151" t="s">
        <v>412</v>
      </c>
      <c r="Z150" s="152"/>
      <c r="AA150" s="152" t="s">
        <v>412</v>
      </c>
      <c r="AB150" s="152"/>
      <c r="AC150" s="152"/>
      <c r="AD150" s="59" t="s">
        <v>412</v>
      </c>
      <c r="AE150" s="153"/>
      <c r="AF150" s="59"/>
      <c r="AG150" s="59"/>
      <c r="AH150" s="59"/>
      <c r="AI150" s="59"/>
      <c r="AJ150" s="59" t="s">
        <v>422</v>
      </c>
      <c r="AK150" s="59"/>
      <c r="AL150" s="59"/>
      <c r="AM150" s="59" t="s">
        <v>414</v>
      </c>
      <c r="AN150" s="59" t="s">
        <v>414</v>
      </c>
      <c r="AO150" s="57"/>
    </row>
    <row r="151" spans="1:41" ht="15" customHeight="1">
      <c r="A151" s="132">
        <v>149</v>
      </c>
      <c r="B151" s="133" t="s">
        <v>400</v>
      </c>
      <c r="C151" s="133" t="s">
        <v>1331</v>
      </c>
      <c r="D151" s="133" t="s">
        <v>1332</v>
      </c>
      <c r="E151" s="134" t="s">
        <v>1333</v>
      </c>
      <c r="F151" s="134" t="s">
        <v>322</v>
      </c>
      <c r="G151" s="135" t="s">
        <v>1334</v>
      </c>
      <c r="H151" s="136" t="s">
        <v>1335</v>
      </c>
      <c r="I151" s="136" t="s">
        <v>1335</v>
      </c>
      <c r="J151" s="133" t="s">
        <v>406</v>
      </c>
      <c r="K151" s="136" t="s">
        <v>1336</v>
      </c>
      <c r="L151" s="137">
        <v>800000000</v>
      </c>
      <c r="M151" s="138">
        <v>600000000</v>
      </c>
      <c r="N151" s="138">
        <v>60000000</v>
      </c>
      <c r="O151" s="139">
        <v>51000000</v>
      </c>
      <c r="P151" s="133" t="s">
        <v>408</v>
      </c>
      <c r="Q151" s="133" t="s">
        <v>409</v>
      </c>
      <c r="R151" s="133"/>
      <c r="S151" s="133"/>
      <c r="T151" s="134" t="s">
        <v>410</v>
      </c>
      <c r="U151" s="133" t="s">
        <v>410</v>
      </c>
      <c r="V151" s="133" t="s">
        <v>410</v>
      </c>
      <c r="W151" s="133" t="s">
        <v>411</v>
      </c>
      <c r="X151" s="133" t="s">
        <v>412</v>
      </c>
      <c r="Y151" s="140" t="s">
        <v>412</v>
      </c>
      <c r="Z151" s="141"/>
      <c r="AA151" s="141"/>
      <c r="AB151" s="142" t="s">
        <v>412</v>
      </c>
      <c r="AC151" s="142" t="s">
        <v>412</v>
      </c>
      <c r="AD151" s="133"/>
      <c r="AE151" s="142" t="s">
        <v>412</v>
      </c>
      <c r="AF151" s="142" t="s">
        <v>412</v>
      </c>
      <c r="AG151" s="133" t="s">
        <v>413</v>
      </c>
      <c r="AH151" s="133" t="s">
        <v>431</v>
      </c>
      <c r="AI151" s="133" t="s">
        <v>446</v>
      </c>
      <c r="AJ151" s="133"/>
      <c r="AK151" s="133"/>
      <c r="AL151" s="133"/>
      <c r="AM151" s="133" t="s">
        <v>414</v>
      </c>
      <c r="AN151" s="133" t="s">
        <v>414</v>
      </c>
      <c r="AO151" s="143"/>
    </row>
    <row r="152" spans="1:41" ht="15" customHeight="1">
      <c r="A152" s="144">
        <v>150</v>
      </c>
      <c r="B152" s="59" t="s">
        <v>400</v>
      </c>
      <c r="C152" s="145" t="s">
        <v>1337</v>
      </c>
      <c r="D152" s="59" t="s">
        <v>1338</v>
      </c>
      <c r="E152" s="145" t="s">
        <v>1339</v>
      </c>
      <c r="F152" s="145" t="s">
        <v>485</v>
      </c>
      <c r="G152" s="146" t="s">
        <v>1340</v>
      </c>
      <c r="H152" s="147" t="s">
        <v>1341</v>
      </c>
      <c r="I152" s="147" t="s">
        <v>1341</v>
      </c>
      <c r="J152" s="145" t="s">
        <v>480</v>
      </c>
      <c r="K152" s="147" t="s">
        <v>549</v>
      </c>
      <c r="L152" s="148">
        <v>300000000</v>
      </c>
      <c r="M152" s="149">
        <v>225000000</v>
      </c>
      <c r="N152" s="149">
        <v>60000000</v>
      </c>
      <c r="O152" s="150">
        <v>51000000</v>
      </c>
      <c r="P152" s="59" t="s">
        <v>409</v>
      </c>
      <c r="Q152" s="59"/>
      <c r="R152" s="59"/>
      <c r="S152" s="59"/>
      <c r="T152" s="145" t="s">
        <v>410</v>
      </c>
      <c r="U152" s="59" t="s">
        <v>410</v>
      </c>
      <c r="V152" s="59" t="s">
        <v>410</v>
      </c>
      <c r="W152" s="59" t="s">
        <v>411</v>
      </c>
      <c r="X152" s="59" t="s">
        <v>412</v>
      </c>
      <c r="Y152" s="151" t="s">
        <v>412</v>
      </c>
      <c r="Z152" s="152"/>
      <c r="AA152" s="152"/>
      <c r="AB152" s="153" t="s">
        <v>412</v>
      </c>
      <c r="AC152" s="152"/>
      <c r="AD152" s="59"/>
      <c r="AE152" s="153"/>
      <c r="AF152" s="59" t="s">
        <v>412</v>
      </c>
      <c r="AG152" s="59"/>
      <c r="AH152" s="59"/>
      <c r="AI152" s="59"/>
      <c r="AJ152" s="59"/>
      <c r="AK152" s="59"/>
      <c r="AL152" s="59"/>
      <c r="AM152" s="59"/>
      <c r="AN152" s="59"/>
      <c r="AO152" s="57" t="s">
        <v>414</v>
      </c>
    </row>
    <row r="153" spans="1:41" ht="15" customHeight="1">
      <c r="A153" s="132">
        <v>151</v>
      </c>
      <c r="B153" s="140" t="s">
        <v>400</v>
      </c>
      <c r="C153" s="133" t="s">
        <v>1342</v>
      </c>
      <c r="D153" s="133" t="s">
        <v>1343</v>
      </c>
      <c r="E153" s="134" t="s">
        <v>1344</v>
      </c>
      <c r="F153" s="134" t="s">
        <v>485</v>
      </c>
      <c r="G153" s="135" t="s">
        <v>1345</v>
      </c>
      <c r="H153" s="154" t="s">
        <v>1346</v>
      </c>
      <c r="I153" s="154" t="s">
        <v>1346</v>
      </c>
      <c r="J153" s="133" t="s">
        <v>406</v>
      </c>
      <c r="K153" s="154" t="s">
        <v>1347</v>
      </c>
      <c r="L153" s="137">
        <v>600000000</v>
      </c>
      <c r="M153" s="138">
        <v>450000000</v>
      </c>
      <c r="N153" s="138">
        <v>60000000</v>
      </c>
      <c r="O153" s="139">
        <v>51000000</v>
      </c>
      <c r="P153" s="140" t="s">
        <v>409</v>
      </c>
      <c r="Q153" s="140"/>
      <c r="R153" s="140"/>
      <c r="S153" s="133"/>
      <c r="T153" s="134" t="s">
        <v>410</v>
      </c>
      <c r="U153" s="133" t="s">
        <v>410</v>
      </c>
      <c r="V153" s="140"/>
      <c r="W153" s="133" t="s">
        <v>411</v>
      </c>
      <c r="X153" s="133" t="s">
        <v>412</v>
      </c>
      <c r="Y153" s="140" t="s">
        <v>412</v>
      </c>
      <c r="Z153" s="141"/>
      <c r="AA153" s="141" t="s">
        <v>412</v>
      </c>
      <c r="AB153" s="142" t="s">
        <v>412</v>
      </c>
      <c r="AC153" s="141"/>
      <c r="AD153" s="133"/>
      <c r="AE153" s="142"/>
      <c r="AF153" s="142" t="s">
        <v>412</v>
      </c>
      <c r="AG153" s="133"/>
      <c r="AH153" s="133"/>
      <c r="AI153" s="133"/>
      <c r="AJ153" s="133"/>
      <c r="AK153" s="133"/>
      <c r="AL153" s="133"/>
      <c r="AM153" s="133" t="s">
        <v>414</v>
      </c>
      <c r="AN153" s="133" t="s">
        <v>414</v>
      </c>
      <c r="AO153" s="143" t="s">
        <v>414</v>
      </c>
    </row>
    <row r="154" spans="1:41" ht="15" customHeight="1">
      <c r="A154" s="144">
        <v>152</v>
      </c>
      <c r="B154" s="59" t="s">
        <v>400</v>
      </c>
      <c r="C154" s="59" t="s">
        <v>1348</v>
      </c>
      <c r="D154" s="59" t="s">
        <v>1349</v>
      </c>
      <c r="E154" s="145" t="s">
        <v>1350</v>
      </c>
      <c r="F154" s="145" t="s">
        <v>425</v>
      </c>
      <c r="G154" s="146" t="s">
        <v>1351</v>
      </c>
      <c r="H154" s="147" t="s">
        <v>1352</v>
      </c>
      <c r="I154" s="147" t="s">
        <v>1352</v>
      </c>
      <c r="J154" s="59" t="s">
        <v>406</v>
      </c>
      <c r="K154" s="147" t="s">
        <v>1353</v>
      </c>
      <c r="L154" s="148">
        <v>300000000</v>
      </c>
      <c r="M154" s="149">
        <v>225000000</v>
      </c>
      <c r="N154" s="149">
        <v>10000000</v>
      </c>
      <c r="O154" s="150">
        <v>8500000</v>
      </c>
      <c r="P154" s="59" t="s">
        <v>409</v>
      </c>
      <c r="Q154" s="59" t="s">
        <v>429</v>
      </c>
      <c r="R154" s="59"/>
      <c r="S154" s="59" t="s">
        <v>430</v>
      </c>
      <c r="T154" s="145" t="s">
        <v>410</v>
      </c>
      <c r="U154" s="59" t="s">
        <v>410</v>
      </c>
      <c r="V154" s="59" t="s">
        <v>410</v>
      </c>
      <c r="W154" s="59" t="s">
        <v>411</v>
      </c>
      <c r="X154" s="59" t="s">
        <v>412</v>
      </c>
      <c r="Y154" s="59" t="s">
        <v>412</v>
      </c>
      <c r="Z154" s="152"/>
      <c r="AA154" s="152"/>
      <c r="AB154" s="152"/>
      <c r="AC154" s="152"/>
      <c r="AD154" s="59"/>
      <c r="AE154" s="153" t="s">
        <v>412</v>
      </c>
      <c r="AF154" s="59"/>
      <c r="AG154" s="59" t="s">
        <v>413</v>
      </c>
      <c r="AH154" s="59"/>
      <c r="AI154" s="59"/>
      <c r="AJ154" s="59" t="s">
        <v>422</v>
      </c>
      <c r="AK154" s="59"/>
      <c r="AL154" s="59"/>
      <c r="AM154" s="59" t="s">
        <v>414</v>
      </c>
      <c r="AN154" s="59" t="s">
        <v>414</v>
      </c>
      <c r="AO154" s="57" t="s">
        <v>414</v>
      </c>
    </row>
    <row r="155" spans="1:41" ht="15" customHeight="1">
      <c r="A155" s="132">
        <v>153</v>
      </c>
      <c r="B155" s="133" t="s">
        <v>400</v>
      </c>
      <c r="C155" s="134" t="s">
        <v>1354</v>
      </c>
      <c r="D155" s="133" t="s">
        <v>1355</v>
      </c>
      <c r="E155" s="134" t="s">
        <v>1356</v>
      </c>
      <c r="F155" s="134" t="s">
        <v>485</v>
      </c>
      <c r="G155" s="135" t="s">
        <v>1357</v>
      </c>
      <c r="H155" s="136" t="s">
        <v>1358</v>
      </c>
      <c r="I155" s="136" t="s">
        <v>1358</v>
      </c>
      <c r="J155" s="134" t="s">
        <v>730</v>
      </c>
      <c r="K155" s="136" t="s">
        <v>1359</v>
      </c>
      <c r="L155" s="137">
        <v>300000000</v>
      </c>
      <c r="M155" s="138">
        <v>225000000</v>
      </c>
      <c r="N155" s="138">
        <v>10000000</v>
      </c>
      <c r="O155" s="139">
        <v>8500000</v>
      </c>
      <c r="P155" s="133" t="s">
        <v>409</v>
      </c>
      <c r="Q155" s="133"/>
      <c r="R155" s="133"/>
      <c r="S155" s="133"/>
      <c r="T155" s="134" t="s">
        <v>410</v>
      </c>
      <c r="U155" s="133" t="s">
        <v>410</v>
      </c>
      <c r="V155" s="133" t="s">
        <v>410</v>
      </c>
      <c r="W155" s="133" t="s">
        <v>411</v>
      </c>
      <c r="X155" s="133" t="s">
        <v>412</v>
      </c>
      <c r="Y155" s="140" t="s">
        <v>412</v>
      </c>
      <c r="Z155" s="141"/>
      <c r="AA155" s="141"/>
      <c r="AB155" s="141"/>
      <c r="AC155" s="141"/>
      <c r="AD155" s="133"/>
      <c r="AE155" s="142"/>
      <c r="AF155" s="133" t="s">
        <v>412</v>
      </c>
      <c r="AG155" s="133"/>
      <c r="AH155" s="133"/>
      <c r="AI155" s="133"/>
      <c r="AJ155" s="133"/>
      <c r="AK155" s="133"/>
      <c r="AL155" s="133"/>
      <c r="AM155" s="133" t="s">
        <v>414</v>
      </c>
      <c r="AN155" s="133" t="s">
        <v>414</v>
      </c>
      <c r="AO155" s="143" t="s">
        <v>414</v>
      </c>
    </row>
    <row r="156" spans="1:41" ht="15" customHeight="1">
      <c r="A156" s="144">
        <v>154</v>
      </c>
      <c r="B156" s="59" t="s">
        <v>400</v>
      </c>
      <c r="C156" s="59" t="s">
        <v>1360</v>
      </c>
      <c r="D156" s="59" t="s">
        <v>1361</v>
      </c>
      <c r="E156" s="145" t="s">
        <v>1362</v>
      </c>
      <c r="F156" s="145" t="s">
        <v>485</v>
      </c>
      <c r="G156" s="146" t="s">
        <v>1363</v>
      </c>
      <c r="H156" s="147" t="s">
        <v>1364</v>
      </c>
      <c r="I156" s="147" t="s">
        <v>1364</v>
      </c>
      <c r="J156" s="59" t="s">
        <v>406</v>
      </c>
      <c r="K156" s="147" t="s">
        <v>1365</v>
      </c>
      <c r="L156" s="148">
        <v>300000000</v>
      </c>
      <c r="M156" s="149">
        <v>225000000</v>
      </c>
      <c r="N156" s="149">
        <v>50000000</v>
      </c>
      <c r="O156" s="150">
        <v>42500000</v>
      </c>
      <c r="P156" s="59" t="s">
        <v>409</v>
      </c>
      <c r="Q156" s="59"/>
      <c r="R156" s="59"/>
      <c r="S156" s="59"/>
      <c r="T156" s="145" t="s">
        <v>410</v>
      </c>
      <c r="U156" s="59" t="s">
        <v>410</v>
      </c>
      <c r="V156" s="59" t="s">
        <v>410</v>
      </c>
      <c r="W156" s="59" t="s">
        <v>411</v>
      </c>
      <c r="X156" s="59" t="s">
        <v>412</v>
      </c>
      <c r="Y156" s="151" t="s">
        <v>412</v>
      </c>
      <c r="Z156" s="152"/>
      <c r="AA156" s="152"/>
      <c r="AB156" s="153" t="s">
        <v>412</v>
      </c>
      <c r="AC156" s="153" t="s">
        <v>412</v>
      </c>
      <c r="AD156" s="59" t="s">
        <v>412</v>
      </c>
      <c r="AE156" s="153"/>
      <c r="AF156" s="153" t="s">
        <v>412</v>
      </c>
      <c r="AG156" s="59" t="s">
        <v>431</v>
      </c>
      <c r="AH156" s="59"/>
      <c r="AI156" s="59"/>
      <c r="AJ156" s="59" t="s">
        <v>422</v>
      </c>
      <c r="AK156" s="59"/>
      <c r="AL156" s="59" t="s">
        <v>433</v>
      </c>
      <c r="AM156" s="146"/>
      <c r="AN156" s="169" t="s">
        <v>414</v>
      </c>
      <c r="AO156" s="57"/>
    </row>
    <row r="157" spans="1:41" ht="15" customHeight="1">
      <c r="A157" s="132">
        <v>155</v>
      </c>
      <c r="B157" s="140" t="s">
        <v>400</v>
      </c>
      <c r="C157" s="134" t="s">
        <v>1366</v>
      </c>
      <c r="D157" s="134" t="s">
        <v>1367</v>
      </c>
      <c r="E157" s="134" t="s">
        <v>1368</v>
      </c>
      <c r="F157" s="134" t="s">
        <v>571</v>
      </c>
      <c r="G157" s="136" t="s">
        <v>1369</v>
      </c>
      <c r="H157" s="136" t="s">
        <v>1370</v>
      </c>
      <c r="I157" s="136" t="s">
        <v>1370</v>
      </c>
      <c r="J157" s="133" t="s">
        <v>542</v>
      </c>
      <c r="K157" s="136" t="s">
        <v>1371</v>
      </c>
      <c r="L157" s="137">
        <v>300000000</v>
      </c>
      <c r="M157" s="138">
        <v>225000000</v>
      </c>
      <c r="N157" s="138">
        <v>40000000</v>
      </c>
      <c r="O157" s="139">
        <v>34000000</v>
      </c>
      <c r="P157" s="140" t="s">
        <v>429</v>
      </c>
      <c r="Q157" s="140" t="s">
        <v>409</v>
      </c>
      <c r="R157" s="140"/>
      <c r="S157" s="133" t="s">
        <v>430</v>
      </c>
      <c r="T157" s="134"/>
      <c r="U157" s="133" t="s">
        <v>410</v>
      </c>
      <c r="V157" s="133" t="s">
        <v>410</v>
      </c>
      <c r="W157" s="133" t="s">
        <v>411</v>
      </c>
      <c r="X157" s="133" t="s">
        <v>412</v>
      </c>
      <c r="Y157" s="140"/>
      <c r="Z157" s="140" t="s">
        <v>412</v>
      </c>
      <c r="AA157" s="140"/>
      <c r="AB157" s="140"/>
      <c r="AC157" s="140"/>
      <c r="AD157" s="133" t="s">
        <v>412</v>
      </c>
      <c r="AE157" s="133"/>
      <c r="AF157" s="140"/>
      <c r="AG157" s="140"/>
      <c r="AH157" s="140"/>
      <c r="AI157" s="140"/>
      <c r="AJ157" s="140"/>
      <c r="AK157" s="140"/>
      <c r="AL157" s="140"/>
      <c r="AM157" s="133" t="s">
        <v>414</v>
      </c>
      <c r="AN157" s="140"/>
      <c r="AO157" s="161"/>
    </row>
    <row r="158" spans="1:41" ht="15" customHeight="1">
      <c r="A158" s="144">
        <v>156</v>
      </c>
      <c r="B158" s="59" t="s">
        <v>400</v>
      </c>
      <c r="C158" s="59" t="s">
        <v>1372</v>
      </c>
      <c r="D158" s="59" t="s">
        <v>1373</v>
      </c>
      <c r="E158" s="145" t="s">
        <v>1374</v>
      </c>
      <c r="F158" s="145" t="s">
        <v>425</v>
      </c>
      <c r="G158" s="146" t="s">
        <v>1375</v>
      </c>
      <c r="H158" s="147" t="s">
        <v>1376</v>
      </c>
      <c r="I158" s="147" t="s">
        <v>1376</v>
      </c>
      <c r="J158" s="59" t="s">
        <v>420</v>
      </c>
      <c r="K158" s="147" t="s">
        <v>1024</v>
      </c>
      <c r="L158" s="148">
        <v>300000000</v>
      </c>
      <c r="M158" s="149">
        <v>225000000</v>
      </c>
      <c r="N158" s="149">
        <v>50000000</v>
      </c>
      <c r="O158" s="150">
        <v>42500000</v>
      </c>
      <c r="P158" s="59" t="s">
        <v>409</v>
      </c>
      <c r="Q158" s="59" t="s">
        <v>429</v>
      </c>
      <c r="R158" s="59"/>
      <c r="S158" s="59" t="s">
        <v>430</v>
      </c>
      <c r="T158" s="145" t="s">
        <v>410</v>
      </c>
      <c r="U158" s="59" t="s">
        <v>410</v>
      </c>
      <c r="V158" s="59"/>
      <c r="W158" s="59" t="s">
        <v>411</v>
      </c>
      <c r="X158" s="59" t="s">
        <v>412</v>
      </c>
      <c r="Y158" s="59" t="s">
        <v>412</v>
      </c>
      <c r="Z158" s="152"/>
      <c r="AA158" s="152"/>
      <c r="AB158" s="152"/>
      <c r="AC158" s="152"/>
      <c r="AD158" s="59"/>
      <c r="AE158" s="153"/>
      <c r="AF158" s="59" t="s">
        <v>412</v>
      </c>
      <c r="AG158" s="59"/>
      <c r="AH158" s="59"/>
      <c r="AI158" s="59"/>
      <c r="AJ158" s="59"/>
      <c r="AK158" s="59"/>
      <c r="AL158" s="59"/>
      <c r="AM158" s="59" t="s">
        <v>414</v>
      </c>
      <c r="AN158" s="59"/>
      <c r="AO158" s="57"/>
    </row>
    <row r="159" spans="1:41" ht="15" customHeight="1">
      <c r="A159" s="132">
        <v>157</v>
      </c>
      <c r="B159" s="133" t="s">
        <v>400</v>
      </c>
      <c r="C159" s="167" t="s">
        <v>1377</v>
      </c>
      <c r="D159" s="133" t="s">
        <v>1378</v>
      </c>
      <c r="E159" s="168" t="s">
        <v>1379</v>
      </c>
      <c r="F159" s="134" t="s">
        <v>322</v>
      </c>
      <c r="G159" s="154" t="s">
        <v>1380</v>
      </c>
      <c r="H159" s="136" t="s">
        <v>1381</v>
      </c>
      <c r="I159" s="136" t="s">
        <v>1381</v>
      </c>
      <c r="J159" s="134" t="s">
        <v>488</v>
      </c>
      <c r="K159" s="136" t="s">
        <v>1382</v>
      </c>
      <c r="L159" s="137">
        <v>300000000</v>
      </c>
      <c r="M159" s="138">
        <v>225000000</v>
      </c>
      <c r="N159" s="138">
        <v>10000000</v>
      </c>
      <c r="O159" s="139">
        <v>8500000</v>
      </c>
      <c r="P159" s="133" t="s">
        <v>408</v>
      </c>
      <c r="Q159" s="133" t="s">
        <v>409</v>
      </c>
      <c r="R159" s="133"/>
      <c r="S159" s="133"/>
      <c r="T159" s="134" t="s">
        <v>410</v>
      </c>
      <c r="U159" s="133" t="s">
        <v>410</v>
      </c>
      <c r="V159" s="133" t="s">
        <v>410</v>
      </c>
      <c r="W159" s="133" t="s">
        <v>411</v>
      </c>
      <c r="X159" s="133" t="s">
        <v>412</v>
      </c>
      <c r="Y159" s="140" t="s">
        <v>412</v>
      </c>
      <c r="Z159" s="141"/>
      <c r="AA159" s="141"/>
      <c r="AB159" s="141"/>
      <c r="AC159" s="141"/>
      <c r="AD159" s="133"/>
      <c r="AE159" s="142"/>
      <c r="AF159" s="133"/>
      <c r="AG159" s="133"/>
      <c r="AH159" s="133"/>
      <c r="AI159" s="133"/>
      <c r="AJ159" s="133"/>
      <c r="AK159" s="133"/>
      <c r="AL159" s="133"/>
      <c r="AM159" s="133" t="s">
        <v>414</v>
      </c>
      <c r="AN159" s="133"/>
      <c r="AO159" s="143" t="s">
        <v>414</v>
      </c>
    </row>
    <row r="160" spans="1:41" s="48" customFormat="1" ht="15" customHeight="1">
      <c r="A160" s="144">
        <v>158</v>
      </c>
      <c r="B160" s="59" t="s">
        <v>400</v>
      </c>
      <c r="C160" s="145" t="s">
        <v>1383</v>
      </c>
      <c r="D160" s="59" t="s">
        <v>1384</v>
      </c>
      <c r="E160" s="145" t="s">
        <v>1385</v>
      </c>
      <c r="F160" s="145" t="s">
        <v>485</v>
      </c>
      <c r="G160" s="146" t="s">
        <v>1386</v>
      </c>
      <c r="H160" s="147" t="s">
        <v>1387</v>
      </c>
      <c r="I160" s="147" t="s">
        <v>1387</v>
      </c>
      <c r="J160" s="145" t="s">
        <v>535</v>
      </c>
      <c r="K160" s="147" t="s">
        <v>1388</v>
      </c>
      <c r="L160" s="148">
        <v>300000000</v>
      </c>
      <c r="M160" s="149">
        <v>225000000</v>
      </c>
      <c r="N160" s="149">
        <v>10000000</v>
      </c>
      <c r="O160" s="150">
        <v>8500000</v>
      </c>
      <c r="P160" s="59" t="s">
        <v>409</v>
      </c>
      <c r="Q160" s="59"/>
      <c r="R160" s="59"/>
      <c r="S160" s="59"/>
      <c r="T160" s="145" t="s">
        <v>410</v>
      </c>
      <c r="U160" s="59" t="s">
        <v>410</v>
      </c>
      <c r="V160" s="59" t="s">
        <v>410</v>
      </c>
      <c r="W160" s="59" t="s">
        <v>411</v>
      </c>
      <c r="X160" s="59" t="s">
        <v>412</v>
      </c>
      <c r="Y160" s="151" t="s">
        <v>412</v>
      </c>
      <c r="Z160" s="152"/>
      <c r="AA160" s="152" t="s">
        <v>412</v>
      </c>
      <c r="AB160" s="152"/>
      <c r="AC160" s="153" t="s">
        <v>412</v>
      </c>
      <c r="AD160" s="59"/>
      <c r="AE160" s="153"/>
      <c r="AF160" s="59"/>
      <c r="AG160" s="59"/>
      <c r="AH160" s="59"/>
      <c r="AI160" s="59"/>
      <c r="AJ160" s="59"/>
      <c r="AK160" s="59"/>
      <c r="AL160" s="59"/>
      <c r="AM160" s="59" t="s">
        <v>414</v>
      </c>
      <c r="AN160" s="59"/>
      <c r="AO160" s="57" t="s">
        <v>414</v>
      </c>
    </row>
    <row r="161" spans="1:41" ht="15" customHeight="1">
      <c r="A161" s="132">
        <v>159</v>
      </c>
      <c r="B161" s="140" t="s">
        <v>400</v>
      </c>
      <c r="C161" s="134" t="s">
        <v>1389</v>
      </c>
      <c r="D161" s="134" t="s">
        <v>1390</v>
      </c>
      <c r="E161" s="134" t="s">
        <v>1391</v>
      </c>
      <c r="F161" s="134" t="s">
        <v>571</v>
      </c>
      <c r="G161" s="136" t="s">
        <v>1392</v>
      </c>
      <c r="H161" s="136" t="s">
        <v>1393</v>
      </c>
      <c r="I161" s="136" t="s">
        <v>1393</v>
      </c>
      <c r="J161" s="133" t="s">
        <v>521</v>
      </c>
      <c r="K161" s="136" t="s">
        <v>1394</v>
      </c>
      <c r="L161" s="137">
        <v>400000000</v>
      </c>
      <c r="M161" s="138">
        <v>300000000</v>
      </c>
      <c r="N161" s="138">
        <v>10000000</v>
      </c>
      <c r="O161" s="139">
        <v>8500000</v>
      </c>
      <c r="P161" s="140" t="s">
        <v>429</v>
      </c>
      <c r="Q161" s="140" t="s">
        <v>409</v>
      </c>
      <c r="R161" s="140"/>
      <c r="S161" s="133" t="s">
        <v>430</v>
      </c>
      <c r="T161" s="134"/>
      <c r="U161" s="133" t="s">
        <v>410</v>
      </c>
      <c r="V161" s="140"/>
      <c r="W161" s="133" t="s">
        <v>411</v>
      </c>
      <c r="X161" s="133" t="s">
        <v>412</v>
      </c>
      <c r="Y161" s="140"/>
      <c r="Z161" s="140" t="s">
        <v>412</v>
      </c>
      <c r="AA161" s="140" t="s">
        <v>412</v>
      </c>
      <c r="AB161" s="133" t="s">
        <v>412</v>
      </c>
      <c r="AC161" s="133" t="s">
        <v>412</v>
      </c>
      <c r="AD161" s="134"/>
      <c r="AE161" s="133"/>
      <c r="AF161" s="140"/>
      <c r="AG161" s="133" t="s">
        <v>431</v>
      </c>
      <c r="AH161" s="140"/>
      <c r="AI161" s="133"/>
      <c r="AJ161" s="140"/>
      <c r="AK161" s="140"/>
      <c r="AL161" s="133" t="s">
        <v>433</v>
      </c>
      <c r="AM161" s="133" t="s">
        <v>414</v>
      </c>
      <c r="AN161" s="140"/>
      <c r="AO161" s="161"/>
    </row>
    <row r="162" spans="1:41" ht="15" customHeight="1">
      <c r="A162" s="144">
        <v>160</v>
      </c>
      <c r="B162" s="59" t="s">
        <v>400</v>
      </c>
      <c r="C162" s="59" t="s">
        <v>1395</v>
      </c>
      <c r="D162" s="59" t="s">
        <v>1396</v>
      </c>
      <c r="E162" s="145" t="s">
        <v>1397</v>
      </c>
      <c r="F162" s="145" t="s">
        <v>322</v>
      </c>
      <c r="G162" s="146" t="s">
        <v>1398</v>
      </c>
      <c r="H162" s="147" t="s">
        <v>1399</v>
      </c>
      <c r="I162" s="147" t="s">
        <v>1399</v>
      </c>
      <c r="J162" s="59" t="s">
        <v>466</v>
      </c>
      <c r="K162" s="147" t="s">
        <v>1400</v>
      </c>
      <c r="L162" s="148">
        <v>300000000</v>
      </c>
      <c r="M162" s="149">
        <v>225000000</v>
      </c>
      <c r="N162" s="149">
        <v>30000000</v>
      </c>
      <c r="O162" s="150">
        <v>25500000</v>
      </c>
      <c r="P162" s="59" t="s">
        <v>408</v>
      </c>
      <c r="Q162" s="59" t="s">
        <v>409</v>
      </c>
      <c r="R162" s="59"/>
      <c r="S162" s="59"/>
      <c r="T162" s="145" t="s">
        <v>410</v>
      </c>
      <c r="U162" s="59" t="s">
        <v>410</v>
      </c>
      <c r="V162" s="59"/>
      <c r="W162" s="59" t="s">
        <v>411</v>
      </c>
      <c r="X162" s="59" t="s">
        <v>412</v>
      </c>
      <c r="Y162" s="151" t="s">
        <v>412</v>
      </c>
      <c r="Z162" s="152"/>
      <c r="AA162" s="152" t="s">
        <v>412</v>
      </c>
      <c r="AB162" s="152"/>
      <c r="AC162" s="152"/>
      <c r="AD162" s="59" t="s">
        <v>412</v>
      </c>
      <c r="AE162" s="153"/>
      <c r="AF162" s="59" t="s">
        <v>412</v>
      </c>
      <c r="AG162" s="59"/>
      <c r="AH162" s="59"/>
      <c r="AI162" s="59"/>
      <c r="AJ162" s="59"/>
      <c r="AK162" s="59"/>
      <c r="AL162" s="59"/>
      <c r="AM162" s="59" t="s">
        <v>414</v>
      </c>
      <c r="AN162" s="59"/>
      <c r="AO162" s="57" t="s">
        <v>414</v>
      </c>
    </row>
    <row r="163" spans="1:41" ht="15" customHeight="1">
      <c r="A163" s="132">
        <v>161</v>
      </c>
      <c r="B163" s="133" t="s">
        <v>400</v>
      </c>
      <c r="C163" s="134" t="s">
        <v>1401</v>
      </c>
      <c r="D163" s="133" t="s">
        <v>1402</v>
      </c>
      <c r="E163" s="134" t="s">
        <v>1403</v>
      </c>
      <c r="F163" s="134" t="s">
        <v>322</v>
      </c>
      <c r="G163" s="135" t="s">
        <v>1404</v>
      </c>
      <c r="H163" s="136" t="s">
        <v>1405</v>
      </c>
      <c r="I163" s="136" t="s">
        <v>1405</v>
      </c>
      <c r="J163" s="134" t="s">
        <v>730</v>
      </c>
      <c r="K163" s="136" t="s">
        <v>1406</v>
      </c>
      <c r="L163" s="137">
        <v>500000000</v>
      </c>
      <c r="M163" s="138">
        <v>375000000</v>
      </c>
      <c r="N163" s="138">
        <v>10000000</v>
      </c>
      <c r="O163" s="139">
        <v>8500000</v>
      </c>
      <c r="P163" s="133" t="s">
        <v>408</v>
      </c>
      <c r="Q163" s="133" t="s">
        <v>409</v>
      </c>
      <c r="R163" s="133"/>
      <c r="S163" s="133"/>
      <c r="T163" s="134" t="s">
        <v>410</v>
      </c>
      <c r="U163" s="133" t="s">
        <v>410</v>
      </c>
      <c r="V163" s="133" t="s">
        <v>410</v>
      </c>
      <c r="W163" s="133" t="s">
        <v>411</v>
      </c>
      <c r="X163" s="133" t="s">
        <v>412</v>
      </c>
      <c r="Y163" s="140" t="s">
        <v>412</v>
      </c>
      <c r="Z163" s="141"/>
      <c r="AA163" s="141"/>
      <c r="AB163" s="142" t="s">
        <v>412</v>
      </c>
      <c r="AC163" s="141"/>
      <c r="AD163" s="133" t="s">
        <v>412</v>
      </c>
      <c r="AE163" s="142"/>
      <c r="AF163" s="133"/>
      <c r="AG163" s="133"/>
      <c r="AH163" s="133"/>
      <c r="AI163" s="133"/>
      <c r="AJ163" s="133" t="s">
        <v>422</v>
      </c>
      <c r="AK163" s="133"/>
      <c r="AL163" s="133"/>
      <c r="AM163" s="133" t="s">
        <v>414</v>
      </c>
      <c r="AN163" s="133"/>
      <c r="AO163" s="143"/>
    </row>
    <row r="164" spans="1:41" ht="15" customHeight="1">
      <c r="A164" s="144">
        <v>162</v>
      </c>
      <c r="B164" s="151" t="s">
        <v>400</v>
      </c>
      <c r="C164" s="59" t="s">
        <v>1407</v>
      </c>
      <c r="D164" s="145" t="s">
        <v>1408</v>
      </c>
      <c r="E164" s="145" t="s">
        <v>1409</v>
      </c>
      <c r="F164" s="165" t="s">
        <v>485</v>
      </c>
      <c r="G164" s="146" t="s">
        <v>1410</v>
      </c>
      <c r="H164" s="156" t="s">
        <v>1411</v>
      </c>
      <c r="I164" s="159" t="s">
        <v>1412</v>
      </c>
      <c r="J164" s="59" t="s">
        <v>406</v>
      </c>
      <c r="K164" s="147" t="s">
        <v>1413</v>
      </c>
      <c r="L164" s="148">
        <v>500000000</v>
      </c>
      <c r="M164" s="149">
        <v>375000000</v>
      </c>
      <c r="N164" s="149">
        <v>10000000</v>
      </c>
      <c r="O164" s="150">
        <v>8500000</v>
      </c>
      <c r="P164" s="59" t="s">
        <v>409</v>
      </c>
      <c r="Q164" s="59"/>
      <c r="R164" s="59"/>
      <c r="S164" s="59"/>
      <c r="T164" s="145" t="s">
        <v>410</v>
      </c>
      <c r="U164" s="59" t="s">
        <v>410</v>
      </c>
      <c r="V164" s="59" t="s">
        <v>410</v>
      </c>
      <c r="W164" s="59" t="s">
        <v>411</v>
      </c>
      <c r="X164" s="59" t="s">
        <v>412</v>
      </c>
      <c r="Y164" s="151" t="s">
        <v>412</v>
      </c>
      <c r="Z164" s="152"/>
      <c r="AA164" s="152" t="s">
        <v>412</v>
      </c>
      <c r="AB164" s="152"/>
      <c r="AC164" s="152"/>
      <c r="AD164" s="59" t="s">
        <v>412</v>
      </c>
      <c r="AE164" s="153" t="s">
        <v>412</v>
      </c>
      <c r="AF164" s="153"/>
      <c r="AG164" s="59" t="s">
        <v>446</v>
      </c>
      <c r="AH164" s="59" t="s">
        <v>431</v>
      </c>
      <c r="AI164" s="59"/>
      <c r="AJ164" s="59" t="s">
        <v>422</v>
      </c>
      <c r="AK164" s="59"/>
      <c r="AL164" s="59"/>
      <c r="AM164" s="59"/>
      <c r="AN164" s="59" t="s">
        <v>414</v>
      </c>
      <c r="AO164" s="57"/>
    </row>
    <row r="165" spans="1:41" ht="15" customHeight="1">
      <c r="A165" s="132">
        <v>163</v>
      </c>
      <c r="B165" s="133" t="s">
        <v>400</v>
      </c>
      <c r="C165" s="133" t="s">
        <v>1414</v>
      </c>
      <c r="D165" s="133">
        <v>2068188409</v>
      </c>
      <c r="E165" s="134" t="s">
        <v>1415</v>
      </c>
      <c r="F165" s="134" t="s">
        <v>322</v>
      </c>
      <c r="G165" s="135" t="s">
        <v>1416</v>
      </c>
      <c r="H165" s="136" t="s">
        <v>1417</v>
      </c>
      <c r="I165" s="136" t="s">
        <v>1417</v>
      </c>
      <c r="J165" s="133" t="s">
        <v>452</v>
      </c>
      <c r="K165" s="136" t="s">
        <v>1418</v>
      </c>
      <c r="L165" s="137">
        <v>900000000</v>
      </c>
      <c r="M165" s="138">
        <v>675000000</v>
      </c>
      <c r="N165" s="138">
        <v>20000000</v>
      </c>
      <c r="O165" s="139">
        <v>17000000</v>
      </c>
      <c r="P165" s="133" t="s">
        <v>408</v>
      </c>
      <c r="Q165" s="133" t="s">
        <v>409</v>
      </c>
      <c r="R165" s="133"/>
      <c r="S165" s="133"/>
      <c r="T165" s="134" t="s">
        <v>410</v>
      </c>
      <c r="U165" s="133" t="s">
        <v>410</v>
      </c>
      <c r="V165" s="133" t="s">
        <v>410</v>
      </c>
      <c r="W165" s="133" t="s">
        <v>411</v>
      </c>
      <c r="X165" s="133" t="s">
        <v>412</v>
      </c>
      <c r="Y165" s="140" t="s">
        <v>412</v>
      </c>
      <c r="Z165" s="141"/>
      <c r="AA165" s="141"/>
      <c r="AB165" s="141"/>
      <c r="AC165" s="141"/>
      <c r="AD165" s="133"/>
      <c r="AE165" s="142"/>
      <c r="AF165" s="133" t="s">
        <v>412</v>
      </c>
      <c r="AG165" s="133"/>
      <c r="AH165" s="133"/>
      <c r="AI165" s="133"/>
      <c r="AJ165" s="133" t="s">
        <v>422</v>
      </c>
      <c r="AK165" s="133"/>
      <c r="AL165" s="133"/>
      <c r="AM165" s="133" t="s">
        <v>414</v>
      </c>
      <c r="AN165" s="133" t="s">
        <v>414</v>
      </c>
      <c r="AO165" s="143"/>
    </row>
    <row r="166" spans="1:41" ht="15" customHeight="1">
      <c r="A166" s="144">
        <v>164</v>
      </c>
      <c r="B166" s="151" t="s">
        <v>400</v>
      </c>
      <c r="C166" s="145" t="s">
        <v>1419</v>
      </c>
      <c r="D166" s="145" t="s">
        <v>1420</v>
      </c>
      <c r="E166" s="145" t="s">
        <v>1421</v>
      </c>
      <c r="F166" s="145" t="s">
        <v>571</v>
      </c>
      <c r="G166" s="147" t="s">
        <v>1422</v>
      </c>
      <c r="H166" s="147" t="s">
        <v>1423</v>
      </c>
      <c r="I166" s="147" t="s">
        <v>1423</v>
      </c>
      <c r="J166" s="59" t="s">
        <v>452</v>
      </c>
      <c r="K166" s="147" t="s">
        <v>1424</v>
      </c>
      <c r="L166" s="148">
        <v>500000000</v>
      </c>
      <c r="M166" s="149">
        <v>375000000</v>
      </c>
      <c r="N166" s="149">
        <v>10000000</v>
      </c>
      <c r="O166" s="150">
        <v>8500000</v>
      </c>
      <c r="P166" s="151" t="s">
        <v>429</v>
      </c>
      <c r="Q166" s="151" t="s">
        <v>409</v>
      </c>
      <c r="R166" s="151"/>
      <c r="S166" s="59" t="s">
        <v>430</v>
      </c>
      <c r="T166" s="145"/>
      <c r="U166" s="59" t="s">
        <v>410</v>
      </c>
      <c r="V166" s="151"/>
      <c r="W166" s="59" t="s">
        <v>411</v>
      </c>
      <c r="X166" s="59" t="s">
        <v>412</v>
      </c>
      <c r="Y166" s="151"/>
      <c r="Z166" s="151" t="s">
        <v>412</v>
      </c>
      <c r="AA166" s="151" t="s">
        <v>412</v>
      </c>
      <c r="AB166" s="59" t="s">
        <v>412</v>
      </c>
      <c r="AC166" s="151"/>
      <c r="AD166" s="145"/>
      <c r="AE166" s="59"/>
      <c r="AF166" s="151"/>
      <c r="AG166" s="151"/>
      <c r="AH166" s="151"/>
      <c r="AI166" s="151"/>
      <c r="AJ166" s="151"/>
      <c r="AK166" s="151"/>
      <c r="AL166" s="151"/>
      <c r="AM166" s="151"/>
      <c r="AN166" s="59" t="s">
        <v>414</v>
      </c>
      <c r="AO166" s="57" t="s">
        <v>414</v>
      </c>
    </row>
    <row r="167" spans="1:41" ht="15" customHeight="1">
      <c r="A167" s="132">
        <v>165</v>
      </c>
      <c r="B167" s="133" t="s">
        <v>400</v>
      </c>
      <c r="C167" s="134" t="s">
        <v>1425</v>
      </c>
      <c r="D167" s="133" t="s">
        <v>1426</v>
      </c>
      <c r="E167" s="134" t="s">
        <v>1427</v>
      </c>
      <c r="F167" s="134" t="s">
        <v>485</v>
      </c>
      <c r="G167" s="135" t="s">
        <v>1428</v>
      </c>
      <c r="H167" s="136" t="s">
        <v>1429</v>
      </c>
      <c r="I167" s="136" t="s">
        <v>1429</v>
      </c>
      <c r="J167" s="134" t="s">
        <v>466</v>
      </c>
      <c r="K167" s="136" t="s">
        <v>1430</v>
      </c>
      <c r="L167" s="137">
        <v>400000000</v>
      </c>
      <c r="M167" s="138">
        <v>300000000</v>
      </c>
      <c r="N167" s="138">
        <v>10000000</v>
      </c>
      <c r="O167" s="139">
        <v>8500000</v>
      </c>
      <c r="P167" s="133" t="s">
        <v>409</v>
      </c>
      <c r="Q167" s="133"/>
      <c r="R167" s="133"/>
      <c r="S167" s="133"/>
      <c r="T167" s="134" t="s">
        <v>410</v>
      </c>
      <c r="U167" s="133" t="s">
        <v>410</v>
      </c>
      <c r="V167" s="133"/>
      <c r="W167" s="133" t="s">
        <v>411</v>
      </c>
      <c r="X167" s="133" t="s">
        <v>412</v>
      </c>
      <c r="Y167" s="140" t="s">
        <v>412</v>
      </c>
      <c r="Z167" s="141"/>
      <c r="AA167" s="141" t="s">
        <v>412</v>
      </c>
      <c r="AB167" s="141"/>
      <c r="AC167" s="141"/>
      <c r="AD167" s="133"/>
      <c r="AE167" s="142"/>
      <c r="AF167" s="133"/>
      <c r="AG167" s="133" t="s">
        <v>413</v>
      </c>
      <c r="AH167" s="133" t="s">
        <v>431</v>
      </c>
      <c r="AI167" s="133"/>
      <c r="AJ167" s="133" t="s">
        <v>422</v>
      </c>
      <c r="AK167" s="133" t="s">
        <v>432</v>
      </c>
      <c r="AL167" s="133"/>
      <c r="AM167" s="133" t="s">
        <v>414</v>
      </c>
      <c r="AN167" s="133" t="s">
        <v>414</v>
      </c>
      <c r="AO167" s="143" t="s">
        <v>414</v>
      </c>
    </row>
    <row r="168" spans="1:41" ht="15" customHeight="1">
      <c r="A168" s="144">
        <v>166</v>
      </c>
      <c r="B168" s="59" t="s">
        <v>400</v>
      </c>
      <c r="C168" s="59" t="s">
        <v>1431</v>
      </c>
      <c r="D168" s="59" t="s">
        <v>1432</v>
      </c>
      <c r="E168" s="145" t="s">
        <v>1433</v>
      </c>
      <c r="F168" s="145" t="s">
        <v>485</v>
      </c>
      <c r="G168" s="146" t="s">
        <v>1434</v>
      </c>
      <c r="H168" s="147" t="s">
        <v>1435</v>
      </c>
      <c r="I168" s="147" t="s">
        <v>1435</v>
      </c>
      <c r="J168" s="59" t="s">
        <v>420</v>
      </c>
      <c r="K168" s="147" t="s">
        <v>1436</v>
      </c>
      <c r="L168" s="148">
        <v>600000000</v>
      </c>
      <c r="M168" s="149">
        <v>450000000</v>
      </c>
      <c r="N168" s="149">
        <v>10000000</v>
      </c>
      <c r="O168" s="150">
        <v>8500000</v>
      </c>
      <c r="P168" s="59" t="s">
        <v>409</v>
      </c>
      <c r="Q168" s="59"/>
      <c r="R168" s="59"/>
      <c r="S168" s="59"/>
      <c r="T168" s="145" t="s">
        <v>410</v>
      </c>
      <c r="U168" s="59" t="s">
        <v>410</v>
      </c>
      <c r="V168" s="59" t="s">
        <v>410</v>
      </c>
      <c r="W168" s="59" t="s">
        <v>411</v>
      </c>
      <c r="X168" s="59" t="s">
        <v>412</v>
      </c>
      <c r="Y168" s="151" t="s">
        <v>412</v>
      </c>
      <c r="Z168" s="152"/>
      <c r="AA168" s="152"/>
      <c r="AB168" s="152"/>
      <c r="AC168" s="152"/>
      <c r="AD168" s="59" t="s">
        <v>412</v>
      </c>
      <c r="AE168" s="153" t="s">
        <v>412</v>
      </c>
      <c r="AF168" s="59"/>
      <c r="AG168" s="59" t="s">
        <v>446</v>
      </c>
      <c r="AH168" s="59" t="s">
        <v>431</v>
      </c>
      <c r="AI168" s="59" t="s">
        <v>413</v>
      </c>
      <c r="AJ168" s="59"/>
      <c r="AK168" s="59"/>
      <c r="AL168" s="59"/>
      <c r="AM168" s="59" t="s">
        <v>414</v>
      </c>
      <c r="AN168" s="59" t="s">
        <v>414</v>
      </c>
      <c r="AO168" s="57" t="s">
        <v>414</v>
      </c>
    </row>
    <row r="169" spans="1:41" ht="15" customHeight="1">
      <c r="A169" s="132">
        <v>167</v>
      </c>
      <c r="B169" s="133" t="s">
        <v>400</v>
      </c>
      <c r="C169" s="134" t="s">
        <v>1437</v>
      </c>
      <c r="D169" s="133" t="s">
        <v>1438</v>
      </c>
      <c r="E169" s="134" t="s">
        <v>1439</v>
      </c>
      <c r="F169" s="134" t="s">
        <v>322</v>
      </c>
      <c r="G169" s="135" t="s">
        <v>1440</v>
      </c>
      <c r="H169" s="136" t="s">
        <v>1441</v>
      </c>
      <c r="I169" s="136" t="s">
        <v>1441</v>
      </c>
      <c r="J169" s="134" t="s">
        <v>535</v>
      </c>
      <c r="K169" s="136" t="s">
        <v>1442</v>
      </c>
      <c r="L169" s="137">
        <v>200000000</v>
      </c>
      <c r="M169" s="138">
        <v>150000000</v>
      </c>
      <c r="N169" s="138">
        <v>10000000</v>
      </c>
      <c r="O169" s="139">
        <v>8500000</v>
      </c>
      <c r="P169" s="133" t="s">
        <v>408</v>
      </c>
      <c r="Q169" s="133" t="s">
        <v>409</v>
      </c>
      <c r="R169" s="133"/>
      <c r="S169" s="133"/>
      <c r="T169" s="134" t="s">
        <v>410</v>
      </c>
      <c r="U169" s="133" t="s">
        <v>410</v>
      </c>
      <c r="V169" s="133"/>
      <c r="W169" s="133" t="s">
        <v>411</v>
      </c>
      <c r="X169" s="133" t="s">
        <v>412</v>
      </c>
      <c r="Y169" s="140" t="s">
        <v>412</v>
      </c>
      <c r="Z169" s="141"/>
      <c r="AA169" s="141"/>
      <c r="AB169" s="142" t="s">
        <v>412</v>
      </c>
      <c r="AC169" s="142" t="s">
        <v>412</v>
      </c>
      <c r="AD169" s="133" t="s">
        <v>412</v>
      </c>
      <c r="AE169" s="142"/>
      <c r="AF169" s="133"/>
      <c r="AG169" s="133"/>
      <c r="AH169" s="133"/>
      <c r="AI169" s="133"/>
      <c r="AJ169" s="133" t="s">
        <v>422</v>
      </c>
      <c r="AK169" s="133"/>
      <c r="AL169" s="133"/>
      <c r="AM169" s="133" t="s">
        <v>414</v>
      </c>
      <c r="AN169" s="133" t="s">
        <v>414</v>
      </c>
      <c r="AO169" s="143"/>
    </row>
    <row r="170" spans="1:41" ht="15" customHeight="1">
      <c r="A170" s="144">
        <v>168</v>
      </c>
      <c r="B170" s="59" t="s">
        <v>400</v>
      </c>
      <c r="C170" s="162" t="s">
        <v>1443</v>
      </c>
      <c r="D170" s="59" t="s">
        <v>1444</v>
      </c>
      <c r="E170" s="163" t="s">
        <v>1445</v>
      </c>
      <c r="F170" s="145" t="s">
        <v>485</v>
      </c>
      <c r="G170" s="146" t="s">
        <v>1446</v>
      </c>
      <c r="H170" s="147" t="s">
        <v>1447</v>
      </c>
      <c r="I170" s="147" t="s">
        <v>1447</v>
      </c>
      <c r="J170" s="145" t="s">
        <v>420</v>
      </c>
      <c r="K170" s="147" t="s">
        <v>1448</v>
      </c>
      <c r="L170" s="148">
        <v>600000000</v>
      </c>
      <c r="M170" s="149">
        <v>450000000</v>
      </c>
      <c r="N170" s="149">
        <v>10000000</v>
      </c>
      <c r="O170" s="150">
        <v>8500000</v>
      </c>
      <c r="P170" s="59" t="s">
        <v>409</v>
      </c>
      <c r="Q170" s="59"/>
      <c r="R170" s="59"/>
      <c r="S170" s="59"/>
      <c r="T170" s="145" t="s">
        <v>410</v>
      </c>
      <c r="U170" s="59" t="s">
        <v>410</v>
      </c>
      <c r="V170" s="59"/>
      <c r="W170" s="59" t="s">
        <v>411</v>
      </c>
      <c r="X170" s="59" t="s">
        <v>412</v>
      </c>
      <c r="Y170" s="151" t="s">
        <v>412</v>
      </c>
      <c r="Z170" s="152"/>
      <c r="AA170" s="152"/>
      <c r="AB170" s="152"/>
      <c r="AC170" s="152"/>
      <c r="AD170" s="59"/>
      <c r="AE170" s="153"/>
      <c r="AF170" s="59" t="s">
        <v>412</v>
      </c>
      <c r="AG170" s="59"/>
      <c r="AH170" s="59"/>
      <c r="AI170" s="59"/>
      <c r="AJ170" s="59"/>
      <c r="AK170" s="59"/>
      <c r="AL170" s="59"/>
      <c r="AM170" s="59" t="s">
        <v>414</v>
      </c>
      <c r="AN170" s="59" t="s">
        <v>414</v>
      </c>
      <c r="AO170" s="57" t="s">
        <v>414</v>
      </c>
    </row>
    <row r="171" spans="1:41" ht="15" customHeight="1">
      <c r="A171" s="132">
        <v>169</v>
      </c>
      <c r="B171" s="140" t="s">
        <v>400</v>
      </c>
      <c r="C171" s="133" t="s">
        <v>1449</v>
      </c>
      <c r="D171" s="133" t="s">
        <v>1450</v>
      </c>
      <c r="E171" s="134" t="s">
        <v>1451</v>
      </c>
      <c r="F171" s="134" t="s">
        <v>485</v>
      </c>
      <c r="G171" s="135" t="s">
        <v>1452</v>
      </c>
      <c r="H171" s="154" t="s">
        <v>1453</v>
      </c>
      <c r="I171" s="154" t="s">
        <v>1453</v>
      </c>
      <c r="J171" s="133" t="s">
        <v>503</v>
      </c>
      <c r="K171" s="154" t="s">
        <v>1454</v>
      </c>
      <c r="L171" s="137">
        <v>200000000</v>
      </c>
      <c r="M171" s="138">
        <v>150000000</v>
      </c>
      <c r="N171" s="138">
        <v>10000000</v>
      </c>
      <c r="O171" s="139">
        <v>8500000</v>
      </c>
      <c r="P171" s="140" t="s">
        <v>409</v>
      </c>
      <c r="Q171" s="140"/>
      <c r="R171" s="140"/>
      <c r="S171" s="133"/>
      <c r="T171" s="134" t="s">
        <v>410</v>
      </c>
      <c r="U171" s="133" t="s">
        <v>410</v>
      </c>
      <c r="V171" s="133" t="s">
        <v>410</v>
      </c>
      <c r="W171" s="133" t="s">
        <v>411</v>
      </c>
      <c r="X171" s="133" t="s">
        <v>412</v>
      </c>
      <c r="Y171" s="140" t="s">
        <v>412</v>
      </c>
      <c r="Z171" s="141"/>
      <c r="AA171" s="141"/>
      <c r="AB171" s="141"/>
      <c r="AC171" s="141"/>
      <c r="AD171" s="133"/>
      <c r="AE171" s="142"/>
      <c r="AF171" s="142"/>
      <c r="AG171" s="133" t="s">
        <v>431</v>
      </c>
      <c r="AH171" s="133"/>
      <c r="AI171" s="133"/>
      <c r="AJ171" s="133"/>
      <c r="AK171" s="133"/>
      <c r="AL171" s="133"/>
      <c r="AM171" s="133" t="s">
        <v>414</v>
      </c>
      <c r="AN171" s="133" t="s">
        <v>414</v>
      </c>
      <c r="AO171" s="143" t="s">
        <v>414</v>
      </c>
    </row>
    <row r="172" spans="1:41" ht="15" customHeight="1">
      <c r="A172" s="144">
        <v>170</v>
      </c>
      <c r="B172" s="59" t="s">
        <v>400</v>
      </c>
      <c r="C172" s="162" t="s">
        <v>1455</v>
      </c>
      <c r="D172" s="59" t="s">
        <v>1456</v>
      </c>
      <c r="E172" s="163" t="s">
        <v>1457</v>
      </c>
      <c r="F172" s="145" t="s">
        <v>322</v>
      </c>
      <c r="G172" s="146" t="s">
        <v>1458</v>
      </c>
      <c r="H172" s="147" t="s">
        <v>1459</v>
      </c>
      <c r="I172" s="147" t="s">
        <v>1459</v>
      </c>
      <c r="J172" s="145" t="s">
        <v>488</v>
      </c>
      <c r="K172" s="147" t="s">
        <v>1460</v>
      </c>
      <c r="L172" s="148">
        <v>500000000</v>
      </c>
      <c r="M172" s="149">
        <v>375000000</v>
      </c>
      <c r="N172" s="149">
        <v>10000000</v>
      </c>
      <c r="O172" s="150">
        <v>8500000</v>
      </c>
      <c r="P172" s="59" t="s">
        <v>408</v>
      </c>
      <c r="Q172" s="59" t="s">
        <v>409</v>
      </c>
      <c r="R172" s="59"/>
      <c r="S172" s="59"/>
      <c r="T172" s="145" t="s">
        <v>410</v>
      </c>
      <c r="U172" s="59" t="s">
        <v>410</v>
      </c>
      <c r="V172" s="59"/>
      <c r="W172" s="59" t="s">
        <v>411</v>
      </c>
      <c r="X172" s="59" t="s">
        <v>412</v>
      </c>
      <c r="Y172" s="151" t="s">
        <v>412</v>
      </c>
      <c r="Z172" s="152"/>
      <c r="AA172" s="152"/>
      <c r="AB172" s="152"/>
      <c r="AC172" s="152"/>
      <c r="AD172" s="59"/>
      <c r="AE172" s="153"/>
      <c r="AF172" s="59"/>
      <c r="AG172" s="59"/>
      <c r="AH172" s="59"/>
      <c r="AI172" s="59"/>
      <c r="AJ172" s="59"/>
      <c r="AK172" s="59" t="s">
        <v>432</v>
      </c>
      <c r="AL172" s="59"/>
      <c r="AM172" s="59" t="s">
        <v>414</v>
      </c>
      <c r="AN172" s="59" t="s">
        <v>414</v>
      </c>
      <c r="AO172" s="57" t="s">
        <v>414</v>
      </c>
    </row>
    <row r="173" spans="1:41" ht="15" customHeight="1">
      <c r="A173" s="132">
        <v>171</v>
      </c>
      <c r="B173" s="133" t="s">
        <v>400</v>
      </c>
      <c r="C173" s="133" t="s">
        <v>1461</v>
      </c>
      <c r="D173" s="133" t="s">
        <v>1462</v>
      </c>
      <c r="E173" s="134" t="s">
        <v>1463</v>
      </c>
      <c r="F173" s="134" t="s">
        <v>322</v>
      </c>
      <c r="G173" s="135" t="s">
        <v>1464</v>
      </c>
      <c r="H173" s="136" t="s">
        <v>1465</v>
      </c>
      <c r="I173" s="136" t="s">
        <v>1465</v>
      </c>
      <c r="J173" s="133" t="s">
        <v>750</v>
      </c>
      <c r="K173" s="136" t="s">
        <v>1466</v>
      </c>
      <c r="L173" s="137">
        <v>200000000</v>
      </c>
      <c r="M173" s="138">
        <v>150000000</v>
      </c>
      <c r="N173" s="138">
        <v>10000000</v>
      </c>
      <c r="O173" s="139">
        <v>8500000</v>
      </c>
      <c r="P173" s="133" t="s">
        <v>408</v>
      </c>
      <c r="Q173" s="133" t="s">
        <v>409</v>
      </c>
      <c r="R173" s="133"/>
      <c r="S173" s="133"/>
      <c r="T173" s="134" t="s">
        <v>410</v>
      </c>
      <c r="U173" s="133" t="s">
        <v>410</v>
      </c>
      <c r="V173" s="133"/>
      <c r="W173" s="133" t="s">
        <v>411</v>
      </c>
      <c r="X173" s="133" t="s">
        <v>412</v>
      </c>
      <c r="Y173" s="140" t="s">
        <v>412</v>
      </c>
      <c r="Z173" s="141"/>
      <c r="AA173" s="141" t="s">
        <v>412</v>
      </c>
      <c r="AB173" s="141"/>
      <c r="AC173" s="142" t="s">
        <v>412</v>
      </c>
      <c r="AD173" s="133" t="s">
        <v>412</v>
      </c>
      <c r="AE173" s="142"/>
      <c r="AF173" s="133"/>
      <c r="AG173" s="133" t="s">
        <v>413</v>
      </c>
      <c r="AH173" s="133"/>
      <c r="AI173" s="133"/>
      <c r="AJ173" s="133" t="s">
        <v>422</v>
      </c>
      <c r="AK173" s="133" t="s">
        <v>432</v>
      </c>
      <c r="AL173" s="133" t="s">
        <v>433</v>
      </c>
      <c r="AM173" s="133" t="s">
        <v>414</v>
      </c>
      <c r="AN173" s="133" t="s">
        <v>414</v>
      </c>
      <c r="AO173" s="143"/>
    </row>
    <row r="174" spans="1:41" ht="15" customHeight="1">
      <c r="A174" s="144">
        <v>172</v>
      </c>
      <c r="B174" s="59" t="s">
        <v>400</v>
      </c>
      <c r="C174" s="59" t="s">
        <v>1467</v>
      </c>
      <c r="D174" s="59" t="s">
        <v>1468</v>
      </c>
      <c r="E174" s="145" t="s">
        <v>1469</v>
      </c>
      <c r="F174" s="145" t="s">
        <v>425</v>
      </c>
      <c r="G174" s="146" t="s">
        <v>1470</v>
      </c>
      <c r="H174" s="147" t="s">
        <v>1471</v>
      </c>
      <c r="I174" s="147" t="s">
        <v>1471</v>
      </c>
      <c r="J174" s="59" t="s">
        <v>542</v>
      </c>
      <c r="K174" s="147" t="s">
        <v>1472</v>
      </c>
      <c r="L174" s="148">
        <v>100000000</v>
      </c>
      <c r="M174" s="149">
        <v>75000000</v>
      </c>
      <c r="N174" s="149">
        <v>30000000</v>
      </c>
      <c r="O174" s="150">
        <v>25500000</v>
      </c>
      <c r="P174" s="59" t="s">
        <v>409</v>
      </c>
      <c r="Q174" s="59" t="s">
        <v>429</v>
      </c>
      <c r="R174" s="59"/>
      <c r="S174" s="59" t="s">
        <v>430</v>
      </c>
      <c r="T174" s="145" t="s">
        <v>410</v>
      </c>
      <c r="U174" s="59" t="s">
        <v>410</v>
      </c>
      <c r="V174" s="59"/>
      <c r="W174" s="59" t="s">
        <v>411</v>
      </c>
      <c r="X174" s="59" t="s">
        <v>412</v>
      </c>
      <c r="Y174" s="59" t="s">
        <v>412</v>
      </c>
      <c r="Z174" s="152"/>
      <c r="AA174" s="152"/>
      <c r="AB174" s="152"/>
      <c r="AC174" s="152"/>
      <c r="AD174" s="59"/>
      <c r="AE174" s="153"/>
      <c r="AF174" s="59"/>
      <c r="AG174" s="59"/>
      <c r="AH174" s="59"/>
      <c r="AI174" s="59"/>
      <c r="AJ174" s="59"/>
      <c r="AK174" s="59" t="s">
        <v>432</v>
      </c>
      <c r="AL174" s="59"/>
      <c r="AM174" s="59" t="s">
        <v>414</v>
      </c>
      <c r="AN174" s="59" t="s">
        <v>414</v>
      </c>
      <c r="AO174" s="57" t="s">
        <v>414</v>
      </c>
    </row>
    <row r="175" spans="1:41" ht="15" customHeight="1">
      <c r="A175" s="132">
        <v>173</v>
      </c>
      <c r="B175" s="133" t="s">
        <v>400</v>
      </c>
      <c r="C175" s="133" t="s">
        <v>1473</v>
      </c>
      <c r="D175" s="133" t="s">
        <v>1474</v>
      </c>
      <c r="E175" s="134" t="s">
        <v>1475</v>
      </c>
      <c r="F175" s="134" t="s">
        <v>425</v>
      </c>
      <c r="G175" s="135" t="s">
        <v>1476</v>
      </c>
      <c r="H175" s="136" t="s">
        <v>1477</v>
      </c>
      <c r="I175" s="170" t="s">
        <v>1478</v>
      </c>
      <c r="J175" s="133" t="s">
        <v>452</v>
      </c>
      <c r="K175" s="136" t="s">
        <v>1479</v>
      </c>
      <c r="L175" s="137">
        <v>200000000</v>
      </c>
      <c r="M175" s="138">
        <v>150000000</v>
      </c>
      <c r="N175" s="138">
        <v>10000000</v>
      </c>
      <c r="O175" s="139">
        <v>8500000</v>
      </c>
      <c r="P175" s="133" t="s">
        <v>409</v>
      </c>
      <c r="Q175" s="133" t="s">
        <v>429</v>
      </c>
      <c r="R175" s="133"/>
      <c r="S175" s="133" t="s">
        <v>430</v>
      </c>
      <c r="T175" s="134" t="s">
        <v>410</v>
      </c>
      <c r="U175" s="133" t="s">
        <v>410</v>
      </c>
      <c r="V175" s="133" t="s">
        <v>410</v>
      </c>
      <c r="W175" s="133" t="s">
        <v>411</v>
      </c>
      <c r="X175" s="133" t="s">
        <v>412</v>
      </c>
      <c r="Y175" s="133" t="s">
        <v>412</v>
      </c>
      <c r="Z175" s="141"/>
      <c r="AA175" s="141"/>
      <c r="AB175" s="141"/>
      <c r="AC175" s="141"/>
      <c r="AD175" s="133"/>
      <c r="AE175" s="142" t="s">
        <v>412</v>
      </c>
      <c r="AF175" s="133"/>
      <c r="AG175" s="133" t="s">
        <v>446</v>
      </c>
      <c r="AH175" s="133" t="s">
        <v>431</v>
      </c>
      <c r="AI175" s="133"/>
      <c r="AJ175" s="133"/>
      <c r="AK175" s="133"/>
      <c r="AL175" s="133" t="s">
        <v>433</v>
      </c>
      <c r="AM175" s="133" t="s">
        <v>414</v>
      </c>
      <c r="AN175" s="133"/>
      <c r="AO175" s="143" t="s">
        <v>414</v>
      </c>
    </row>
    <row r="176" spans="1:41" ht="15" customHeight="1">
      <c r="A176" s="144">
        <v>174</v>
      </c>
      <c r="B176" s="59" t="s">
        <v>400</v>
      </c>
      <c r="C176" s="59" t="s">
        <v>1480</v>
      </c>
      <c r="D176" s="59" t="s">
        <v>1481</v>
      </c>
      <c r="E176" s="145" t="s">
        <v>1482</v>
      </c>
      <c r="F176" s="165" t="s">
        <v>322</v>
      </c>
      <c r="G176" s="146" t="s">
        <v>1483</v>
      </c>
      <c r="H176" s="147" t="s">
        <v>1484</v>
      </c>
      <c r="I176" s="147" t="s">
        <v>1484</v>
      </c>
      <c r="J176" s="59" t="s">
        <v>480</v>
      </c>
      <c r="K176" s="147" t="s">
        <v>1485</v>
      </c>
      <c r="L176" s="148">
        <v>100000000</v>
      </c>
      <c r="M176" s="149">
        <v>75000000</v>
      </c>
      <c r="N176" s="149">
        <v>40000000</v>
      </c>
      <c r="O176" s="150">
        <v>34000000</v>
      </c>
      <c r="P176" s="59" t="s">
        <v>408</v>
      </c>
      <c r="Q176" s="59" t="s">
        <v>409</v>
      </c>
      <c r="R176" s="59"/>
      <c r="S176" s="59"/>
      <c r="T176" s="145" t="s">
        <v>410</v>
      </c>
      <c r="U176" s="59" t="s">
        <v>410</v>
      </c>
      <c r="V176" s="59" t="s">
        <v>410</v>
      </c>
      <c r="W176" s="59" t="s">
        <v>411</v>
      </c>
      <c r="X176" s="59" t="s">
        <v>412</v>
      </c>
      <c r="Y176" s="151" t="s">
        <v>412</v>
      </c>
      <c r="Z176" s="152"/>
      <c r="AA176" s="152"/>
      <c r="AB176" s="153" t="s">
        <v>412</v>
      </c>
      <c r="AC176" s="153" t="s">
        <v>412</v>
      </c>
      <c r="AD176" s="59"/>
      <c r="AE176" s="153"/>
      <c r="AF176" s="59"/>
      <c r="AG176" s="59" t="s">
        <v>413</v>
      </c>
      <c r="AH176" s="59"/>
      <c r="AI176" s="59"/>
      <c r="AJ176" s="59"/>
      <c r="AK176" s="59"/>
      <c r="AL176" s="59"/>
      <c r="AM176" s="59" t="s">
        <v>414</v>
      </c>
      <c r="AN176" s="59" t="s">
        <v>414</v>
      </c>
      <c r="AO176" s="57" t="s">
        <v>414</v>
      </c>
    </row>
    <row r="177" spans="1:41" ht="15" customHeight="1">
      <c r="A177" s="132">
        <v>175</v>
      </c>
      <c r="B177" s="140" t="s">
        <v>400</v>
      </c>
      <c r="C177" s="134" t="s">
        <v>1486</v>
      </c>
      <c r="D177" s="134" t="s">
        <v>1487</v>
      </c>
      <c r="E177" s="134" t="s">
        <v>1488</v>
      </c>
      <c r="F177" s="134" t="s">
        <v>463</v>
      </c>
      <c r="G177" s="136" t="s">
        <v>1489</v>
      </c>
      <c r="H177" s="136" t="s">
        <v>1490</v>
      </c>
      <c r="I177" s="136" t="s">
        <v>1491</v>
      </c>
      <c r="J177" s="133" t="s">
        <v>521</v>
      </c>
      <c r="K177" s="136" t="s">
        <v>1492</v>
      </c>
      <c r="L177" s="137">
        <v>500000000</v>
      </c>
      <c r="M177" s="138">
        <v>375000000</v>
      </c>
      <c r="N177" s="138">
        <v>60000000</v>
      </c>
      <c r="O177" s="139">
        <v>51000000</v>
      </c>
      <c r="P177" s="140" t="s">
        <v>429</v>
      </c>
      <c r="Q177" s="140" t="s">
        <v>408</v>
      </c>
      <c r="R177" s="140"/>
      <c r="S177" s="133" t="s">
        <v>430</v>
      </c>
      <c r="T177" s="134"/>
      <c r="U177" s="133" t="s">
        <v>410</v>
      </c>
      <c r="V177" s="140"/>
      <c r="W177" s="133" t="s">
        <v>411</v>
      </c>
      <c r="X177" s="133" t="s">
        <v>412</v>
      </c>
      <c r="Y177" s="140" t="s">
        <v>412</v>
      </c>
      <c r="Z177" s="140" t="s">
        <v>412</v>
      </c>
      <c r="AA177" s="140"/>
      <c r="AB177" s="140"/>
      <c r="AC177" s="140"/>
      <c r="AD177" s="133" t="s">
        <v>412</v>
      </c>
      <c r="AE177" s="133"/>
      <c r="AF177" s="140"/>
      <c r="AG177" s="140"/>
      <c r="AH177" s="140"/>
      <c r="AI177" s="140"/>
      <c r="AJ177" s="140"/>
      <c r="AK177" s="140"/>
      <c r="AL177" s="140"/>
      <c r="AM177" s="133" t="s">
        <v>414</v>
      </c>
      <c r="AN177" s="133" t="s">
        <v>414</v>
      </c>
      <c r="AO177" s="143" t="s">
        <v>414</v>
      </c>
    </row>
    <row r="178" spans="1:41" ht="15" customHeight="1">
      <c r="A178" s="144">
        <v>176</v>
      </c>
      <c r="B178" s="59" t="s">
        <v>400</v>
      </c>
      <c r="C178" s="59" t="s">
        <v>1493</v>
      </c>
      <c r="D178" s="59" t="s">
        <v>1494</v>
      </c>
      <c r="E178" s="145" t="s">
        <v>1495</v>
      </c>
      <c r="F178" s="165" t="s">
        <v>322</v>
      </c>
      <c r="G178" s="146" t="s">
        <v>1496</v>
      </c>
      <c r="H178" s="147" t="s">
        <v>1497</v>
      </c>
      <c r="I178" s="147" t="s">
        <v>1497</v>
      </c>
      <c r="J178" s="59" t="s">
        <v>466</v>
      </c>
      <c r="K178" s="147" t="s">
        <v>1498</v>
      </c>
      <c r="L178" s="148">
        <v>600000000</v>
      </c>
      <c r="M178" s="149">
        <v>450000000</v>
      </c>
      <c r="N178" s="149">
        <v>10000000</v>
      </c>
      <c r="O178" s="150">
        <v>8500000</v>
      </c>
      <c r="P178" s="59" t="s">
        <v>408</v>
      </c>
      <c r="Q178" s="59" t="s">
        <v>409</v>
      </c>
      <c r="R178" s="59"/>
      <c r="S178" s="59"/>
      <c r="T178" s="145" t="s">
        <v>410</v>
      </c>
      <c r="U178" s="59" t="s">
        <v>410</v>
      </c>
      <c r="V178" s="59" t="s">
        <v>410</v>
      </c>
      <c r="W178" s="59" t="s">
        <v>411</v>
      </c>
      <c r="X178" s="59" t="s">
        <v>412</v>
      </c>
      <c r="Y178" s="151" t="s">
        <v>412</v>
      </c>
      <c r="Z178" s="152"/>
      <c r="AA178" s="152"/>
      <c r="AB178" s="152"/>
      <c r="AC178" s="153" t="s">
        <v>412</v>
      </c>
      <c r="AD178" s="59"/>
      <c r="AE178" s="153"/>
      <c r="AF178" s="59"/>
      <c r="AG178" s="59" t="s">
        <v>413</v>
      </c>
      <c r="AH178" s="59"/>
      <c r="AI178" s="59"/>
      <c r="AJ178" s="59"/>
      <c r="AK178" s="59"/>
      <c r="AL178" s="59"/>
      <c r="AM178" s="59" t="s">
        <v>414</v>
      </c>
      <c r="AN178" s="59"/>
      <c r="AO178" s="57" t="s">
        <v>414</v>
      </c>
    </row>
    <row r="179" spans="1:41" ht="15" customHeight="1">
      <c r="A179" s="132">
        <v>177</v>
      </c>
      <c r="B179" s="133" t="s">
        <v>400</v>
      </c>
      <c r="C179" s="133" t="s">
        <v>1499</v>
      </c>
      <c r="D179" s="133" t="s">
        <v>1500</v>
      </c>
      <c r="E179" s="134" t="s">
        <v>1501</v>
      </c>
      <c r="F179" s="134" t="s">
        <v>322</v>
      </c>
      <c r="G179" s="135" t="s">
        <v>1502</v>
      </c>
      <c r="H179" s="136" t="s">
        <v>1503</v>
      </c>
      <c r="I179" s="136" t="s">
        <v>1503</v>
      </c>
      <c r="J179" s="133" t="s">
        <v>406</v>
      </c>
      <c r="K179" s="136" t="s">
        <v>1504</v>
      </c>
      <c r="L179" s="137">
        <v>100000000</v>
      </c>
      <c r="M179" s="138">
        <v>75000000</v>
      </c>
      <c r="N179" s="138">
        <v>10000000</v>
      </c>
      <c r="O179" s="139">
        <v>8500000</v>
      </c>
      <c r="P179" s="133" t="s">
        <v>408</v>
      </c>
      <c r="Q179" s="133" t="s">
        <v>409</v>
      </c>
      <c r="R179" s="133"/>
      <c r="S179" s="133"/>
      <c r="T179" s="134" t="s">
        <v>410</v>
      </c>
      <c r="U179" s="133" t="s">
        <v>410</v>
      </c>
      <c r="V179" s="133"/>
      <c r="W179" s="133" t="s">
        <v>411</v>
      </c>
      <c r="X179" s="133" t="s">
        <v>412</v>
      </c>
      <c r="Y179" s="140" t="s">
        <v>412</v>
      </c>
      <c r="Z179" s="141"/>
      <c r="AA179" s="141"/>
      <c r="AB179" s="141"/>
      <c r="AC179" s="141"/>
      <c r="AD179" s="133"/>
      <c r="AE179" s="142"/>
      <c r="AF179" s="133"/>
      <c r="AG179" s="133"/>
      <c r="AH179" s="133"/>
      <c r="AI179" s="133"/>
      <c r="AJ179" s="133"/>
      <c r="AK179" s="133" t="s">
        <v>432</v>
      </c>
      <c r="AL179" s="133"/>
      <c r="AM179" s="133" t="s">
        <v>414</v>
      </c>
      <c r="AN179" s="133" t="s">
        <v>414</v>
      </c>
      <c r="AO179" s="143" t="s">
        <v>414</v>
      </c>
    </row>
    <row r="180" spans="1:41" ht="15" customHeight="1">
      <c r="A180" s="144">
        <v>178</v>
      </c>
      <c r="B180" s="59" t="s">
        <v>400</v>
      </c>
      <c r="C180" s="59" t="s">
        <v>1505</v>
      </c>
      <c r="D180" s="59" t="s">
        <v>1506</v>
      </c>
      <c r="E180" s="145" t="s">
        <v>1507</v>
      </c>
      <c r="F180" s="165" t="s">
        <v>322</v>
      </c>
      <c r="G180" s="146" t="s">
        <v>1508</v>
      </c>
      <c r="H180" s="147" t="s">
        <v>1509</v>
      </c>
      <c r="I180" s="147" t="s">
        <v>1509</v>
      </c>
      <c r="J180" s="59" t="s">
        <v>488</v>
      </c>
      <c r="K180" s="147" t="s">
        <v>1055</v>
      </c>
      <c r="L180" s="148">
        <v>600000000</v>
      </c>
      <c r="M180" s="149">
        <v>450000000</v>
      </c>
      <c r="N180" s="149">
        <v>10000000</v>
      </c>
      <c r="O180" s="150">
        <v>8500000</v>
      </c>
      <c r="P180" s="59" t="s">
        <v>408</v>
      </c>
      <c r="Q180" s="59" t="s">
        <v>409</v>
      </c>
      <c r="R180" s="59"/>
      <c r="S180" s="59"/>
      <c r="T180" s="145" t="s">
        <v>410</v>
      </c>
      <c r="U180" s="59" t="s">
        <v>410</v>
      </c>
      <c r="V180" s="59" t="s">
        <v>410</v>
      </c>
      <c r="W180" s="59" t="s">
        <v>411</v>
      </c>
      <c r="X180" s="59" t="s">
        <v>412</v>
      </c>
      <c r="Y180" s="151" t="s">
        <v>412</v>
      </c>
      <c r="Z180" s="152"/>
      <c r="AA180" s="152"/>
      <c r="AB180" s="152"/>
      <c r="AC180" s="152"/>
      <c r="AD180" s="59"/>
      <c r="AE180" s="153" t="s">
        <v>412</v>
      </c>
      <c r="AF180" s="59"/>
      <c r="AG180" s="59"/>
      <c r="AH180" s="59"/>
      <c r="AI180" s="59"/>
      <c r="AJ180" s="59"/>
      <c r="AK180" s="59" t="s">
        <v>432</v>
      </c>
      <c r="AL180" s="59"/>
      <c r="AM180" s="59" t="s">
        <v>414</v>
      </c>
      <c r="AN180" s="59" t="s">
        <v>414</v>
      </c>
      <c r="AO180" s="57" t="s">
        <v>414</v>
      </c>
    </row>
    <row r="181" spans="1:41" ht="15" customHeight="1">
      <c r="A181" s="132">
        <v>179</v>
      </c>
      <c r="B181" s="133" t="s">
        <v>400</v>
      </c>
      <c r="C181" s="133" t="s">
        <v>1510</v>
      </c>
      <c r="D181" s="133" t="s">
        <v>1511</v>
      </c>
      <c r="E181" s="134" t="s">
        <v>1512</v>
      </c>
      <c r="F181" s="134" t="s">
        <v>485</v>
      </c>
      <c r="G181" s="135" t="s">
        <v>1513</v>
      </c>
      <c r="H181" s="136" t="s">
        <v>1514</v>
      </c>
      <c r="I181" s="136" t="s">
        <v>1514</v>
      </c>
      <c r="J181" s="133" t="s">
        <v>730</v>
      </c>
      <c r="K181" s="136" t="s">
        <v>1515</v>
      </c>
      <c r="L181" s="137">
        <v>600000000</v>
      </c>
      <c r="M181" s="138">
        <v>450000000</v>
      </c>
      <c r="N181" s="138">
        <v>10000000</v>
      </c>
      <c r="O181" s="139">
        <v>8500000</v>
      </c>
      <c r="P181" s="133" t="s">
        <v>409</v>
      </c>
      <c r="Q181" s="133"/>
      <c r="R181" s="133"/>
      <c r="S181" s="133"/>
      <c r="T181" s="134" t="s">
        <v>410</v>
      </c>
      <c r="U181" s="133" t="s">
        <v>410</v>
      </c>
      <c r="V181" s="133" t="s">
        <v>410</v>
      </c>
      <c r="W181" s="133" t="s">
        <v>411</v>
      </c>
      <c r="X181" s="133" t="s">
        <v>412</v>
      </c>
      <c r="Y181" s="140" t="s">
        <v>412</v>
      </c>
      <c r="Z181" s="141"/>
      <c r="AA181" s="141"/>
      <c r="AB181" s="141"/>
      <c r="AC181" s="142" t="s">
        <v>412</v>
      </c>
      <c r="AD181" s="133"/>
      <c r="AE181" s="142"/>
      <c r="AF181" s="133"/>
      <c r="AG181" s="133" t="s">
        <v>446</v>
      </c>
      <c r="AH181" s="133"/>
      <c r="AI181" s="133"/>
      <c r="AJ181" s="133" t="s">
        <v>422</v>
      </c>
      <c r="AK181" s="133"/>
      <c r="AL181" s="133"/>
      <c r="AM181" s="133" t="s">
        <v>414</v>
      </c>
      <c r="AN181" s="133" t="s">
        <v>414</v>
      </c>
      <c r="AO181" s="143"/>
    </row>
    <row r="182" spans="1:41" ht="15" customHeight="1">
      <c r="A182" s="144">
        <v>180</v>
      </c>
      <c r="B182" s="59" t="s">
        <v>400</v>
      </c>
      <c r="C182" s="59" t="s">
        <v>1516</v>
      </c>
      <c r="D182" s="59" t="s">
        <v>1517</v>
      </c>
      <c r="E182" s="145" t="s">
        <v>1518</v>
      </c>
      <c r="F182" s="145" t="s">
        <v>425</v>
      </c>
      <c r="G182" s="146" t="s">
        <v>1519</v>
      </c>
      <c r="H182" s="147" t="s">
        <v>1520</v>
      </c>
      <c r="I182" s="147" t="s">
        <v>1520</v>
      </c>
      <c r="J182" s="59" t="s">
        <v>420</v>
      </c>
      <c r="K182" s="147" t="s">
        <v>1442</v>
      </c>
      <c r="L182" s="148">
        <v>300000000</v>
      </c>
      <c r="M182" s="149">
        <v>225000000</v>
      </c>
      <c r="N182" s="149">
        <v>10000000</v>
      </c>
      <c r="O182" s="150">
        <v>8500000</v>
      </c>
      <c r="P182" s="59" t="s">
        <v>409</v>
      </c>
      <c r="Q182" s="59" t="s">
        <v>429</v>
      </c>
      <c r="R182" s="59"/>
      <c r="S182" s="59" t="s">
        <v>430</v>
      </c>
      <c r="T182" s="145" t="s">
        <v>410</v>
      </c>
      <c r="U182" s="59" t="s">
        <v>410</v>
      </c>
      <c r="V182" s="59"/>
      <c r="W182" s="59" t="s">
        <v>411</v>
      </c>
      <c r="X182" s="59" t="s">
        <v>412</v>
      </c>
      <c r="Y182" s="59" t="s">
        <v>412</v>
      </c>
      <c r="Z182" s="152"/>
      <c r="AA182" s="152" t="s">
        <v>412</v>
      </c>
      <c r="AB182" s="152"/>
      <c r="AC182" s="153" t="s">
        <v>412</v>
      </c>
      <c r="AD182" s="59"/>
      <c r="AE182" s="153"/>
      <c r="AF182" s="59" t="s">
        <v>412</v>
      </c>
      <c r="AG182" s="59"/>
      <c r="AH182" s="59"/>
      <c r="AI182" s="59"/>
      <c r="AJ182" s="59"/>
      <c r="AK182" s="59"/>
      <c r="AL182" s="59"/>
      <c r="AM182" s="59" t="s">
        <v>414</v>
      </c>
      <c r="AN182" s="59" t="s">
        <v>414</v>
      </c>
      <c r="AO182" s="57" t="s">
        <v>414</v>
      </c>
    </row>
    <row r="183" spans="1:41" ht="15" customHeight="1">
      <c r="A183" s="132">
        <v>181</v>
      </c>
      <c r="B183" s="133" t="s">
        <v>400</v>
      </c>
      <c r="C183" s="167" t="s">
        <v>1521</v>
      </c>
      <c r="D183" s="133" t="s">
        <v>1522</v>
      </c>
      <c r="E183" s="168" t="s">
        <v>1523</v>
      </c>
      <c r="F183" s="134" t="s">
        <v>322</v>
      </c>
      <c r="G183" s="135" t="s">
        <v>1524</v>
      </c>
      <c r="H183" s="136" t="s">
        <v>1525</v>
      </c>
      <c r="I183" s="136" t="s">
        <v>1525</v>
      </c>
      <c r="J183" s="134" t="s">
        <v>643</v>
      </c>
      <c r="K183" s="136" t="s">
        <v>1526</v>
      </c>
      <c r="L183" s="137">
        <v>400000000</v>
      </c>
      <c r="M183" s="138">
        <v>300000000</v>
      </c>
      <c r="N183" s="138">
        <v>50000000</v>
      </c>
      <c r="O183" s="139">
        <v>42500000</v>
      </c>
      <c r="P183" s="133" t="s">
        <v>408</v>
      </c>
      <c r="Q183" s="133" t="s">
        <v>409</v>
      </c>
      <c r="R183" s="133"/>
      <c r="S183" s="133"/>
      <c r="T183" s="134" t="s">
        <v>410</v>
      </c>
      <c r="U183" s="133" t="s">
        <v>410</v>
      </c>
      <c r="V183" s="133" t="s">
        <v>410</v>
      </c>
      <c r="W183" s="133" t="s">
        <v>411</v>
      </c>
      <c r="X183" s="133" t="s">
        <v>412</v>
      </c>
      <c r="Y183" s="140" t="s">
        <v>412</v>
      </c>
      <c r="Z183" s="141"/>
      <c r="AA183" s="141"/>
      <c r="AB183" s="141"/>
      <c r="AC183" s="141"/>
      <c r="AD183" s="133"/>
      <c r="AE183" s="142"/>
      <c r="AF183" s="133"/>
      <c r="AG183" s="133" t="s">
        <v>431</v>
      </c>
      <c r="AH183" s="133"/>
      <c r="AI183" s="133"/>
      <c r="AJ183" s="133"/>
      <c r="AK183" s="133"/>
      <c r="AL183" s="133"/>
      <c r="AM183" s="133" t="s">
        <v>414</v>
      </c>
      <c r="AN183" s="133"/>
      <c r="AO183" s="143" t="s">
        <v>414</v>
      </c>
    </row>
    <row r="184" spans="1:41" ht="15" customHeight="1">
      <c r="A184" s="144">
        <v>182</v>
      </c>
      <c r="B184" s="59" t="s">
        <v>400</v>
      </c>
      <c r="C184" s="59" t="s">
        <v>1527</v>
      </c>
      <c r="D184" s="59" t="s">
        <v>1528</v>
      </c>
      <c r="E184" s="145" t="s">
        <v>1529</v>
      </c>
      <c r="F184" s="165" t="s">
        <v>485</v>
      </c>
      <c r="G184" s="146" t="s">
        <v>1530</v>
      </c>
      <c r="H184" s="147" t="s">
        <v>1531</v>
      </c>
      <c r="I184" s="147" t="s">
        <v>1531</v>
      </c>
      <c r="J184" s="59" t="s">
        <v>730</v>
      </c>
      <c r="K184" s="147" t="s">
        <v>1532</v>
      </c>
      <c r="L184" s="148">
        <v>900000000</v>
      </c>
      <c r="M184" s="149">
        <v>675000000</v>
      </c>
      <c r="N184" s="149">
        <v>10000000</v>
      </c>
      <c r="O184" s="150">
        <v>8500000</v>
      </c>
      <c r="P184" s="59" t="s">
        <v>409</v>
      </c>
      <c r="Q184" s="59"/>
      <c r="R184" s="59"/>
      <c r="S184" s="59"/>
      <c r="T184" s="145" t="s">
        <v>410</v>
      </c>
      <c r="U184" s="59" t="s">
        <v>410</v>
      </c>
      <c r="V184" s="59" t="s">
        <v>410</v>
      </c>
      <c r="W184" s="59" t="s">
        <v>411</v>
      </c>
      <c r="X184" s="59" t="s">
        <v>412</v>
      </c>
      <c r="Y184" s="151" t="s">
        <v>412</v>
      </c>
      <c r="Z184" s="152"/>
      <c r="AA184" s="152"/>
      <c r="AB184" s="152"/>
      <c r="AC184" s="152"/>
      <c r="AD184" s="59" t="s">
        <v>412</v>
      </c>
      <c r="AE184" s="153"/>
      <c r="AF184" s="59"/>
      <c r="AG184" s="59" t="s">
        <v>413</v>
      </c>
      <c r="AH184" s="59"/>
      <c r="AI184" s="59"/>
      <c r="AJ184" s="59"/>
      <c r="AK184" s="59" t="s">
        <v>432</v>
      </c>
      <c r="AL184" s="59"/>
      <c r="AM184" s="59" t="s">
        <v>414</v>
      </c>
      <c r="AN184" s="59" t="s">
        <v>414</v>
      </c>
      <c r="AO184" s="57" t="s">
        <v>414</v>
      </c>
    </row>
    <row r="185" spans="1:41" ht="15" customHeight="1">
      <c r="A185" s="132">
        <v>183</v>
      </c>
      <c r="B185" s="133" t="s">
        <v>400</v>
      </c>
      <c r="C185" s="133" t="s">
        <v>1533</v>
      </c>
      <c r="D185" s="133" t="s">
        <v>1534</v>
      </c>
      <c r="E185" s="134" t="s">
        <v>1535</v>
      </c>
      <c r="F185" s="134" t="s">
        <v>322</v>
      </c>
      <c r="G185" s="135" t="s">
        <v>1536</v>
      </c>
      <c r="H185" s="136" t="s">
        <v>1537</v>
      </c>
      <c r="I185" s="136" t="s">
        <v>1537</v>
      </c>
      <c r="J185" s="133" t="s">
        <v>420</v>
      </c>
      <c r="K185" s="136" t="s">
        <v>1538</v>
      </c>
      <c r="L185" s="137">
        <v>900000000</v>
      </c>
      <c r="M185" s="138">
        <v>675000000</v>
      </c>
      <c r="N185" s="138">
        <v>10000000</v>
      </c>
      <c r="O185" s="139">
        <v>8500000</v>
      </c>
      <c r="P185" s="133" t="s">
        <v>408</v>
      </c>
      <c r="Q185" s="133" t="s">
        <v>409</v>
      </c>
      <c r="R185" s="133"/>
      <c r="S185" s="133"/>
      <c r="T185" s="134" t="s">
        <v>410</v>
      </c>
      <c r="U185" s="133" t="s">
        <v>410</v>
      </c>
      <c r="V185" s="133"/>
      <c r="W185" s="133" t="s">
        <v>411</v>
      </c>
      <c r="X185" s="133" t="s">
        <v>412</v>
      </c>
      <c r="Y185" s="140" t="s">
        <v>412</v>
      </c>
      <c r="Z185" s="141"/>
      <c r="AA185" s="141"/>
      <c r="AB185" s="141"/>
      <c r="AC185" s="141"/>
      <c r="AD185" s="133"/>
      <c r="AE185" s="142"/>
      <c r="AF185" s="133"/>
      <c r="AG185" s="133"/>
      <c r="AH185" s="133"/>
      <c r="AI185" s="133"/>
      <c r="AJ185" s="133"/>
      <c r="AK185" s="133"/>
      <c r="AL185" s="133"/>
      <c r="AM185" s="133" t="s">
        <v>414</v>
      </c>
      <c r="AN185" s="133"/>
      <c r="AO185" s="143"/>
    </row>
    <row r="186" spans="1:41" ht="15" customHeight="1">
      <c r="A186" s="144">
        <v>184</v>
      </c>
      <c r="B186" s="151" t="s">
        <v>400</v>
      </c>
      <c r="C186" s="59" t="s">
        <v>1539</v>
      </c>
      <c r="D186" s="145" t="s">
        <v>1540</v>
      </c>
      <c r="E186" s="145" t="s">
        <v>1541</v>
      </c>
      <c r="F186" s="145" t="s">
        <v>493</v>
      </c>
      <c r="G186" s="146" t="s">
        <v>1542</v>
      </c>
      <c r="H186" s="157" t="s">
        <v>1543</v>
      </c>
      <c r="I186" s="157" t="s">
        <v>1543</v>
      </c>
      <c r="J186" s="59" t="s">
        <v>503</v>
      </c>
      <c r="K186" s="157" t="s">
        <v>1544</v>
      </c>
      <c r="L186" s="148">
        <v>500000000</v>
      </c>
      <c r="M186" s="149">
        <v>375000000</v>
      </c>
      <c r="N186" s="149">
        <v>50000000</v>
      </c>
      <c r="O186" s="150">
        <v>42500000</v>
      </c>
      <c r="P186" s="151" t="s">
        <v>408</v>
      </c>
      <c r="Q186" s="151" t="s">
        <v>409</v>
      </c>
      <c r="R186" s="151" t="s">
        <v>429</v>
      </c>
      <c r="S186" s="59" t="s">
        <v>430</v>
      </c>
      <c r="T186" s="145" t="s">
        <v>410</v>
      </c>
      <c r="U186" s="59" t="s">
        <v>410</v>
      </c>
      <c r="V186" s="151"/>
      <c r="W186" s="59" t="s">
        <v>411</v>
      </c>
      <c r="X186" s="151"/>
      <c r="Y186" s="151"/>
      <c r="Z186" s="152" t="s">
        <v>412</v>
      </c>
      <c r="AA186" s="152" t="s">
        <v>412</v>
      </c>
      <c r="AB186" s="153" t="s">
        <v>412</v>
      </c>
      <c r="AC186" s="152"/>
      <c r="AD186" s="59"/>
      <c r="AE186" s="153"/>
      <c r="AF186" s="152"/>
      <c r="AG186" s="59"/>
      <c r="AH186" s="59"/>
      <c r="AI186" s="59"/>
      <c r="AJ186" s="59"/>
      <c r="AK186" s="59" t="s">
        <v>432</v>
      </c>
      <c r="AL186" s="59"/>
      <c r="AM186" s="59"/>
      <c r="AN186" s="59" t="s">
        <v>414</v>
      </c>
      <c r="AO186" s="57" t="s">
        <v>414</v>
      </c>
    </row>
    <row r="187" spans="1:41" ht="15" customHeight="1">
      <c r="A187" s="132">
        <v>185</v>
      </c>
      <c r="B187" s="133" t="s">
        <v>400</v>
      </c>
      <c r="C187" s="133" t="s">
        <v>1545</v>
      </c>
      <c r="D187" s="133" t="s">
        <v>1546</v>
      </c>
      <c r="E187" s="134" t="s">
        <v>1547</v>
      </c>
      <c r="F187" s="158" t="s">
        <v>485</v>
      </c>
      <c r="G187" s="135" t="s">
        <v>1548</v>
      </c>
      <c r="H187" s="136" t="s">
        <v>1549</v>
      </c>
      <c r="I187" s="136" t="s">
        <v>1549</v>
      </c>
      <c r="J187" s="133" t="s">
        <v>643</v>
      </c>
      <c r="K187" s="136" t="s">
        <v>1550</v>
      </c>
      <c r="L187" s="137">
        <v>200000000</v>
      </c>
      <c r="M187" s="138">
        <v>150000000</v>
      </c>
      <c r="N187" s="138">
        <v>10000000</v>
      </c>
      <c r="O187" s="139">
        <v>8500000</v>
      </c>
      <c r="P187" s="133" t="s">
        <v>409</v>
      </c>
      <c r="Q187" s="133"/>
      <c r="R187" s="133"/>
      <c r="S187" s="133"/>
      <c r="T187" s="134" t="s">
        <v>410</v>
      </c>
      <c r="U187" s="133" t="s">
        <v>410</v>
      </c>
      <c r="V187" s="133" t="s">
        <v>410</v>
      </c>
      <c r="W187" s="133" t="s">
        <v>411</v>
      </c>
      <c r="X187" s="133" t="s">
        <v>412</v>
      </c>
      <c r="Y187" s="140" t="s">
        <v>412</v>
      </c>
      <c r="Z187" s="141"/>
      <c r="AA187" s="141"/>
      <c r="AB187" s="141"/>
      <c r="AC187" s="142" t="s">
        <v>412</v>
      </c>
      <c r="AD187" s="133"/>
      <c r="AE187" s="142"/>
      <c r="AF187" s="133"/>
      <c r="AG187" s="133"/>
      <c r="AH187" s="133"/>
      <c r="AI187" s="133"/>
      <c r="AJ187" s="133"/>
      <c r="AK187" s="133"/>
      <c r="AL187" s="133"/>
      <c r="AM187" s="133" t="s">
        <v>414</v>
      </c>
      <c r="AN187" s="133" t="s">
        <v>414</v>
      </c>
      <c r="AO187" s="143" t="s">
        <v>414</v>
      </c>
    </row>
    <row r="188" spans="1:41" ht="15" customHeight="1">
      <c r="A188" s="144">
        <v>186</v>
      </c>
      <c r="B188" s="59" t="s">
        <v>1551</v>
      </c>
      <c r="C188" s="59" t="s">
        <v>1552</v>
      </c>
      <c r="D188" s="145" t="s">
        <v>1553</v>
      </c>
      <c r="E188" s="145" t="s">
        <v>1554</v>
      </c>
      <c r="F188" s="145" t="s">
        <v>425</v>
      </c>
      <c r="G188" s="146" t="s">
        <v>1555</v>
      </c>
      <c r="H188" s="171" t="s">
        <v>1556</v>
      </c>
      <c r="I188" s="171" t="s">
        <v>1556</v>
      </c>
      <c r="J188" s="59" t="s">
        <v>420</v>
      </c>
      <c r="K188" s="171" t="s">
        <v>1557</v>
      </c>
      <c r="L188" s="148">
        <v>900000000</v>
      </c>
      <c r="M188" s="149">
        <v>675000000</v>
      </c>
      <c r="N188" s="149">
        <v>10000000</v>
      </c>
      <c r="O188" s="150">
        <v>8500000</v>
      </c>
      <c r="P188" s="172" t="s">
        <v>409</v>
      </c>
      <c r="Q188" s="172" t="s">
        <v>429</v>
      </c>
      <c r="R188" s="172"/>
      <c r="S188" s="59" t="s">
        <v>430</v>
      </c>
      <c r="T188" s="145" t="s">
        <v>410</v>
      </c>
      <c r="U188" s="59" t="s">
        <v>410</v>
      </c>
      <c r="V188" s="59" t="s">
        <v>410</v>
      </c>
      <c r="W188" s="59" t="s">
        <v>411</v>
      </c>
      <c r="X188" s="59" t="s">
        <v>412</v>
      </c>
      <c r="Y188" s="59" t="s">
        <v>412</v>
      </c>
      <c r="Z188" s="153"/>
      <c r="AA188" s="152" t="s">
        <v>412</v>
      </c>
      <c r="AB188" s="153"/>
      <c r="AC188" s="153"/>
      <c r="AD188" s="59"/>
      <c r="AE188" s="153"/>
      <c r="AF188" s="153"/>
      <c r="AG188" s="59"/>
      <c r="AH188" s="59"/>
      <c r="AI188" s="59"/>
      <c r="AJ188" s="59"/>
      <c r="AK188" s="59"/>
      <c r="AL188" s="59"/>
      <c r="AM188" s="59" t="s">
        <v>414</v>
      </c>
      <c r="AN188" s="59" t="s">
        <v>414</v>
      </c>
      <c r="AO188" s="57" t="s">
        <v>414</v>
      </c>
    </row>
    <row r="189" spans="1:41" ht="15" customHeight="1">
      <c r="A189" s="132">
        <v>187</v>
      </c>
      <c r="B189" s="140" t="s">
        <v>400</v>
      </c>
      <c r="C189" s="134" t="s">
        <v>1558</v>
      </c>
      <c r="D189" s="134" t="s">
        <v>1559</v>
      </c>
      <c r="E189" s="134" t="s">
        <v>1560</v>
      </c>
      <c r="F189" s="134" t="s">
        <v>571</v>
      </c>
      <c r="G189" s="136" t="s">
        <v>1561</v>
      </c>
      <c r="H189" s="136" t="s">
        <v>1562</v>
      </c>
      <c r="I189" s="136" t="s">
        <v>1563</v>
      </c>
      <c r="J189" s="133" t="s">
        <v>406</v>
      </c>
      <c r="K189" s="136" t="s">
        <v>1564</v>
      </c>
      <c r="L189" s="137">
        <v>300000000</v>
      </c>
      <c r="M189" s="138">
        <v>225000000</v>
      </c>
      <c r="N189" s="138">
        <v>10000000</v>
      </c>
      <c r="O189" s="139">
        <v>8500000</v>
      </c>
      <c r="P189" s="140" t="s">
        <v>429</v>
      </c>
      <c r="Q189" s="140" t="s">
        <v>409</v>
      </c>
      <c r="R189" s="140"/>
      <c r="S189" s="133" t="s">
        <v>430</v>
      </c>
      <c r="T189" s="134"/>
      <c r="U189" s="133" t="s">
        <v>410</v>
      </c>
      <c r="V189" s="133" t="s">
        <v>410</v>
      </c>
      <c r="W189" s="133" t="s">
        <v>411</v>
      </c>
      <c r="X189" s="133" t="s">
        <v>412</v>
      </c>
      <c r="Y189" s="140"/>
      <c r="Z189" s="140" t="s">
        <v>412</v>
      </c>
      <c r="AA189" s="140" t="s">
        <v>412</v>
      </c>
      <c r="AB189" s="133" t="s">
        <v>412</v>
      </c>
      <c r="AC189" s="133" t="s">
        <v>412</v>
      </c>
      <c r="AD189" s="134"/>
      <c r="AE189" s="133"/>
      <c r="AF189" s="140"/>
      <c r="AG189" s="140"/>
      <c r="AH189" s="133"/>
      <c r="AI189" s="140"/>
      <c r="AJ189" s="140"/>
      <c r="AK189" s="133" t="s">
        <v>432</v>
      </c>
      <c r="AL189" s="140"/>
      <c r="AM189" s="140"/>
      <c r="AN189" s="133" t="s">
        <v>414</v>
      </c>
      <c r="AO189" s="143" t="s">
        <v>414</v>
      </c>
    </row>
    <row r="190" spans="1:41" ht="15" customHeight="1">
      <c r="A190" s="144">
        <v>188</v>
      </c>
      <c r="B190" s="59" t="s">
        <v>400</v>
      </c>
      <c r="C190" s="59" t="s">
        <v>1565</v>
      </c>
      <c r="D190" s="59" t="s">
        <v>1566</v>
      </c>
      <c r="E190" s="145" t="s">
        <v>1567</v>
      </c>
      <c r="F190" s="145" t="s">
        <v>322</v>
      </c>
      <c r="G190" s="146" t="s">
        <v>1568</v>
      </c>
      <c r="H190" s="147" t="s">
        <v>1569</v>
      </c>
      <c r="I190" s="147" t="s">
        <v>1569</v>
      </c>
      <c r="J190" s="59" t="s">
        <v>406</v>
      </c>
      <c r="K190" s="147" t="s">
        <v>1570</v>
      </c>
      <c r="L190" s="148">
        <v>300000000</v>
      </c>
      <c r="M190" s="149">
        <v>225000000</v>
      </c>
      <c r="N190" s="149">
        <v>10000000</v>
      </c>
      <c r="O190" s="150">
        <v>8500000</v>
      </c>
      <c r="P190" s="59" t="s">
        <v>408</v>
      </c>
      <c r="Q190" s="59" t="s">
        <v>409</v>
      </c>
      <c r="R190" s="59"/>
      <c r="S190" s="59"/>
      <c r="T190" s="145" t="s">
        <v>410</v>
      </c>
      <c r="U190" s="59" t="s">
        <v>410</v>
      </c>
      <c r="V190" s="59"/>
      <c r="W190" s="59" t="s">
        <v>411</v>
      </c>
      <c r="X190" s="59" t="s">
        <v>412</v>
      </c>
      <c r="Y190" s="151" t="s">
        <v>412</v>
      </c>
      <c r="Z190" s="152"/>
      <c r="AA190" s="152"/>
      <c r="AB190" s="152"/>
      <c r="AC190" s="152"/>
      <c r="AD190" s="59"/>
      <c r="AE190" s="153"/>
      <c r="AF190" s="59"/>
      <c r="AG190" s="59"/>
      <c r="AH190" s="59"/>
      <c r="AI190" s="59"/>
      <c r="AJ190" s="59"/>
      <c r="AK190" s="59"/>
      <c r="AL190" s="59"/>
      <c r="AM190" s="59" t="s">
        <v>414</v>
      </c>
      <c r="AN190" s="59" t="s">
        <v>414</v>
      </c>
      <c r="AO190" s="57" t="s">
        <v>414</v>
      </c>
    </row>
    <row r="191" spans="1:41" ht="15" customHeight="1">
      <c r="A191" s="132">
        <v>189</v>
      </c>
      <c r="B191" s="133" t="s">
        <v>400</v>
      </c>
      <c r="C191" s="167" t="s">
        <v>1571</v>
      </c>
      <c r="D191" s="133" t="s">
        <v>1572</v>
      </c>
      <c r="E191" s="168" t="s">
        <v>1573</v>
      </c>
      <c r="F191" s="134" t="s">
        <v>485</v>
      </c>
      <c r="G191" s="135" t="s">
        <v>1574</v>
      </c>
      <c r="H191" s="136" t="s">
        <v>1575</v>
      </c>
      <c r="I191" s="136" t="s">
        <v>1576</v>
      </c>
      <c r="J191" s="134" t="s">
        <v>406</v>
      </c>
      <c r="K191" s="136" t="s">
        <v>1577</v>
      </c>
      <c r="L191" s="137">
        <v>500000000</v>
      </c>
      <c r="M191" s="138">
        <v>375000000</v>
      </c>
      <c r="N191" s="138">
        <v>10000000</v>
      </c>
      <c r="O191" s="139">
        <v>8500000</v>
      </c>
      <c r="P191" s="133" t="s">
        <v>409</v>
      </c>
      <c r="Q191" s="133"/>
      <c r="R191" s="133"/>
      <c r="S191" s="133"/>
      <c r="T191" s="134" t="s">
        <v>410</v>
      </c>
      <c r="U191" s="133" t="s">
        <v>410</v>
      </c>
      <c r="V191" s="133" t="s">
        <v>410</v>
      </c>
      <c r="W191" s="133" t="s">
        <v>411</v>
      </c>
      <c r="X191" s="133" t="s">
        <v>412</v>
      </c>
      <c r="Y191" s="140" t="s">
        <v>412</v>
      </c>
      <c r="Z191" s="141"/>
      <c r="AA191" s="141"/>
      <c r="AB191" s="142" t="s">
        <v>412</v>
      </c>
      <c r="AC191" s="141"/>
      <c r="AD191" s="133"/>
      <c r="AE191" s="142"/>
      <c r="AF191" s="133"/>
      <c r="AG191" s="133" t="s">
        <v>446</v>
      </c>
      <c r="AH191" s="133"/>
      <c r="AI191" s="133"/>
      <c r="AJ191" s="133" t="s">
        <v>422</v>
      </c>
      <c r="AK191" s="133" t="s">
        <v>432</v>
      </c>
      <c r="AL191" s="133"/>
      <c r="AM191" s="133" t="s">
        <v>414</v>
      </c>
      <c r="AN191" s="133"/>
      <c r="AO191" s="143"/>
    </row>
    <row r="192" spans="1:41" ht="15" customHeight="1">
      <c r="A192" s="144">
        <v>190</v>
      </c>
      <c r="B192" s="151" t="s">
        <v>400</v>
      </c>
      <c r="C192" s="59" t="s">
        <v>1578</v>
      </c>
      <c r="D192" s="145" t="s">
        <v>1579</v>
      </c>
      <c r="E192" s="145" t="s">
        <v>1580</v>
      </c>
      <c r="F192" s="145" t="s">
        <v>425</v>
      </c>
      <c r="G192" s="146" t="s">
        <v>1581</v>
      </c>
      <c r="H192" s="157" t="s">
        <v>1582</v>
      </c>
      <c r="I192" s="157" t="s">
        <v>1582</v>
      </c>
      <c r="J192" s="59" t="s">
        <v>466</v>
      </c>
      <c r="K192" s="157" t="s">
        <v>1583</v>
      </c>
      <c r="L192" s="148">
        <v>400000000</v>
      </c>
      <c r="M192" s="149">
        <v>300000000</v>
      </c>
      <c r="N192" s="149">
        <v>60000000</v>
      </c>
      <c r="O192" s="150">
        <v>51000000</v>
      </c>
      <c r="P192" s="151" t="s">
        <v>409</v>
      </c>
      <c r="Q192" s="151" t="s">
        <v>429</v>
      </c>
      <c r="R192" s="151"/>
      <c r="S192" s="59"/>
      <c r="T192" s="145" t="s">
        <v>410</v>
      </c>
      <c r="U192" s="59" t="s">
        <v>410</v>
      </c>
      <c r="V192" s="151"/>
      <c r="W192" s="59" t="s">
        <v>411</v>
      </c>
      <c r="X192" s="59" t="s">
        <v>412</v>
      </c>
      <c r="Y192" s="59" t="s">
        <v>412</v>
      </c>
      <c r="Z192" s="152"/>
      <c r="AA192" s="152"/>
      <c r="AB192" s="153" t="s">
        <v>412</v>
      </c>
      <c r="AC192" s="152"/>
      <c r="AD192" s="59" t="s">
        <v>412</v>
      </c>
      <c r="AE192" s="153"/>
      <c r="AF192" s="152"/>
      <c r="AG192" s="59" t="s">
        <v>431</v>
      </c>
      <c r="AH192" s="59"/>
      <c r="AI192" s="59"/>
      <c r="AJ192" s="59"/>
      <c r="AK192" s="59"/>
      <c r="AL192" s="59"/>
      <c r="AM192" s="59" t="s">
        <v>414</v>
      </c>
      <c r="AN192" s="59"/>
      <c r="AO192" s="57" t="s">
        <v>414</v>
      </c>
    </row>
    <row r="193" spans="1:41" ht="15" customHeight="1">
      <c r="A193" s="132">
        <v>191</v>
      </c>
      <c r="B193" s="133" t="s">
        <v>400</v>
      </c>
      <c r="C193" s="167" t="s">
        <v>1584</v>
      </c>
      <c r="D193" s="133" t="s">
        <v>1585</v>
      </c>
      <c r="E193" s="168" t="s">
        <v>1586</v>
      </c>
      <c r="F193" s="134" t="s">
        <v>485</v>
      </c>
      <c r="G193" s="135" t="s">
        <v>1587</v>
      </c>
      <c r="H193" s="136" t="s">
        <v>1588</v>
      </c>
      <c r="I193" s="136" t="s">
        <v>1589</v>
      </c>
      <c r="J193" s="134" t="s">
        <v>406</v>
      </c>
      <c r="K193" s="136" t="s">
        <v>1590</v>
      </c>
      <c r="L193" s="137">
        <v>900000000</v>
      </c>
      <c r="M193" s="138">
        <v>675000000</v>
      </c>
      <c r="N193" s="138">
        <v>40000000</v>
      </c>
      <c r="O193" s="139">
        <v>34000000</v>
      </c>
      <c r="P193" s="133" t="s">
        <v>409</v>
      </c>
      <c r="Q193" s="133"/>
      <c r="R193" s="133"/>
      <c r="S193" s="133"/>
      <c r="T193" s="134" t="s">
        <v>410</v>
      </c>
      <c r="U193" s="133" t="s">
        <v>410</v>
      </c>
      <c r="V193" s="133" t="s">
        <v>410</v>
      </c>
      <c r="W193" s="133" t="s">
        <v>411</v>
      </c>
      <c r="X193" s="133" t="s">
        <v>412</v>
      </c>
      <c r="Y193" s="140" t="s">
        <v>412</v>
      </c>
      <c r="Z193" s="141"/>
      <c r="AA193" s="141"/>
      <c r="AB193" s="142" t="s">
        <v>412</v>
      </c>
      <c r="AC193" s="142" t="s">
        <v>412</v>
      </c>
      <c r="AD193" s="133"/>
      <c r="AE193" s="142"/>
      <c r="AF193" s="133"/>
      <c r="AG193" s="133" t="s">
        <v>413</v>
      </c>
      <c r="AH193" s="133"/>
      <c r="AI193" s="133"/>
      <c r="AJ193" s="133"/>
      <c r="AK193" s="133"/>
      <c r="AL193" s="133"/>
      <c r="AM193" s="133"/>
      <c r="AN193" s="133" t="s">
        <v>414</v>
      </c>
      <c r="AO193" s="143" t="s">
        <v>414</v>
      </c>
    </row>
    <row r="194" spans="1:41" ht="15" customHeight="1">
      <c r="A194" s="144">
        <v>192</v>
      </c>
      <c r="B194" s="59" t="s">
        <v>400</v>
      </c>
      <c r="C194" s="59" t="s">
        <v>1591</v>
      </c>
      <c r="D194" s="59" t="s">
        <v>1592</v>
      </c>
      <c r="E194" s="145" t="s">
        <v>1593</v>
      </c>
      <c r="F194" s="173" t="s">
        <v>425</v>
      </c>
      <c r="G194" s="146" t="s">
        <v>1594</v>
      </c>
      <c r="H194" s="147" t="s">
        <v>1595</v>
      </c>
      <c r="I194" s="147" t="s">
        <v>1596</v>
      </c>
      <c r="J194" s="59" t="s">
        <v>406</v>
      </c>
      <c r="K194" s="147" t="s">
        <v>1597</v>
      </c>
      <c r="L194" s="148">
        <v>300000000</v>
      </c>
      <c r="M194" s="149">
        <v>225000000</v>
      </c>
      <c r="N194" s="149">
        <v>10000000</v>
      </c>
      <c r="O194" s="150">
        <v>8500000</v>
      </c>
      <c r="P194" s="59" t="s">
        <v>409</v>
      </c>
      <c r="Q194" s="59" t="s">
        <v>429</v>
      </c>
      <c r="R194" s="59"/>
      <c r="S194" s="59" t="s">
        <v>430</v>
      </c>
      <c r="T194" s="145" t="s">
        <v>410</v>
      </c>
      <c r="U194" s="59" t="s">
        <v>410</v>
      </c>
      <c r="V194" s="59" t="s">
        <v>410</v>
      </c>
      <c r="W194" s="59" t="s">
        <v>411</v>
      </c>
      <c r="X194" s="59" t="s">
        <v>412</v>
      </c>
      <c r="Y194" s="59" t="s">
        <v>412</v>
      </c>
      <c r="Z194" s="152"/>
      <c r="AA194" s="152"/>
      <c r="AB194" s="152"/>
      <c r="AC194" s="152"/>
      <c r="AD194" s="59" t="s">
        <v>412</v>
      </c>
      <c r="AE194" s="153"/>
      <c r="AF194" s="59" t="s">
        <v>412</v>
      </c>
      <c r="AG194" s="59" t="s">
        <v>446</v>
      </c>
      <c r="AH194" s="59"/>
      <c r="AI194" s="59"/>
      <c r="AJ194" s="59"/>
      <c r="AK194" s="59"/>
      <c r="AL194" s="59"/>
      <c r="AM194" s="59" t="s">
        <v>414</v>
      </c>
      <c r="AN194" s="59" t="s">
        <v>414</v>
      </c>
      <c r="AO194" s="57" t="s">
        <v>414</v>
      </c>
    </row>
    <row r="195" spans="1:41" ht="15" customHeight="1">
      <c r="A195" s="132">
        <v>193</v>
      </c>
      <c r="B195" s="133" t="s">
        <v>400</v>
      </c>
      <c r="C195" s="133" t="s">
        <v>1598</v>
      </c>
      <c r="D195" s="133" t="s">
        <v>1599</v>
      </c>
      <c r="E195" s="134" t="s">
        <v>1600</v>
      </c>
      <c r="F195" s="158" t="s">
        <v>485</v>
      </c>
      <c r="G195" s="135" t="s">
        <v>1601</v>
      </c>
      <c r="H195" s="136" t="s">
        <v>1602</v>
      </c>
      <c r="I195" s="136" t="s">
        <v>1603</v>
      </c>
      <c r="J195" s="133" t="s">
        <v>488</v>
      </c>
      <c r="K195" s="136" t="s">
        <v>1604</v>
      </c>
      <c r="L195" s="137">
        <v>900000000</v>
      </c>
      <c r="M195" s="138">
        <v>675000000</v>
      </c>
      <c r="N195" s="138">
        <v>50000000</v>
      </c>
      <c r="O195" s="139">
        <v>42500000</v>
      </c>
      <c r="P195" s="133" t="s">
        <v>409</v>
      </c>
      <c r="Q195" s="133"/>
      <c r="R195" s="133"/>
      <c r="S195" s="133"/>
      <c r="T195" s="134" t="s">
        <v>410</v>
      </c>
      <c r="U195" s="133" t="s">
        <v>410</v>
      </c>
      <c r="V195" s="133" t="s">
        <v>410</v>
      </c>
      <c r="W195" s="133" t="s">
        <v>411</v>
      </c>
      <c r="X195" s="133" t="s">
        <v>412</v>
      </c>
      <c r="Y195" s="140" t="s">
        <v>412</v>
      </c>
      <c r="Z195" s="141"/>
      <c r="AA195" s="141" t="s">
        <v>412</v>
      </c>
      <c r="AB195" s="142" t="s">
        <v>412</v>
      </c>
      <c r="AC195" s="141"/>
      <c r="AD195" s="133" t="s">
        <v>412</v>
      </c>
      <c r="AE195" s="142" t="s">
        <v>412</v>
      </c>
      <c r="AF195" s="133"/>
      <c r="AG195" s="133"/>
      <c r="AH195" s="133"/>
      <c r="AI195" s="133"/>
      <c r="AJ195" s="133" t="s">
        <v>422</v>
      </c>
      <c r="AK195" s="133"/>
      <c r="AL195" s="133"/>
      <c r="AM195" s="133" t="s">
        <v>414</v>
      </c>
      <c r="AN195" s="133"/>
      <c r="AO195" s="143"/>
    </row>
    <row r="196" spans="1:41" ht="15" customHeight="1">
      <c r="A196" s="144">
        <v>194</v>
      </c>
      <c r="B196" s="151" t="s">
        <v>400</v>
      </c>
      <c r="C196" s="59" t="s">
        <v>1605</v>
      </c>
      <c r="D196" s="145" t="s">
        <v>1606</v>
      </c>
      <c r="E196" s="145" t="s">
        <v>1607</v>
      </c>
      <c r="F196" s="145" t="s">
        <v>425</v>
      </c>
      <c r="G196" s="146" t="s">
        <v>1608</v>
      </c>
      <c r="H196" s="157" t="s">
        <v>1609</v>
      </c>
      <c r="I196" s="157" t="s">
        <v>1610</v>
      </c>
      <c r="J196" s="59" t="s">
        <v>406</v>
      </c>
      <c r="K196" s="157" t="s">
        <v>1611</v>
      </c>
      <c r="L196" s="148">
        <v>300000000</v>
      </c>
      <c r="M196" s="149">
        <v>225000000</v>
      </c>
      <c r="N196" s="149">
        <v>40000000</v>
      </c>
      <c r="O196" s="150">
        <v>34000000</v>
      </c>
      <c r="P196" s="151" t="s">
        <v>409</v>
      </c>
      <c r="Q196" s="151" t="s">
        <v>429</v>
      </c>
      <c r="R196" s="151"/>
      <c r="S196" s="59"/>
      <c r="T196" s="145" t="s">
        <v>410</v>
      </c>
      <c r="U196" s="59" t="s">
        <v>410</v>
      </c>
      <c r="V196" s="59" t="s">
        <v>410</v>
      </c>
      <c r="W196" s="59" t="s">
        <v>411</v>
      </c>
      <c r="X196" s="59" t="s">
        <v>412</v>
      </c>
      <c r="Y196" s="59" t="s">
        <v>412</v>
      </c>
      <c r="Z196" s="152"/>
      <c r="AA196" s="152"/>
      <c r="AB196" s="152"/>
      <c r="AC196" s="153" t="s">
        <v>412</v>
      </c>
      <c r="AD196" s="59" t="s">
        <v>412</v>
      </c>
      <c r="AE196" s="153"/>
      <c r="AF196" s="152"/>
      <c r="AG196" s="59" t="s">
        <v>446</v>
      </c>
      <c r="AH196" s="59"/>
      <c r="AI196" s="59"/>
      <c r="AJ196" s="59"/>
      <c r="AK196" s="59"/>
      <c r="AL196" s="59" t="s">
        <v>433</v>
      </c>
      <c r="AM196" s="59" t="s">
        <v>414</v>
      </c>
      <c r="AN196" s="59" t="s">
        <v>414</v>
      </c>
      <c r="AO196" s="57" t="s">
        <v>414</v>
      </c>
    </row>
    <row r="197" spans="1:41" ht="15" customHeight="1">
      <c r="A197" s="132">
        <v>195</v>
      </c>
      <c r="B197" s="133" t="s">
        <v>400</v>
      </c>
      <c r="C197" s="133" t="s">
        <v>1612</v>
      </c>
      <c r="D197" s="133" t="s">
        <v>1613</v>
      </c>
      <c r="E197" s="134" t="s">
        <v>1614</v>
      </c>
      <c r="F197" s="134" t="s">
        <v>322</v>
      </c>
      <c r="G197" s="135" t="s">
        <v>1615</v>
      </c>
      <c r="H197" s="136" t="s">
        <v>1616</v>
      </c>
      <c r="I197" s="136" t="s">
        <v>1616</v>
      </c>
      <c r="J197" s="133" t="s">
        <v>503</v>
      </c>
      <c r="K197" s="136" t="s">
        <v>1617</v>
      </c>
      <c r="L197" s="137">
        <v>500000000</v>
      </c>
      <c r="M197" s="138">
        <v>375000000</v>
      </c>
      <c r="N197" s="138">
        <v>60000000</v>
      </c>
      <c r="O197" s="139">
        <v>51000000</v>
      </c>
      <c r="P197" s="133" t="s">
        <v>408</v>
      </c>
      <c r="Q197" s="133" t="s">
        <v>409</v>
      </c>
      <c r="R197" s="133"/>
      <c r="S197" s="133"/>
      <c r="T197" s="134" t="s">
        <v>410</v>
      </c>
      <c r="U197" s="133" t="s">
        <v>410</v>
      </c>
      <c r="V197" s="133"/>
      <c r="W197" s="133" t="s">
        <v>411</v>
      </c>
      <c r="X197" s="133" t="s">
        <v>412</v>
      </c>
      <c r="Y197" s="140" t="s">
        <v>412</v>
      </c>
      <c r="Z197" s="141"/>
      <c r="AA197" s="141"/>
      <c r="AB197" s="141"/>
      <c r="AC197" s="141"/>
      <c r="AD197" s="133"/>
      <c r="AE197" s="142"/>
      <c r="AF197" s="133"/>
      <c r="AG197" s="133"/>
      <c r="AH197" s="133"/>
      <c r="AI197" s="133"/>
      <c r="AJ197" s="133"/>
      <c r="AK197" s="133"/>
      <c r="AL197" s="133"/>
      <c r="AM197" s="133" t="s">
        <v>414</v>
      </c>
      <c r="AN197" s="133" t="s">
        <v>414</v>
      </c>
      <c r="AO197" s="143" t="s">
        <v>414</v>
      </c>
    </row>
    <row r="198" spans="1:41" ht="15" customHeight="1">
      <c r="A198" s="144">
        <v>196</v>
      </c>
      <c r="B198" s="59" t="s">
        <v>400</v>
      </c>
      <c r="C198" s="145" t="s">
        <v>1618</v>
      </c>
      <c r="D198" s="59" t="s">
        <v>1619</v>
      </c>
      <c r="E198" s="145" t="s">
        <v>1620</v>
      </c>
      <c r="F198" s="145" t="s">
        <v>485</v>
      </c>
      <c r="G198" s="146" t="s">
        <v>1621</v>
      </c>
      <c r="H198" s="147" t="s">
        <v>1622</v>
      </c>
      <c r="I198" s="147" t="s">
        <v>1622</v>
      </c>
      <c r="J198" s="145" t="s">
        <v>535</v>
      </c>
      <c r="K198" s="147" t="s">
        <v>1623</v>
      </c>
      <c r="L198" s="148">
        <v>300000000</v>
      </c>
      <c r="M198" s="149">
        <v>225000000</v>
      </c>
      <c r="N198" s="149">
        <v>10000000</v>
      </c>
      <c r="O198" s="150">
        <v>8500000</v>
      </c>
      <c r="P198" s="59" t="s">
        <v>409</v>
      </c>
      <c r="Q198" s="59"/>
      <c r="R198" s="59"/>
      <c r="S198" s="59"/>
      <c r="T198" s="145" t="s">
        <v>410</v>
      </c>
      <c r="U198" s="59" t="s">
        <v>410</v>
      </c>
      <c r="V198" s="59" t="s">
        <v>410</v>
      </c>
      <c r="W198" s="59" t="s">
        <v>411</v>
      </c>
      <c r="X198" s="59" t="s">
        <v>412</v>
      </c>
      <c r="Y198" s="151" t="s">
        <v>412</v>
      </c>
      <c r="Z198" s="152"/>
      <c r="AA198" s="152" t="s">
        <v>412</v>
      </c>
      <c r="AB198" s="152"/>
      <c r="AC198" s="152"/>
      <c r="AD198" s="59" t="s">
        <v>412</v>
      </c>
      <c r="AE198" s="153"/>
      <c r="AF198" s="59"/>
      <c r="AG198" s="59"/>
      <c r="AH198" s="59"/>
      <c r="AI198" s="59"/>
      <c r="AJ198" s="59"/>
      <c r="AK198" s="59"/>
      <c r="AL198" s="59"/>
      <c r="AM198" s="59" t="s">
        <v>414</v>
      </c>
      <c r="AN198" s="59"/>
      <c r="AO198" s="57"/>
    </row>
    <row r="199" spans="1:41" ht="15" customHeight="1">
      <c r="A199" s="132">
        <v>197</v>
      </c>
      <c r="B199" s="140" t="s">
        <v>400</v>
      </c>
      <c r="C199" s="134" t="s">
        <v>1624</v>
      </c>
      <c r="D199" s="134" t="s">
        <v>1625</v>
      </c>
      <c r="E199" s="134" t="s">
        <v>1626</v>
      </c>
      <c r="F199" s="134" t="s">
        <v>571</v>
      </c>
      <c r="G199" s="136" t="s">
        <v>1627</v>
      </c>
      <c r="H199" s="136" t="s">
        <v>1628</v>
      </c>
      <c r="I199" s="136" t="s">
        <v>1628</v>
      </c>
      <c r="J199" s="133" t="s">
        <v>503</v>
      </c>
      <c r="K199" s="136" t="s">
        <v>1629</v>
      </c>
      <c r="L199" s="137">
        <v>900000000</v>
      </c>
      <c r="M199" s="138">
        <v>675000000</v>
      </c>
      <c r="N199" s="138">
        <v>10000000</v>
      </c>
      <c r="O199" s="139">
        <v>8500000</v>
      </c>
      <c r="P199" s="140" t="s">
        <v>429</v>
      </c>
      <c r="Q199" s="140" t="s">
        <v>409</v>
      </c>
      <c r="R199" s="140"/>
      <c r="S199" s="133" t="s">
        <v>430</v>
      </c>
      <c r="T199" s="134"/>
      <c r="U199" s="133" t="s">
        <v>410</v>
      </c>
      <c r="V199" s="133" t="s">
        <v>410</v>
      </c>
      <c r="W199" s="133" t="s">
        <v>411</v>
      </c>
      <c r="X199" s="133" t="s">
        <v>412</v>
      </c>
      <c r="Y199" s="140"/>
      <c r="Z199" s="140" t="s">
        <v>412</v>
      </c>
      <c r="AA199" s="140"/>
      <c r="AB199" s="140"/>
      <c r="AC199" s="140"/>
      <c r="AD199" s="134"/>
      <c r="AE199" s="133"/>
      <c r="AF199" s="133" t="s">
        <v>412</v>
      </c>
      <c r="AG199" s="140"/>
      <c r="AH199" s="140"/>
      <c r="AI199" s="140"/>
      <c r="AJ199" s="140"/>
      <c r="AK199" s="140"/>
      <c r="AL199" s="140"/>
      <c r="AM199" s="133" t="s">
        <v>414</v>
      </c>
      <c r="AN199" s="140"/>
      <c r="AO199" s="143" t="s">
        <v>414</v>
      </c>
    </row>
    <row r="200" spans="1:41" ht="15" customHeight="1">
      <c r="A200" s="144">
        <v>198</v>
      </c>
      <c r="B200" s="59" t="s">
        <v>400</v>
      </c>
      <c r="C200" s="59" t="s">
        <v>1630</v>
      </c>
      <c r="D200" s="59" t="s">
        <v>1631</v>
      </c>
      <c r="E200" s="145" t="s">
        <v>1632</v>
      </c>
      <c r="F200" s="145" t="s">
        <v>493</v>
      </c>
      <c r="G200" s="146" t="s">
        <v>1633</v>
      </c>
      <c r="H200" s="147" t="s">
        <v>1634</v>
      </c>
      <c r="I200" s="147" t="s">
        <v>1634</v>
      </c>
      <c r="J200" s="59" t="s">
        <v>420</v>
      </c>
      <c r="K200" s="147" t="s">
        <v>421</v>
      </c>
      <c r="L200" s="148">
        <v>300000000</v>
      </c>
      <c r="M200" s="149">
        <v>225000000</v>
      </c>
      <c r="N200" s="149">
        <v>10000000</v>
      </c>
      <c r="O200" s="150">
        <v>8500000</v>
      </c>
      <c r="P200" s="59" t="s">
        <v>408</v>
      </c>
      <c r="Q200" s="59" t="s">
        <v>409</v>
      </c>
      <c r="R200" s="59" t="s">
        <v>429</v>
      </c>
      <c r="S200" s="59" t="s">
        <v>430</v>
      </c>
      <c r="T200" s="145" t="s">
        <v>410</v>
      </c>
      <c r="U200" s="59" t="s">
        <v>410</v>
      </c>
      <c r="V200" s="59" t="s">
        <v>410</v>
      </c>
      <c r="W200" s="59" t="s">
        <v>411</v>
      </c>
      <c r="X200" s="59"/>
      <c r="Y200" s="151"/>
      <c r="Z200" s="152" t="s">
        <v>412</v>
      </c>
      <c r="AA200" s="152" t="s">
        <v>412</v>
      </c>
      <c r="AB200" s="152"/>
      <c r="AC200" s="152"/>
      <c r="AD200" s="59"/>
      <c r="AE200" s="153"/>
      <c r="AF200" s="153"/>
      <c r="AG200" s="59" t="s">
        <v>431</v>
      </c>
      <c r="AH200" s="59"/>
      <c r="AI200" s="59"/>
      <c r="AJ200" s="59"/>
      <c r="AK200" s="59" t="s">
        <v>432</v>
      </c>
      <c r="AL200" s="59"/>
      <c r="AM200" s="59" t="s">
        <v>414</v>
      </c>
      <c r="AN200" s="59" t="s">
        <v>414</v>
      </c>
      <c r="AO200" s="57"/>
    </row>
    <row r="201" spans="1:41" ht="15" customHeight="1">
      <c r="A201" s="132">
        <v>199</v>
      </c>
      <c r="B201" s="133" t="s">
        <v>400</v>
      </c>
      <c r="C201" s="133" t="s">
        <v>1635</v>
      </c>
      <c r="D201" s="133" t="s">
        <v>1636</v>
      </c>
      <c r="E201" s="134" t="s">
        <v>1637</v>
      </c>
      <c r="F201" s="134" t="s">
        <v>322</v>
      </c>
      <c r="G201" s="135" t="s">
        <v>1638</v>
      </c>
      <c r="H201" s="136" t="s">
        <v>1639</v>
      </c>
      <c r="I201" s="136" t="s">
        <v>1640</v>
      </c>
      <c r="J201" s="133" t="s">
        <v>521</v>
      </c>
      <c r="K201" s="136" t="s">
        <v>1641</v>
      </c>
      <c r="L201" s="137">
        <v>500000000</v>
      </c>
      <c r="M201" s="138">
        <v>375000000</v>
      </c>
      <c r="N201" s="138">
        <v>10000000</v>
      </c>
      <c r="O201" s="139">
        <v>8500000</v>
      </c>
      <c r="P201" s="133" t="s">
        <v>408</v>
      </c>
      <c r="Q201" s="133" t="s">
        <v>409</v>
      </c>
      <c r="R201" s="133"/>
      <c r="S201" s="133"/>
      <c r="T201" s="134" t="s">
        <v>410</v>
      </c>
      <c r="U201" s="133" t="s">
        <v>410</v>
      </c>
      <c r="V201" s="133"/>
      <c r="W201" s="133" t="s">
        <v>411</v>
      </c>
      <c r="X201" s="133" t="s">
        <v>412</v>
      </c>
      <c r="Y201" s="140" t="s">
        <v>412</v>
      </c>
      <c r="Z201" s="141"/>
      <c r="AA201" s="141"/>
      <c r="AB201" s="141"/>
      <c r="AC201" s="142" t="s">
        <v>412</v>
      </c>
      <c r="AD201" s="133" t="s">
        <v>412</v>
      </c>
      <c r="AE201" s="142" t="s">
        <v>412</v>
      </c>
      <c r="AF201" s="133" t="s">
        <v>412</v>
      </c>
      <c r="AG201" s="133"/>
      <c r="AH201" s="133"/>
      <c r="AI201" s="133"/>
      <c r="AJ201" s="133"/>
      <c r="AK201" s="133"/>
      <c r="AL201" s="133"/>
      <c r="AM201" s="133" t="s">
        <v>414</v>
      </c>
      <c r="AN201" s="133" t="s">
        <v>414</v>
      </c>
      <c r="AO201" s="143" t="s">
        <v>414</v>
      </c>
    </row>
    <row r="202" spans="1:41" ht="15" customHeight="1">
      <c r="A202" s="144">
        <v>200</v>
      </c>
      <c r="B202" s="59" t="s">
        <v>400</v>
      </c>
      <c r="C202" s="59" t="s">
        <v>1642</v>
      </c>
      <c r="D202" s="59">
        <v>2208604905</v>
      </c>
      <c r="E202" s="145" t="s">
        <v>1643</v>
      </c>
      <c r="F202" s="145" t="s">
        <v>322</v>
      </c>
      <c r="G202" s="146" t="s">
        <v>1644</v>
      </c>
      <c r="H202" s="147" t="s">
        <v>1645</v>
      </c>
      <c r="I202" s="147" t="s">
        <v>1645</v>
      </c>
      <c r="J202" s="59" t="s">
        <v>503</v>
      </c>
      <c r="K202" s="147" t="s">
        <v>1646</v>
      </c>
      <c r="L202" s="148">
        <v>500000000</v>
      </c>
      <c r="M202" s="149">
        <v>375000000</v>
      </c>
      <c r="N202" s="149">
        <v>20000000</v>
      </c>
      <c r="O202" s="150">
        <v>17000000</v>
      </c>
      <c r="P202" s="59" t="s">
        <v>408</v>
      </c>
      <c r="Q202" s="59" t="s">
        <v>409</v>
      </c>
      <c r="R202" s="59"/>
      <c r="S202" s="59"/>
      <c r="T202" s="145" t="s">
        <v>410</v>
      </c>
      <c r="U202" s="59" t="s">
        <v>410</v>
      </c>
      <c r="V202" s="59"/>
      <c r="W202" s="59" t="s">
        <v>411</v>
      </c>
      <c r="X202" s="59" t="s">
        <v>412</v>
      </c>
      <c r="Y202" s="151" t="s">
        <v>412</v>
      </c>
      <c r="Z202" s="152"/>
      <c r="AA202" s="152"/>
      <c r="AB202" s="152"/>
      <c r="AC202" s="152"/>
      <c r="AD202" s="59" t="s">
        <v>412</v>
      </c>
      <c r="AE202" s="153"/>
      <c r="AF202" s="59"/>
      <c r="AG202" s="59"/>
      <c r="AH202" s="59"/>
      <c r="AI202" s="59"/>
      <c r="AJ202" s="59" t="s">
        <v>422</v>
      </c>
      <c r="AK202" s="59"/>
      <c r="AL202" s="59"/>
      <c r="AM202" s="59" t="s">
        <v>414</v>
      </c>
      <c r="AN202" s="59"/>
      <c r="AO202" s="57"/>
    </row>
    <row r="203" spans="1:41" ht="15" customHeight="1">
      <c r="A203" s="132">
        <v>201</v>
      </c>
      <c r="B203" s="140" t="s">
        <v>400</v>
      </c>
      <c r="C203" s="133" t="s">
        <v>1647</v>
      </c>
      <c r="D203" s="133" t="s">
        <v>1648</v>
      </c>
      <c r="E203" s="134" t="s">
        <v>1649</v>
      </c>
      <c r="F203" s="134" t="s">
        <v>485</v>
      </c>
      <c r="G203" s="135" t="s">
        <v>1650</v>
      </c>
      <c r="H203" s="154" t="s">
        <v>1651</v>
      </c>
      <c r="I203" s="154" t="s">
        <v>1651</v>
      </c>
      <c r="J203" s="133" t="s">
        <v>406</v>
      </c>
      <c r="K203" s="154" t="s">
        <v>1652</v>
      </c>
      <c r="L203" s="137">
        <v>200000000</v>
      </c>
      <c r="M203" s="138">
        <v>150000000</v>
      </c>
      <c r="N203" s="138">
        <v>10000000</v>
      </c>
      <c r="O203" s="139">
        <v>8500000</v>
      </c>
      <c r="P203" s="140" t="s">
        <v>409</v>
      </c>
      <c r="Q203" s="140"/>
      <c r="R203" s="140"/>
      <c r="S203" s="133"/>
      <c r="T203" s="134" t="s">
        <v>410</v>
      </c>
      <c r="U203" s="133" t="s">
        <v>410</v>
      </c>
      <c r="V203" s="133" t="s">
        <v>410</v>
      </c>
      <c r="W203" s="133" t="s">
        <v>411</v>
      </c>
      <c r="X203" s="133" t="s">
        <v>412</v>
      </c>
      <c r="Y203" s="140" t="s">
        <v>412</v>
      </c>
      <c r="Z203" s="141"/>
      <c r="AA203" s="141"/>
      <c r="AB203" s="141"/>
      <c r="AC203" s="141"/>
      <c r="AD203" s="133" t="s">
        <v>412</v>
      </c>
      <c r="AE203" s="142"/>
      <c r="AF203" s="142"/>
      <c r="AG203" s="133"/>
      <c r="AH203" s="133"/>
      <c r="AI203" s="133"/>
      <c r="AJ203" s="133"/>
      <c r="AK203" s="133"/>
      <c r="AL203" s="133" t="s">
        <v>433</v>
      </c>
      <c r="AM203" s="133" t="s">
        <v>414</v>
      </c>
      <c r="AN203" s="133" t="s">
        <v>414</v>
      </c>
      <c r="AO203" s="143"/>
    </row>
    <row r="204" spans="1:41" ht="15" customHeight="1">
      <c r="A204" s="144">
        <v>202</v>
      </c>
      <c r="B204" s="59" t="s">
        <v>400</v>
      </c>
      <c r="C204" s="59" t="s">
        <v>1653</v>
      </c>
      <c r="D204" s="59" t="s">
        <v>1654</v>
      </c>
      <c r="E204" s="145" t="s">
        <v>1655</v>
      </c>
      <c r="F204" s="165" t="s">
        <v>322</v>
      </c>
      <c r="G204" s="146" t="s">
        <v>1656</v>
      </c>
      <c r="H204" s="147" t="s">
        <v>1657</v>
      </c>
      <c r="I204" s="147"/>
      <c r="J204" s="59" t="s">
        <v>420</v>
      </c>
      <c r="K204" s="147" t="s">
        <v>1658</v>
      </c>
      <c r="L204" s="148">
        <v>200000000</v>
      </c>
      <c r="M204" s="149">
        <v>150000000</v>
      </c>
      <c r="N204" s="149">
        <v>20000000</v>
      </c>
      <c r="O204" s="150">
        <v>17000000</v>
      </c>
      <c r="P204" s="59" t="s">
        <v>408</v>
      </c>
      <c r="Q204" s="59" t="s">
        <v>409</v>
      </c>
      <c r="R204" s="59"/>
      <c r="S204" s="59"/>
      <c r="T204" s="145" t="s">
        <v>410</v>
      </c>
      <c r="U204" s="59"/>
      <c r="V204" s="59" t="s">
        <v>410</v>
      </c>
      <c r="W204" s="59" t="s">
        <v>411</v>
      </c>
      <c r="X204" s="59" t="s">
        <v>412</v>
      </c>
      <c r="Y204" s="151" t="s">
        <v>412</v>
      </c>
      <c r="Z204" s="152"/>
      <c r="AA204" s="152"/>
      <c r="AB204" s="152"/>
      <c r="AC204" s="152"/>
      <c r="AD204" s="59"/>
      <c r="AE204" s="153"/>
      <c r="AF204" s="59" t="s">
        <v>412</v>
      </c>
      <c r="AG204" s="59"/>
      <c r="AH204" s="59"/>
      <c r="AI204" s="59"/>
      <c r="AJ204" s="59"/>
      <c r="AK204" s="59"/>
      <c r="AL204" s="59"/>
      <c r="AM204" s="59" t="s">
        <v>414</v>
      </c>
      <c r="AN204" s="59"/>
      <c r="AO204" s="57" t="s">
        <v>414</v>
      </c>
    </row>
    <row r="205" spans="1:41" ht="15" customHeight="1">
      <c r="A205" s="132">
        <v>203</v>
      </c>
      <c r="B205" s="133" t="s">
        <v>400</v>
      </c>
      <c r="C205" s="133" t="s">
        <v>1659</v>
      </c>
      <c r="D205" s="133" t="s">
        <v>1660</v>
      </c>
      <c r="E205" s="134" t="s">
        <v>1661</v>
      </c>
      <c r="F205" s="134" t="s">
        <v>322</v>
      </c>
      <c r="G205" s="135" t="s">
        <v>1662</v>
      </c>
      <c r="H205" s="136" t="s">
        <v>1663</v>
      </c>
      <c r="I205" s="136" t="s">
        <v>1663</v>
      </c>
      <c r="J205" s="133" t="s">
        <v>503</v>
      </c>
      <c r="K205" s="136" t="s">
        <v>1664</v>
      </c>
      <c r="L205" s="137">
        <v>100000000</v>
      </c>
      <c r="M205" s="138">
        <v>75000000</v>
      </c>
      <c r="N205" s="138">
        <v>10000000</v>
      </c>
      <c r="O205" s="139">
        <v>8500000</v>
      </c>
      <c r="P205" s="133" t="s">
        <v>408</v>
      </c>
      <c r="Q205" s="133" t="s">
        <v>409</v>
      </c>
      <c r="R205" s="133"/>
      <c r="S205" s="133"/>
      <c r="T205" s="134" t="s">
        <v>410</v>
      </c>
      <c r="U205" s="133" t="s">
        <v>410</v>
      </c>
      <c r="V205" s="133"/>
      <c r="W205" s="133" t="s">
        <v>411</v>
      </c>
      <c r="X205" s="133" t="s">
        <v>412</v>
      </c>
      <c r="Y205" s="140" t="s">
        <v>412</v>
      </c>
      <c r="Z205" s="141"/>
      <c r="AA205" s="141"/>
      <c r="AB205" s="141"/>
      <c r="AC205" s="141"/>
      <c r="AD205" s="133" t="s">
        <v>412</v>
      </c>
      <c r="AE205" s="142"/>
      <c r="AF205" s="133" t="s">
        <v>412</v>
      </c>
      <c r="AG205" s="133"/>
      <c r="AH205" s="133"/>
      <c r="AI205" s="133"/>
      <c r="AJ205" s="133"/>
      <c r="AK205" s="133"/>
      <c r="AL205" s="133"/>
      <c r="AM205" s="133" t="s">
        <v>414</v>
      </c>
      <c r="AN205" s="133" t="s">
        <v>414</v>
      </c>
      <c r="AO205" s="143" t="s">
        <v>414</v>
      </c>
    </row>
    <row r="206" spans="1:41" ht="15" customHeight="1">
      <c r="A206" s="144">
        <v>204</v>
      </c>
      <c r="B206" s="59" t="s">
        <v>400</v>
      </c>
      <c r="C206" s="160" t="s">
        <v>1665</v>
      </c>
      <c r="D206" s="160" t="s">
        <v>1666</v>
      </c>
      <c r="E206" s="145" t="s">
        <v>1667</v>
      </c>
      <c r="F206" s="145" t="s">
        <v>493</v>
      </c>
      <c r="G206" s="146" t="s">
        <v>1668</v>
      </c>
      <c r="H206" s="159" t="s">
        <v>1669</v>
      </c>
      <c r="I206" s="159" t="s">
        <v>1669</v>
      </c>
      <c r="J206" s="160" t="s">
        <v>1670</v>
      </c>
      <c r="K206" s="147" t="s">
        <v>1671</v>
      </c>
      <c r="L206" s="148">
        <v>900000000</v>
      </c>
      <c r="M206" s="149">
        <v>675000000</v>
      </c>
      <c r="N206" s="149">
        <v>10000000</v>
      </c>
      <c r="O206" s="150">
        <v>8500000</v>
      </c>
      <c r="P206" s="59" t="s">
        <v>408</v>
      </c>
      <c r="Q206" s="59" t="s">
        <v>409</v>
      </c>
      <c r="R206" s="59" t="s">
        <v>429</v>
      </c>
      <c r="S206" s="59" t="s">
        <v>430</v>
      </c>
      <c r="T206" s="145" t="s">
        <v>410</v>
      </c>
      <c r="U206" s="59" t="s">
        <v>410</v>
      </c>
      <c r="V206" s="59"/>
      <c r="W206" s="59" t="s">
        <v>411</v>
      </c>
      <c r="X206" s="59"/>
      <c r="Y206" s="151"/>
      <c r="Z206" s="152" t="s">
        <v>412</v>
      </c>
      <c r="AA206" s="152"/>
      <c r="AB206" s="152"/>
      <c r="AC206" s="153" t="s">
        <v>412</v>
      </c>
      <c r="AD206" s="59"/>
      <c r="AE206" s="153"/>
      <c r="AF206" s="153"/>
      <c r="AG206" s="59"/>
      <c r="AH206" s="59"/>
      <c r="AI206" s="59"/>
      <c r="AJ206" s="59"/>
      <c r="AK206" s="59"/>
      <c r="AL206" s="59"/>
      <c r="AM206" s="59" t="s">
        <v>414</v>
      </c>
      <c r="AN206" s="59"/>
      <c r="AO206" s="57" t="s">
        <v>414</v>
      </c>
    </row>
    <row r="207" spans="1:41" ht="15" customHeight="1">
      <c r="A207" s="132">
        <v>205</v>
      </c>
      <c r="B207" s="140" t="s">
        <v>400</v>
      </c>
      <c r="C207" s="133" t="s">
        <v>1672</v>
      </c>
      <c r="D207" s="134">
        <v>2208615514</v>
      </c>
      <c r="E207" s="134" t="s">
        <v>1673</v>
      </c>
      <c r="F207" s="134" t="s">
        <v>425</v>
      </c>
      <c r="G207" s="135" t="s">
        <v>1674</v>
      </c>
      <c r="H207" s="154" t="s">
        <v>1675</v>
      </c>
      <c r="I207" s="154" t="s">
        <v>1676</v>
      </c>
      <c r="J207" s="133" t="s">
        <v>503</v>
      </c>
      <c r="K207" s="154" t="s">
        <v>1677</v>
      </c>
      <c r="L207" s="137">
        <v>400000000</v>
      </c>
      <c r="M207" s="138">
        <v>300000000</v>
      </c>
      <c r="N207" s="138">
        <v>20000000</v>
      </c>
      <c r="O207" s="139">
        <v>17000000</v>
      </c>
      <c r="P207" s="140" t="s">
        <v>409</v>
      </c>
      <c r="Q207" s="140" t="s">
        <v>429</v>
      </c>
      <c r="R207" s="140"/>
      <c r="S207" s="133"/>
      <c r="T207" s="134" t="s">
        <v>410</v>
      </c>
      <c r="U207" s="133" t="s">
        <v>410</v>
      </c>
      <c r="V207" s="140"/>
      <c r="W207" s="133" t="s">
        <v>411</v>
      </c>
      <c r="X207" s="133" t="s">
        <v>412</v>
      </c>
      <c r="Y207" s="133" t="s">
        <v>412</v>
      </c>
      <c r="Z207" s="141"/>
      <c r="AA207" s="141" t="s">
        <v>412</v>
      </c>
      <c r="AB207" s="142" t="s">
        <v>412</v>
      </c>
      <c r="AC207" s="142" t="s">
        <v>412</v>
      </c>
      <c r="AD207" s="133"/>
      <c r="AE207" s="142"/>
      <c r="AF207" s="142" t="s">
        <v>412</v>
      </c>
      <c r="AG207" s="133"/>
      <c r="AH207" s="133"/>
      <c r="AI207" s="133"/>
      <c r="AJ207" s="133" t="s">
        <v>422</v>
      </c>
      <c r="AK207" s="133"/>
      <c r="AL207" s="133"/>
      <c r="AM207" s="133"/>
      <c r="AN207" s="133" t="s">
        <v>414</v>
      </c>
      <c r="AO207" s="143" t="s">
        <v>414</v>
      </c>
    </row>
    <row r="208" spans="1:41" ht="15" customHeight="1">
      <c r="A208" s="144">
        <v>206</v>
      </c>
      <c r="B208" s="59" t="s">
        <v>400</v>
      </c>
      <c r="C208" s="59" t="s">
        <v>1678</v>
      </c>
      <c r="D208" s="59" t="s">
        <v>1679</v>
      </c>
      <c r="E208" s="145" t="s">
        <v>1680</v>
      </c>
      <c r="F208" s="145" t="s">
        <v>485</v>
      </c>
      <c r="G208" s="146" t="s">
        <v>1681</v>
      </c>
      <c r="H208" s="147" t="s">
        <v>1682</v>
      </c>
      <c r="I208" s="147" t="s">
        <v>1683</v>
      </c>
      <c r="J208" s="59" t="s">
        <v>521</v>
      </c>
      <c r="K208" s="147" t="s">
        <v>1684</v>
      </c>
      <c r="L208" s="148">
        <v>200000000</v>
      </c>
      <c r="M208" s="149">
        <v>150000000</v>
      </c>
      <c r="N208" s="149">
        <v>10000000</v>
      </c>
      <c r="O208" s="150">
        <v>8500000</v>
      </c>
      <c r="P208" s="59" t="s">
        <v>409</v>
      </c>
      <c r="Q208" s="59"/>
      <c r="R208" s="59"/>
      <c r="S208" s="59"/>
      <c r="T208" s="145" t="s">
        <v>410</v>
      </c>
      <c r="U208" s="59" t="s">
        <v>410</v>
      </c>
      <c r="V208" s="59" t="s">
        <v>410</v>
      </c>
      <c r="W208" s="59" t="s">
        <v>411</v>
      </c>
      <c r="X208" s="59" t="s">
        <v>412</v>
      </c>
      <c r="Y208" s="151" t="s">
        <v>412</v>
      </c>
      <c r="Z208" s="152"/>
      <c r="AA208" s="152" t="s">
        <v>412</v>
      </c>
      <c r="AB208" s="152"/>
      <c r="AC208" s="152"/>
      <c r="AD208" s="59"/>
      <c r="AE208" s="153"/>
      <c r="AF208" s="59"/>
      <c r="AG208" s="59"/>
      <c r="AH208" s="59"/>
      <c r="AI208" s="59"/>
      <c r="AJ208" s="59"/>
      <c r="AK208" s="59"/>
      <c r="AL208" s="59"/>
      <c r="AM208" s="59" t="s">
        <v>414</v>
      </c>
      <c r="AN208" s="59"/>
      <c r="AO208" s="57" t="s">
        <v>414</v>
      </c>
    </row>
    <row r="209" spans="1:41" ht="15" customHeight="1">
      <c r="A209" s="132">
        <v>207</v>
      </c>
      <c r="B209" s="133" t="s">
        <v>400</v>
      </c>
      <c r="C209" s="134" t="s">
        <v>1685</v>
      </c>
      <c r="D209" s="133" t="s">
        <v>1686</v>
      </c>
      <c r="E209" s="134" t="s">
        <v>1687</v>
      </c>
      <c r="F209" s="134" t="s">
        <v>322</v>
      </c>
      <c r="G209" s="135" t="s">
        <v>1688</v>
      </c>
      <c r="H209" s="136" t="s">
        <v>1689</v>
      </c>
      <c r="I209" s="136" t="s">
        <v>1689</v>
      </c>
      <c r="J209" s="134" t="s">
        <v>480</v>
      </c>
      <c r="K209" s="136" t="s">
        <v>693</v>
      </c>
      <c r="L209" s="137">
        <v>300000000</v>
      </c>
      <c r="M209" s="138">
        <v>225000000</v>
      </c>
      <c r="N209" s="138">
        <v>20000000</v>
      </c>
      <c r="O209" s="139">
        <v>17000000</v>
      </c>
      <c r="P209" s="133" t="s">
        <v>408</v>
      </c>
      <c r="Q209" s="133" t="s">
        <v>409</v>
      </c>
      <c r="R209" s="133"/>
      <c r="S209" s="133"/>
      <c r="T209" s="134" t="s">
        <v>410</v>
      </c>
      <c r="U209" s="133" t="s">
        <v>410</v>
      </c>
      <c r="V209" s="133" t="s">
        <v>410</v>
      </c>
      <c r="W209" s="133" t="s">
        <v>411</v>
      </c>
      <c r="X209" s="133" t="s">
        <v>412</v>
      </c>
      <c r="Y209" s="140" t="s">
        <v>412</v>
      </c>
      <c r="Z209" s="141"/>
      <c r="AA209" s="141"/>
      <c r="AB209" s="141"/>
      <c r="AC209" s="141"/>
      <c r="AD209" s="133"/>
      <c r="AE209" s="142"/>
      <c r="AF209" s="133" t="s">
        <v>412</v>
      </c>
      <c r="AG209" s="133"/>
      <c r="AH209" s="133"/>
      <c r="AI209" s="133"/>
      <c r="AJ209" s="133" t="s">
        <v>422</v>
      </c>
      <c r="AK209" s="133"/>
      <c r="AL209" s="133"/>
      <c r="AM209" s="133" t="s">
        <v>414</v>
      </c>
      <c r="AN209" s="133" t="s">
        <v>414</v>
      </c>
      <c r="AO209" s="143" t="s">
        <v>414</v>
      </c>
    </row>
    <row r="210" spans="1:41" ht="15" customHeight="1">
      <c r="A210" s="144">
        <v>208</v>
      </c>
      <c r="B210" s="151" t="s">
        <v>400</v>
      </c>
      <c r="C210" s="59" t="s">
        <v>1690</v>
      </c>
      <c r="D210" s="145" t="s">
        <v>1691</v>
      </c>
      <c r="E210" s="145" t="s">
        <v>1692</v>
      </c>
      <c r="F210" s="145" t="s">
        <v>322</v>
      </c>
      <c r="G210" s="146" t="s">
        <v>1693</v>
      </c>
      <c r="H210" s="157" t="s">
        <v>1694</v>
      </c>
      <c r="I210" s="157" t="s">
        <v>1694</v>
      </c>
      <c r="J210" s="59" t="s">
        <v>406</v>
      </c>
      <c r="K210" s="157" t="s">
        <v>1695</v>
      </c>
      <c r="L210" s="148">
        <v>300000000</v>
      </c>
      <c r="M210" s="149">
        <v>225000000</v>
      </c>
      <c r="N210" s="149">
        <v>10000000</v>
      </c>
      <c r="O210" s="150">
        <v>8500000</v>
      </c>
      <c r="P210" s="151" t="s">
        <v>408</v>
      </c>
      <c r="Q210" s="151" t="s">
        <v>409</v>
      </c>
      <c r="R210" s="151"/>
      <c r="S210" s="59"/>
      <c r="T210" s="145" t="s">
        <v>410</v>
      </c>
      <c r="U210" s="59" t="s">
        <v>410</v>
      </c>
      <c r="V210" s="151"/>
      <c r="W210" s="59" t="s">
        <v>411</v>
      </c>
      <c r="X210" s="59" t="s">
        <v>412</v>
      </c>
      <c r="Y210" s="151" t="s">
        <v>412</v>
      </c>
      <c r="Z210" s="152"/>
      <c r="AA210" s="152" t="s">
        <v>412</v>
      </c>
      <c r="AB210" s="152"/>
      <c r="AC210" s="152"/>
      <c r="AD210" s="59"/>
      <c r="AE210" s="153"/>
      <c r="AF210" s="152"/>
      <c r="AG210" s="59"/>
      <c r="AH210" s="59"/>
      <c r="AI210" s="59"/>
      <c r="AJ210" s="59"/>
      <c r="AK210" s="59"/>
      <c r="AL210" s="59" t="s">
        <v>433</v>
      </c>
      <c r="AM210" s="59" t="s">
        <v>414</v>
      </c>
      <c r="AN210" s="59" t="s">
        <v>414</v>
      </c>
      <c r="AO210" s="57"/>
    </row>
    <row r="211" spans="1:41" ht="15" customHeight="1">
      <c r="A211" s="132">
        <v>209</v>
      </c>
      <c r="B211" s="140" t="s">
        <v>400</v>
      </c>
      <c r="C211" s="134" t="s">
        <v>1696</v>
      </c>
      <c r="D211" s="134" t="s">
        <v>1697</v>
      </c>
      <c r="E211" s="134" t="s">
        <v>1698</v>
      </c>
      <c r="F211" s="134" t="s">
        <v>463</v>
      </c>
      <c r="G211" s="136" t="s">
        <v>1699</v>
      </c>
      <c r="H211" s="136" t="s">
        <v>1700</v>
      </c>
      <c r="I211" s="136" t="s">
        <v>1701</v>
      </c>
      <c r="J211" s="133" t="s">
        <v>406</v>
      </c>
      <c r="K211" s="136" t="s">
        <v>1702</v>
      </c>
      <c r="L211" s="137">
        <v>600000000</v>
      </c>
      <c r="M211" s="138">
        <v>450000000</v>
      </c>
      <c r="N211" s="138">
        <v>30000000</v>
      </c>
      <c r="O211" s="139">
        <v>25500000</v>
      </c>
      <c r="P211" s="140" t="s">
        <v>429</v>
      </c>
      <c r="Q211" s="140" t="s">
        <v>408</v>
      </c>
      <c r="R211" s="140"/>
      <c r="S211" s="133" t="s">
        <v>430</v>
      </c>
      <c r="T211" s="134"/>
      <c r="U211" s="133" t="s">
        <v>410</v>
      </c>
      <c r="V211" s="140"/>
      <c r="W211" s="133" t="s">
        <v>411</v>
      </c>
      <c r="X211" s="133" t="s">
        <v>412</v>
      </c>
      <c r="Y211" s="140" t="s">
        <v>412</v>
      </c>
      <c r="Z211" s="140" t="s">
        <v>412</v>
      </c>
      <c r="AA211" s="140"/>
      <c r="AB211" s="140"/>
      <c r="AC211" s="140"/>
      <c r="AD211" s="133" t="s">
        <v>412</v>
      </c>
      <c r="AE211" s="133"/>
      <c r="AF211" s="140"/>
      <c r="AG211" s="140"/>
      <c r="AH211" s="140"/>
      <c r="AI211" s="140"/>
      <c r="AJ211" s="140"/>
      <c r="AK211" s="140"/>
      <c r="AL211" s="140"/>
      <c r="AM211" s="133" t="s">
        <v>414</v>
      </c>
      <c r="AN211" s="140"/>
      <c r="AO211" s="143" t="s">
        <v>414</v>
      </c>
    </row>
    <row r="212" spans="1:41" ht="15" customHeight="1">
      <c r="A212" s="144">
        <v>210</v>
      </c>
      <c r="B212" s="59" t="s">
        <v>400</v>
      </c>
      <c r="C212" s="145" t="s">
        <v>1703</v>
      </c>
      <c r="D212" s="59">
        <v>2208160561</v>
      </c>
      <c r="E212" s="145" t="s">
        <v>1704</v>
      </c>
      <c r="F212" s="145" t="s">
        <v>322</v>
      </c>
      <c r="G212" s="146" t="s">
        <v>1705</v>
      </c>
      <c r="H212" s="147" t="s">
        <v>1706</v>
      </c>
      <c r="I212" s="147" t="s">
        <v>1707</v>
      </c>
      <c r="J212" s="145" t="s">
        <v>643</v>
      </c>
      <c r="K212" s="147" t="s">
        <v>1708</v>
      </c>
      <c r="L212" s="148">
        <v>100000000</v>
      </c>
      <c r="M212" s="149">
        <v>75000000</v>
      </c>
      <c r="N212" s="149">
        <v>20000000</v>
      </c>
      <c r="O212" s="150">
        <v>17000000</v>
      </c>
      <c r="P212" s="59" t="s">
        <v>408</v>
      </c>
      <c r="Q212" s="59" t="s">
        <v>409</v>
      </c>
      <c r="R212" s="59"/>
      <c r="S212" s="59"/>
      <c r="T212" s="145" t="s">
        <v>410</v>
      </c>
      <c r="U212" s="59" t="s">
        <v>410</v>
      </c>
      <c r="V212" s="59" t="s">
        <v>410</v>
      </c>
      <c r="W212" s="59" t="s">
        <v>411</v>
      </c>
      <c r="X212" s="59" t="s">
        <v>412</v>
      </c>
      <c r="Y212" s="151" t="s">
        <v>412</v>
      </c>
      <c r="Z212" s="152"/>
      <c r="AA212" s="152"/>
      <c r="AB212" s="152"/>
      <c r="AC212" s="153" t="s">
        <v>412</v>
      </c>
      <c r="AD212" s="59"/>
      <c r="AE212" s="153"/>
      <c r="AF212" s="59"/>
      <c r="AG212" s="59"/>
      <c r="AH212" s="59"/>
      <c r="AI212" s="59"/>
      <c r="AJ212" s="59"/>
      <c r="AK212" s="59" t="s">
        <v>432</v>
      </c>
      <c r="AL212" s="59"/>
      <c r="AM212" s="59" t="s">
        <v>414</v>
      </c>
      <c r="AN212" s="59"/>
      <c r="AO212" s="57" t="s">
        <v>414</v>
      </c>
    </row>
    <row r="213" spans="1:41" ht="15" customHeight="1">
      <c r="A213" s="132">
        <v>211</v>
      </c>
      <c r="B213" s="133" t="s">
        <v>400</v>
      </c>
      <c r="C213" s="133" t="s">
        <v>1709</v>
      </c>
      <c r="D213" s="133" t="s">
        <v>1710</v>
      </c>
      <c r="E213" s="134" t="s">
        <v>1711</v>
      </c>
      <c r="F213" s="134" t="s">
        <v>322</v>
      </c>
      <c r="G213" s="135" t="s">
        <v>1712</v>
      </c>
      <c r="H213" s="136" t="s">
        <v>1713</v>
      </c>
      <c r="I213" s="136" t="s">
        <v>1713</v>
      </c>
      <c r="J213" s="133" t="s">
        <v>452</v>
      </c>
      <c r="K213" s="136" t="s">
        <v>1714</v>
      </c>
      <c r="L213" s="137">
        <v>900000000</v>
      </c>
      <c r="M213" s="138">
        <v>675000000</v>
      </c>
      <c r="N213" s="138">
        <v>60000000</v>
      </c>
      <c r="O213" s="139">
        <v>51000000</v>
      </c>
      <c r="P213" s="133" t="s">
        <v>408</v>
      </c>
      <c r="Q213" s="133" t="s">
        <v>409</v>
      </c>
      <c r="R213" s="133"/>
      <c r="S213" s="133"/>
      <c r="T213" s="134" t="s">
        <v>410</v>
      </c>
      <c r="U213" s="133" t="s">
        <v>410</v>
      </c>
      <c r="V213" s="133"/>
      <c r="W213" s="133" t="s">
        <v>411</v>
      </c>
      <c r="X213" s="133" t="s">
        <v>412</v>
      </c>
      <c r="Y213" s="140" t="s">
        <v>412</v>
      </c>
      <c r="Z213" s="141"/>
      <c r="AA213" s="141"/>
      <c r="AB213" s="141"/>
      <c r="AC213" s="141"/>
      <c r="AD213" s="133" t="s">
        <v>412</v>
      </c>
      <c r="AE213" s="142"/>
      <c r="AF213" s="133"/>
      <c r="AG213" s="133" t="s">
        <v>446</v>
      </c>
      <c r="AH213" s="133" t="s">
        <v>431</v>
      </c>
      <c r="AI213" s="133" t="s">
        <v>413</v>
      </c>
      <c r="AJ213" s="133"/>
      <c r="AK213" s="133"/>
      <c r="AL213" s="133"/>
      <c r="AM213" s="133" t="s">
        <v>414</v>
      </c>
      <c r="AN213" s="133" t="s">
        <v>414</v>
      </c>
      <c r="AO213" s="143" t="s">
        <v>414</v>
      </c>
    </row>
    <row r="214" spans="1:41" ht="15" customHeight="1">
      <c r="A214" s="144">
        <v>212</v>
      </c>
      <c r="B214" s="151" t="s">
        <v>400</v>
      </c>
      <c r="C214" s="59" t="s">
        <v>1715</v>
      </c>
      <c r="D214" s="59" t="s">
        <v>1716</v>
      </c>
      <c r="E214" s="145" t="s">
        <v>1717</v>
      </c>
      <c r="F214" s="145" t="s">
        <v>322</v>
      </c>
      <c r="G214" s="146" t="s">
        <v>1718</v>
      </c>
      <c r="H214" s="157" t="s">
        <v>1719</v>
      </c>
      <c r="I214" s="157" t="s">
        <v>1719</v>
      </c>
      <c r="J214" s="59" t="s">
        <v>503</v>
      </c>
      <c r="K214" s="157" t="s">
        <v>1720</v>
      </c>
      <c r="L214" s="148">
        <v>500000000</v>
      </c>
      <c r="M214" s="149">
        <v>375000000</v>
      </c>
      <c r="N214" s="149">
        <v>60000000</v>
      </c>
      <c r="O214" s="150">
        <v>51000000</v>
      </c>
      <c r="P214" s="151" t="s">
        <v>408</v>
      </c>
      <c r="Q214" s="151" t="s">
        <v>409</v>
      </c>
      <c r="R214" s="151"/>
      <c r="S214" s="59"/>
      <c r="T214" s="145" t="s">
        <v>410</v>
      </c>
      <c r="U214" s="59" t="s">
        <v>410</v>
      </c>
      <c r="V214" s="151"/>
      <c r="W214" s="59" t="s">
        <v>411</v>
      </c>
      <c r="X214" s="59" t="s">
        <v>412</v>
      </c>
      <c r="Y214" s="151" t="s">
        <v>412</v>
      </c>
      <c r="Z214" s="152"/>
      <c r="AA214" s="152" t="s">
        <v>412</v>
      </c>
      <c r="AB214" s="153" t="s">
        <v>412</v>
      </c>
      <c r="AC214" s="152"/>
      <c r="AD214" s="59" t="s">
        <v>412</v>
      </c>
      <c r="AE214" s="153"/>
      <c r="AF214" s="153"/>
      <c r="AG214" s="59"/>
      <c r="AH214" s="59"/>
      <c r="AI214" s="59"/>
      <c r="AJ214" s="59" t="s">
        <v>422</v>
      </c>
      <c r="AK214" s="59"/>
      <c r="AL214" s="59"/>
      <c r="AM214" s="59"/>
      <c r="AN214" s="59" t="s">
        <v>414</v>
      </c>
      <c r="AO214" s="57" t="s">
        <v>414</v>
      </c>
    </row>
    <row r="215" spans="1:41" ht="15" customHeight="1">
      <c r="A215" s="132">
        <v>213</v>
      </c>
      <c r="B215" s="133" t="s">
        <v>400</v>
      </c>
      <c r="C215" s="133" t="s">
        <v>1721</v>
      </c>
      <c r="D215" s="133" t="s">
        <v>1722</v>
      </c>
      <c r="E215" s="134" t="s">
        <v>1723</v>
      </c>
      <c r="F215" s="134" t="s">
        <v>322</v>
      </c>
      <c r="G215" s="135" t="s">
        <v>1724</v>
      </c>
      <c r="H215" s="136" t="s">
        <v>1725</v>
      </c>
      <c r="I215" s="136" t="s">
        <v>1725</v>
      </c>
      <c r="J215" s="133" t="s">
        <v>503</v>
      </c>
      <c r="K215" s="136" t="s">
        <v>1726</v>
      </c>
      <c r="L215" s="137">
        <v>100000000</v>
      </c>
      <c r="M215" s="138">
        <v>75000000</v>
      </c>
      <c r="N215" s="138">
        <v>40000000</v>
      </c>
      <c r="O215" s="139">
        <v>34000000</v>
      </c>
      <c r="P215" s="133" t="s">
        <v>408</v>
      </c>
      <c r="Q215" s="133" t="s">
        <v>409</v>
      </c>
      <c r="R215" s="133"/>
      <c r="S215" s="133"/>
      <c r="T215" s="134" t="s">
        <v>410</v>
      </c>
      <c r="U215" s="133" t="s">
        <v>410</v>
      </c>
      <c r="V215" s="133"/>
      <c r="W215" s="133" t="s">
        <v>411</v>
      </c>
      <c r="X215" s="133" t="s">
        <v>412</v>
      </c>
      <c r="Y215" s="140" t="s">
        <v>412</v>
      </c>
      <c r="Z215" s="141"/>
      <c r="AA215" s="141"/>
      <c r="AB215" s="141"/>
      <c r="AC215" s="141"/>
      <c r="AD215" s="133" t="s">
        <v>412</v>
      </c>
      <c r="AE215" s="142"/>
      <c r="AF215" s="133"/>
      <c r="AG215" s="133" t="s">
        <v>413</v>
      </c>
      <c r="AH215" s="133"/>
      <c r="AI215" s="133"/>
      <c r="AJ215" s="133" t="s">
        <v>422</v>
      </c>
      <c r="AK215" s="133"/>
      <c r="AL215" s="133"/>
      <c r="AM215" s="133" t="s">
        <v>414</v>
      </c>
      <c r="AN215" s="133" t="s">
        <v>414</v>
      </c>
      <c r="AO215" s="143"/>
    </row>
    <row r="216" spans="1:41" ht="15" customHeight="1">
      <c r="A216" s="144">
        <v>214</v>
      </c>
      <c r="B216" s="59" t="s">
        <v>400</v>
      </c>
      <c r="C216" s="145" t="s">
        <v>1727</v>
      </c>
      <c r="D216" s="59" t="s">
        <v>1728</v>
      </c>
      <c r="E216" s="145" t="s">
        <v>1729</v>
      </c>
      <c r="F216" s="145" t="s">
        <v>322</v>
      </c>
      <c r="G216" s="146" t="s">
        <v>1730</v>
      </c>
      <c r="H216" s="147" t="s">
        <v>1731</v>
      </c>
      <c r="I216" s="147" t="s">
        <v>1731</v>
      </c>
      <c r="J216" s="145" t="s">
        <v>1732</v>
      </c>
      <c r="K216" s="147" t="s">
        <v>1733</v>
      </c>
      <c r="L216" s="148">
        <v>800000000</v>
      </c>
      <c r="M216" s="149">
        <v>600000000</v>
      </c>
      <c r="N216" s="149">
        <v>20000000</v>
      </c>
      <c r="O216" s="150">
        <v>17000000</v>
      </c>
      <c r="P216" s="59" t="s">
        <v>408</v>
      </c>
      <c r="Q216" s="59" t="s">
        <v>409</v>
      </c>
      <c r="R216" s="59"/>
      <c r="S216" s="59"/>
      <c r="T216" s="145" t="s">
        <v>410</v>
      </c>
      <c r="U216" s="59" t="s">
        <v>410</v>
      </c>
      <c r="V216" s="59"/>
      <c r="W216" s="59" t="s">
        <v>411</v>
      </c>
      <c r="X216" s="59" t="s">
        <v>412</v>
      </c>
      <c r="Y216" s="151" t="s">
        <v>412</v>
      </c>
      <c r="Z216" s="152"/>
      <c r="AA216" s="152"/>
      <c r="AB216" s="152"/>
      <c r="AC216" s="152"/>
      <c r="AD216" s="59"/>
      <c r="AE216" s="153"/>
      <c r="AF216" s="59"/>
      <c r="AG216" s="59"/>
      <c r="AH216" s="59"/>
      <c r="AI216" s="59"/>
      <c r="AJ216" s="59"/>
      <c r="AK216" s="59"/>
      <c r="AL216" s="59"/>
      <c r="AM216" s="59" t="s">
        <v>414</v>
      </c>
      <c r="AN216" s="59"/>
      <c r="AO216" s="57" t="s">
        <v>414</v>
      </c>
    </row>
    <row r="217" spans="1:41" ht="15" customHeight="1">
      <c r="A217" s="132">
        <v>215</v>
      </c>
      <c r="B217" s="133" t="s">
        <v>400</v>
      </c>
      <c r="C217" s="133" t="s">
        <v>1734</v>
      </c>
      <c r="D217" s="133">
        <v>4098154186</v>
      </c>
      <c r="E217" s="134" t="s">
        <v>1735</v>
      </c>
      <c r="F217" s="134" t="s">
        <v>493</v>
      </c>
      <c r="G217" s="135" t="s">
        <v>1736</v>
      </c>
      <c r="H217" s="136" t="s">
        <v>1737</v>
      </c>
      <c r="I217" s="136" t="s">
        <v>1737</v>
      </c>
      <c r="J217" s="133" t="s">
        <v>542</v>
      </c>
      <c r="K217" s="136" t="s">
        <v>1738</v>
      </c>
      <c r="L217" s="137">
        <v>600000000</v>
      </c>
      <c r="M217" s="138">
        <v>450000000</v>
      </c>
      <c r="N217" s="138">
        <v>40000000</v>
      </c>
      <c r="O217" s="139">
        <v>34000000</v>
      </c>
      <c r="P217" s="133" t="s">
        <v>408</v>
      </c>
      <c r="Q217" s="133" t="s">
        <v>409</v>
      </c>
      <c r="R217" s="133" t="s">
        <v>429</v>
      </c>
      <c r="S217" s="133" t="s">
        <v>430</v>
      </c>
      <c r="T217" s="134" t="s">
        <v>410</v>
      </c>
      <c r="U217" s="133" t="s">
        <v>410</v>
      </c>
      <c r="V217" s="133" t="s">
        <v>410</v>
      </c>
      <c r="W217" s="133" t="s">
        <v>411</v>
      </c>
      <c r="X217" s="133"/>
      <c r="Y217" s="140"/>
      <c r="Z217" s="141" t="s">
        <v>412</v>
      </c>
      <c r="AA217" s="141" t="s">
        <v>412</v>
      </c>
      <c r="AB217" s="142" t="s">
        <v>412</v>
      </c>
      <c r="AC217" s="141"/>
      <c r="AD217" s="133"/>
      <c r="AE217" s="142" t="s">
        <v>412</v>
      </c>
      <c r="AF217" s="133"/>
      <c r="AG217" s="133" t="s">
        <v>446</v>
      </c>
      <c r="AH217" s="133"/>
      <c r="AI217" s="133"/>
      <c r="AJ217" s="133"/>
      <c r="AK217" s="133"/>
      <c r="AL217" s="133"/>
      <c r="AM217" s="133" t="s">
        <v>414</v>
      </c>
      <c r="AN217" s="133"/>
      <c r="AO217" s="143" t="s">
        <v>414</v>
      </c>
    </row>
    <row r="218" spans="1:41" ht="15" customHeight="1">
      <c r="A218" s="144">
        <v>216</v>
      </c>
      <c r="B218" s="59" t="s">
        <v>400</v>
      </c>
      <c r="C218" s="59" t="s">
        <v>1739</v>
      </c>
      <c r="D218" s="59" t="s">
        <v>1740</v>
      </c>
      <c r="E218" s="145" t="s">
        <v>1741</v>
      </c>
      <c r="F218" s="145" t="s">
        <v>493</v>
      </c>
      <c r="G218" s="146" t="s">
        <v>1742</v>
      </c>
      <c r="H218" s="147" t="s">
        <v>1743</v>
      </c>
      <c r="I218" s="147" t="s">
        <v>1744</v>
      </c>
      <c r="J218" s="59" t="s">
        <v>452</v>
      </c>
      <c r="K218" s="147" t="s">
        <v>1745</v>
      </c>
      <c r="L218" s="148">
        <v>300000000</v>
      </c>
      <c r="M218" s="149">
        <v>225000000</v>
      </c>
      <c r="N218" s="149">
        <v>20000000</v>
      </c>
      <c r="O218" s="150">
        <v>17000000</v>
      </c>
      <c r="P218" s="59" t="s">
        <v>408</v>
      </c>
      <c r="Q218" s="59" t="s">
        <v>409</v>
      </c>
      <c r="R218" s="59" t="s">
        <v>429</v>
      </c>
      <c r="S218" s="59" t="s">
        <v>430</v>
      </c>
      <c r="T218" s="145" t="s">
        <v>410</v>
      </c>
      <c r="U218" s="59" t="s">
        <v>410</v>
      </c>
      <c r="V218" s="59"/>
      <c r="W218" s="59" t="s">
        <v>411</v>
      </c>
      <c r="X218" s="59"/>
      <c r="Y218" s="151"/>
      <c r="Z218" s="152" t="s">
        <v>412</v>
      </c>
      <c r="AA218" s="152" t="s">
        <v>412</v>
      </c>
      <c r="AB218" s="152"/>
      <c r="AC218" s="153" t="s">
        <v>412</v>
      </c>
      <c r="AD218" s="59" t="s">
        <v>412</v>
      </c>
      <c r="AE218" s="153"/>
      <c r="AF218" s="59"/>
      <c r="AG218" s="59"/>
      <c r="AH218" s="59"/>
      <c r="AI218" s="59"/>
      <c r="AJ218" s="59"/>
      <c r="AK218" s="59"/>
      <c r="AL218" s="59"/>
      <c r="AM218" s="59" t="s">
        <v>414</v>
      </c>
      <c r="AN218" s="59" t="s">
        <v>414</v>
      </c>
      <c r="AO218" s="57" t="s">
        <v>414</v>
      </c>
    </row>
    <row r="219" spans="1:41" ht="15" customHeight="1">
      <c r="A219" s="132">
        <v>217</v>
      </c>
      <c r="B219" s="140" t="s">
        <v>400</v>
      </c>
      <c r="C219" s="133" t="s">
        <v>1746</v>
      </c>
      <c r="D219" s="134" t="s">
        <v>1747</v>
      </c>
      <c r="E219" s="134" t="s">
        <v>1748</v>
      </c>
      <c r="F219" s="134" t="s">
        <v>322</v>
      </c>
      <c r="G219" s="135" t="s">
        <v>1749</v>
      </c>
      <c r="H219" s="154" t="s">
        <v>1750</v>
      </c>
      <c r="I219" s="154" t="s">
        <v>1750</v>
      </c>
      <c r="J219" s="133" t="s">
        <v>521</v>
      </c>
      <c r="K219" s="154" t="s">
        <v>1751</v>
      </c>
      <c r="L219" s="137">
        <v>600000000</v>
      </c>
      <c r="M219" s="138">
        <v>450000000</v>
      </c>
      <c r="N219" s="138">
        <v>10000000</v>
      </c>
      <c r="O219" s="139">
        <v>8500000</v>
      </c>
      <c r="P219" s="140" t="s">
        <v>408</v>
      </c>
      <c r="Q219" s="140" t="s">
        <v>409</v>
      </c>
      <c r="R219" s="140"/>
      <c r="S219" s="133"/>
      <c r="T219" s="134" t="s">
        <v>410</v>
      </c>
      <c r="U219" s="133" t="s">
        <v>410</v>
      </c>
      <c r="V219" s="140"/>
      <c r="W219" s="133" t="s">
        <v>411</v>
      </c>
      <c r="X219" s="133" t="s">
        <v>412</v>
      </c>
      <c r="Y219" s="140" t="s">
        <v>412</v>
      </c>
      <c r="Z219" s="141"/>
      <c r="AA219" s="141"/>
      <c r="AB219" s="142" t="s">
        <v>412</v>
      </c>
      <c r="AC219" s="141"/>
      <c r="AD219" s="133" t="s">
        <v>412</v>
      </c>
      <c r="AE219" s="142" t="s">
        <v>412</v>
      </c>
      <c r="AF219" s="141"/>
      <c r="AG219" s="133"/>
      <c r="AH219" s="133"/>
      <c r="AI219" s="133"/>
      <c r="AJ219" s="133"/>
      <c r="AK219" s="133"/>
      <c r="AL219" s="133"/>
      <c r="AM219" s="133" t="s">
        <v>414</v>
      </c>
      <c r="AN219" s="133" t="s">
        <v>414</v>
      </c>
      <c r="AO219" s="143" t="s">
        <v>414</v>
      </c>
    </row>
    <row r="220" spans="1:41" ht="15" customHeight="1">
      <c r="A220" s="144">
        <v>218</v>
      </c>
      <c r="B220" s="59" t="s">
        <v>400</v>
      </c>
      <c r="C220" s="59" t="s">
        <v>1752</v>
      </c>
      <c r="D220" s="59" t="s">
        <v>1753</v>
      </c>
      <c r="E220" s="145" t="s">
        <v>1754</v>
      </c>
      <c r="F220" s="165" t="s">
        <v>322</v>
      </c>
      <c r="G220" s="146" t="s">
        <v>1755</v>
      </c>
      <c r="H220" s="147" t="s">
        <v>1756</v>
      </c>
      <c r="I220" s="147" t="s">
        <v>1756</v>
      </c>
      <c r="J220" s="59" t="s">
        <v>643</v>
      </c>
      <c r="K220" s="147" t="s">
        <v>1757</v>
      </c>
      <c r="L220" s="148">
        <v>900000000</v>
      </c>
      <c r="M220" s="149">
        <v>675000000</v>
      </c>
      <c r="N220" s="149">
        <v>50000000</v>
      </c>
      <c r="O220" s="150">
        <v>42500000</v>
      </c>
      <c r="P220" s="59" t="s">
        <v>408</v>
      </c>
      <c r="Q220" s="59" t="s">
        <v>409</v>
      </c>
      <c r="R220" s="59"/>
      <c r="S220" s="59"/>
      <c r="T220" s="145" t="s">
        <v>410</v>
      </c>
      <c r="U220" s="59" t="s">
        <v>410</v>
      </c>
      <c r="V220" s="59"/>
      <c r="W220" s="59" t="s">
        <v>411</v>
      </c>
      <c r="X220" s="59" t="s">
        <v>412</v>
      </c>
      <c r="Y220" s="151" t="s">
        <v>412</v>
      </c>
      <c r="Z220" s="152"/>
      <c r="AA220" s="152" t="s">
        <v>412</v>
      </c>
      <c r="AB220" s="153" t="s">
        <v>412</v>
      </c>
      <c r="AC220" s="153" t="s">
        <v>412</v>
      </c>
      <c r="AD220" s="59"/>
      <c r="AE220" s="153" t="s">
        <v>412</v>
      </c>
      <c r="AF220" s="59"/>
      <c r="AG220" s="59"/>
      <c r="AH220" s="59"/>
      <c r="AI220" s="59"/>
      <c r="AJ220" s="59" t="s">
        <v>422</v>
      </c>
      <c r="AK220" s="59" t="s">
        <v>432</v>
      </c>
      <c r="AL220" s="59" t="s">
        <v>433</v>
      </c>
      <c r="AM220" s="59" t="s">
        <v>414</v>
      </c>
      <c r="AN220" s="59"/>
      <c r="AO220" s="57"/>
    </row>
    <row r="221" spans="1:41" ht="15" customHeight="1">
      <c r="A221" s="132">
        <v>219</v>
      </c>
      <c r="B221" s="133" t="s">
        <v>400</v>
      </c>
      <c r="C221" s="133" t="s">
        <v>1758</v>
      </c>
      <c r="D221" s="133">
        <v>5148161432</v>
      </c>
      <c r="E221" s="134" t="s">
        <v>1759</v>
      </c>
      <c r="F221" s="134" t="s">
        <v>322</v>
      </c>
      <c r="G221" s="135" t="s">
        <v>1760</v>
      </c>
      <c r="H221" s="136" t="s">
        <v>1761</v>
      </c>
      <c r="I221" s="136" t="s">
        <v>1761</v>
      </c>
      <c r="J221" s="133" t="s">
        <v>521</v>
      </c>
      <c r="K221" s="136" t="s">
        <v>1762</v>
      </c>
      <c r="L221" s="137">
        <v>200000000</v>
      </c>
      <c r="M221" s="138">
        <v>150000000</v>
      </c>
      <c r="N221" s="138">
        <v>50000000</v>
      </c>
      <c r="O221" s="139">
        <v>42500000</v>
      </c>
      <c r="P221" s="133" t="s">
        <v>408</v>
      </c>
      <c r="Q221" s="133" t="s">
        <v>409</v>
      </c>
      <c r="R221" s="133"/>
      <c r="S221" s="133"/>
      <c r="T221" s="134" t="s">
        <v>410</v>
      </c>
      <c r="U221" s="133" t="s">
        <v>410</v>
      </c>
      <c r="V221" s="133" t="s">
        <v>410</v>
      </c>
      <c r="W221" s="133" t="s">
        <v>411</v>
      </c>
      <c r="X221" s="133" t="s">
        <v>412</v>
      </c>
      <c r="Y221" s="140" t="s">
        <v>412</v>
      </c>
      <c r="Z221" s="141"/>
      <c r="AA221" s="141"/>
      <c r="AB221" s="141"/>
      <c r="AC221" s="141"/>
      <c r="AD221" s="133"/>
      <c r="AE221" s="142"/>
      <c r="AF221" s="133"/>
      <c r="AG221" s="133" t="s">
        <v>446</v>
      </c>
      <c r="AH221" s="133"/>
      <c r="AI221" s="133"/>
      <c r="AJ221" s="133" t="s">
        <v>422</v>
      </c>
      <c r="AK221" s="133" t="s">
        <v>432</v>
      </c>
      <c r="AL221" s="133"/>
      <c r="AM221" s="133" t="s">
        <v>414</v>
      </c>
      <c r="AN221" s="133" t="s">
        <v>414</v>
      </c>
      <c r="AO221" s="143" t="s">
        <v>414</v>
      </c>
    </row>
    <row r="222" spans="1:41" ht="15" customHeight="1">
      <c r="A222" s="144">
        <v>220</v>
      </c>
      <c r="B222" s="151" t="s">
        <v>400</v>
      </c>
      <c r="C222" s="59" t="s">
        <v>1763</v>
      </c>
      <c r="D222" s="145" t="s">
        <v>1764</v>
      </c>
      <c r="E222" s="145" t="s">
        <v>1765</v>
      </c>
      <c r="F222" s="145" t="s">
        <v>485</v>
      </c>
      <c r="G222" s="146" t="s">
        <v>1766</v>
      </c>
      <c r="H222" s="157" t="s">
        <v>1767</v>
      </c>
      <c r="I222" s="157" t="s">
        <v>1767</v>
      </c>
      <c r="J222" s="151" t="s">
        <v>503</v>
      </c>
      <c r="K222" s="157" t="s">
        <v>1768</v>
      </c>
      <c r="L222" s="148">
        <v>600000000</v>
      </c>
      <c r="M222" s="149">
        <v>450000000</v>
      </c>
      <c r="N222" s="149">
        <v>60000000</v>
      </c>
      <c r="O222" s="150">
        <v>51000000</v>
      </c>
      <c r="P222" s="151" t="s">
        <v>409</v>
      </c>
      <c r="Q222" s="151"/>
      <c r="R222" s="151"/>
      <c r="S222" s="59"/>
      <c r="T222" s="145" t="s">
        <v>410</v>
      </c>
      <c r="U222" s="59" t="s">
        <v>410</v>
      </c>
      <c r="V222" s="59" t="s">
        <v>410</v>
      </c>
      <c r="W222" s="59" t="s">
        <v>411</v>
      </c>
      <c r="X222" s="59" t="s">
        <v>412</v>
      </c>
      <c r="Y222" s="151" t="s">
        <v>412</v>
      </c>
      <c r="Z222" s="152"/>
      <c r="AA222" s="152"/>
      <c r="AB222" s="153" t="s">
        <v>412</v>
      </c>
      <c r="AC222" s="152"/>
      <c r="AD222" s="59"/>
      <c r="AE222" s="153"/>
      <c r="AF222" s="152"/>
      <c r="AG222" s="151"/>
      <c r="AH222" s="151"/>
      <c r="AI222" s="151"/>
      <c r="AJ222" s="151"/>
      <c r="AK222" s="151"/>
      <c r="AL222" s="151"/>
      <c r="AM222" s="59" t="s">
        <v>414</v>
      </c>
      <c r="AN222" s="151"/>
      <c r="AO222" s="57" t="s">
        <v>414</v>
      </c>
    </row>
    <row r="223" spans="1:41" ht="15" customHeight="1">
      <c r="A223" s="132">
        <v>221</v>
      </c>
      <c r="B223" s="140" t="s">
        <v>400</v>
      </c>
      <c r="C223" s="133" t="s">
        <v>1769</v>
      </c>
      <c r="D223" s="134" t="s">
        <v>1770</v>
      </c>
      <c r="E223" s="134" t="s">
        <v>1771</v>
      </c>
      <c r="F223" s="134" t="s">
        <v>425</v>
      </c>
      <c r="G223" s="136" t="s">
        <v>1772</v>
      </c>
      <c r="H223" s="136" t="s">
        <v>1773</v>
      </c>
      <c r="I223" s="136" t="s">
        <v>1774</v>
      </c>
      <c r="J223" s="133" t="s">
        <v>406</v>
      </c>
      <c r="K223" s="136" t="s">
        <v>1775</v>
      </c>
      <c r="L223" s="137">
        <v>100000000</v>
      </c>
      <c r="M223" s="138">
        <v>75000000</v>
      </c>
      <c r="N223" s="138">
        <v>10000000</v>
      </c>
      <c r="O223" s="139">
        <v>8500000</v>
      </c>
      <c r="P223" s="133" t="s">
        <v>409</v>
      </c>
      <c r="Q223" s="133" t="s">
        <v>429</v>
      </c>
      <c r="R223" s="133"/>
      <c r="S223" s="133" t="s">
        <v>430</v>
      </c>
      <c r="T223" s="134"/>
      <c r="U223" s="140"/>
      <c r="V223" s="140"/>
      <c r="W223" s="133"/>
      <c r="X223" s="133" t="s">
        <v>412</v>
      </c>
      <c r="Y223" s="140"/>
      <c r="Z223" s="140"/>
      <c r="AA223" s="140" t="s">
        <v>412</v>
      </c>
      <c r="AB223" s="133" t="s">
        <v>412</v>
      </c>
      <c r="AC223" s="140"/>
      <c r="AD223" s="133"/>
      <c r="AE223" s="133"/>
      <c r="AF223" s="140"/>
      <c r="AG223" s="133"/>
      <c r="AH223" s="140"/>
      <c r="AI223" s="140"/>
      <c r="AJ223" s="133" t="s">
        <v>422</v>
      </c>
      <c r="AK223" s="140"/>
      <c r="AL223" s="140"/>
      <c r="AM223" s="133" t="s">
        <v>414</v>
      </c>
      <c r="AN223" s="133" t="s">
        <v>414</v>
      </c>
      <c r="AO223" s="143" t="s">
        <v>414</v>
      </c>
    </row>
    <row r="224" spans="1:41" ht="15" customHeight="1">
      <c r="A224" s="144">
        <v>222</v>
      </c>
      <c r="B224" s="151" t="s">
        <v>400</v>
      </c>
      <c r="C224" s="145" t="s">
        <v>1776</v>
      </c>
      <c r="D224" s="145" t="s">
        <v>1777</v>
      </c>
      <c r="E224" s="145" t="s">
        <v>1778</v>
      </c>
      <c r="F224" s="145" t="s">
        <v>463</v>
      </c>
      <c r="G224" s="147" t="s">
        <v>1779</v>
      </c>
      <c r="H224" s="147" t="s">
        <v>1780</v>
      </c>
      <c r="I224" s="147" t="s">
        <v>1781</v>
      </c>
      <c r="J224" s="59" t="s">
        <v>406</v>
      </c>
      <c r="K224" s="147" t="s">
        <v>1782</v>
      </c>
      <c r="L224" s="148">
        <v>400000000</v>
      </c>
      <c r="M224" s="149">
        <v>300000000</v>
      </c>
      <c r="N224" s="149">
        <v>60000000</v>
      </c>
      <c r="O224" s="150">
        <v>51000000</v>
      </c>
      <c r="P224" s="151" t="s">
        <v>429</v>
      </c>
      <c r="Q224" s="151" t="s">
        <v>408</v>
      </c>
      <c r="R224" s="151"/>
      <c r="S224" s="59" t="s">
        <v>430</v>
      </c>
      <c r="T224" s="145"/>
      <c r="U224" s="59" t="s">
        <v>410</v>
      </c>
      <c r="V224" s="151"/>
      <c r="W224" s="59" t="s">
        <v>411</v>
      </c>
      <c r="X224" s="59" t="s">
        <v>412</v>
      </c>
      <c r="Y224" s="151" t="s">
        <v>412</v>
      </c>
      <c r="Z224" s="151" t="s">
        <v>412</v>
      </c>
      <c r="AA224" s="151" t="s">
        <v>412</v>
      </c>
      <c r="AB224" s="59" t="s">
        <v>412</v>
      </c>
      <c r="AC224" s="151"/>
      <c r="AD224" s="145"/>
      <c r="AE224" s="59"/>
      <c r="AF224" s="59" t="s">
        <v>412</v>
      </c>
      <c r="AG224" s="59" t="s">
        <v>446</v>
      </c>
      <c r="AH224" s="151"/>
      <c r="AI224" s="151"/>
      <c r="AJ224" s="151"/>
      <c r="AK224" s="151"/>
      <c r="AL224" s="151"/>
      <c r="AM224" s="59" t="s">
        <v>414</v>
      </c>
      <c r="AN224" s="151"/>
      <c r="AO224" s="58"/>
    </row>
    <row r="225" spans="1:41" ht="15" customHeight="1">
      <c r="A225" s="132">
        <v>223</v>
      </c>
      <c r="B225" s="140" t="s">
        <v>400</v>
      </c>
      <c r="C225" s="133" t="s">
        <v>1783</v>
      </c>
      <c r="D225" s="134" t="s">
        <v>1784</v>
      </c>
      <c r="E225" s="134" t="s">
        <v>1785</v>
      </c>
      <c r="F225" s="134" t="s">
        <v>322</v>
      </c>
      <c r="G225" s="135" t="s">
        <v>1786</v>
      </c>
      <c r="H225" s="136" t="s">
        <v>1787</v>
      </c>
      <c r="I225" s="136" t="s">
        <v>1788</v>
      </c>
      <c r="J225" s="133" t="s">
        <v>521</v>
      </c>
      <c r="K225" s="136" t="s">
        <v>1789</v>
      </c>
      <c r="L225" s="137">
        <v>200000000</v>
      </c>
      <c r="M225" s="138">
        <v>150000000</v>
      </c>
      <c r="N225" s="138">
        <v>10000000</v>
      </c>
      <c r="O225" s="139">
        <v>8500000</v>
      </c>
      <c r="P225" s="133" t="s">
        <v>408</v>
      </c>
      <c r="Q225" s="133" t="s">
        <v>409</v>
      </c>
      <c r="R225" s="133"/>
      <c r="S225" s="133"/>
      <c r="T225" s="134" t="s">
        <v>410</v>
      </c>
      <c r="U225" s="133" t="s">
        <v>410</v>
      </c>
      <c r="V225" s="133" t="s">
        <v>410</v>
      </c>
      <c r="W225" s="133" t="s">
        <v>411</v>
      </c>
      <c r="X225" s="133" t="s">
        <v>412</v>
      </c>
      <c r="Y225" s="140" t="s">
        <v>412</v>
      </c>
      <c r="Z225" s="141"/>
      <c r="AA225" s="141"/>
      <c r="AB225" s="141"/>
      <c r="AC225" s="141"/>
      <c r="AD225" s="133"/>
      <c r="AE225" s="142"/>
      <c r="AF225" s="142" t="s">
        <v>412</v>
      </c>
      <c r="AG225" s="133" t="s">
        <v>446</v>
      </c>
      <c r="AH225" s="133"/>
      <c r="AI225" s="133"/>
      <c r="AJ225" s="133"/>
      <c r="AK225" s="133"/>
      <c r="AL225" s="133"/>
      <c r="AM225" s="133" t="s">
        <v>414</v>
      </c>
      <c r="AN225" s="133" t="s">
        <v>414</v>
      </c>
      <c r="AO225" s="143" t="s">
        <v>414</v>
      </c>
    </row>
    <row r="226" spans="1:41" ht="15" customHeight="1">
      <c r="A226" s="144">
        <v>224</v>
      </c>
      <c r="B226" s="59" t="s">
        <v>400</v>
      </c>
      <c r="C226" s="59" t="s">
        <v>1790</v>
      </c>
      <c r="D226" s="59" t="s">
        <v>1791</v>
      </c>
      <c r="E226" s="145" t="s">
        <v>1792</v>
      </c>
      <c r="F226" s="145" t="s">
        <v>485</v>
      </c>
      <c r="G226" s="146" t="s">
        <v>1793</v>
      </c>
      <c r="H226" s="147" t="s">
        <v>1794</v>
      </c>
      <c r="I226" s="147" t="s">
        <v>1794</v>
      </c>
      <c r="J226" s="59" t="s">
        <v>521</v>
      </c>
      <c r="K226" s="147" t="s">
        <v>1795</v>
      </c>
      <c r="L226" s="148">
        <v>400000000</v>
      </c>
      <c r="M226" s="149">
        <v>300000000</v>
      </c>
      <c r="N226" s="149">
        <v>10000000</v>
      </c>
      <c r="O226" s="150">
        <v>8500000</v>
      </c>
      <c r="P226" s="59" t="s">
        <v>409</v>
      </c>
      <c r="Q226" s="59"/>
      <c r="R226" s="59"/>
      <c r="S226" s="59"/>
      <c r="T226" s="145" t="s">
        <v>410</v>
      </c>
      <c r="U226" s="59" t="s">
        <v>410</v>
      </c>
      <c r="V226" s="59" t="s">
        <v>410</v>
      </c>
      <c r="W226" s="59" t="s">
        <v>411</v>
      </c>
      <c r="X226" s="59" t="s">
        <v>412</v>
      </c>
      <c r="Y226" s="151" t="s">
        <v>412</v>
      </c>
      <c r="Z226" s="152"/>
      <c r="AA226" s="152"/>
      <c r="AB226" s="153" t="s">
        <v>412</v>
      </c>
      <c r="AC226" s="152"/>
      <c r="AD226" s="59" t="s">
        <v>412</v>
      </c>
      <c r="AE226" s="153"/>
      <c r="AF226" s="153"/>
      <c r="AG226" s="59"/>
      <c r="AH226" s="59"/>
      <c r="AI226" s="59"/>
      <c r="AJ226" s="59"/>
      <c r="AK226" s="59"/>
      <c r="AL226" s="59" t="s">
        <v>433</v>
      </c>
      <c r="AM226" s="59" t="s">
        <v>414</v>
      </c>
      <c r="AN226" s="59"/>
      <c r="AO226" s="57"/>
    </row>
    <row r="227" spans="1:41" ht="15" customHeight="1">
      <c r="A227" s="132">
        <v>225</v>
      </c>
      <c r="B227" s="133" t="s">
        <v>400</v>
      </c>
      <c r="C227" s="134" t="s">
        <v>1796</v>
      </c>
      <c r="D227" s="133" t="s">
        <v>1797</v>
      </c>
      <c r="E227" s="134" t="s">
        <v>1798</v>
      </c>
      <c r="F227" s="134" t="s">
        <v>322</v>
      </c>
      <c r="G227" s="135" t="s">
        <v>1799</v>
      </c>
      <c r="H227" s="136" t="s">
        <v>1800</v>
      </c>
      <c r="I227" s="136" t="s">
        <v>1800</v>
      </c>
      <c r="J227" s="134" t="s">
        <v>488</v>
      </c>
      <c r="K227" s="136" t="s">
        <v>1801</v>
      </c>
      <c r="L227" s="137">
        <v>200000000</v>
      </c>
      <c r="M227" s="138">
        <v>150000000</v>
      </c>
      <c r="N227" s="138">
        <v>20000000</v>
      </c>
      <c r="O227" s="139">
        <v>17000000</v>
      </c>
      <c r="P227" s="133" t="s">
        <v>408</v>
      </c>
      <c r="Q227" s="133" t="s">
        <v>409</v>
      </c>
      <c r="R227" s="133"/>
      <c r="S227" s="133"/>
      <c r="T227" s="134" t="s">
        <v>410</v>
      </c>
      <c r="U227" s="133" t="s">
        <v>410</v>
      </c>
      <c r="V227" s="133"/>
      <c r="W227" s="133" t="s">
        <v>411</v>
      </c>
      <c r="X227" s="133" t="s">
        <v>412</v>
      </c>
      <c r="Y227" s="140" t="s">
        <v>412</v>
      </c>
      <c r="Z227" s="141"/>
      <c r="AA227" s="141" t="s">
        <v>412</v>
      </c>
      <c r="AB227" s="142" t="s">
        <v>412</v>
      </c>
      <c r="AC227" s="141"/>
      <c r="AD227" s="133"/>
      <c r="AE227" s="142"/>
      <c r="AF227" s="133"/>
      <c r="AG227" s="133"/>
      <c r="AH227" s="133"/>
      <c r="AI227" s="133"/>
      <c r="AJ227" s="133"/>
      <c r="AK227" s="133"/>
      <c r="AL227" s="133"/>
      <c r="AM227" s="133" t="s">
        <v>414</v>
      </c>
      <c r="AN227" s="133" t="s">
        <v>414</v>
      </c>
      <c r="AO227" s="143" t="s">
        <v>414</v>
      </c>
    </row>
    <row r="228" spans="1:41" ht="15" customHeight="1">
      <c r="A228" s="144">
        <v>226</v>
      </c>
      <c r="B228" s="151" t="s">
        <v>400</v>
      </c>
      <c r="C228" s="59" t="s">
        <v>1802</v>
      </c>
      <c r="D228" s="145" t="s">
        <v>1803</v>
      </c>
      <c r="E228" s="145" t="s">
        <v>1804</v>
      </c>
      <c r="F228" s="145" t="s">
        <v>493</v>
      </c>
      <c r="G228" s="146" t="s">
        <v>1805</v>
      </c>
      <c r="H228" s="157" t="s">
        <v>1806</v>
      </c>
      <c r="I228" s="157" t="s">
        <v>1806</v>
      </c>
      <c r="J228" s="59" t="s">
        <v>406</v>
      </c>
      <c r="K228" s="157" t="s">
        <v>1807</v>
      </c>
      <c r="L228" s="148">
        <v>300000000</v>
      </c>
      <c r="M228" s="149">
        <v>225000000</v>
      </c>
      <c r="N228" s="149">
        <v>50000000</v>
      </c>
      <c r="O228" s="150">
        <v>42500000</v>
      </c>
      <c r="P228" s="151" t="s">
        <v>408</v>
      </c>
      <c r="Q228" s="151" t="s">
        <v>409</v>
      </c>
      <c r="R228" s="151" t="s">
        <v>429</v>
      </c>
      <c r="S228" s="59" t="s">
        <v>430</v>
      </c>
      <c r="T228" s="145" t="s">
        <v>410</v>
      </c>
      <c r="U228" s="59" t="s">
        <v>410</v>
      </c>
      <c r="V228" s="59" t="s">
        <v>410</v>
      </c>
      <c r="W228" s="59" t="s">
        <v>411</v>
      </c>
      <c r="X228" s="151"/>
      <c r="Y228" s="151"/>
      <c r="Z228" s="152" t="s">
        <v>412</v>
      </c>
      <c r="AA228" s="152"/>
      <c r="AB228" s="152"/>
      <c r="AC228" s="152"/>
      <c r="AD228" s="59"/>
      <c r="AE228" s="153" t="s">
        <v>412</v>
      </c>
      <c r="AF228" s="152"/>
      <c r="AG228" s="59"/>
      <c r="AH228" s="59"/>
      <c r="AI228" s="59"/>
      <c r="AJ228" s="59" t="s">
        <v>422</v>
      </c>
      <c r="AK228" s="59"/>
      <c r="AL228" s="59"/>
      <c r="AM228" s="59" t="s">
        <v>414</v>
      </c>
      <c r="AN228" s="59" t="s">
        <v>414</v>
      </c>
      <c r="AO228" s="57"/>
    </row>
    <row r="229" spans="1:41" ht="15" customHeight="1">
      <c r="A229" s="132">
        <v>227</v>
      </c>
      <c r="B229" s="133" t="s">
        <v>400</v>
      </c>
      <c r="C229" s="133" t="s">
        <v>1808</v>
      </c>
      <c r="D229" s="133" t="s">
        <v>1809</v>
      </c>
      <c r="E229" s="134" t="s">
        <v>1810</v>
      </c>
      <c r="F229" s="158" t="s">
        <v>425</v>
      </c>
      <c r="G229" s="135" t="s">
        <v>1811</v>
      </c>
      <c r="H229" s="136" t="s">
        <v>1812</v>
      </c>
      <c r="I229" s="136" t="s">
        <v>1813</v>
      </c>
      <c r="J229" s="133" t="s">
        <v>643</v>
      </c>
      <c r="K229" s="136" t="s">
        <v>1814</v>
      </c>
      <c r="L229" s="137">
        <v>300000000</v>
      </c>
      <c r="M229" s="138">
        <v>225000000</v>
      </c>
      <c r="N229" s="138">
        <v>10000000</v>
      </c>
      <c r="O229" s="139">
        <v>8500000</v>
      </c>
      <c r="P229" s="133" t="s">
        <v>409</v>
      </c>
      <c r="Q229" s="133" t="s">
        <v>429</v>
      </c>
      <c r="R229" s="133"/>
      <c r="S229" s="133" t="s">
        <v>430</v>
      </c>
      <c r="T229" s="134" t="s">
        <v>410</v>
      </c>
      <c r="U229" s="133" t="s">
        <v>410</v>
      </c>
      <c r="V229" s="133" t="s">
        <v>410</v>
      </c>
      <c r="W229" s="133" t="s">
        <v>411</v>
      </c>
      <c r="X229" s="133" t="s">
        <v>412</v>
      </c>
      <c r="Y229" s="133" t="s">
        <v>412</v>
      </c>
      <c r="Z229" s="141"/>
      <c r="AA229" s="141" t="s">
        <v>412</v>
      </c>
      <c r="AB229" s="141"/>
      <c r="AC229" s="141"/>
      <c r="AD229" s="133"/>
      <c r="AE229" s="142"/>
      <c r="AF229" s="133"/>
      <c r="AG229" s="133" t="s">
        <v>413</v>
      </c>
      <c r="AH229" s="133" t="s">
        <v>431</v>
      </c>
      <c r="AI229" s="133"/>
      <c r="AJ229" s="133"/>
      <c r="AK229" s="133" t="s">
        <v>432</v>
      </c>
      <c r="AL229" s="133"/>
      <c r="AM229" s="133" t="s">
        <v>414</v>
      </c>
      <c r="AN229" s="133" t="s">
        <v>414</v>
      </c>
      <c r="AO229" s="143" t="s">
        <v>414</v>
      </c>
    </row>
    <row r="230" spans="1:41" ht="15" customHeight="1">
      <c r="A230" s="144">
        <v>228</v>
      </c>
      <c r="B230" s="59" t="s">
        <v>400</v>
      </c>
      <c r="C230" s="59" t="s">
        <v>1815</v>
      </c>
      <c r="D230" s="59" t="s">
        <v>1816</v>
      </c>
      <c r="E230" s="145" t="s">
        <v>1817</v>
      </c>
      <c r="F230" s="165" t="s">
        <v>485</v>
      </c>
      <c r="G230" s="146" t="s">
        <v>1818</v>
      </c>
      <c r="H230" s="147" t="s">
        <v>1819</v>
      </c>
      <c r="I230" s="147" t="s">
        <v>1819</v>
      </c>
      <c r="J230" s="59" t="s">
        <v>643</v>
      </c>
      <c r="K230" s="147" t="s">
        <v>1820</v>
      </c>
      <c r="L230" s="148">
        <v>600000000</v>
      </c>
      <c r="M230" s="149">
        <v>450000000</v>
      </c>
      <c r="N230" s="149">
        <v>10000000</v>
      </c>
      <c r="O230" s="150">
        <v>8500000</v>
      </c>
      <c r="P230" s="59" t="s">
        <v>409</v>
      </c>
      <c r="Q230" s="59"/>
      <c r="R230" s="59"/>
      <c r="S230" s="59"/>
      <c r="T230" s="145" t="s">
        <v>410</v>
      </c>
      <c r="U230" s="59" t="s">
        <v>410</v>
      </c>
      <c r="V230" s="59"/>
      <c r="W230" s="59" t="s">
        <v>411</v>
      </c>
      <c r="X230" s="59" t="s">
        <v>412</v>
      </c>
      <c r="Y230" s="151" t="s">
        <v>412</v>
      </c>
      <c r="Z230" s="152"/>
      <c r="AA230" s="152"/>
      <c r="AB230" s="152"/>
      <c r="AC230" s="152"/>
      <c r="AD230" s="59"/>
      <c r="AE230" s="153" t="s">
        <v>412</v>
      </c>
      <c r="AF230" s="59"/>
      <c r="AG230" s="59"/>
      <c r="AH230" s="59"/>
      <c r="AI230" s="59"/>
      <c r="AJ230" s="59"/>
      <c r="AK230" s="59"/>
      <c r="AL230" s="59"/>
      <c r="AM230" s="59" t="s">
        <v>414</v>
      </c>
      <c r="AN230" s="59" t="s">
        <v>414</v>
      </c>
      <c r="AO230" s="57" t="s">
        <v>414</v>
      </c>
    </row>
    <row r="231" spans="1:41" ht="15" customHeight="1">
      <c r="A231" s="132">
        <v>229</v>
      </c>
      <c r="B231" s="133" t="s">
        <v>400</v>
      </c>
      <c r="C231" s="133" t="s">
        <v>1821</v>
      </c>
      <c r="D231" s="133" t="s">
        <v>1822</v>
      </c>
      <c r="E231" s="134" t="s">
        <v>1823</v>
      </c>
      <c r="F231" s="158" t="s">
        <v>485</v>
      </c>
      <c r="G231" s="135" t="s">
        <v>1824</v>
      </c>
      <c r="H231" s="136" t="s">
        <v>1825</v>
      </c>
      <c r="I231" s="136" t="s">
        <v>1825</v>
      </c>
      <c r="J231" s="133" t="s">
        <v>643</v>
      </c>
      <c r="K231" s="136" t="s">
        <v>1826</v>
      </c>
      <c r="L231" s="137">
        <v>300000000</v>
      </c>
      <c r="M231" s="138">
        <v>225000000</v>
      </c>
      <c r="N231" s="138">
        <v>20000000</v>
      </c>
      <c r="O231" s="139">
        <v>17000000</v>
      </c>
      <c r="P231" s="133" t="s">
        <v>409</v>
      </c>
      <c r="Q231" s="133"/>
      <c r="R231" s="133"/>
      <c r="S231" s="133"/>
      <c r="T231" s="134" t="s">
        <v>410</v>
      </c>
      <c r="U231" s="133" t="s">
        <v>410</v>
      </c>
      <c r="V231" s="133" t="s">
        <v>410</v>
      </c>
      <c r="W231" s="133" t="s">
        <v>411</v>
      </c>
      <c r="X231" s="133" t="s">
        <v>412</v>
      </c>
      <c r="Y231" s="140" t="s">
        <v>412</v>
      </c>
      <c r="Z231" s="141"/>
      <c r="AA231" s="141" t="s">
        <v>412</v>
      </c>
      <c r="AB231" s="141"/>
      <c r="AC231" s="142" t="s">
        <v>412</v>
      </c>
      <c r="AD231" s="133"/>
      <c r="AE231" s="142"/>
      <c r="AF231" s="133" t="s">
        <v>412</v>
      </c>
      <c r="AG231" s="133"/>
      <c r="AH231" s="133"/>
      <c r="AI231" s="133"/>
      <c r="AJ231" s="133" t="s">
        <v>422</v>
      </c>
      <c r="AK231" s="133"/>
      <c r="AL231" s="133"/>
      <c r="AM231" s="133"/>
      <c r="AN231" s="133"/>
      <c r="AO231" s="143" t="s">
        <v>414</v>
      </c>
    </row>
    <row r="232" spans="1:41" ht="15" customHeight="1">
      <c r="A232" s="144">
        <v>230</v>
      </c>
      <c r="B232" s="59" t="s">
        <v>400</v>
      </c>
      <c r="C232" s="59" t="s">
        <v>1827</v>
      </c>
      <c r="D232" s="59">
        <v>5038161806</v>
      </c>
      <c r="E232" s="145" t="s">
        <v>1828</v>
      </c>
      <c r="F232" s="145" t="s">
        <v>485</v>
      </c>
      <c r="G232" s="146" t="s">
        <v>1829</v>
      </c>
      <c r="H232" s="147" t="s">
        <v>1830</v>
      </c>
      <c r="I232" s="147" t="s">
        <v>1830</v>
      </c>
      <c r="J232" s="59" t="s">
        <v>406</v>
      </c>
      <c r="K232" s="147" t="s">
        <v>1831</v>
      </c>
      <c r="L232" s="148">
        <v>600000000</v>
      </c>
      <c r="M232" s="149">
        <v>450000000</v>
      </c>
      <c r="N232" s="149">
        <v>50000000</v>
      </c>
      <c r="O232" s="150">
        <v>42500000</v>
      </c>
      <c r="P232" s="59" t="s">
        <v>409</v>
      </c>
      <c r="Q232" s="59"/>
      <c r="R232" s="59"/>
      <c r="S232" s="59"/>
      <c r="T232" s="145" t="s">
        <v>410</v>
      </c>
      <c r="U232" s="59" t="s">
        <v>410</v>
      </c>
      <c r="V232" s="59" t="s">
        <v>410</v>
      </c>
      <c r="W232" s="59" t="s">
        <v>411</v>
      </c>
      <c r="X232" s="59" t="s">
        <v>412</v>
      </c>
      <c r="Y232" s="151" t="s">
        <v>412</v>
      </c>
      <c r="Z232" s="152"/>
      <c r="AA232" s="152" t="s">
        <v>412</v>
      </c>
      <c r="AB232" s="153" t="s">
        <v>412</v>
      </c>
      <c r="AC232" s="152"/>
      <c r="AD232" s="59" t="s">
        <v>412</v>
      </c>
      <c r="AE232" s="153"/>
      <c r="AF232" s="59"/>
      <c r="AG232" s="59"/>
      <c r="AH232" s="59"/>
      <c r="AI232" s="59"/>
      <c r="AJ232" s="59" t="s">
        <v>422</v>
      </c>
      <c r="AK232" s="59"/>
      <c r="AL232" s="59"/>
      <c r="AM232" s="59" t="s">
        <v>414</v>
      </c>
      <c r="AN232" s="59"/>
      <c r="AO232" s="57"/>
    </row>
    <row r="233" spans="1:41" ht="15" customHeight="1">
      <c r="A233" s="132">
        <v>231</v>
      </c>
      <c r="B233" s="140" t="s">
        <v>400</v>
      </c>
      <c r="C233" s="134" t="s">
        <v>1832</v>
      </c>
      <c r="D233" s="134" t="s">
        <v>1833</v>
      </c>
      <c r="E233" s="134" t="s">
        <v>1834</v>
      </c>
      <c r="F233" s="134" t="s">
        <v>322</v>
      </c>
      <c r="G233" s="136" t="s">
        <v>1835</v>
      </c>
      <c r="H233" s="136" t="s">
        <v>1836</v>
      </c>
      <c r="I233" s="136" t="s">
        <v>1836</v>
      </c>
      <c r="J233" s="133" t="s">
        <v>521</v>
      </c>
      <c r="K233" s="136" t="s">
        <v>1795</v>
      </c>
      <c r="L233" s="137">
        <v>500000000</v>
      </c>
      <c r="M233" s="138">
        <v>375000000</v>
      </c>
      <c r="N233" s="138">
        <v>10000000</v>
      </c>
      <c r="O233" s="139">
        <v>8500000</v>
      </c>
      <c r="P233" s="140" t="s">
        <v>408</v>
      </c>
      <c r="Q233" s="140" t="s">
        <v>409</v>
      </c>
      <c r="R233" s="140"/>
      <c r="S233" s="133" t="s">
        <v>430</v>
      </c>
      <c r="T233" s="134"/>
      <c r="U233" s="133" t="s">
        <v>410</v>
      </c>
      <c r="V233" s="140"/>
      <c r="W233" s="133" t="s">
        <v>411</v>
      </c>
      <c r="X233" s="133" t="s">
        <v>412</v>
      </c>
      <c r="Y233" s="140" t="s">
        <v>412</v>
      </c>
      <c r="Z233" s="140"/>
      <c r="AA233" s="140"/>
      <c r="AB233" s="140"/>
      <c r="AC233" s="140"/>
      <c r="AD233" s="134"/>
      <c r="AE233" s="133"/>
      <c r="AF233" s="140"/>
      <c r="AG233" s="133" t="s">
        <v>431</v>
      </c>
      <c r="AH233" s="140" t="s">
        <v>413</v>
      </c>
      <c r="AI233" s="133"/>
      <c r="AJ233" s="140"/>
      <c r="AK233" s="140"/>
      <c r="AL233" s="133" t="s">
        <v>433</v>
      </c>
      <c r="AM233" s="133" t="s">
        <v>414</v>
      </c>
      <c r="AN233" s="133" t="s">
        <v>414</v>
      </c>
      <c r="AO233" s="143" t="s">
        <v>414</v>
      </c>
    </row>
    <row r="234" spans="1:41" ht="15" customHeight="1">
      <c r="A234" s="144">
        <v>232</v>
      </c>
      <c r="B234" s="59" t="s">
        <v>400</v>
      </c>
      <c r="C234" s="59" t="s">
        <v>1837</v>
      </c>
      <c r="D234" s="59" t="s">
        <v>1838</v>
      </c>
      <c r="E234" s="145" t="s">
        <v>1839</v>
      </c>
      <c r="F234" s="145" t="s">
        <v>322</v>
      </c>
      <c r="G234" s="146" t="s">
        <v>1840</v>
      </c>
      <c r="H234" s="147" t="s">
        <v>1841</v>
      </c>
      <c r="I234" s="147" t="s">
        <v>1841</v>
      </c>
      <c r="J234" s="59" t="s">
        <v>521</v>
      </c>
      <c r="K234" s="147" t="s">
        <v>1842</v>
      </c>
      <c r="L234" s="148">
        <v>300000000</v>
      </c>
      <c r="M234" s="149">
        <v>225000000</v>
      </c>
      <c r="N234" s="149">
        <v>10000000</v>
      </c>
      <c r="O234" s="150">
        <v>8500000</v>
      </c>
      <c r="P234" s="59" t="s">
        <v>408</v>
      </c>
      <c r="Q234" s="59" t="s">
        <v>409</v>
      </c>
      <c r="R234" s="59"/>
      <c r="S234" s="59"/>
      <c r="T234" s="145" t="s">
        <v>410</v>
      </c>
      <c r="U234" s="59" t="s">
        <v>410</v>
      </c>
      <c r="V234" s="59" t="s">
        <v>410</v>
      </c>
      <c r="W234" s="59" t="s">
        <v>411</v>
      </c>
      <c r="X234" s="59" t="s">
        <v>412</v>
      </c>
      <c r="Y234" s="151" t="s">
        <v>412</v>
      </c>
      <c r="Z234" s="152"/>
      <c r="AA234" s="152" t="s">
        <v>412</v>
      </c>
      <c r="AB234" s="152"/>
      <c r="AC234" s="152"/>
      <c r="AD234" s="59"/>
      <c r="AE234" s="153"/>
      <c r="AF234" s="59" t="s">
        <v>412</v>
      </c>
      <c r="AG234" s="59"/>
      <c r="AH234" s="59"/>
      <c r="AI234" s="59"/>
      <c r="AJ234" s="59"/>
      <c r="AK234" s="59"/>
      <c r="AL234" s="59"/>
      <c r="AM234" s="59" t="s">
        <v>414</v>
      </c>
      <c r="AN234" s="59"/>
      <c r="AO234" s="57" t="s">
        <v>414</v>
      </c>
    </row>
    <row r="235" spans="1:41" ht="15" customHeight="1">
      <c r="A235" s="132">
        <v>233</v>
      </c>
      <c r="B235" s="133" t="s">
        <v>400</v>
      </c>
      <c r="C235" s="133" t="s">
        <v>1843</v>
      </c>
      <c r="D235" s="133" t="s">
        <v>1844</v>
      </c>
      <c r="E235" s="134" t="s">
        <v>1845</v>
      </c>
      <c r="F235" s="134" t="s">
        <v>425</v>
      </c>
      <c r="G235" s="135" t="s">
        <v>1846</v>
      </c>
      <c r="H235" s="136" t="s">
        <v>1847</v>
      </c>
      <c r="I235" s="136" t="s">
        <v>1847</v>
      </c>
      <c r="J235" s="133" t="s">
        <v>521</v>
      </c>
      <c r="K235" s="136" t="s">
        <v>1848</v>
      </c>
      <c r="L235" s="137">
        <v>300000000</v>
      </c>
      <c r="M235" s="138">
        <v>225000000</v>
      </c>
      <c r="N235" s="138">
        <v>10000000</v>
      </c>
      <c r="O235" s="139">
        <v>8500000</v>
      </c>
      <c r="P235" s="133" t="s">
        <v>409</v>
      </c>
      <c r="Q235" s="133" t="s">
        <v>429</v>
      </c>
      <c r="R235" s="133"/>
      <c r="S235" s="133" t="s">
        <v>430</v>
      </c>
      <c r="T235" s="134" t="s">
        <v>410</v>
      </c>
      <c r="U235" s="133" t="s">
        <v>410</v>
      </c>
      <c r="V235" s="133" t="s">
        <v>410</v>
      </c>
      <c r="W235" s="133" t="s">
        <v>411</v>
      </c>
      <c r="X235" s="133" t="s">
        <v>412</v>
      </c>
      <c r="Y235" s="133" t="s">
        <v>412</v>
      </c>
      <c r="Z235" s="141"/>
      <c r="AA235" s="141"/>
      <c r="AB235" s="142" t="s">
        <v>412</v>
      </c>
      <c r="AC235" s="142" t="s">
        <v>412</v>
      </c>
      <c r="AD235" s="133" t="s">
        <v>412</v>
      </c>
      <c r="AE235" s="142"/>
      <c r="AF235" s="142"/>
      <c r="AG235" s="133"/>
      <c r="AH235" s="133"/>
      <c r="AI235" s="133"/>
      <c r="AJ235" s="133"/>
      <c r="AK235" s="133" t="s">
        <v>432</v>
      </c>
      <c r="AL235" s="133"/>
      <c r="AM235" s="133"/>
      <c r="AN235" s="133" t="s">
        <v>414</v>
      </c>
      <c r="AO235" s="143" t="s">
        <v>414</v>
      </c>
    </row>
    <row r="236" spans="1:41" ht="15" customHeight="1">
      <c r="A236" s="144">
        <v>234</v>
      </c>
      <c r="B236" s="59" t="s">
        <v>400</v>
      </c>
      <c r="C236" s="59" t="s">
        <v>1849</v>
      </c>
      <c r="D236" s="59" t="s">
        <v>1850</v>
      </c>
      <c r="E236" s="145" t="s">
        <v>1851</v>
      </c>
      <c r="F236" s="165" t="s">
        <v>485</v>
      </c>
      <c r="G236" s="146" t="s">
        <v>1852</v>
      </c>
      <c r="H236" s="147" t="s">
        <v>1853</v>
      </c>
      <c r="I236" s="147" t="s">
        <v>1853</v>
      </c>
      <c r="J236" s="59" t="s">
        <v>420</v>
      </c>
      <c r="K236" s="147" t="s">
        <v>1854</v>
      </c>
      <c r="L236" s="148">
        <v>100000000</v>
      </c>
      <c r="M236" s="149">
        <v>75000000</v>
      </c>
      <c r="N236" s="149">
        <v>10000000</v>
      </c>
      <c r="O236" s="150">
        <v>8500000</v>
      </c>
      <c r="P236" s="59" t="s">
        <v>409</v>
      </c>
      <c r="Q236" s="59"/>
      <c r="R236" s="59"/>
      <c r="S236" s="59"/>
      <c r="T236" s="145" t="s">
        <v>410</v>
      </c>
      <c r="U236" s="59" t="s">
        <v>410</v>
      </c>
      <c r="V236" s="59"/>
      <c r="W236" s="59" t="s">
        <v>411</v>
      </c>
      <c r="X236" s="59" t="s">
        <v>412</v>
      </c>
      <c r="Y236" s="151" t="s">
        <v>412</v>
      </c>
      <c r="Z236" s="152"/>
      <c r="AA236" s="152"/>
      <c r="AB236" s="152"/>
      <c r="AC236" s="152"/>
      <c r="AD236" s="59"/>
      <c r="AE236" s="153"/>
      <c r="AF236" s="59"/>
      <c r="AG236" s="59"/>
      <c r="AH236" s="59"/>
      <c r="AI236" s="59"/>
      <c r="AJ236" s="59" t="s">
        <v>422</v>
      </c>
      <c r="AK236" s="59"/>
      <c r="AL236" s="59"/>
      <c r="AM236" s="59" t="s">
        <v>414</v>
      </c>
      <c r="AN236" s="59" t="s">
        <v>414</v>
      </c>
      <c r="AO236" s="57"/>
    </row>
    <row r="237" spans="1:41" ht="15" customHeight="1">
      <c r="A237" s="132">
        <v>235</v>
      </c>
      <c r="B237" s="140" t="s">
        <v>400</v>
      </c>
      <c r="C237" s="133" t="s">
        <v>1855</v>
      </c>
      <c r="D237" s="134" t="s">
        <v>1856</v>
      </c>
      <c r="E237" s="134" t="s">
        <v>1857</v>
      </c>
      <c r="F237" s="134" t="s">
        <v>425</v>
      </c>
      <c r="G237" s="135" t="s">
        <v>1858</v>
      </c>
      <c r="H237" s="154" t="s">
        <v>1859</v>
      </c>
      <c r="I237" s="154" t="s">
        <v>1859</v>
      </c>
      <c r="J237" s="133" t="s">
        <v>503</v>
      </c>
      <c r="K237" s="154" t="s">
        <v>1860</v>
      </c>
      <c r="L237" s="137">
        <v>900000000</v>
      </c>
      <c r="M237" s="138">
        <v>675000000</v>
      </c>
      <c r="N237" s="138">
        <v>50000000</v>
      </c>
      <c r="O237" s="139">
        <v>42500000</v>
      </c>
      <c r="P237" s="140" t="s">
        <v>409</v>
      </c>
      <c r="Q237" s="140" t="s">
        <v>429</v>
      </c>
      <c r="R237" s="140"/>
      <c r="S237" s="133"/>
      <c r="T237" s="134" t="s">
        <v>410</v>
      </c>
      <c r="U237" s="133" t="s">
        <v>410</v>
      </c>
      <c r="V237" s="133" t="s">
        <v>410</v>
      </c>
      <c r="W237" s="133" t="s">
        <v>411</v>
      </c>
      <c r="X237" s="133" t="s">
        <v>412</v>
      </c>
      <c r="Y237" s="133" t="s">
        <v>412</v>
      </c>
      <c r="Z237" s="141"/>
      <c r="AA237" s="141"/>
      <c r="AB237" s="141"/>
      <c r="AC237" s="142" t="s">
        <v>412</v>
      </c>
      <c r="AD237" s="133" t="s">
        <v>412</v>
      </c>
      <c r="AE237" s="142"/>
      <c r="AF237" s="141"/>
      <c r="AG237" s="133"/>
      <c r="AH237" s="133"/>
      <c r="AI237" s="133"/>
      <c r="AJ237" s="133"/>
      <c r="AK237" s="133"/>
      <c r="AL237" s="133"/>
      <c r="AM237" s="133" t="s">
        <v>414</v>
      </c>
      <c r="AN237" s="133" t="s">
        <v>414</v>
      </c>
      <c r="AO237" s="143"/>
    </row>
    <row r="238" spans="1:41" ht="15" customHeight="1">
      <c r="A238" s="144">
        <v>236</v>
      </c>
      <c r="B238" s="59" t="s">
        <v>400</v>
      </c>
      <c r="C238" s="59" t="s">
        <v>1861</v>
      </c>
      <c r="D238" s="59" t="s">
        <v>1862</v>
      </c>
      <c r="E238" s="145" t="s">
        <v>1863</v>
      </c>
      <c r="F238" s="165" t="s">
        <v>322</v>
      </c>
      <c r="G238" s="146" t="s">
        <v>1864</v>
      </c>
      <c r="H238" s="147" t="s">
        <v>1865</v>
      </c>
      <c r="I238" s="147" t="s">
        <v>1866</v>
      </c>
      <c r="J238" s="59" t="s">
        <v>643</v>
      </c>
      <c r="K238" s="147" t="s">
        <v>1867</v>
      </c>
      <c r="L238" s="148">
        <v>300000000</v>
      </c>
      <c r="M238" s="149">
        <v>225000000</v>
      </c>
      <c r="N238" s="149">
        <v>40000000</v>
      </c>
      <c r="O238" s="150">
        <v>34000000</v>
      </c>
      <c r="P238" s="59" t="s">
        <v>408</v>
      </c>
      <c r="Q238" s="59" t="s">
        <v>409</v>
      </c>
      <c r="R238" s="59"/>
      <c r="S238" s="59"/>
      <c r="T238" s="145" t="s">
        <v>410</v>
      </c>
      <c r="U238" s="59" t="s">
        <v>410</v>
      </c>
      <c r="V238" s="59"/>
      <c r="W238" s="59" t="s">
        <v>411</v>
      </c>
      <c r="X238" s="59" t="s">
        <v>412</v>
      </c>
      <c r="Y238" s="151" t="s">
        <v>412</v>
      </c>
      <c r="Z238" s="152"/>
      <c r="AA238" s="152"/>
      <c r="AB238" s="153" t="s">
        <v>412</v>
      </c>
      <c r="AC238" s="152"/>
      <c r="AD238" s="59" t="s">
        <v>412</v>
      </c>
      <c r="AE238" s="153"/>
      <c r="AF238" s="59"/>
      <c r="AG238" s="59"/>
      <c r="AH238" s="59"/>
      <c r="AI238" s="59"/>
      <c r="AJ238" s="59"/>
      <c r="AK238" s="59"/>
      <c r="AL238" s="59"/>
      <c r="AM238" s="59" t="s">
        <v>414</v>
      </c>
      <c r="AN238" s="59" t="s">
        <v>414</v>
      </c>
      <c r="AO238" s="57" t="s">
        <v>414</v>
      </c>
    </row>
    <row r="239" spans="1:41" ht="15" customHeight="1">
      <c r="A239" s="132">
        <v>237</v>
      </c>
      <c r="B239" s="133" t="s">
        <v>400</v>
      </c>
      <c r="C239" s="133" t="s">
        <v>1868</v>
      </c>
      <c r="D239" s="133" t="s">
        <v>1869</v>
      </c>
      <c r="E239" s="134" t="s">
        <v>1870</v>
      </c>
      <c r="F239" s="134" t="s">
        <v>425</v>
      </c>
      <c r="G239" s="135" t="s">
        <v>1871</v>
      </c>
      <c r="H239" s="136" t="s">
        <v>1872</v>
      </c>
      <c r="I239" s="136" t="s">
        <v>1872</v>
      </c>
      <c r="J239" s="133" t="s">
        <v>406</v>
      </c>
      <c r="K239" s="136" t="s">
        <v>1873</v>
      </c>
      <c r="L239" s="137">
        <v>900000000</v>
      </c>
      <c r="M239" s="138">
        <v>675000000</v>
      </c>
      <c r="N239" s="138">
        <v>30000000</v>
      </c>
      <c r="O239" s="139">
        <v>25500000</v>
      </c>
      <c r="P239" s="133" t="s">
        <v>409</v>
      </c>
      <c r="Q239" s="133" t="s">
        <v>429</v>
      </c>
      <c r="R239" s="133"/>
      <c r="S239" s="133"/>
      <c r="T239" s="134" t="s">
        <v>410</v>
      </c>
      <c r="U239" s="133" t="s">
        <v>410</v>
      </c>
      <c r="V239" s="133" t="s">
        <v>410</v>
      </c>
      <c r="W239" s="133" t="s">
        <v>411</v>
      </c>
      <c r="X239" s="133" t="s">
        <v>412</v>
      </c>
      <c r="Y239" s="133" t="s">
        <v>412</v>
      </c>
      <c r="Z239" s="141"/>
      <c r="AA239" s="141"/>
      <c r="AB239" s="141"/>
      <c r="AC239" s="141"/>
      <c r="AD239" s="133" t="s">
        <v>412</v>
      </c>
      <c r="AE239" s="142"/>
      <c r="AF239" s="133"/>
      <c r="AG239" s="133"/>
      <c r="AH239" s="133"/>
      <c r="AI239" s="133"/>
      <c r="AJ239" s="133" t="s">
        <v>422</v>
      </c>
      <c r="AK239" s="133"/>
      <c r="AL239" s="133"/>
      <c r="AM239" s="133" t="s">
        <v>414</v>
      </c>
      <c r="AN239" s="133" t="s">
        <v>414</v>
      </c>
      <c r="AO239" s="143" t="s">
        <v>414</v>
      </c>
    </row>
    <row r="240" spans="1:41" ht="15" customHeight="1">
      <c r="A240" s="144">
        <v>238</v>
      </c>
      <c r="B240" s="59" t="s">
        <v>400</v>
      </c>
      <c r="C240" s="59" t="s">
        <v>1874</v>
      </c>
      <c r="D240" s="59" t="s">
        <v>1875</v>
      </c>
      <c r="E240" s="145" t="s">
        <v>1876</v>
      </c>
      <c r="F240" s="145" t="s">
        <v>322</v>
      </c>
      <c r="G240" s="146" t="s">
        <v>1877</v>
      </c>
      <c r="H240" s="147" t="s">
        <v>1878</v>
      </c>
      <c r="I240" s="147" t="s">
        <v>1879</v>
      </c>
      <c r="J240" s="59" t="s">
        <v>406</v>
      </c>
      <c r="K240" s="147" t="s">
        <v>1880</v>
      </c>
      <c r="L240" s="148">
        <v>900000000</v>
      </c>
      <c r="M240" s="149">
        <v>675000000</v>
      </c>
      <c r="N240" s="149">
        <v>10000000</v>
      </c>
      <c r="O240" s="150">
        <v>8500000</v>
      </c>
      <c r="P240" s="59" t="s">
        <v>408</v>
      </c>
      <c r="Q240" s="59" t="s">
        <v>409</v>
      </c>
      <c r="R240" s="59"/>
      <c r="S240" s="59"/>
      <c r="T240" s="145" t="s">
        <v>410</v>
      </c>
      <c r="U240" s="59" t="s">
        <v>410</v>
      </c>
      <c r="V240" s="59" t="s">
        <v>410</v>
      </c>
      <c r="W240" s="59" t="s">
        <v>411</v>
      </c>
      <c r="X240" s="59" t="s">
        <v>412</v>
      </c>
      <c r="Y240" s="151" t="s">
        <v>412</v>
      </c>
      <c r="Z240" s="152"/>
      <c r="AA240" s="152"/>
      <c r="AB240" s="152"/>
      <c r="AC240" s="153" t="s">
        <v>412</v>
      </c>
      <c r="AD240" s="59"/>
      <c r="AE240" s="153"/>
      <c r="AF240" s="59"/>
      <c r="AG240" s="59"/>
      <c r="AH240" s="59"/>
      <c r="AI240" s="59"/>
      <c r="AJ240" s="59"/>
      <c r="AK240" s="59"/>
      <c r="AL240" s="59" t="s">
        <v>433</v>
      </c>
      <c r="AM240" s="59" t="s">
        <v>414</v>
      </c>
      <c r="AN240" s="59" t="s">
        <v>414</v>
      </c>
      <c r="AO240" s="57"/>
    </row>
    <row r="241" spans="1:41" ht="15" customHeight="1">
      <c r="A241" s="132">
        <v>239</v>
      </c>
      <c r="B241" s="133" t="s">
        <v>400</v>
      </c>
      <c r="C241" s="133" t="s">
        <v>1881</v>
      </c>
      <c r="D241" s="133" t="s">
        <v>1882</v>
      </c>
      <c r="E241" s="134" t="s">
        <v>1883</v>
      </c>
      <c r="F241" s="134" t="s">
        <v>322</v>
      </c>
      <c r="G241" s="135" t="s">
        <v>1884</v>
      </c>
      <c r="H241" s="136" t="s">
        <v>1885</v>
      </c>
      <c r="I241" s="136" t="s">
        <v>1885</v>
      </c>
      <c r="J241" s="133" t="s">
        <v>521</v>
      </c>
      <c r="K241" s="136" t="s">
        <v>1886</v>
      </c>
      <c r="L241" s="137">
        <v>900000000</v>
      </c>
      <c r="M241" s="138">
        <v>675000000</v>
      </c>
      <c r="N241" s="138">
        <v>10000000</v>
      </c>
      <c r="O241" s="139">
        <v>8500000</v>
      </c>
      <c r="P241" s="133" t="s">
        <v>408</v>
      </c>
      <c r="Q241" s="133" t="s">
        <v>409</v>
      </c>
      <c r="R241" s="133"/>
      <c r="S241" s="133"/>
      <c r="T241" s="134" t="s">
        <v>410</v>
      </c>
      <c r="U241" s="133" t="s">
        <v>410</v>
      </c>
      <c r="V241" s="133" t="s">
        <v>410</v>
      </c>
      <c r="W241" s="133" t="s">
        <v>411</v>
      </c>
      <c r="X241" s="133" t="s">
        <v>412</v>
      </c>
      <c r="Y241" s="140" t="s">
        <v>412</v>
      </c>
      <c r="Z241" s="141"/>
      <c r="AA241" s="141" t="s">
        <v>412</v>
      </c>
      <c r="AB241" s="141"/>
      <c r="AC241" s="142" t="s">
        <v>412</v>
      </c>
      <c r="AD241" s="133"/>
      <c r="AE241" s="142"/>
      <c r="AF241" s="133" t="s">
        <v>412</v>
      </c>
      <c r="AG241" s="133" t="s">
        <v>413</v>
      </c>
      <c r="AH241" s="133" t="s">
        <v>431</v>
      </c>
      <c r="AI241" s="133" t="s">
        <v>446</v>
      </c>
      <c r="AJ241" s="133"/>
      <c r="AK241" s="133"/>
      <c r="AL241" s="133"/>
      <c r="AM241" s="133"/>
      <c r="AN241" s="133"/>
      <c r="AO241" s="143" t="s">
        <v>414</v>
      </c>
    </row>
    <row r="242" spans="1:41" ht="15" customHeight="1">
      <c r="A242" s="144">
        <v>240</v>
      </c>
      <c r="B242" s="59" t="s">
        <v>400</v>
      </c>
      <c r="C242" s="59" t="s">
        <v>1887</v>
      </c>
      <c r="D242" s="59" t="s">
        <v>1888</v>
      </c>
      <c r="E242" s="145" t="s">
        <v>1889</v>
      </c>
      <c r="F242" s="165" t="s">
        <v>322</v>
      </c>
      <c r="G242" s="146" t="s">
        <v>1890</v>
      </c>
      <c r="H242" s="147" t="s">
        <v>1891</v>
      </c>
      <c r="I242" s="147" t="s">
        <v>1892</v>
      </c>
      <c r="J242" s="59" t="s">
        <v>480</v>
      </c>
      <c r="K242" s="147" t="s">
        <v>1893</v>
      </c>
      <c r="L242" s="148">
        <v>900000000</v>
      </c>
      <c r="M242" s="149">
        <v>675000000</v>
      </c>
      <c r="N242" s="149">
        <v>20000000</v>
      </c>
      <c r="O242" s="150">
        <v>17000000</v>
      </c>
      <c r="P242" s="59" t="s">
        <v>408</v>
      </c>
      <c r="Q242" s="59" t="s">
        <v>409</v>
      </c>
      <c r="R242" s="59"/>
      <c r="S242" s="59"/>
      <c r="T242" s="145" t="s">
        <v>410</v>
      </c>
      <c r="U242" s="59" t="s">
        <v>410</v>
      </c>
      <c r="V242" s="59" t="s">
        <v>410</v>
      </c>
      <c r="W242" s="59" t="s">
        <v>411</v>
      </c>
      <c r="X242" s="59" t="s">
        <v>412</v>
      </c>
      <c r="Y242" s="151" t="s">
        <v>412</v>
      </c>
      <c r="Z242" s="152"/>
      <c r="AA242" s="152"/>
      <c r="AB242" s="152"/>
      <c r="AC242" s="153" t="s">
        <v>412</v>
      </c>
      <c r="AD242" s="59"/>
      <c r="AE242" s="153" t="s">
        <v>412</v>
      </c>
      <c r="AF242" s="59"/>
      <c r="AG242" s="59"/>
      <c r="AH242" s="59"/>
      <c r="AI242" s="59"/>
      <c r="AJ242" s="59" t="s">
        <v>422</v>
      </c>
      <c r="AK242" s="59"/>
      <c r="AL242" s="59"/>
      <c r="AM242" s="59" t="s">
        <v>414</v>
      </c>
      <c r="AN242" s="59"/>
      <c r="AO242" s="57" t="s">
        <v>414</v>
      </c>
    </row>
    <row r="243" spans="1:41" ht="15" customHeight="1">
      <c r="A243" s="132">
        <v>241</v>
      </c>
      <c r="B243" s="140" t="s">
        <v>400</v>
      </c>
      <c r="C243" s="133" t="s">
        <v>1894</v>
      </c>
      <c r="D243" s="134" t="s">
        <v>1895</v>
      </c>
      <c r="E243" s="134" t="s">
        <v>1896</v>
      </c>
      <c r="F243" s="134" t="s">
        <v>485</v>
      </c>
      <c r="G243" s="135" t="s">
        <v>1897</v>
      </c>
      <c r="H243" s="154" t="s">
        <v>1898</v>
      </c>
      <c r="I243" s="154" t="s">
        <v>1898</v>
      </c>
      <c r="J243" s="133" t="s">
        <v>406</v>
      </c>
      <c r="K243" s="154" t="s">
        <v>1768</v>
      </c>
      <c r="L243" s="137">
        <v>600000000</v>
      </c>
      <c r="M243" s="138">
        <v>450000000</v>
      </c>
      <c r="N243" s="138">
        <v>30000000</v>
      </c>
      <c r="O243" s="139">
        <v>25500000</v>
      </c>
      <c r="P243" s="140" t="s">
        <v>409</v>
      </c>
      <c r="Q243" s="140"/>
      <c r="R243" s="140"/>
      <c r="S243" s="133"/>
      <c r="T243" s="134" t="s">
        <v>410</v>
      </c>
      <c r="U243" s="133" t="s">
        <v>410</v>
      </c>
      <c r="V243" s="133" t="s">
        <v>410</v>
      </c>
      <c r="W243" s="133" t="s">
        <v>411</v>
      </c>
      <c r="X243" s="133" t="s">
        <v>412</v>
      </c>
      <c r="Y243" s="140" t="s">
        <v>412</v>
      </c>
      <c r="Z243" s="141"/>
      <c r="AA243" s="141" t="s">
        <v>412</v>
      </c>
      <c r="AB243" s="141"/>
      <c r="AC243" s="141"/>
      <c r="AD243" s="133"/>
      <c r="AE243" s="142"/>
      <c r="AF243" s="141"/>
      <c r="AG243" s="133" t="s">
        <v>446</v>
      </c>
      <c r="AH243" s="133"/>
      <c r="AI243" s="133"/>
      <c r="AJ243" s="133"/>
      <c r="AK243" s="133" t="s">
        <v>432</v>
      </c>
      <c r="AL243" s="133"/>
      <c r="AM243" s="133" t="s">
        <v>414</v>
      </c>
      <c r="AN243" s="133" t="s">
        <v>414</v>
      </c>
      <c r="AO243" s="143" t="s">
        <v>414</v>
      </c>
    </row>
    <row r="244" spans="1:41" ht="15" customHeight="1">
      <c r="A244" s="144">
        <v>242</v>
      </c>
      <c r="B244" s="151" t="s">
        <v>400</v>
      </c>
      <c r="C244" s="59" t="s">
        <v>1899</v>
      </c>
      <c r="D244" s="145" t="s">
        <v>1900</v>
      </c>
      <c r="E244" s="145" t="s">
        <v>1901</v>
      </c>
      <c r="F244" s="145" t="s">
        <v>425</v>
      </c>
      <c r="G244" s="146" t="s">
        <v>1902</v>
      </c>
      <c r="H244" s="157" t="s">
        <v>1903</v>
      </c>
      <c r="I244" s="157" t="s">
        <v>1903</v>
      </c>
      <c r="J244" s="59" t="s">
        <v>420</v>
      </c>
      <c r="K244" s="157" t="s">
        <v>1904</v>
      </c>
      <c r="L244" s="148">
        <v>900000000</v>
      </c>
      <c r="M244" s="149">
        <v>675000000</v>
      </c>
      <c r="N244" s="149">
        <v>10000000</v>
      </c>
      <c r="O244" s="150">
        <v>8500000</v>
      </c>
      <c r="P244" s="151" t="s">
        <v>409</v>
      </c>
      <c r="Q244" s="151" t="s">
        <v>429</v>
      </c>
      <c r="R244" s="151"/>
      <c r="S244" s="59"/>
      <c r="T244" s="145" t="s">
        <v>410</v>
      </c>
      <c r="U244" s="59" t="s">
        <v>410</v>
      </c>
      <c r="V244" s="59" t="s">
        <v>410</v>
      </c>
      <c r="W244" s="59" t="s">
        <v>411</v>
      </c>
      <c r="X244" s="59" t="s">
        <v>412</v>
      </c>
      <c r="Y244" s="59" t="s">
        <v>412</v>
      </c>
      <c r="Z244" s="152"/>
      <c r="AA244" s="152" t="s">
        <v>412</v>
      </c>
      <c r="AB244" s="153" t="s">
        <v>412</v>
      </c>
      <c r="AC244" s="152"/>
      <c r="AD244" s="59"/>
      <c r="AE244" s="153"/>
      <c r="AF244" s="153" t="s">
        <v>412</v>
      </c>
      <c r="AG244" s="59"/>
      <c r="AH244" s="59"/>
      <c r="AI244" s="59"/>
      <c r="AJ244" s="59"/>
      <c r="AK244" s="59"/>
      <c r="AL244" s="59"/>
      <c r="AM244" s="59" t="s">
        <v>414</v>
      </c>
      <c r="AN244" s="59" t="s">
        <v>414</v>
      </c>
      <c r="AO244" s="57"/>
    </row>
    <row r="245" spans="1:41" ht="15" customHeight="1">
      <c r="A245" s="132">
        <v>243</v>
      </c>
      <c r="B245" s="133" t="s">
        <v>400</v>
      </c>
      <c r="C245" s="134" t="s">
        <v>1905</v>
      </c>
      <c r="D245" s="133" t="s">
        <v>1906</v>
      </c>
      <c r="E245" s="134" t="s">
        <v>1907</v>
      </c>
      <c r="F245" s="134" t="s">
        <v>485</v>
      </c>
      <c r="G245" s="135" t="s">
        <v>1908</v>
      </c>
      <c r="H245" s="136" t="s">
        <v>1909</v>
      </c>
      <c r="I245" s="136" t="s">
        <v>1910</v>
      </c>
      <c r="J245" s="134" t="s">
        <v>643</v>
      </c>
      <c r="K245" s="136" t="s">
        <v>1911</v>
      </c>
      <c r="L245" s="137">
        <v>500000000</v>
      </c>
      <c r="M245" s="138">
        <v>375000000</v>
      </c>
      <c r="N245" s="138">
        <v>10000000</v>
      </c>
      <c r="O245" s="139">
        <v>8500000</v>
      </c>
      <c r="P245" s="133" t="s">
        <v>409</v>
      </c>
      <c r="Q245" s="133"/>
      <c r="R245" s="133"/>
      <c r="S245" s="133"/>
      <c r="T245" s="134" t="s">
        <v>410</v>
      </c>
      <c r="U245" s="133" t="s">
        <v>410</v>
      </c>
      <c r="V245" s="133"/>
      <c r="W245" s="133" t="s">
        <v>411</v>
      </c>
      <c r="X245" s="133" t="s">
        <v>412</v>
      </c>
      <c r="Y245" s="140" t="s">
        <v>412</v>
      </c>
      <c r="Z245" s="141"/>
      <c r="AA245" s="141"/>
      <c r="AB245" s="141"/>
      <c r="AC245" s="141"/>
      <c r="AD245" s="133"/>
      <c r="AE245" s="142" t="s">
        <v>412</v>
      </c>
      <c r="AF245" s="133"/>
      <c r="AG245" s="133" t="s">
        <v>446</v>
      </c>
      <c r="AH245" s="133"/>
      <c r="AI245" s="133"/>
      <c r="AJ245" s="133"/>
      <c r="AK245" s="133"/>
      <c r="AL245" s="133"/>
      <c r="AM245" s="133" t="s">
        <v>414</v>
      </c>
      <c r="AN245" s="133" t="s">
        <v>414</v>
      </c>
      <c r="AO245" s="143" t="s">
        <v>414</v>
      </c>
    </row>
    <row r="246" spans="1:41" ht="15" customHeight="1">
      <c r="A246" s="144">
        <v>244</v>
      </c>
      <c r="B246" s="59" t="s">
        <v>400</v>
      </c>
      <c r="C246" s="59" t="s">
        <v>1912</v>
      </c>
      <c r="D246" s="59" t="s">
        <v>1913</v>
      </c>
      <c r="E246" s="145" t="s">
        <v>1914</v>
      </c>
      <c r="F246" s="145" t="s">
        <v>493</v>
      </c>
      <c r="G246" s="146" t="s">
        <v>1915</v>
      </c>
      <c r="H246" s="147" t="s">
        <v>1916</v>
      </c>
      <c r="I246" s="147" t="s">
        <v>1916</v>
      </c>
      <c r="J246" s="59" t="s">
        <v>521</v>
      </c>
      <c r="K246" s="147" t="s">
        <v>793</v>
      </c>
      <c r="L246" s="148">
        <v>300000000</v>
      </c>
      <c r="M246" s="149">
        <v>225000000</v>
      </c>
      <c r="N246" s="149">
        <v>10000000</v>
      </c>
      <c r="O246" s="150">
        <v>8500000</v>
      </c>
      <c r="P246" s="59" t="s">
        <v>408</v>
      </c>
      <c r="Q246" s="59" t="s">
        <v>409</v>
      </c>
      <c r="R246" s="59" t="s">
        <v>429</v>
      </c>
      <c r="S246" s="59" t="s">
        <v>430</v>
      </c>
      <c r="T246" s="145" t="s">
        <v>410</v>
      </c>
      <c r="U246" s="59" t="s">
        <v>410</v>
      </c>
      <c r="V246" s="59" t="s">
        <v>410</v>
      </c>
      <c r="W246" s="59" t="s">
        <v>411</v>
      </c>
      <c r="X246" s="59"/>
      <c r="Y246" s="151"/>
      <c r="Z246" s="152" t="s">
        <v>412</v>
      </c>
      <c r="AA246" s="152"/>
      <c r="AB246" s="152"/>
      <c r="AC246" s="152"/>
      <c r="AD246" s="59" t="s">
        <v>412</v>
      </c>
      <c r="AE246" s="153"/>
      <c r="AF246" s="153"/>
      <c r="AG246" s="59"/>
      <c r="AH246" s="59"/>
      <c r="AI246" s="59"/>
      <c r="AJ246" s="59"/>
      <c r="AK246" s="59"/>
      <c r="AL246" s="59"/>
      <c r="AM246" s="59" t="s">
        <v>414</v>
      </c>
      <c r="AN246" s="59"/>
      <c r="AO246" s="57" t="s">
        <v>414</v>
      </c>
    </row>
    <row r="247" spans="1:41" ht="15" customHeight="1">
      <c r="A247" s="132">
        <v>245</v>
      </c>
      <c r="B247" s="133" t="s">
        <v>400</v>
      </c>
      <c r="C247" s="167" t="s">
        <v>1917</v>
      </c>
      <c r="D247" s="133" t="s">
        <v>1918</v>
      </c>
      <c r="E247" s="168" t="s">
        <v>1919</v>
      </c>
      <c r="F247" s="134" t="s">
        <v>425</v>
      </c>
      <c r="G247" s="135" t="s">
        <v>1920</v>
      </c>
      <c r="H247" s="136" t="s">
        <v>1921</v>
      </c>
      <c r="I247" s="136" t="s">
        <v>1921</v>
      </c>
      <c r="J247" s="134" t="s">
        <v>643</v>
      </c>
      <c r="K247" s="136" t="s">
        <v>1922</v>
      </c>
      <c r="L247" s="137">
        <v>900000000</v>
      </c>
      <c r="M247" s="138">
        <v>675000000</v>
      </c>
      <c r="N247" s="138">
        <v>10000000</v>
      </c>
      <c r="O247" s="139">
        <v>8500000</v>
      </c>
      <c r="P247" s="133" t="s">
        <v>409</v>
      </c>
      <c r="Q247" s="133" t="s">
        <v>429</v>
      </c>
      <c r="R247" s="133"/>
      <c r="S247" s="133" t="s">
        <v>430</v>
      </c>
      <c r="T247" s="134" t="s">
        <v>410</v>
      </c>
      <c r="U247" s="133" t="s">
        <v>410</v>
      </c>
      <c r="V247" s="133" t="s">
        <v>410</v>
      </c>
      <c r="W247" s="133" t="s">
        <v>411</v>
      </c>
      <c r="X247" s="133" t="s">
        <v>412</v>
      </c>
      <c r="Y247" s="133" t="s">
        <v>412</v>
      </c>
      <c r="Z247" s="141"/>
      <c r="AA247" s="142" t="s">
        <v>412</v>
      </c>
      <c r="AB247" s="141"/>
      <c r="AC247" s="141"/>
      <c r="AD247" s="133"/>
      <c r="AE247" s="142" t="s">
        <v>412</v>
      </c>
      <c r="AF247" s="133" t="s">
        <v>412</v>
      </c>
      <c r="AG247" s="133" t="s">
        <v>431</v>
      </c>
      <c r="AH247" s="133"/>
      <c r="AI247" s="133"/>
      <c r="AJ247" s="133"/>
      <c r="AK247" s="133"/>
      <c r="AL247" s="133"/>
      <c r="AM247" s="133" t="s">
        <v>414</v>
      </c>
      <c r="AN247" s="133" t="s">
        <v>414</v>
      </c>
      <c r="AO247" s="143" t="s">
        <v>414</v>
      </c>
    </row>
    <row r="248" spans="1:41" ht="15" customHeight="1">
      <c r="A248" s="144">
        <v>246</v>
      </c>
      <c r="B248" s="59" t="s">
        <v>400</v>
      </c>
      <c r="C248" s="59" t="s">
        <v>1923</v>
      </c>
      <c r="D248" s="59" t="s">
        <v>1924</v>
      </c>
      <c r="E248" s="145" t="s">
        <v>1925</v>
      </c>
      <c r="F248" s="145" t="s">
        <v>322</v>
      </c>
      <c r="G248" s="146" t="s">
        <v>1926</v>
      </c>
      <c r="H248" s="147" t="s">
        <v>1927</v>
      </c>
      <c r="I248" s="147" t="s">
        <v>1927</v>
      </c>
      <c r="J248" s="59" t="s">
        <v>480</v>
      </c>
      <c r="K248" s="147" t="s">
        <v>1928</v>
      </c>
      <c r="L248" s="148">
        <v>500000000</v>
      </c>
      <c r="M248" s="149">
        <v>375000000</v>
      </c>
      <c r="N248" s="149">
        <v>20000000</v>
      </c>
      <c r="O248" s="150">
        <v>17000000</v>
      </c>
      <c r="P248" s="59" t="s">
        <v>408</v>
      </c>
      <c r="Q248" s="59" t="s">
        <v>409</v>
      </c>
      <c r="R248" s="59"/>
      <c r="S248" s="59"/>
      <c r="T248" s="145" t="s">
        <v>410</v>
      </c>
      <c r="U248" s="59" t="s">
        <v>410</v>
      </c>
      <c r="V248" s="59" t="s">
        <v>410</v>
      </c>
      <c r="W248" s="59" t="s">
        <v>411</v>
      </c>
      <c r="X248" s="59" t="s">
        <v>412</v>
      </c>
      <c r="Y248" s="151" t="s">
        <v>412</v>
      </c>
      <c r="Z248" s="152"/>
      <c r="AA248" s="152"/>
      <c r="AB248" s="152"/>
      <c r="AC248" s="152"/>
      <c r="AD248" s="59" t="s">
        <v>412</v>
      </c>
      <c r="AE248" s="153"/>
      <c r="AF248" s="59" t="s">
        <v>412</v>
      </c>
      <c r="AG248" s="59"/>
      <c r="AH248" s="59"/>
      <c r="AI248" s="59"/>
      <c r="AJ248" s="59" t="s">
        <v>422</v>
      </c>
      <c r="AK248" s="59"/>
      <c r="AL248" s="59"/>
      <c r="AM248" s="59" t="s">
        <v>414</v>
      </c>
      <c r="AN248" s="59" t="s">
        <v>414</v>
      </c>
      <c r="AO248" s="57" t="s">
        <v>414</v>
      </c>
    </row>
    <row r="249" spans="1:41" ht="15" customHeight="1">
      <c r="A249" s="132">
        <v>247</v>
      </c>
      <c r="B249" s="133" t="s">
        <v>400</v>
      </c>
      <c r="C249" s="133" t="s">
        <v>1929</v>
      </c>
      <c r="D249" s="133" t="s">
        <v>1930</v>
      </c>
      <c r="E249" s="134" t="s">
        <v>1931</v>
      </c>
      <c r="F249" s="158" t="s">
        <v>485</v>
      </c>
      <c r="G249" s="135" t="s">
        <v>1932</v>
      </c>
      <c r="H249" s="136" t="s">
        <v>1933</v>
      </c>
      <c r="I249" s="136" t="s">
        <v>1933</v>
      </c>
      <c r="J249" s="133" t="s">
        <v>480</v>
      </c>
      <c r="K249" s="136" t="s">
        <v>1934</v>
      </c>
      <c r="L249" s="137">
        <v>800000000</v>
      </c>
      <c r="M249" s="138">
        <v>600000000</v>
      </c>
      <c r="N249" s="138">
        <v>10000000</v>
      </c>
      <c r="O249" s="139">
        <v>8500000</v>
      </c>
      <c r="P249" s="133" t="s">
        <v>409</v>
      </c>
      <c r="Q249" s="133"/>
      <c r="R249" s="133"/>
      <c r="S249" s="133"/>
      <c r="T249" s="134" t="s">
        <v>410</v>
      </c>
      <c r="U249" s="133" t="s">
        <v>410</v>
      </c>
      <c r="V249" s="133" t="s">
        <v>410</v>
      </c>
      <c r="W249" s="133" t="s">
        <v>411</v>
      </c>
      <c r="X249" s="133" t="s">
        <v>412</v>
      </c>
      <c r="Y249" s="140" t="s">
        <v>412</v>
      </c>
      <c r="Z249" s="141"/>
      <c r="AA249" s="141"/>
      <c r="AB249" s="141"/>
      <c r="AC249" s="141"/>
      <c r="AD249" s="133" t="s">
        <v>412</v>
      </c>
      <c r="AE249" s="142" t="s">
        <v>412</v>
      </c>
      <c r="AF249" s="133"/>
      <c r="AG249" s="133"/>
      <c r="AH249" s="133"/>
      <c r="AI249" s="133"/>
      <c r="AJ249" s="133"/>
      <c r="AK249" s="133" t="s">
        <v>432</v>
      </c>
      <c r="AL249" s="133"/>
      <c r="AM249" s="133" t="s">
        <v>414</v>
      </c>
      <c r="AN249" s="133" t="s">
        <v>414</v>
      </c>
      <c r="AO249" s="143" t="s">
        <v>414</v>
      </c>
    </row>
    <row r="250" spans="1:41" ht="15" customHeight="1">
      <c r="A250" s="144">
        <v>248</v>
      </c>
      <c r="B250" s="151" t="s">
        <v>400</v>
      </c>
      <c r="C250" s="145" t="s">
        <v>1935</v>
      </c>
      <c r="D250" s="145" t="s">
        <v>1936</v>
      </c>
      <c r="E250" s="145" t="s">
        <v>1937</v>
      </c>
      <c r="F250" s="145" t="s">
        <v>425</v>
      </c>
      <c r="G250" s="147" t="s">
        <v>1938</v>
      </c>
      <c r="H250" s="147" t="s">
        <v>1939</v>
      </c>
      <c r="I250" s="147" t="s">
        <v>1940</v>
      </c>
      <c r="J250" s="59" t="s">
        <v>406</v>
      </c>
      <c r="K250" s="147" t="s">
        <v>1941</v>
      </c>
      <c r="L250" s="148">
        <v>900000000</v>
      </c>
      <c r="M250" s="149">
        <v>675000000</v>
      </c>
      <c r="N250" s="149">
        <v>30000000</v>
      </c>
      <c r="O250" s="150">
        <v>25500000</v>
      </c>
      <c r="P250" s="151" t="s">
        <v>409</v>
      </c>
      <c r="Q250" s="151" t="s">
        <v>429</v>
      </c>
      <c r="R250" s="151"/>
      <c r="S250" s="59" t="s">
        <v>430</v>
      </c>
      <c r="T250" s="145"/>
      <c r="U250" s="59" t="s">
        <v>410</v>
      </c>
      <c r="V250" s="59" t="s">
        <v>410</v>
      </c>
      <c r="W250" s="59" t="s">
        <v>411</v>
      </c>
      <c r="X250" s="59" t="s">
        <v>412</v>
      </c>
      <c r="Y250" s="151"/>
      <c r="Z250" s="151"/>
      <c r="AA250" s="151"/>
      <c r="AB250" s="59" t="s">
        <v>412</v>
      </c>
      <c r="AC250" s="151"/>
      <c r="AD250" s="145"/>
      <c r="AE250" s="59"/>
      <c r="AF250" s="151"/>
      <c r="AG250" s="59" t="s">
        <v>431</v>
      </c>
      <c r="AH250" s="151" t="s">
        <v>413</v>
      </c>
      <c r="AI250" s="59"/>
      <c r="AJ250" s="151"/>
      <c r="AK250" s="151"/>
      <c r="AL250" s="59" t="s">
        <v>433</v>
      </c>
      <c r="AM250" s="59" t="s">
        <v>414</v>
      </c>
      <c r="AN250" s="59" t="s">
        <v>414</v>
      </c>
      <c r="AO250" s="58"/>
    </row>
    <row r="251" spans="1:41" ht="15" customHeight="1">
      <c r="A251" s="132">
        <v>249</v>
      </c>
      <c r="B251" s="133" t="s">
        <v>400</v>
      </c>
      <c r="C251" s="133" t="s">
        <v>1942</v>
      </c>
      <c r="D251" s="133" t="s">
        <v>1943</v>
      </c>
      <c r="E251" s="134" t="s">
        <v>1944</v>
      </c>
      <c r="F251" s="134" t="s">
        <v>322</v>
      </c>
      <c r="G251" s="135" t="s">
        <v>1945</v>
      </c>
      <c r="H251" s="136" t="s">
        <v>1946</v>
      </c>
      <c r="I251" s="136" t="s">
        <v>1947</v>
      </c>
      <c r="J251" s="133" t="s">
        <v>406</v>
      </c>
      <c r="K251" s="136" t="s">
        <v>1948</v>
      </c>
      <c r="L251" s="137">
        <v>200000000</v>
      </c>
      <c r="M251" s="138">
        <v>150000000</v>
      </c>
      <c r="N251" s="138">
        <v>60000000</v>
      </c>
      <c r="O251" s="139">
        <v>51000000</v>
      </c>
      <c r="P251" s="133" t="s">
        <v>408</v>
      </c>
      <c r="Q251" s="133" t="s">
        <v>409</v>
      </c>
      <c r="R251" s="133"/>
      <c r="S251" s="133"/>
      <c r="T251" s="134" t="s">
        <v>410</v>
      </c>
      <c r="U251" s="133" t="s">
        <v>410</v>
      </c>
      <c r="V251" s="133"/>
      <c r="W251" s="133" t="s">
        <v>411</v>
      </c>
      <c r="X251" s="133" t="s">
        <v>412</v>
      </c>
      <c r="Y251" s="140" t="s">
        <v>412</v>
      </c>
      <c r="Z251" s="141"/>
      <c r="AA251" s="141"/>
      <c r="AB251" s="141"/>
      <c r="AC251" s="141"/>
      <c r="AD251" s="133"/>
      <c r="AE251" s="142"/>
      <c r="AF251" s="133"/>
      <c r="AG251" s="133" t="s">
        <v>413</v>
      </c>
      <c r="AH251" s="133" t="s">
        <v>431</v>
      </c>
      <c r="AI251" s="133"/>
      <c r="AJ251" s="133"/>
      <c r="AK251" s="133"/>
      <c r="AL251" s="133"/>
      <c r="AM251" s="133" t="s">
        <v>414</v>
      </c>
      <c r="AN251" s="133" t="s">
        <v>414</v>
      </c>
      <c r="AO251" s="143" t="s">
        <v>414</v>
      </c>
    </row>
    <row r="252" spans="1:41" ht="15" customHeight="1">
      <c r="A252" s="144">
        <v>250</v>
      </c>
      <c r="B252" s="59" t="s">
        <v>400</v>
      </c>
      <c r="C252" s="59" t="s">
        <v>1949</v>
      </c>
      <c r="D252" s="59" t="s">
        <v>1950</v>
      </c>
      <c r="E252" s="145" t="s">
        <v>1951</v>
      </c>
      <c r="F252" s="145" t="s">
        <v>322</v>
      </c>
      <c r="G252" s="146" t="s">
        <v>1952</v>
      </c>
      <c r="H252" s="147" t="s">
        <v>1953</v>
      </c>
      <c r="I252" s="147" t="s">
        <v>1953</v>
      </c>
      <c r="J252" s="59" t="s">
        <v>521</v>
      </c>
      <c r="K252" s="147" t="s">
        <v>1954</v>
      </c>
      <c r="L252" s="148">
        <v>900000000</v>
      </c>
      <c r="M252" s="149">
        <v>675000000</v>
      </c>
      <c r="N252" s="149">
        <v>60000000</v>
      </c>
      <c r="O252" s="150">
        <v>51000000</v>
      </c>
      <c r="P252" s="59" t="s">
        <v>408</v>
      </c>
      <c r="Q252" s="59" t="s">
        <v>409</v>
      </c>
      <c r="R252" s="59"/>
      <c r="S252" s="59"/>
      <c r="T252" s="145" t="s">
        <v>410</v>
      </c>
      <c r="U252" s="59" t="s">
        <v>410</v>
      </c>
      <c r="V252" s="59" t="s">
        <v>410</v>
      </c>
      <c r="W252" s="59" t="s">
        <v>411</v>
      </c>
      <c r="X252" s="59" t="s">
        <v>412</v>
      </c>
      <c r="Y252" s="151" t="s">
        <v>412</v>
      </c>
      <c r="Z252" s="152"/>
      <c r="AA252" s="152"/>
      <c r="AB252" s="152"/>
      <c r="AC252" s="152"/>
      <c r="AD252" s="59"/>
      <c r="AE252" s="153" t="s">
        <v>412</v>
      </c>
      <c r="AF252" s="59"/>
      <c r="AG252" s="59"/>
      <c r="AH252" s="59"/>
      <c r="AI252" s="59"/>
      <c r="AJ252" s="59"/>
      <c r="AK252" s="59"/>
      <c r="AL252" s="59"/>
      <c r="AM252" s="59" t="s">
        <v>414</v>
      </c>
      <c r="AN252" s="59"/>
      <c r="AO252" s="57" t="s">
        <v>414</v>
      </c>
    </row>
    <row r="253" spans="1:41" ht="15" customHeight="1">
      <c r="A253" s="132">
        <v>251</v>
      </c>
      <c r="B253" s="133" t="s">
        <v>400</v>
      </c>
      <c r="C253" s="133" t="s">
        <v>1955</v>
      </c>
      <c r="D253" s="133" t="s">
        <v>1956</v>
      </c>
      <c r="E253" s="134" t="s">
        <v>1957</v>
      </c>
      <c r="F253" s="134" t="s">
        <v>493</v>
      </c>
      <c r="G253" s="135" t="s">
        <v>1958</v>
      </c>
      <c r="H253" s="136" t="s">
        <v>1959</v>
      </c>
      <c r="I253" s="136" t="s">
        <v>1959</v>
      </c>
      <c r="J253" s="133" t="s">
        <v>406</v>
      </c>
      <c r="K253" s="136" t="s">
        <v>1960</v>
      </c>
      <c r="L253" s="137">
        <v>500000000</v>
      </c>
      <c r="M253" s="138">
        <v>375000000</v>
      </c>
      <c r="N253" s="138">
        <v>50000000</v>
      </c>
      <c r="O253" s="139">
        <v>42500000</v>
      </c>
      <c r="P253" s="133" t="s">
        <v>408</v>
      </c>
      <c r="Q253" s="133" t="s">
        <v>409</v>
      </c>
      <c r="R253" s="133" t="s">
        <v>429</v>
      </c>
      <c r="S253" s="133" t="s">
        <v>430</v>
      </c>
      <c r="T253" s="134" t="s">
        <v>410</v>
      </c>
      <c r="U253" s="133" t="s">
        <v>410</v>
      </c>
      <c r="V253" s="133"/>
      <c r="W253" s="133" t="s">
        <v>411</v>
      </c>
      <c r="X253" s="133"/>
      <c r="Y253" s="140"/>
      <c r="Z253" s="141" t="s">
        <v>412</v>
      </c>
      <c r="AA253" s="141"/>
      <c r="AB253" s="141"/>
      <c r="AC253" s="141"/>
      <c r="AD253" s="133"/>
      <c r="AE253" s="142"/>
      <c r="AF253" s="142"/>
      <c r="AG253" s="133"/>
      <c r="AH253" s="133"/>
      <c r="AI253" s="133"/>
      <c r="AJ253" s="133"/>
      <c r="AK253" s="133"/>
      <c r="AL253" s="133" t="s">
        <v>433</v>
      </c>
      <c r="AM253" s="133" t="s">
        <v>414</v>
      </c>
      <c r="AN253" s="133"/>
      <c r="AO253" s="143" t="s">
        <v>414</v>
      </c>
    </row>
    <row r="254" spans="1:41" ht="15" customHeight="1">
      <c r="A254" s="144">
        <v>252</v>
      </c>
      <c r="B254" s="59" t="s">
        <v>400</v>
      </c>
      <c r="C254" s="59" t="s">
        <v>1961</v>
      </c>
      <c r="D254" s="59" t="s">
        <v>1962</v>
      </c>
      <c r="E254" s="145" t="s">
        <v>1963</v>
      </c>
      <c r="F254" s="145" t="s">
        <v>322</v>
      </c>
      <c r="G254" s="146" t="s">
        <v>1964</v>
      </c>
      <c r="H254" s="147" t="s">
        <v>1965</v>
      </c>
      <c r="I254" s="147" t="s">
        <v>1965</v>
      </c>
      <c r="J254" s="59" t="s">
        <v>535</v>
      </c>
      <c r="K254" s="147" t="s">
        <v>1966</v>
      </c>
      <c r="L254" s="148">
        <v>800000000</v>
      </c>
      <c r="M254" s="149">
        <v>600000000</v>
      </c>
      <c r="N254" s="149">
        <v>10000000</v>
      </c>
      <c r="O254" s="150">
        <v>8500000</v>
      </c>
      <c r="P254" s="59" t="s">
        <v>408</v>
      </c>
      <c r="Q254" s="59" t="s">
        <v>409</v>
      </c>
      <c r="R254" s="59"/>
      <c r="S254" s="59"/>
      <c r="T254" s="145" t="s">
        <v>410</v>
      </c>
      <c r="U254" s="59" t="s">
        <v>410</v>
      </c>
      <c r="V254" s="59"/>
      <c r="W254" s="59" t="s">
        <v>411</v>
      </c>
      <c r="X254" s="59" t="s">
        <v>412</v>
      </c>
      <c r="Y254" s="151" t="s">
        <v>412</v>
      </c>
      <c r="Z254" s="152"/>
      <c r="AA254" s="152"/>
      <c r="AB254" s="152"/>
      <c r="AC254" s="152"/>
      <c r="AD254" s="59" t="s">
        <v>412</v>
      </c>
      <c r="AE254" s="153"/>
      <c r="AF254" s="59" t="s">
        <v>412</v>
      </c>
      <c r="AG254" s="59"/>
      <c r="AH254" s="59"/>
      <c r="AI254" s="59"/>
      <c r="AJ254" s="59" t="s">
        <v>422</v>
      </c>
      <c r="AK254" s="59"/>
      <c r="AL254" s="59"/>
      <c r="AM254" s="59" t="s">
        <v>414</v>
      </c>
      <c r="AN254" s="59" t="s">
        <v>414</v>
      </c>
      <c r="AO254" s="57" t="s">
        <v>414</v>
      </c>
    </row>
    <row r="255" spans="1:41" ht="15" customHeight="1">
      <c r="A255" s="132">
        <v>253</v>
      </c>
      <c r="B255" s="133" t="s">
        <v>400</v>
      </c>
      <c r="C255" s="133" t="s">
        <v>1967</v>
      </c>
      <c r="D255" s="133" t="s">
        <v>1968</v>
      </c>
      <c r="E255" s="134" t="s">
        <v>1969</v>
      </c>
      <c r="F255" s="134" t="s">
        <v>322</v>
      </c>
      <c r="G255" s="135" t="s">
        <v>1970</v>
      </c>
      <c r="H255" s="136" t="s">
        <v>1971</v>
      </c>
      <c r="I255" s="136" t="s">
        <v>1972</v>
      </c>
      <c r="J255" s="133" t="s">
        <v>503</v>
      </c>
      <c r="K255" s="136" t="s">
        <v>738</v>
      </c>
      <c r="L255" s="137">
        <v>400000000</v>
      </c>
      <c r="M255" s="138">
        <v>300000000</v>
      </c>
      <c r="N255" s="138">
        <v>10000000</v>
      </c>
      <c r="O255" s="139">
        <v>8500000</v>
      </c>
      <c r="P255" s="133" t="s">
        <v>408</v>
      </c>
      <c r="Q255" s="133" t="s">
        <v>409</v>
      </c>
      <c r="R255" s="133"/>
      <c r="S255" s="133"/>
      <c r="T255" s="134" t="s">
        <v>410</v>
      </c>
      <c r="U255" s="133" t="s">
        <v>410</v>
      </c>
      <c r="V255" s="133" t="s">
        <v>410</v>
      </c>
      <c r="W255" s="133" t="s">
        <v>411</v>
      </c>
      <c r="X255" s="133" t="s">
        <v>412</v>
      </c>
      <c r="Y255" s="140" t="s">
        <v>412</v>
      </c>
      <c r="Z255" s="141"/>
      <c r="AA255" s="141"/>
      <c r="AB255" s="141"/>
      <c r="AC255" s="142" t="s">
        <v>412</v>
      </c>
      <c r="AD255" s="133"/>
      <c r="AE255" s="142" t="s">
        <v>412</v>
      </c>
      <c r="AF255" s="133" t="s">
        <v>412</v>
      </c>
      <c r="AG255" s="133" t="s">
        <v>431</v>
      </c>
      <c r="AH255" s="133"/>
      <c r="AI255" s="133"/>
      <c r="AJ255" s="133"/>
      <c r="AK255" s="133" t="s">
        <v>432</v>
      </c>
      <c r="AL255" s="133"/>
      <c r="AM255" s="133" t="s">
        <v>414</v>
      </c>
      <c r="AN255" s="133"/>
      <c r="AO255" s="143" t="s">
        <v>414</v>
      </c>
    </row>
    <row r="256" spans="1:41" ht="15" customHeight="1">
      <c r="A256" s="144">
        <v>254</v>
      </c>
      <c r="B256" s="59" t="s">
        <v>400</v>
      </c>
      <c r="C256" s="59" t="s">
        <v>1973</v>
      </c>
      <c r="D256" s="59" t="s">
        <v>1974</v>
      </c>
      <c r="E256" s="145" t="s">
        <v>1975</v>
      </c>
      <c r="F256" s="145" t="s">
        <v>493</v>
      </c>
      <c r="G256" s="146" t="s">
        <v>1976</v>
      </c>
      <c r="H256" s="147" t="s">
        <v>1977</v>
      </c>
      <c r="I256" s="147" t="s">
        <v>1977</v>
      </c>
      <c r="J256" s="59" t="s">
        <v>503</v>
      </c>
      <c r="K256" s="147" t="s">
        <v>1978</v>
      </c>
      <c r="L256" s="148">
        <v>500000000</v>
      </c>
      <c r="M256" s="149">
        <v>375000000</v>
      </c>
      <c r="N256" s="149">
        <v>20000000</v>
      </c>
      <c r="O256" s="150">
        <v>17000000</v>
      </c>
      <c r="P256" s="59" t="s">
        <v>408</v>
      </c>
      <c r="Q256" s="59" t="s">
        <v>409</v>
      </c>
      <c r="R256" s="59" t="s">
        <v>429</v>
      </c>
      <c r="S256" s="59" t="s">
        <v>430</v>
      </c>
      <c r="T256" s="145" t="s">
        <v>410</v>
      </c>
      <c r="U256" s="59" t="s">
        <v>410</v>
      </c>
      <c r="V256" s="59" t="s">
        <v>410</v>
      </c>
      <c r="W256" s="59" t="s">
        <v>411</v>
      </c>
      <c r="X256" s="59"/>
      <c r="Y256" s="151"/>
      <c r="Z256" s="152" t="s">
        <v>412</v>
      </c>
      <c r="AA256" s="152" t="s">
        <v>412</v>
      </c>
      <c r="AB256" s="152"/>
      <c r="AC256" s="152"/>
      <c r="AD256" s="59"/>
      <c r="AE256" s="153" t="s">
        <v>412</v>
      </c>
      <c r="AF256" s="59"/>
      <c r="AG256" s="59"/>
      <c r="AH256" s="59"/>
      <c r="AI256" s="59"/>
      <c r="AJ256" s="59"/>
      <c r="AK256" s="59"/>
      <c r="AL256" s="59"/>
      <c r="AM256" s="59" t="s">
        <v>414</v>
      </c>
      <c r="AN256" s="59" t="s">
        <v>414</v>
      </c>
      <c r="AO256" s="57"/>
    </row>
    <row r="257" spans="1:41" ht="15" customHeight="1">
      <c r="A257" s="132">
        <v>255</v>
      </c>
      <c r="B257" s="140" t="s">
        <v>400</v>
      </c>
      <c r="C257" s="133" t="s">
        <v>1979</v>
      </c>
      <c r="D257" s="134" t="s">
        <v>1980</v>
      </c>
      <c r="E257" s="134" t="s">
        <v>1981</v>
      </c>
      <c r="F257" s="134" t="s">
        <v>322</v>
      </c>
      <c r="G257" s="135" t="s">
        <v>1982</v>
      </c>
      <c r="H257" s="154" t="s">
        <v>1983</v>
      </c>
      <c r="I257" s="154" t="s">
        <v>1983</v>
      </c>
      <c r="J257" s="133" t="s">
        <v>521</v>
      </c>
      <c r="K257" s="154" t="s">
        <v>549</v>
      </c>
      <c r="L257" s="137">
        <v>300000000</v>
      </c>
      <c r="M257" s="138">
        <v>225000000</v>
      </c>
      <c r="N257" s="138">
        <v>10000000</v>
      </c>
      <c r="O257" s="139">
        <v>8500000</v>
      </c>
      <c r="P257" s="140" t="s">
        <v>408</v>
      </c>
      <c r="Q257" s="140" t="s">
        <v>409</v>
      </c>
      <c r="R257" s="140"/>
      <c r="S257" s="133"/>
      <c r="T257" s="134" t="s">
        <v>410</v>
      </c>
      <c r="U257" s="133" t="s">
        <v>410</v>
      </c>
      <c r="V257" s="140"/>
      <c r="W257" s="133" t="s">
        <v>411</v>
      </c>
      <c r="X257" s="133" t="s">
        <v>412</v>
      </c>
      <c r="Y257" s="140" t="s">
        <v>412</v>
      </c>
      <c r="Z257" s="141"/>
      <c r="AA257" s="141"/>
      <c r="AB257" s="141"/>
      <c r="AC257" s="142" t="s">
        <v>412</v>
      </c>
      <c r="AD257" s="133"/>
      <c r="AE257" s="142"/>
      <c r="AF257" s="141"/>
      <c r="AG257" s="133"/>
      <c r="AH257" s="133"/>
      <c r="AI257" s="133"/>
      <c r="AJ257" s="133"/>
      <c r="AK257" s="133"/>
      <c r="AL257" s="133"/>
      <c r="AM257" s="133" t="s">
        <v>414</v>
      </c>
      <c r="AN257" s="133"/>
      <c r="AO257" s="143"/>
    </row>
    <row r="258" spans="1:41" ht="15" customHeight="1">
      <c r="A258" s="144">
        <v>256</v>
      </c>
      <c r="B258" s="59" t="s">
        <v>400</v>
      </c>
      <c r="C258" s="59" t="s">
        <v>1984</v>
      </c>
      <c r="D258" s="59" t="s">
        <v>1985</v>
      </c>
      <c r="E258" s="145" t="s">
        <v>1986</v>
      </c>
      <c r="F258" s="145" t="s">
        <v>493</v>
      </c>
      <c r="G258" s="146" t="s">
        <v>1987</v>
      </c>
      <c r="H258" s="147" t="s">
        <v>1988</v>
      </c>
      <c r="I258" s="147" t="s">
        <v>1988</v>
      </c>
      <c r="J258" s="59" t="s">
        <v>503</v>
      </c>
      <c r="K258" s="147" t="s">
        <v>1989</v>
      </c>
      <c r="L258" s="148">
        <v>900000000</v>
      </c>
      <c r="M258" s="149">
        <v>675000000</v>
      </c>
      <c r="N258" s="149">
        <v>10000000</v>
      </c>
      <c r="O258" s="150">
        <v>8500000</v>
      </c>
      <c r="P258" s="59" t="s">
        <v>408</v>
      </c>
      <c r="Q258" s="59" t="s">
        <v>409</v>
      </c>
      <c r="R258" s="59" t="s">
        <v>429</v>
      </c>
      <c r="S258" s="59" t="s">
        <v>430</v>
      </c>
      <c r="T258" s="145" t="s">
        <v>410</v>
      </c>
      <c r="U258" s="59" t="s">
        <v>410</v>
      </c>
      <c r="V258" s="59"/>
      <c r="W258" s="59" t="s">
        <v>411</v>
      </c>
      <c r="X258" s="59"/>
      <c r="Y258" s="151"/>
      <c r="Z258" s="152" t="s">
        <v>412</v>
      </c>
      <c r="AA258" s="152"/>
      <c r="AB258" s="152"/>
      <c r="AC258" s="152"/>
      <c r="AD258" s="59"/>
      <c r="AE258" s="153"/>
      <c r="AF258" s="153"/>
      <c r="AG258" s="59"/>
      <c r="AH258" s="59"/>
      <c r="AI258" s="59"/>
      <c r="AJ258" s="59" t="s">
        <v>422</v>
      </c>
      <c r="AK258" s="59" t="s">
        <v>432</v>
      </c>
      <c r="AL258" s="59"/>
      <c r="AM258" s="59" t="s">
        <v>414</v>
      </c>
      <c r="AN258" s="59" t="s">
        <v>414</v>
      </c>
      <c r="AO258" s="57" t="s">
        <v>414</v>
      </c>
    </row>
    <row r="259" spans="1:41" ht="15" customHeight="1">
      <c r="A259" s="132">
        <v>257</v>
      </c>
      <c r="B259" s="140" t="s">
        <v>400</v>
      </c>
      <c r="C259" s="134" t="s">
        <v>1990</v>
      </c>
      <c r="D259" s="134" t="s">
        <v>1991</v>
      </c>
      <c r="E259" s="134" t="s">
        <v>1992</v>
      </c>
      <c r="F259" s="134" t="s">
        <v>571</v>
      </c>
      <c r="G259" s="136" t="s">
        <v>1993</v>
      </c>
      <c r="H259" s="136" t="s">
        <v>1994</v>
      </c>
      <c r="I259" s="136" t="s">
        <v>1994</v>
      </c>
      <c r="J259" s="133" t="s">
        <v>521</v>
      </c>
      <c r="K259" s="136" t="s">
        <v>574</v>
      </c>
      <c r="L259" s="137">
        <v>800000000</v>
      </c>
      <c r="M259" s="138">
        <v>600000000</v>
      </c>
      <c r="N259" s="138">
        <v>10000000</v>
      </c>
      <c r="O259" s="139">
        <v>8500000</v>
      </c>
      <c r="P259" s="140" t="s">
        <v>429</v>
      </c>
      <c r="Q259" s="140" t="s">
        <v>409</v>
      </c>
      <c r="R259" s="140"/>
      <c r="S259" s="133" t="s">
        <v>430</v>
      </c>
      <c r="T259" s="134"/>
      <c r="U259" s="133" t="s">
        <v>410</v>
      </c>
      <c r="V259" s="140"/>
      <c r="W259" s="133" t="s">
        <v>411</v>
      </c>
      <c r="X259" s="133" t="s">
        <v>412</v>
      </c>
      <c r="Y259" s="140"/>
      <c r="Z259" s="140" t="s">
        <v>412</v>
      </c>
      <c r="AA259" s="140"/>
      <c r="AB259" s="140"/>
      <c r="AC259" s="140"/>
      <c r="AD259" s="134"/>
      <c r="AE259" s="133"/>
      <c r="AF259" s="133" t="s">
        <v>412</v>
      </c>
      <c r="AG259" s="133" t="s">
        <v>431</v>
      </c>
      <c r="AH259" s="140"/>
      <c r="AI259" s="140"/>
      <c r="AJ259" s="140"/>
      <c r="AK259" s="140"/>
      <c r="AL259" s="140"/>
      <c r="AM259" s="133" t="s">
        <v>414</v>
      </c>
      <c r="AN259" s="140"/>
      <c r="AO259" s="143" t="s">
        <v>414</v>
      </c>
    </row>
    <row r="260" spans="1:41" ht="15" customHeight="1">
      <c r="A260" s="144">
        <v>258</v>
      </c>
      <c r="B260" s="59" t="s">
        <v>400</v>
      </c>
      <c r="C260" s="59" t="s">
        <v>1995</v>
      </c>
      <c r="D260" s="59" t="s">
        <v>1996</v>
      </c>
      <c r="E260" s="145" t="s">
        <v>1997</v>
      </c>
      <c r="F260" s="145" t="s">
        <v>485</v>
      </c>
      <c r="G260" s="146" t="s">
        <v>1998</v>
      </c>
      <c r="H260" s="147" t="s">
        <v>1999</v>
      </c>
      <c r="I260" s="147" t="s">
        <v>1999</v>
      </c>
      <c r="J260" s="59" t="s">
        <v>420</v>
      </c>
      <c r="K260" s="147" t="s">
        <v>1406</v>
      </c>
      <c r="L260" s="148">
        <v>800000000</v>
      </c>
      <c r="M260" s="149">
        <v>600000000</v>
      </c>
      <c r="N260" s="149">
        <v>10000000</v>
      </c>
      <c r="O260" s="150">
        <v>8500000</v>
      </c>
      <c r="P260" s="59" t="s">
        <v>409</v>
      </c>
      <c r="Q260" s="59"/>
      <c r="R260" s="59"/>
      <c r="S260" s="59"/>
      <c r="T260" s="145" t="s">
        <v>410</v>
      </c>
      <c r="U260" s="59" t="s">
        <v>410</v>
      </c>
      <c r="V260" s="59" t="s">
        <v>410</v>
      </c>
      <c r="W260" s="59" t="s">
        <v>411</v>
      </c>
      <c r="X260" s="59" t="s">
        <v>412</v>
      </c>
      <c r="Y260" s="151" t="s">
        <v>412</v>
      </c>
      <c r="Z260" s="152"/>
      <c r="AA260" s="152"/>
      <c r="AB260" s="152"/>
      <c r="AC260" s="152"/>
      <c r="AD260" s="59" t="s">
        <v>412</v>
      </c>
      <c r="AE260" s="153"/>
      <c r="AF260" s="59"/>
      <c r="AG260" s="59"/>
      <c r="AH260" s="59"/>
      <c r="AI260" s="59"/>
      <c r="AJ260" s="59"/>
      <c r="AK260" s="59"/>
      <c r="AL260" s="59"/>
      <c r="AM260" s="59" t="s">
        <v>414</v>
      </c>
      <c r="AN260" s="59" t="s">
        <v>414</v>
      </c>
      <c r="AO260" s="57"/>
    </row>
    <row r="261" spans="1:41" ht="15" customHeight="1">
      <c r="A261" s="132">
        <v>259</v>
      </c>
      <c r="B261" s="133" t="s">
        <v>400</v>
      </c>
      <c r="C261" s="133" t="s">
        <v>2000</v>
      </c>
      <c r="D261" s="133" t="s">
        <v>2001</v>
      </c>
      <c r="E261" s="134" t="s">
        <v>2002</v>
      </c>
      <c r="F261" s="134" t="s">
        <v>322</v>
      </c>
      <c r="G261" s="135" t="s">
        <v>2003</v>
      </c>
      <c r="H261" s="136" t="s">
        <v>2004</v>
      </c>
      <c r="I261" s="136" t="s">
        <v>2004</v>
      </c>
      <c r="J261" s="133" t="s">
        <v>406</v>
      </c>
      <c r="K261" s="136" t="s">
        <v>2005</v>
      </c>
      <c r="L261" s="137">
        <v>800000000</v>
      </c>
      <c r="M261" s="138">
        <v>600000000</v>
      </c>
      <c r="N261" s="138">
        <v>60000000</v>
      </c>
      <c r="O261" s="139">
        <v>51000000</v>
      </c>
      <c r="P261" s="133" t="s">
        <v>408</v>
      </c>
      <c r="Q261" s="133" t="s">
        <v>409</v>
      </c>
      <c r="R261" s="133"/>
      <c r="S261" s="133"/>
      <c r="T261" s="134" t="s">
        <v>410</v>
      </c>
      <c r="U261" s="133" t="s">
        <v>410</v>
      </c>
      <c r="V261" s="133"/>
      <c r="W261" s="133" t="s">
        <v>411</v>
      </c>
      <c r="X261" s="133" t="s">
        <v>412</v>
      </c>
      <c r="Y261" s="140" t="s">
        <v>412</v>
      </c>
      <c r="Z261" s="141"/>
      <c r="AA261" s="141"/>
      <c r="AB261" s="141"/>
      <c r="AC261" s="141"/>
      <c r="AD261" s="133" t="s">
        <v>412</v>
      </c>
      <c r="AE261" s="142"/>
      <c r="AF261" s="133"/>
      <c r="AG261" s="133" t="s">
        <v>431</v>
      </c>
      <c r="AH261" s="133"/>
      <c r="AI261" s="133"/>
      <c r="AJ261" s="133" t="s">
        <v>422</v>
      </c>
      <c r="AK261" s="133"/>
      <c r="AL261" s="133"/>
      <c r="AM261" s="133" t="s">
        <v>414</v>
      </c>
      <c r="AN261" s="133" t="s">
        <v>414</v>
      </c>
      <c r="AO261" s="143" t="s">
        <v>414</v>
      </c>
    </row>
    <row r="262" spans="1:41" ht="15" customHeight="1">
      <c r="A262" s="144">
        <v>260</v>
      </c>
      <c r="B262" s="151" t="s">
        <v>400</v>
      </c>
      <c r="C262" s="145" t="s">
        <v>2006</v>
      </c>
      <c r="D262" s="145" t="s">
        <v>2007</v>
      </c>
      <c r="E262" s="145" t="s">
        <v>2008</v>
      </c>
      <c r="F262" s="145" t="s">
        <v>571</v>
      </c>
      <c r="G262" s="147" t="s">
        <v>2009</v>
      </c>
      <c r="H262" s="147" t="s">
        <v>2010</v>
      </c>
      <c r="I262" s="147" t="s">
        <v>2011</v>
      </c>
      <c r="J262" s="59" t="s">
        <v>503</v>
      </c>
      <c r="K262" s="147" t="s">
        <v>2012</v>
      </c>
      <c r="L262" s="148">
        <v>300000000</v>
      </c>
      <c r="M262" s="149">
        <v>225000000</v>
      </c>
      <c r="N262" s="149">
        <v>20000000</v>
      </c>
      <c r="O262" s="150">
        <v>17000000</v>
      </c>
      <c r="P262" s="151" t="s">
        <v>429</v>
      </c>
      <c r="Q262" s="151" t="s">
        <v>409</v>
      </c>
      <c r="R262" s="151"/>
      <c r="S262" s="59" t="s">
        <v>430</v>
      </c>
      <c r="T262" s="145"/>
      <c r="U262" s="59" t="s">
        <v>410</v>
      </c>
      <c r="V262" s="151"/>
      <c r="W262" s="59" t="s">
        <v>411</v>
      </c>
      <c r="X262" s="59" t="s">
        <v>412</v>
      </c>
      <c r="Y262" s="151"/>
      <c r="Z262" s="151" t="s">
        <v>412</v>
      </c>
      <c r="AA262" s="151" t="s">
        <v>412</v>
      </c>
      <c r="AB262" s="151"/>
      <c r="AC262" s="59" t="s">
        <v>412</v>
      </c>
      <c r="AD262" s="145"/>
      <c r="AE262" s="59"/>
      <c r="AF262" s="151"/>
      <c r="AG262" s="151"/>
      <c r="AH262" s="151"/>
      <c r="AI262" s="151"/>
      <c r="AJ262" s="151"/>
      <c r="AK262" s="151"/>
      <c r="AL262" s="151"/>
      <c r="AM262" s="59" t="s">
        <v>414</v>
      </c>
      <c r="AN262" s="151"/>
      <c r="AO262" s="57" t="s">
        <v>414</v>
      </c>
    </row>
    <row r="263" spans="1:41" ht="15" customHeight="1">
      <c r="A263" s="132">
        <v>261</v>
      </c>
      <c r="B263" s="140" t="s">
        <v>400</v>
      </c>
      <c r="C263" s="133" t="s">
        <v>2013</v>
      </c>
      <c r="D263" s="134" t="s">
        <v>2014</v>
      </c>
      <c r="E263" s="134" t="s">
        <v>2015</v>
      </c>
      <c r="F263" s="134" t="s">
        <v>322</v>
      </c>
      <c r="G263" s="135" t="s">
        <v>2016</v>
      </c>
      <c r="H263" s="136" t="s">
        <v>2017</v>
      </c>
      <c r="I263" s="136" t="s">
        <v>2017</v>
      </c>
      <c r="J263" s="133" t="s">
        <v>406</v>
      </c>
      <c r="K263" s="136" t="s">
        <v>2018</v>
      </c>
      <c r="L263" s="137">
        <v>900000000</v>
      </c>
      <c r="M263" s="138">
        <v>675000000</v>
      </c>
      <c r="N263" s="138">
        <v>10000000</v>
      </c>
      <c r="O263" s="139">
        <v>8500000</v>
      </c>
      <c r="P263" s="133" t="s">
        <v>408</v>
      </c>
      <c r="Q263" s="133" t="s">
        <v>409</v>
      </c>
      <c r="R263" s="133"/>
      <c r="S263" s="133"/>
      <c r="T263" s="134" t="s">
        <v>410</v>
      </c>
      <c r="U263" s="133" t="s">
        <v>410</v>
      </c>
      <c r="V263" s="133"/>
      <c r="W263" s="133" t="s">
        <v>411</v>
      </c>
      <c r="X263" s="133" t="s">
        <v>412</v>
      </c>
      <c r="Y263" s="140" t="s">
        <v>412</v>
      </c>
      <c r="Z263" s="141"/>
      <c r="AA263" s="141"/>
      <c r="AB263" s="141"/>
      <c r="AC263" s="141"/>
      <c r="AD263" s="133"/>
      <c r="AE263" s="142"/>
      <c r="AF263" s="142"/>
      <c r="AG263" s="133"/>
      <c r="AH263" s="133"/>
      <c r="AI263" s="133"/>
      <c r="AJ263" s="133"/>
      <c r="AK263" s="133"/>
      <c r="AL263" s="133"/>
      <c r="AM263" s="133" t="s">
        <v>414</v>
      </c>
      <c r="AN263" s="133"/>
      <c r="AO263" s="143" t="s">
        <v>414</v>
      </c>
    </row>
    <row r="264" spans="1:41" ht="15" customHeight="1">
      <c r="A264" s="144">
        <v>262</v>
      </c>
      <c r="B264" s="151" t="s">
        <v>400</v>
      </c>
      <c r="C264" s="145" t="s">
        <v>2019</v>
      </c>
      <c r="D264" s="145">
        <v>6158159961</v>
      </c>
      <c r="E264" s="145" t="s">
        <v>2020</v>
      </c>
      <c r="F264" s="145" t="s">
        <v>463</v>
      </c>
      <c r="G264" s="147" t="s">
        <v>2021</v>
      </c>
      <c r="H264" s="147" t="s">
        <v>2022</v>
      </c>
      <c r="I264" s="147" t="s">
        <v>2023</v>
      </c>
      <c r="J264" s="59" t="s">
        <v>406</v>
      </c>
      <c r="K264" s="147" t="s">
        <v>2024</v>
      </c>
      <c r="L264" s="148">
        <v>100000000</v>
      </c>
      <c r="M264" s="149">
        <v>75000000</v>
      </c>
      <c r="N264" s="149">
        <v>60000000</v>
      </c>
      <c r="O264" s="150">
        <v>51000000</v>
      </c>
      <c r="P264" s="151" t="s">
        <v>429</v>
      </c>
      <c r="Q264" s="151" t="s">
        <v>408</v>
      </c>
      <c r="R264" s="151"/>
      <c r="S264" s="59" t="s">
        <v>430</v>
      </c>
      <c r="T264" s="145"/>
      <c r="U264" s="59" t="s">
        <v>410</v>
      </c>
      <c r="V264" s="151"/>
      <c r="W264" s="59" t="s">
        <v>411</v>
      </c>
      <c r="X264" s="59" t="s">
        <v>412</v>
      </c>
      <c r="Y264" s="151" t="s">
        <v>412</v>
      </c>
      <c r="Z264" s="151" t="s">
        <v>412</v>
      </c>
      <c r="AA264" s="151" t="s">
        <v>412</v>
      </c>
      <c r="AB264" s="151"/>
      <c r="AC264" s="151"/>
      <c r="AD264" s="145"/>
      <c r="AE264" s="59"/>
      <c r="AF264" s="151"/>
      <c r="AG264" s="59" t="s">
        <v>446</v>
      </c>
      <c r="AH264" s="59" t="s">
        <v>431</v>
      </c>
      <c r="AI264" s="59" t="s">
        <v>413</v>
      </c>
      <c r="AJ264" s="151"/>
      <c r="AK264" s="151"/>
      <c r="AL264" s="151"/>
      <c r="AM264" s="59" t="s">
        <v>414</v>
      </c>
      <c r="AN264" s="151"/>
      <c r="AO264" s="57" t="s">
        <v>414</v>
      </c>
    </row>
    <row r="265" spans="1:41" ht="15" customHeight="1">
      <c r="A265" s="132">
        <v>263</v>
      </c>
      <c r="B265" s="140" t="s">
        <v>400</v>
      </c>
      <c r="C265" s="134" t="s">
        <v>2025</v>
      </c>
      <c r="D265" s="134" t="s">
        <v>2026</v>
      </c>
      <c r="E265" s="134" t="s">
        <v>2027</v>
      </c>
      <c r="F265" s="134" t="s">
        <v>571</v>
      </c>
      <c r="G265" s="136" t="s">
        <v>2028</v>
      </c>
      <c r="H265" s="136" t="s">
        <v>2029</v>
      </c>
      <c r="I265" s="136" t="s">
        <v>2030</v>
      </c>
      <c r="J265" s="133" t="s">
        <v>466</v>
      </c>
      <c r="K265" s="136" t="s">
        <v>2031</v>
      </c>
      <c r="L265" s="137">
        <v>300000000</v>
      </c>
      <c r="M265" s="138">
        <v>225000000</v>
      </c>
      <c r="N265" s="138">
        <v>20000000</v>
      </c>
      <c r="O265" s="139">
        <v>17000000</v>
      </c>
      <c r="P265" s="140" t="s">
        <v>429</v>
      </c>
      <c r="Q265" s="140" t="s">
        <v>409</v>
      </c>
      <c r="R265" s="140"/>
      <c r="S265" s="133" t="s">
        <v>430</v>
      </c>
      <c r="T265" s="134"/>
      <c r="U265" s="133" t="s">
        <v>410</v>
      </c>
      <c r="V265" s="133" t="s">
        <v>410</v>
      </c>
      <c r="W265" s="133" t="s">
        <v>411</v>
      </c>
      <c r="X265" s="133" t="s">
        <v>412</v>
      </c>
      <c r="Y265" s="140"/>
      <c r="Z265" s="140" t="s">
        <v>412</v>
      </c>
      <c r="AA265" s="140" t="s">
        <v>412</v>
      </c>
      <c r="AB265" s="133" t="s">
        <v>412</v>
      </c>
      <c r="AC265" s="140"/>
      <c r="AD265" s="134"/>
      <c r="AE265" s="133" t="s">
        <v>412</v>
      </c>
      <c r="AF265" s="140"/>
      <c r="AG265" s="133" t="s">
        <v>413</v>
      </c>
      <c r="AH265" s="133" t="s">
        <v>431</v>
      </c>
      <c r="AI265" s="140"/>
      <c r="AJ265" s="133" t="s">
        <v>422</v>
      </c>
      <c r="AK265" s="140"/>
      <c r="AL265" s="140"/>
      <c r="AM265" s="133" t="s">
        <v>414</v>
      </c>
      <c r="AN265" s="133" t="s">
        <v>414</v>
      </c>
      <c r="AO265" s="161"/>
    </row>
    <row r="266" spans="1:41" ht="15" customHeight="1">
      <c r="A266" s="144">
        <v>264</v>
      </c>
      <c r="B266" s="59" t="s">
        <v>400</v>
      </c>
      <c r="C266" s="59" t="s">
        <v>2032</v>
      </c>
      <c r="D266" s="59" t="s">
        <v>2033</v>
      </c>
      <c r="E266" s="145" t="s">
        <v>2034</v>
      </c>
      <c r="F266" s="165" t="s">
        <v>322</v>
      </c>
      <c r="G266" s="146" t="s">
        <v>2035</v>
      </c>
      <c r="H266" s="147" t="s">
        <v>2036</v>
      </c>
      <c r="I266" s="147" t="s">
        <v>2037</v>
      </c>
      <c r="J266" s="59" t="s">
        <v>452</v>
      </c>
      <c r="K266" s="147" t="s">
        <v>2038</v>
      </c>
      <c r="L266" s="148">
        <v>300000000</v>
      </c>
      <c r="M266" s="149">
        <v>225000000</v>
      </c>
      <c r="N266" s="149">
        <v>60000000</v>
      </c>
      <c r="O266" s="150">
        <v>51000000</v>
      </c>
      <c r="P266" s="59" t="s">
        <v>408</v>
      </c>
      <c r="Q266" s="59" t="s">
        <v>409</v>
      </c>
      <c r="R266" s="59"/>
      <c r="S266" s="59"/>
      <c r="T266" s="145" t="s">
        <v>410</v>
      </c>
      <c r="U266" s="59" t="s">
        <v>410</v>
      </c>
      <c r="V266" s="59"/>
      <c r="W266" s="59" t="s">
        <v>411</v>
      </c>
      <c r="X266" s="59" t="s">
        <v>412</v>
      </c>
      <c r="Y266" s="151" t="s">
        <v>412</v>
      </c>
      <c r="Z266" s="152"/>
      <c r="AA266" s="152"/>
      <c r="AB266" s="152"/>
      <c r="AC266" s="152"/>
      <c r="AD266" s="59" t="s">
        <v>412</v>
      </c>
      <c r="AE266" s="153"/>
      <c r="AF266" s="59"/>
      <c r="AG266" s="59" t="s">
        <v>446</v>
      </c>
      <c r="AH266" s="59" t="s">
        <v>431</v>
      </c>
      <c r="AI266" s="59"/>
      <c r="AJ266" s="59"/>
      <c r="AK266" s="59"/>
      <c r="AL266" s="59"/>
      <c r="AM266" s="59" t="s">
        <v>414</v>
      </c>
      <c r="AN266" s="59" t="s">
        <v>414</v>
      </c>
      <c r="AO266" s="57"/>
    </row>
    <row r="267" spans="1:41" ht="15" customHeight="1">
      <c r="A267" s="132">
        <v>265</v>
      </c>
      <c r="B267" s="140" t="s">
        <v>400</v>
      </c>
      <c r="C267" s="140" t="s">
        <v>2039</v>
      </c>
      <c r="D267" s="134" t="s">
        <v>2040</v>
      </c>
      <c r="E267" s="134" t="s">
        <v>2041</v>
      </c>
      <c r="F267" s="134" t="s">
        <v>322</v>
      </c>
      <c r="G267" s="135" t="s">
        <v>2042</v>
      </c>
      <c r="H267" s="136" t="s">
        <v>2043</v>
      </c>
      <c r="I267" s="136" t="s">
        <v>2043</v>
      </c>
      <c r="J267" s="133" t="s">
        <v>521</v>
      </c>
      <c r="K267" s="136" t="s">
        <v>2044</v>
      </c>
      <c r="L267" s="137">
        <v>300000000</v>
      </c>
      <c r="M267" s="138">
        <v>225000000</v>
      </c>
      <c r="N267" s="138">
        <v>10000000</v>
      </c>
      <c r="O267" s="139">
        <v>8500000</v>
      </c>
      <c r="P267" s="133" t="s">
        <v>408</v>
      </c>
      <c r="Q267" s="133" t="s">
        <v>409</v>
      </c>
      <c r="R267" s="133"/>
      <c r="S267" s="133"/>
      <c r="T267" s="134" t="s">
        <v>410</v>
      </c>
      <c r="U267" s="133" t="s">
        <v>410</v>
      </c>
      <c r="V267" s="133"/>
      <c r="W267" s="133" t="s">
        <v>411</v>
      </c>
      <c r="X267" s="133" t="s">
        <v>412</v>
      </c>
      <c r="Y267" s="140" t="s">
        <v>412</v>
      </c>
      <c r="Z267" s="141"/>
      <c r="AA267" s="141" t="s">
        <v>412</v>
      </c>
      <c r="AB267" s="141"/>
      <c r="AC267" s="141"/>
      <c r="AD267" s="133"/>
      <c r="AE267" s="142" t="s">
        <v>412</v>
      </c>
      <c r="AF267" s="142"/>
      <c r="AG267" s="133" t="s">
        <v>413</v>
      </c>
      <c r="AH267" s="133" t="s">
        <v>431</v>
      </c>
      <c r="AI267" s="133"/>
      <c r="AJ267" s="133" t="s">
        <v>422</v>
      </c>
      <c r="AK267" s="133"/>
      <c r="AL267" s="133"/>
      <c r="AM267" s="133"/>
      <c r="AN267" s="133" t="s">
        <v>414</v>
      </c>
      <c r="AO267" s="143"/>
    </row>
    <row r="268" spans="1:41" ht="15" customHeight="1">
      <c r="A268" s="144">
        <v>266</v>
      </c>
      <c r="B268" s="151" t="s">
        <v>400</v>
      </c>
      <c r="C268" s="59" t="s">
        <v>2045</v>
      </c>
      <c r="D268" s="59" t="s">
        <v>2046</v>
      </c>
      <c r="E268" s="145" t="s">
        <v>2047</v>
      </c>
      <c r="F268" s="145" t="s">
        <v>322</v>
      </c>
      <c r="G268" s="146" t="s">
        <v>2048</v>
      </c>
      <c r="H268" s="157" t="s">
        <v>2049</v>
      </c>
      <c r="I268" s="157" t="s">
        <v>2049</v>
      </c>
      <c r="J268" s="59" t="s">
        <v>406</v>
      </c>
      <c r="K268" s="157" t="s">
        <v>2050</v>
      </c>
      <c r="L268" s="148">
        <v>200000000</v>
      </c>
      <c r="M268" s="149">
        <v>150000000</v>
      </c>
      <c r="N268" s="149">
        <v>10000000</v>
      </c>
      <c r="O268" s="150">
        <v>8500000</v>
      </c>
      <c r="P268" s="151" t="s">
        <v>408</v>
      </c>
      <c r="Q268" s="151" t="s">
        <v>409</v>
      </c>
      <c r="R268" s="151"/>
      <c r="S268" s="59"/>
      <c r="T268" s="145" t="s">
        <v>410</v>
      </c>
      <c r="U268" s="59" t="s">
        <v>410</v>
      </c>
      <c r="V268" s="151"/>
      <c r="W268" s="59" t="s">
        <v>411</v>
      </c>
      <c r="X268" s="59" t="s">
        <v>412</v>
      </c>
      <c r="Y268" s="151" t="s">
        <v>412</v>
      </c>
      <c r="Z268" s="152"/>
      <c r="AA268" s="152"/>
      <c r="AB268" s="153" t="s">
        <v>412</v>
      </c>
      <c r="AC268" s="152"/>
      <c r="AD268" s="59"/>
      <c r="AE268" s="153"/>
      <c r="AF268" s="153" t="s">
        <v>412</v>
      </c>
      <c r="AG268" s="59"/>
      <c r="AH268" s="59"/>
      <c r="AI268" s="59"/>
      <c r="AJ268" s="59"/>
      <c r="AK268" s="59"/>
      <c r="AL268" s="59"/>
      <c r="AM268" s="59" t="s">
        <v>414</v>
      </c>
      <c r="AN268" s="59"/>
      <c r="AO268" s="57" t="s">
        <v>414</v>
      </c>
    </row>
    <row r="269" spans="1:41" ht="15" customHeight="1">
      <c r="A269" s="132">
        <v>267</v>
      </c>
      <c r="B269" s="140" t="s">
        <v>400</v>
      </c>
      <c r="C269" s="134" t="s">
        <v>2051</v>
      </c>
      <c r="D269" s="134">
        <v>6038144581</v>
      </c>
      <c r="E269" s="134" t="s">
        <v>2052</v>
      </c>
      <c r="F269" s="134" t="s">
        <v>463</v>
      </c>
      <c r="G269" s="136" t="s">
        <v>2053</v>
      </c>
      <c r="H269" s="136" t="s">
        <v>2054</v>
      </c>
      <c r="I269" s="136" t="s">
        <v>2054</v>
      </c>
      <c r="J269" s="133" t="s">
        <v>406</v>
      </c>
      <c r="K269" s="136" t="s">
        <v>2055</v>
      </c>
      <c r="L269" s="137">
        <v>100000000</v>
      </c>
      <c r="M269" s="138">
        <v>75000000</v>
      </c>
      <c r="N269" s="138">
        <v>60000000</v>
      </c>
      <c r="O269" s="139">
        <v>51000000</v>
      </c>
      <c r="P269" s="140" t="s">
        <v>429</v>
      </c>
      <c r="Q269" s="140" t="s">
        <v>408</v>
      </c>
      <c r="R269" s="140"/>
      <c r="S269" s="133" t="s">
        <v>430</v>
      </c>
      <c r="T269" s="134"/>
      <c r="U269" s="133" t="s">
        <v>410</v>
      </c>
      <c r="V269" s="140"/>
      <c r="W269" s="133" t="s">
        <v>411</v>
      </c>
      <c r="X269" s="133" t="s">
        <v>412</v>
      </c>
      <c r="Y269" s="140" t="s">
        <v>412</v>
      </c>
      <c r="Z269" s="140" t="s">
        <v>412</v>
      </c>
      <c r="AA269" s="140"/>
      <c r="AB269" s="140"/>
      <c r="AC269" s="140"/>
      <c r="AD269" s="134"/>
      <c r="AE269" s="133"/>
      <c r="AF269" s="140"/>
      <c r="AG269" s="140"/>
      <c r="AH269" s="140"/>
      <c r="AI269" s="140"/>
      <c r="AJ269" s="140"/>
      <c r="AK269" s="140"/>
      <c r="AL269" s="140"/>
      <c r="AM269" s="133" t="s">
        <v>414</v>
      </c>
      <c r="AN269" s="140"/>
      <c r="AO269" s="143" t="s">
        <v>414</v>
      </c>
    </row>
    <row r="270" spans="1:41" ht="15" customHeight="1">
      <c r="A270" s="144">
        <v>268</v>
      </c>
      <c r="B270" s="59" t="s">
        <v>400</v>
      </c>
      <c r="C270" s="59" t="s">
        <v>2056</v>
      </c>
      <c r="D270" s="59" t="s">
        <v>2057</v>
      </c>
      <c r="E270" s="145" t="s">
        <v>2058</v>
      </c>
      <c r="F270" s="145" t="s">
        <v>322</v>
      </c>
      <c r="G270" s="146" t="s">
        <v>2059</v>
      </c>
      <c r="H270" s="156" t="s">
        <v>2060</v>
      </c>
      <c r="I270" s="156" t="s">
        <v>2060</v>
      </c>
      <c r="J270" s="59" t="s">
        <v>406</v>
      </c>
      <c r="K270" s="147" t="s">
        <v>1820</v>
      </c>
      <c r="L270" s="148">
        <v>300000000</v>
      </c>
      <c r="M270" s="149">
        <v>225000000</v>
      </c>
      <c r="N270" s="149">
        <v>30000000</v>
      </c>
      <c r="O270" s="150">
        <v>25500000</v>
      </c>
      <c r="P270" s="59" t="s">
        <v>408</v>
      </c>
      <c r="Q270" s="59" t="s">
        <v>409</v>
      </c>
      <c r="R270" s="59"/>
      <c r="S270" s="59"/>
      <c r="T270" s="145" t="s">
        <v>410</v>
      </c>
      <c r="U270" s="59" t="s">
        <v>410</v>
      </c>
      <c r="V270" s="59" t="s">
        <v>410</v>
      </c>
      <c r="W270" s="59" t="s">
        <v>411</v>
      </c>
      <c r="X270" s="59" t="s">
        <v>412</v>
      </c>
      <c r="Y270" s="151" t="s">
        <v>412</v>
      </c>
      <c r="Z270" s="152"/>
      <c r="AA270" s="152" t="s">
        <v>412</v>
      </c>
      <c r="AB270" s="152"/>
      <c r="AC270" s="152"/>
      <c r="AD270" s="59"/>
      <c r="AE270" s="153"/>
      <c r="AF270" s="153"/>
      <c r="AG270" s="59" t="s">
        <v>413</v>
      </c>
      <c r="AH270" s="59"/>
      <c r="AI270" s="59"/>
      <c r="AJ270" s="59"/>
      <c r="AK270" s="59"/>
      <c r="AL270" s="59"/>
      <c r="AM270" s="59" t="s">
        <v>414</v>
      </c>
      <c r="AN270" s="59" t="s">
        <v>414</v>
      </c>
      <c r="AO270" s="57" t="s">
        <v>414</v>
      </c>
    </row>
    <row r="271" spans="1:41" ht="15" customHeight="1">
      <c r="A271" s="132">
        <v>269</v>
      </c>
      <c r="B271" s="133" t="s">
        <v>400</v>
      </c>
      <c r="C271" s="133" t="s">
        <v>2061</v>
      </c>
      <c r="D271" s="133" t="s">
        <v>2062</v>
      </c>
      <c r="E271" s="134" t="s">
        <v>2063</v>
      </c>
      <c r="F271" s="134" t="s">
        <v>322</v>
      </c>
      <c r="G271" s="135" t="s">
        <v>2064</v>
      </c>
      <c r="H271" s="136" t="s">
        <v>2065</v>
      </c>
      <c r="I271" s="136" t="s">
        <v>2065</v>
      </c>
      <c r="J271" s="133" t="s">
        <v>452</v>
      </c>
      <c r="K271" s="136" t="s">
        <v>2066</v>
      </c>
      <c r="L271" s="137">
        <v>300000000</v>
      </c>
      <c r="M271" s="138">
        <v>225000000</v>
      </c>
      <c r="N271" s="138">
        <v>60000000</v>
      </c>
      <c r="O271" s="139">
        <v>51000000</v>
      </c>
      <c r="P271" s="133" t="s">
        <v>408</v>
      </c>
      <c r="Q271" s="133" t="s">
        <v>409</v>
      </c>
      <c r="R271" s="133"/>
      <c r="S271" s="133"/>
      <c r="T271" s="134" t="s">
        <v>410</v>
      </c>
      <c r="U271" s="133" t="s">
        <v>410</v>
      </c>
      <c r="V271" s="133"/>
      <c r="W271" s="133" t="s">
        <v>411</v>
      </c>
      <c r="X271" s="133" t="s">
        <v>412</v>
      </c>
      <c r="Y271" s="140" t="s">
        <v>412</v>
      </c>
      <c r="Z271" s="141"/>
      <c r="AA271" s="141"/>
      <c r="AB271" s="142" t="s">
        <v>412</v>
      </c>
      <c r="AC271" s="141"/>
      <c r="AD271" s="133"/>
      <c r="AE271" s="142"/>
      <c r="AF271" s="133" t="s">
        <v>412</v>
      </c>
      <c r="AG271" s="133"/>
      <c r="AH271" s="133"/>
      <c r="AI271" s="133"/>
      <c r="AJ271" s="133"/>
      <c r="AK271" s="133"/>
      <c r="AL271" s="133"/>
      <c r="AM271" s="133" t="s">
        <v>414</v>
      </c>
      <c r="AN271" s="133"/>
      <c r="AO271" s="143"/>
    </row>
    <row r="272" spans="1:41" ht="15" customHeight="1">
      <c r="A272" s="144">
        <v>270</v>
      </c>
      <c r="B272" s="151" t="s">
        <v>400</v>
      </c>
      <c r="C272" s="59" t="s">
        <v>2067</v>
      </c>
      <c r="D272" s="145" t="s">
        <v>2068</v>
      </c>
      <c r="E272" s="145" t="s">
        <v>2069</v>
      </c>
      <c r="F272" s="145" t="s">
        <v>322</v>
      </c>
      <c r="G272" s="146" t="s">
        <v>2070</v>
      </c>
      <c r="H272" s="147" t="s">
        <v>2071</v>
      </c>
      <c r="I272" s="147" t="s">
        <v>2071</v>
      </c>
      <c r="J272" s="59" t="s">
        <v>503</v>
      </c>
      <c r="K272" s="147" t="s">
        <v>2072</v>
      </c>
      <c r="L272" s="148">
        <v>100000000</v>
      </c>
      <c r="M272" s="149">
        <v>75000000</v>
      </c>
      <c r="N272" s="149">
        <v>20000000</v>
      </c>
      <c r="O272" s="150">
        <v>17000000</v>
      </c>
      <c r="P272" s="59" t="s">
        <v>408</v>
      </c>
      <c r="Q272" s="59" t="s">
        <v>409</v>
      </c>
      <c r="R272" s="59"/>
      <c r="S272" s="59"/>
      <c r="T272" s="145" t="s">
        <v>410</v>
      </c>
      <c r="U272" s="59" t="s">
        <v>410</v>
      </c>
      <c r="V272" s="59" t="s">
        <v>410</v>
      </c>
      <c r="W272" s="59" t="s">
        <v>411</v>
      </c>
      <c r="X272" s="59" t="s">
        <v>412</v>
      </c>
      <c r="Y272" s="151" t="s">
        <v>412</v>
      </c>
      <c r="Z272" s="152"/>
      <c r="AA272" s="152" t="s">
        <v>412</v>
      </c>
      <c r="AB272" s="152"/>
      <c r="AC272" s="152"/>
      <c r="AD272" s="59"/>
      <c r="AE272" s="153"/>
      <c r="AF272" s="153"/>
      <c r="AG272" s="59" t="s">
        <v>413</v>
      </c>
      <c r="AH272" s="59"/>
      <c r="AI272" s="59"/>
      <c r="AJ272" s="59"/>
      <c r="AK272" s="59"/>
      <c r="AL272" s="59"/>
      <c r="AM272" s="59" t="s">
        <v>414</v>
      </c>
      <c r="AN272" s="59"/>
      <c r="AO272" s="57" t="s">
        <v>414</v>
      </c>
    </row>
    <row r="273" spans="1:41" ht="15" customHeight="1">
      <c r="A273" s="132">
        <v>271</v>
      </c>
      <c r="B273" s="133" t="s">
        <v>400</v>
      </c>
      <c r="C273" s="133" t="s">
        <v>2073</v>
      </c>
      <c r="D273" s="133" t="s">
        <v>2074</v>
      </c>
      <c r="E273" s="134" t="s">
        <v>2075</v>
      </c>
      <c r="F273" s="134" t="s">
        <v>322</v>
      </c>
      <c r="G273" s="135" t="s">
        <v>2076</v>
      </c>
      <c r="H273" s="136" t="s">
        <v>2077</v>
      </c>
      <c r="I273" s="136" t="s">
        <v>2078</v>
      </c>
      <c r="J273" s="133" t="s">
        <v>521</v>
      </c>
      <c r="K273" s="136" t="s">
        <v>2079</v>
      </c>
      <c r="L273" s="137">
        <v>500000000</v>
      </c>
      <c r="M273" s="138">
        <v>375000000</v>
      </c>
      <c r="N273" s="138">
        <v>10000000</v>
      </c>
      <c r="O273" s="139">
        <v>8500000</v>
      </c>
      <c r="P273" s="133" t="s">
        <v>408</v>
      </c>
      <c r="Q273" s="133" t="s">
        <v>409</v>
      </c>
      <c r="R273" s="133"/>
      <c r="S273" s="133"/>
      <c r="T273" s="134" t="s">
        <v>410</v>
      </c>
      <c r="U273" s="133" t="s">
        <v>410</v>
      </c>
      <c r="V273" s="133" t="s">
        <v>410</v>
      </c>
      <c r="W273" s="133" t="s">
        <v>411</v>
      </c>
      <c r="X273" s="133" t="s">
        <v>412</v>
      </c>
      <c r="Y273" s="140" t="s">
        <v>412</v>
      </c>
      <c r="Z273" s="141"/>
      <c r="AA273" s="141" t="s">
        <v>412</v>
      </c>
      <c r="AB273" s="141"/>
      <c r="AC273" s="141"/>
      <c r="AD273" s="133"/>
      <c r="AE273" s="142"/>
      <c r="AF273" s="142"/>
      <c r="AG273" s="133" t="s">
        <v>413</v>
      </c>
      <c r="AH273" s="133"/>
      <c r="AI273" s="133"/>
      <c r="AJ273" s="133"/>
      <c r="AK273" s="133"/>
      <c r="AL273" s="133"/>
      <c r="AM273" s="133" t="s">
        <v>414</v>
      </c>
      <c r="AN273" s="133" t="s">
        <v>414</v>
      </c>
      <c r="AO273" s="143" t="s">
        <v>414</v>
      </c>
    </row>
    <row r="274" spans="1:41" ht="15" customHeight="1">
      <c r="A274" s="144">
        <v>272</v>
      </c>
      <c r="B274" s="59" t="s">
        <v>400</v>
      </c>
      <c r="C274" s="59" t="s">
        <v>2080</v>
      </c>
      <c r="D274" s="59" t="s">
        <v>2081</v>
      </c>
      <c r="E274" s="145" t="s">
        <v>2082</v>
      </c>
      <c r="F274" s="145" t="s">
        <v>322</v>
      </c>
      <c r="G274" s="146" t="s">
        <v>2083</v>
      </c>
      <c r="H274" s="147" t="s">
        <v>2084</v>
      </c>
      <c r="I274" s="147" t="s">
        <v>2084</v>
      </c>
      <c r="J274" s="59" t="s">
        <v>452</v>
      </c>
      <c r="K274" s="147" t="s">
        <v>2085</v>
      </c>
      <c r="L274" s="148">
        <v>300000000</v>
      </c>
      <c r="M274" s="149">
        <v>225000000</v>
      </c>
      <c r="N274" s="149">
        <v>40000000</v>
      </c>
      <c r="O274" s="150">
        <v>34000000</v>
      </c>
      <c r="P274" s="59" t="s">
        <v>408</v>
      </c>
      <c r="Q274" s="59" t="s">
        <v>409</v>
      </c>
      <c r="R274" s="59"/>
      <c r="S274" s="59"/>
      <c r="T274" s="145" t="s">
        <v>410</v>
      </c>
      <c r="U274" s="59" t="s">
        <v>410</v>
      </c>
      <c r="V274" s="59" t="s">
        <v>410</v>
      </c>
      <c r="W274" s="59" t="s">
        <v>411</v>
      </c>
      <c r="X274" s="59" t="s">
        <v>412</v>
      </c>
      <c r="Y274" s="151" t="s">
        <v>412</v>
      </c>
      <c r="Z274" s="152"/>
      <c r="AA274" s="153" t="s">
        <v>412</v>
      </c>
      <c r="AB274" s="152"/>
      <c r="AC274" s="152"/>
      <c r="AD274" s="59"/>
      <c r="AE274" s="153" t="s">
        <v>412</v>
      </c>
      <c r="AF274" s="59"/>
      <c r="AG274" s="59"/>
      <c r="AH274" s="59"/>
      <c r="AI274" s="59"/>
      <c r="AJ274" s="59"/>
      <c r="AK274" s="59"/>
      <c r="AL274" s="59"/>
      <c r="AM274" s="59" t="s">
        <v>414</v>
      </c>
      <c r="AN274" s="59"/>
      <c r="AO274" s="57" t="s">
        <v>414</v>
      </c>
    </row>
    <row r="275" spans="1:41" ht="15" customHeight="1">
      <c r="A275" s="132">
        <v>273</v>
      </c>
      <c r="B275" s="140" t="s">
        <v>400</v>
      </c>
      <c r="C275" s="133" t="s">
        <v>2086</v>
      </c>
      <c r="D275" s="134" t="s">
        <v>2087</v>
      </c>
      <c r="E275" s="134" t="s">
        <v>2088</v>
      </c>
      <c r="F275" s="134" t="s">
        <v>493</v>
      </c>
      <c r="G275" s="135" t="s">
        <v>2089</v>
      </c>
      <c r="H275" s="154" t="s">
        <v>2090</v>
      </c>
      <c r="I275" s="154" t="s">
        <v>2090</v>
      </c>
      <c r="J275" s="133" t="s">
        <v>521</v>
      </c>
      <c r="K275" s="154" t="s">
        <v>744</v>
      </c>
      <c r="L275" s="137">
        <v>500000000</v>
      </c>
      <c r="M275" s="138">
        <v>375000000</v>
      </c>
      <c r="N275" s="138">
        <v>40000000</v>
      </c>
      <c r="O275" s="139">
        <v>34000000</v>
      </c>
      <c r="P275" s="140" t="s">
        <v>408</v>
      </c>
      <c r="Q275" s="140" t="s">
        <v>409</v>
      </c>
      <c r="R275" s="140" t="s">
        <v>429</v>
      </c>
      <c r="S275" s="133" t="s">
        <v>430</v>
      </c>
      <c r="T275" s="134" t="s">
        <v>410</v>
      </c>
      <c r="U275" s="133" t="s">
        <v>410</v>
      </c>
      <c r="V275" s="133" t="s">
        <v>410</v>
      </c>
      <c r="W275" s="133" t="s">
        <v>411</v>
      </c>
      <c r="X275" s="140"/>
      <c r="Y275" s="140"/>
      <c r="Z275" s="141" t="s">
        <v>412</v>
      </c>
      <c r="AA275" s="141" t="s">
        <v>412</v>
      </c>
      <c r="AB275" s="141"/>
      <c r="AC275" s="141"/>
      <c r="AD275" s="133"/>
      <c r="AE275" s="142" t="s">
        <v>412</v>
      </c>
      <c r="AF275" s="141"/>
      <c r="AG275" s="133"/>
      <c r="AH275" s="133"/>
      <c r="AI275" s="133"/>
      <c r="AJ275" s="133"/>
      <c r="AK275" s="133"/>
      <c r="AL275" s="133"/>
      <c r="AM275" s="133" t="s">
        <v>414</v>
      </c>
      <c r="AN275" s="133" t="s">
        <v>414</v>
      </c>
      <c r="AO275" s="143" t="s">
        <v>414</v>
      </c>
    </row>
    <row r="276" spans="1:41" ht="15" customHeight="1">
      <c r="A276" s="144">
        <v>274</v>
      </c>
      <c r="B276" s="151" t="s">
        <v>400</v>
      </c>
      <c r="C276" s="145" t="s">
        <v>2091</v>
      </c>
      <c r="D276" s="145">
        <v>6068188031</v>
      </c>
      <c r="E276" s="145" t="s">
        <v>2092</v>
      </c>
      <c r="F276" s="145" t="s">
        <v>463</v>
      </c>
      <c r="G276" s="147" t="s">
        <v>2093</v>
      </c>
      <c r="H276" s="147" t="s">
        <v>2094</v>
      </c>
      <c r="I276" s="147" t="s">
        <v>2094</v>
      </c>
      <c r="J276" s="59" t="s">
        <v>521</v>
      </c>
      <c r="K276" s="147" t="s">
        <v>2095</v>
      </c>
      <c r="L276" s="148">
        <v>100000000</v>
      </c>
      <c r="M276" s="149">
        <v>75000000</v>
      </c>
      <c r="N276" s="149">
        <v>60000000</v>
      </c>
      <c r="O276" s="150">
        <v>51000000</v>
      </c>
      <c r="P276" s="151" t="s">
        <v>429</v>
      </c>
      <c r="Q276" s="151" t="s">
        <v>408</v>
      </c>
      <c r="R276" s="151"/>
      <c r="S276" s="59" t="s">
        <v>430</v>
      </c>
      <c r="T276" s="145"/>
      <c r="U276" s="59" t="s">
        <v>410</v>
      </c>
      <c r="V276" s="59" t="s">
        <v>410</v>
      </c>
      <c r="W276" s="59" t="s">
        <v>411</v>
      </c>
      <c r="X276" s="59" t="s">
        <v>412</v>
      </c>
      <c r="Y276" s="151" t="s">
        <v>412</v>
      </c>
      <c r="Z276" s="151" t="s">
        <v>412</v>
      </c>
      <c r="AA276" s="151"/>
      <c r="AB276" s="59" t="s">
        <v>412</v>
      </c>
      <c r="AC276" s="151"/>
      <c r="AD276" s="59" t="s">
        <v>412</v>
      </c>
      <c r="AE276" s="59"/>
      <c r="AF276" s="151"/>
      <c r="AG276" s="151"/>
      <c r="AH276" s="151"/>
      <c r="AI276" s="151"/>
      <c r="AJ276" s="151"/>
      <c r="AK276" s="151"/>
      <c r="AL276" s="151"/>
      <c r="AM276" s="59" t="s">
        <v>414</v>
      </c>
      <c r="AN276" s="151"/>
      <c r="AO276" s="58"/>
    </row>
    <row r="277" spans="1:41" ht="15" customHeight="1">
      <c r="A277" s="132">
        <v>275</v>
      </c>
      <c r="B277" s="133" t="s">
        <v>400</v>
      </c>
      <c r="C277" s="133" t="s">
        <v>2096</v>
      </c>
      <c r="D277" s="133" t="s">
        <v>2097</v>
      </c>
      <c r="E277" s="134" t="s">
        <v>2098</v>
      </c>
      <c r="F277" s="134" t="s">
        <v>322</v>
      </c>
      <c r="G277" s="135" t="s">
        <v>2099</v>
      </c>
      <c r="H277" s="136" t="s">
        <v>2100</v>
      </c>
      <c r="I277" s="136" t="s">
        <v>2100</v>
      </c>
      <c r="J277" s="133" t="s">
        <v>521</v>
      </c>
      <c r="K277" s="136" t="s">
        <v>2101</v>
      </c>
      <c r="L277" s="137">
        <v>400000000</v>
      </c>
      <c r="M277" s="138">
        <v>300000000</v>
      </c>
      <c r="N277" s="138">
        <v>10000000</v>
      </c>
      <c r="O277" s="139">
        <v>8500000</v>
      </c>
      <c r="P277" s="133" t="s">
        <v>408</v>
      </c>
      <c r="Q277" s="133" t="s">
        <v>409</v>
      </c>
      <c r="R277" s="133"/>
      <c r="S277" s="133"/>
      <c r="T277" s="134" t="s">
        <v>410</v>
      </c>
      <c r="U277" s="133" t="s">
        <v>410</v>
      </c>
      <c r="V277" s="133"/>
      <c r="W277" s="133" t="s">
        <v>411</v>
      </c>
      <c r="X277" s="133" t="s">
        <v>412</v>
      </c>
      <c r="Y277" s="140" t="s">
        <v>412</v>
      </c>
      <c r="Z277" s="141"/>
      <c r="AA277" s="141" t="s">
        <v>412</v>
      </c>
      <c r="AB277" s="141"/>
      <c r="AC277" s="142" t="s">
        <v>412</v>
      </c>
      <c r="AD277" s="133" t="s">
        <v>412</v>
      </c>
      <c r="AE277" s="142" t="s">
        <v>412</v>
      </c>
      <c r="AF277" s="133"/>
      <c r="AG277" s="133"/>
      <c r="AH277" s="133"/>
      <c r="AI277" s="133"/>
      <c r="AJ277" s="133" t="s">
        <v>422</v>
      </c>
      <c r="AK277" s="133"/>
      <c r="AL277" s="133"/>
      <c r="AM277" s="133"/>
      <c r="AN277" s="133"/>
      <c r="AO277" s="143"/>
    </row>
    <row r="278" spans="1:41" ht="15" customHeight="1">
      <c r="A278" s="144">
        <v>276</v>
      </c>
      <c r="B278" s="59" t="s">
        <v>400</v>
      </c>
      <c r="C278" s="59" t="s">
        <v>2102</v>
      </c>
      <c r="D278" s="59" t="s">
        <v>2103</v>
      </c>
      <c r="E278" s="145" t="s">
        <v>2104</v>
      </c>
      <c r="F278" s="145" t="s">
        <v>485</v>
      </c>
      <c r="G278" s="146" t="s">
        <v>2105</v>
      </c>
      <c r="H278" s="147" t="s">
        <v>2106</v>
      </c>
      <c r="I278" s="147" t="s">
        <v>2106</v>
      </c>
      <c r="J278" s="59" t="s">
        <v>542</v>
      </c>
      <c r="K278" s="147" t="s">
        <v>2107</v>
      </c>
      <c r="L278" s="148">
        <v>400000000</v>
      </c>
      <c r="M278" s="149">
        <v>300000000</v>
      </c>
      <c r="N278" s="149">
        <v>30000000</v>
      </c>
      <c r="O278" s="150">
        <v>25500000</v>
      </c>
      <c r="P278" s="59" t="s">
        <v>409</v>
      </c>
      <c r="Q278" s="59"/>
      <c r="R278" s="59"/>
      <c r="S278" s="59"/>
      <c r="T278" s="145" t="s">
        <v>410</v>
      </c>
      <c r="U278" s="59" t="s">
        <v>410</v>
      </c>
      <c r="V278" s="59" t="s">
        <v>410</v>
      </c>
      <c r="W278" s="59" t="s">
        <v>411</v>
      </c>
      <c r="X278" s="59" t="s">
        <v>412</v>
      </c>
      <c r="Y278" s="151" t="s">
        <v>412</v>
      </c>
      <c r="Z278" s="152"/>
      <c r="AA278" s="152" t="s">
        <v>412</v>
      </c>
      <c r="AB278" s="152"/>
      <c r="AC278" s="152"/>
      <c r="AD278" s="59"/>
      <c r="AE278" s="153"/>
      <c r="AF278" s="153"/>
      <c r="AG278" s="59" t="s">
        <v>431</v>
      </c>
      <c r="AH278" s="151" t="s">
        <v>413</v>
      </c>
      <c r="AI278" s="59" t="s">
        <v>446</v>
      </c>
      <c r="AJ278" s="59"/>
      <c r="AK278" s="59" t="s">
        <v>432</v>
      </c>
      <c r="AL278" s="59"/>
      <c r="AM278" s="59" t="s">
        <v>414</v>
      </c>
      <c r="AN278" s="59" t="s">
        <v>414</v>
      </c>
      <c r="AO278" s="57" t="s">
        <v>414</v>
      </c>
    </row>
    <row r="279" spans="1:41" ht="15" customHeight="1">
      <c r="A279" s="132">
        <v>277</v>
      </c>
      <c r="B279" s="133" t="s">
        <v>400</v>
      </c>
      <c r="C279" s="133" t="s">
        <v>2108</v>
      </c>
      <c r="D279" s="133" t="s">
        <v>2109</v>
      </c>
      <c r="E279" s="134" t="s">
        <v>2110</v>
      </c>
      <c r="F279" s="158" t="s">
        <v>322</v>
      </c>
      <c r="G279" s="135" t="s">
        <v>2111</v>
      </c>
      <c r="H279" s="136" t="s">
        <v>2112</v>
      </c>
      <c r="I279" s="136" t="s">
        <v>2112</v>
      </c>
      <c r="J279" s="133" t="s">
        <v>488</v>
      </c>
      <c r="K279" s="136" t="s">
        <v>2113</v>
      </c>
      <c r="L279" s="137">
        <v>300000000</v>
      </c>
      <c r="M279" s="138">
        <v>225000000</v>
      </c>
      <c r="N279" s="138">
        <v>30000000</v>
      </c>
      <c r="O279" s="139">
        <v>25500000</v>
      </c>
      <c r="P279" s="133" t="s">
        <v>408</v>
      </c>
      <c r="Q279" s="133" t="s">
        <v>409</v>
      </c>
      <c r="R279" s="133"/>
      <c r="S279" s="133"/>
      <c r="T279" s="134" t="s">
        <v>410</v>
      </c>
      <c r="U279" s="133" t="s">
        <v>410</v>
      </c>
      <c r="V279" s="133" t="s">
        <v>410</v>
      </c>
      <c r="W279" s="133" t="s">
        <v>411</v>
      </c>
      <c r="X279" s="133" t="s">
        <v>412</v>
      </c>
      <c r="Y279" s="140" t="s">
        <v>412</v>
      </c>
      <c r="Z279" s="141"/>
      <c r="AA279" s="141" t="s">
        <v>412</v>
      </c>
      <c r="AB279" s="142" t="s">
        <v>412</v>
      </c>
      <c r="AC279" s="141"/>
      <c r="AD279" s="133"/>
      <c r="AE279" s="142"/>
      <c r="AF279" s="133" t="s">
        <v>412</v>
      </c>
      <c r="AG279" s="133" t="s">
        <v>446</v>
      </c>
      <c r="AH279" s="133"/>
      <c r="AI279" s="133"/>
      <c r="AJ279" s="133" t="s">
        <v>422</v>
      </c>
      <c r="AK279" s="133"/>
      <c r="AL279" s="133" t="s">
        <v>433</v>
      </c>
      <c r="AM279" s="133" t="s">
        <v>414</v>
      </c>
      <c r="AN279" s="133"/>
      <c r="AO279" s="143" t="s">
        <v>414</v>
      </c>
    </row>
    <row r="280" spans="1:41" ht="15" customHeight="1">
      <c r="A280" s="144">
        <v>278</v>
      </c>
      <c r="B280" s="151" t="s">
        <v>400</v>
      </c>
      <c r="C280" s="59" t="s">
        <v>2114</v>
      </c>
      <c r="D280" s="145" t="s">
        <v>2115</v>
      </c>
      <c r="E280" s="145" t="s">
        <v>2116</v>
      </c>
      <c r="F280" s="145" t="s">
        <v>322</v>
      </c>
      <c r="G280" s="146" t="s">
        <v>2117</v>
      </c>
      <c r="H280" s="156" t="s">
        <v>2118</v>
      </c>
      <c r="I280" s="156" t="s">
        <v>2118</v>
      </c>
      <c r="J280" s="59" t="s">
        <v>420</v>
      </c>
      <c r="K280" s="147" t="s">
        <v>2119</v>
      </c>
      <c r="L280" s="148">
        <v>400000000</v>
      </c>
      <c r="M280" s="149">
        <v>300000000</v>
      </c>
      <c r="N280" s="149">
        <v>10000000</v>
      </c>
      <c r="O280" s="150">
        <v>8500000</v>
      </c>
      <c r="P280" s="59" t="s">
        <v>408</v>
      </c>
      <c r="Q280" s="59" t="s">
        <v>409</v>
      </c>
      <c r="R280" s="59"/>
      <c r="S280" s="59"/>
      <c r="T280" s="145" t="s">
        <v>410</v>
      </c>
      <c r="U280" s="59" t="s">
        <v>410</v>
      </c>
      <c r="V280" s="59"/>
      <c r="W280" s="59" t="s">
        <v>411</v>
      </c>
      <c r="X280" s="59" t="s">
        <v>412</v>
      </c>
      <c r="Y280" s="151" t="s">
        <v>412</v>
      </c>
      <c r="Z280" s="152"/>
      <c r="AA280" s="152" t="s">
        <v>412</v>
      </c>
      <c r="AB280" s="152"/>
      <c r="AC280" s="152"/>
      <c r="AD280" s="59" t="s">
        <v>412</v>
      </c>
      <c r="AE280" s="153" t="s">
        <v>412</v>
      </c>
      <c r="AF280" s="153"/>
      <c r="AG280" s="59"/>
      <c r="AH280" s="59"/>
      <c r="AI280" s="59"/>
      <c r="AJ280" s="59"/>
      <c r="AK280" s="59"/>
      <c r="AL280" s="59"/>
      <c r="AM280" s="59"/>
      <c r="AN280" s="59" t="s">
        <v>414</v>
      </c>
      <c r="AO280" s="57"/>
    </row>
    <row r="281" spans="1:41" ht="15" customHeight="1">
      <c r="A281" s="132">
        <v>279</v>
      </c>
      <c r="B281" s="140" t="s">
        <v>400</v>
      </c>
      <c r="C281" s="133" t="s">
        <v>2120</v>
      </c>
      <c r="D281" s="134" t="s">
        <v>2121</v>
      </c>
      <c r="E281" s="134" t="s">
        <v>2122</v>
      </c>
      <c r="F281" s="134" t="s">
        <v>322</v>
      </c>
      <c r="G281" s="135" t="s">
        <v>2123</v>
      </c>
      <c r="H281" s="136" t="s">
        <v>2124</v>
      </c>
      <c r="I281" s="136" t="s">
        <v>2124</v>
      </c>
      <c r="J281" s="133" t="s">
        <v>542</v>
      </c>
      <c r="K281" s="136" t="s">
        <v>2125</v>
      </c>
      <c r="L281" s="137">
        <v>600000000</v>
      </c>
      <c r="M281" s="138">
        <v>450000000</v>
      </c>
      <c r="N281" s="138">
        <v>20000000</v>
      </c>
      <c r="O281" s="139">
        <v>17000000</v>
      </c>
      <c r="P281" s="133" t="s">
        <v>408</v>
      </c>
      <c r="Q281" s="133" t="s">
        <v>409</v>
      </c>
      <c r="R281" s="133"/>
      <c r="S281" s="133"/>
      <c r="T281" s="134" t="s">
        <v>410</v>
      </c>
      <c r="U281" s="133" t="s">
        <v>410</v>
      </c>
      <c r="V281" s="133" t="s">
        <v>410</v>
      </c>
      <c r="W281" s="133" t="s">
        <v>411</v>
      </c>
      <c r="X281" s="133" t="s">
        <v>412</v>
      </c>
      <c r="Y281" s="140" t="s">
        <v>412</v>
      </c>
      <c r="Z281" s="141"/>
      <c r="AA281" s="141"/>
      <c r="AB281" s="141"/>
      <c r="AC281" s="141"/>
      <c r="AD281" s="133"/>
      <c r="AE281" s="142"/>
      <c r="AF281" s="142" t="s">
        <v>412</v>
      </c>
      <c r="AG281" s="133"/>
      <c r="AH281" s="133"/>
      <c r="AI281" s="133"/>
      <c r="AJ281" s="133"/>
      <c r="AK281" s="133"/>
      <c r="AL281" s="133"/>
      <c r="AM281" s="133" t="s">
        <v>414</v>
      </c>
      <c r="AN281" s="133" t="s">
        <v>414</v>
      </c>
      <c r="AO281" s="143" t="s">
        <v>414</v>
      </c>
    </row>
    <row r="282" spans="1:41" ht="15" customHeight="1">
      <c r="A282" s="144">
        <v>280</v>
      </c>
      <c r="B282" s="151" t="s">
        <v>400</v>
      </c>
      <c r="C282" s="145" t="s">
        <v>2126</v>
      </c>
      <c r="D282" s="145" t="s">
        <v>2127</v>
      </c>
      <c r="E282" s="145" t="s">
        <v>2128</v>
      </c>
      <c r="F282" s="145" t="s">
        <v>571</v>
      </c>
      <c r="G282" s="147" t="s">
        <v>2129</v>
      </c>
      <c r="H282" s="147" t="s">
        <v>2130</v>
      </c>
      <c r="I282" s="147" t="s">
        <v>2131</v>
      </c>
      <c r="J282" s="59" t="s">
        <v>521</v>
      </c>
      <c r="K282" s="147" t="s">
        <v>2132</v>
      </c>
      <c r="L282" s="148">
        <v>300000000</v>
      </c>
      <c r="M282" s="149">
        <v>225000000</v>
      </c>
      <c r="N282" s="149">
        <v>10000000</v>
      </c>
      <c r="O282" s="150">
        <v>8500000</v>
      </c>
      <c r="P282" s="151" t="s">
        <v>429</v>
      </c>
      <c r="Q282" s="151" t="s">
        <v>409</v>
      </c>
      <c r="R282" s="151"/>
      <c r="S282" s="59" t="s">
        <v>430</v>
      </c>
      <c r="T282" s="145"/>
      <c r="U282" s="59" t="s">
        <v>410</v>
      </c>
      <c r="V282" s="151"/>
      <c r="W282" s="59" t="s">
        <v>411</v>
      </c>
      <c r="X282" s="59" t="s">
        <v>412</v>
      </c>
      <c r="Y282" s="151"/>
      <c r="Z282" s="151" t="s">
        <v>412</v>
      </c>
      <c r="AA282" s="151" t="s">
        <v>412</v>
      </c>
      <c r="AB282" s="59" t="s">
        <v>412</v>
      </c>
      <c r="AC282" s="59" t="s">
        <v>412</v>
      </c>
      <c r="AD282" s="145"/>
      <c r="AE282" s="59"/>
      <c r="AF282" s="151"/>
      <c r="AG282" s="59"/>
      <c r="AH282" s="151"/>
      <c r="AI282" s="151"/>
      <c r="AJ282" s="59" t="s">
        <v>422</v>
      </c>
      <c r="AK282" s="151"/>
      <c r="AL282" s="151"/>
      <c r="AM282" s="151"/>
      <c r="AN282" s="151"/>
      <c r="AO282" s="57" t="s">
        <v>414</v>
      </c>
    </row>
    <row r="283" spans="1:41" ht="15" customHeight="1">
      <c r="A283" s="132">
        <v>281</v>
      </c>
      <c r="B283" s="133" t="s">
        <v>400</v>
      </c>
      <c r="C283" s="133" t="s">
        <v>2133</v>
      </c>
      <c r="D283" s="133" t="s">
        <v>2134</v>
      </c>
      <c r="E283" s="134" t="s">
        <v>2135</v>
      </c>
      <c r="F283" s="134" t="s">
        <v>425</v>
      </c>
      <c r="G283" s="135" t="s">
        <v>2136</v>
      </c>
      <c r="H283" s="136" t="s">
        <v>2137</v>
      </c>
      <c r="I283" s="136" t="s">
        <v>2137</v>
      </c>
      <c r="J283" s="133" t="s">
        <v>420</v>
      </c>
      <c r="K283" s="136" t="s">
        <v>1024</v>
      </c>
      <c r="L283" s="137">
        <v>300000000</v>
      </c>
      <c r="M283" s="138">
        <v>225000000</v>
      </c>
      <c r="N283" s="138">
        <v>10000000</v>
      </c>
      <c r="O283" s="139">
        <v>8500000</v>
      </c>
      <c r="P283" s="133" t="s">
        <v>409</v>
      </c>
      <c r="Q283" s="133" t="s">
        <v>429</v>
      </c>
      <c r="R283" s="133"/>
      <c r="S283" s="133" t="s">
        <v>430</v>
      </c>
      <c r="T283" s="134" t="s">
        <v>410</v>
      </c>
      <c r="U283" s="133" t="s">
        <v>410</v>
      </c>
      <c r="V283" s="133" t="s">
        <v>410</v>
      </c>
      <c r="W283" s="133" t="s">
        <v>411</v>
      </c>
      <c r="X283" s="133" t="s">
        <v>412</v>
      </c>
      <c r="Y283" s="133" t="s">
        <v>412</v>
      </c>
      <c r="Z283" s="141"/>
      <c r="AA283" s="141"/>
      <c r="AB283" s="141"/>
      <c r="AC283" s="141"/>
      <c r="AD283" s="133" t="s">
        <v>412</v>
      </c>
      <c r="AE283" s="142" t="s">
        <v>412</v>
      </c>
      <c r="AF283" s="133"/>
      <c r="AG283" s="133"/>
      <c r="AH283" s="133"/>
      <c r="AI283" s="133"/>
      <c r="AJ283" s="133" t="s">
        <v>422</v>
      </c>
      <c r="AK283" s="133"/>
      <c r="AL283" s="133"/>
      <c r="AM283" s="133" t="s">
        <v>414</v>
      </c>
      <c r="AN283" s="133" t="s">
        <v>414</v>
      </c>
      <c r="AO283" s="143" t="s">
        <v>414</v>
      </c>
    </row>
    <row r="284" spans="1:41" ht="15" customHeight="1">
      <c r="A284" s="144">
        <v>282</v>
      </c>
      <c r="B284" s="151" t="s">
        <v>400</v>
      </c>
      <c r="C284" s="145" t="s">
        <v>2138</v>
      </c>
      <c r="D284" s="145" t="s">
        <v>2139</v>
      </c>
      <c r="E284" s="145" t="s">
        <v>2140</v>
      </c>
      <c r="F284" s="145" t="s">
        <v>571</v>
      </c>
      <c r="G284" s="147" t="s">
        <v>2141</v>
      </c>
      <c r="H284" s="147" t="s">
        <v>2142</v>
      </c>
      <c r="I284" s="147" t="s">
        <v>2142</v>
      </c>
      <c r="J284" s="59" t="s">
        <v>521</v>
      </c>
      <c r="K284" s="147" t="s">
        <v>2143</v>
      </c>
      <c r="L284" s="148">
        <v>300000000</v>
      </c>
      <c r="M284" s="149">
        <v>225000000</v>
      </c>
      <c r="N284" s="149">
        <v>10000000</v>
      </c>
      <c r="O284" s="150">
        <v>8500000</v>
      </c>
      <c r="P284" s="151" t="s">
        <v>429</v>
      </c>
      <c r="Q284" s="151" t="s">
        <v>409</v>
      </c>
      <c r="R284" s="151"/>
      <c r="S284" s="59" t="s">
        <v>430</v>
      </c>
      <c r="T284" s="145"/>
      <c r="U284" s="59" t="s">
        <v>410</v>
      </c>
      <c r="V284" s="151"/>
      <c r="W284" s="59" t="s">
        <v>411</v>
      </c>
      <c r="X284" s="59" t="s">
        <v>412</v>
      </c>
      <c r="Y284" s="151"/>
      <c r="Z284" s="151" t="s">
        <v>412</v>
      </c>
      <c r="AA284" s="151"/>
      <c r="AB284" s="151"/>
      <c r="AC284" s="59" t="s">
        <v>412</v>
      </c>
      <c r="AD284" s="145"/>
      <c r="AE284" s="59"/>
      <c r="AF284" s="151"/>
      <c r="AG284" s="59" t="s">
        <v>431</v>
      </c>
      <c r="AH284" s="151"/>
      <c r="AI284" s="151"/>
      <c r="AJ284" s="151"/>
      <c r="AK284" s="151"/>
      <c r="AL284" s="151"/>
      <c r="AM284" s="59" t="s">
        <v>414</v>
      </c>
      <c r="AN284" s="59" t="s">
        <v>414</v>
      </c>
      <c r="AO284" s="57" t="s">
        <v>414</v>
      </c>
    </row>
    <row r="285" spans="1:41" ht="15" customHeight="1">
      <c r="A285" s="132">
        <v>283</v>
      </c>
      <c r="B285" s="140" t="s">
        <v>400</v>
      </c>
      <c r="C285" s="133" t="s">
        <v>2144</v>
      </c>
      <c r="D285" s="134" t="s">
        <v>2145</v>
      </c>
      <c r="E285" s="134" t="s">
        <v>2146</v>
      </c>
      <c r="F285" s="134" t="s">
        <v>322</v>
      </c>
      <c r="G285" s="136" t="s">
        <v>2147</v>
      </c>
      <c r="H285" s="136" t="s">
        <v>2148</v>
      </c>
      <c r="I285" s="136" t="s">
        <v>2148</v>
      </c>
      <c r="J285" s="133" t="s">
        <v>420</v>
      </c>
      <c r="K285" s="136" t="s">
        <v>2149</v>
      </c>
      <c r="L285" s="137">
        <v>300000000</v>
      </c>
      <c r="M285" s="138">
        <v>225000000</v>
      </c>
      <c r="N285" s="138">
        <v>30000000</v>
      </c>
      <c r="O285" s="139">
        <v>25500000</v>
      </c>
      <c r="P285" s="133" t="s">
        <v>408</v>
      </c>
      <c r="Q285" s="133" t="s">
        <v>409</v>
      </c>
      <c r="R285" s="133"/>
      <c r="S285" s="133" t="s">
        <v>430</v>
      </c>
      <c r="T285" s="134"/>
      <c r="U285" s="140"/>
      <c r="V285" s="140"/>
      <c r="W285" s="133"/>
      <c r="X285" s="133" t="s">
        <v>412</v>
      </c>
      <c r="Y285" s="140" t="s">
        <v>412</v>
      </c>
      <c r="Z285" s="140"/>
      <c r="AA285" s="140" t="s">
        <v>412</v>
      </c>
      <c r="AB285" s="133" t="s">
        <v>412</v>
      </c>
      <c r="AC285" s="140"/>
      <c r="AD285" s="133" t="s">
        <v>412</v>
      </c>
      <c r="AE285" s="133"/>
      <c r="AF285" s="133" t="s">
        <v>412</v>
      </c>
      <c r="AG285" s="133"/>
      <c r="AH285" s="133"/>
      <c r="AI285" s="140"/>
      <c r="AJ285" s="133" t="s">
        <v>422</v>
      </c>
      <c r="AK285" s="133" t="s">
        <v>432</v>
      </c>
      <c r="AL285" s="140"/>
      <c r="AM285" s="133" t="s">
        <v>414</v>
      </c>
      <c r="AN285" s="133" t="s">
        <v>414</v>
      </c>
      <c r="AO285" s="161"/>
    </row>
    <row r="286" spans="1:41" ht="15" customHeight="1">
      <c r="A286" s="144">
        <v>284</v>
      </c>
      <c r="B286" s="151" t="s">
        <v>400</v>
      </c>
      <c r="C286" s="59" t="s">
        <v>2150</v>
      </c>
      <c r="D286" s="145" t="s">
        <v>2151</v>
      </c>
      <c r="E286" s="145" t="s">
        <v>2152</v>
      </c>
      <c r="F286" s="145" t="s">
        <v>493</v>
      </c>
      <c r="G286" s="146" t="s">
        <v>2153</v>
      </c>
      <c r="H286" s="157" t="s">
        <v>2154</v>
      </c>
      <c r="I286" s="157" t="s">
        <v>2154</v>
      </c>
      <c r="J286" s="59" t="s">
        <v>420</v>
      </c>
      <c r="K286" s="157" t="s">
        <v>2155</v>
      </c>
      <c r="L286" s="148">
        <v>800000000</v>
      </c>
      <c r="M286" s="149">
        <v>600000000</v>
      </c>
      <c r="N286" s="149">
        <v>10000000</v>
      </c>
      <c r="O286" s="150">
        <v>8500000</v>
      </c>
      <c r="P286" s="151" t="s">
        <v>408</v>
      </c>
      <c r="Q286" s="151" t="s">
        <v>409</v>
      </c>
      <c r="R286" s="151" t="s">
        <v>429</v>
      </c>
      <c r="S286" s="59" t="s">
        <v>430</v>
      </c>
      <c r="T286" s="145" t="s">
        <v>410</v>
      </c>
      <c r="U286" s="59" t="s">
        <v>410</v>
      </c>
      <c r="V286" s="59" t="s">
        <v>410</v>
      </c>
      <c r="W286" s="59" t="s">
        <v>411</v>
      </c>
      <c r="X286" s="151"/>
      <c r="Y286" s="151"/>
      <c r="Z286" s="152" t="s">
        <v>412</v>
      </c>
      <c r="AA286" s="152" t="s">
        <v>412</v>
      </c>
      <c r="AB286" s="153" t="s">
        <v>412</v>
      </c>
      <c r="AC286" s="152"/>
      <c r="AD286" s="59"/>
      <c r="AE286" s="153"/>
      <c r="AF286" s="152"/>
      <c r="AG286" s="59"/>
      <c r="AH286" s="59"/>
      <c r="AI286" s="59"/>
      <c r="AJ286" s="59" t="s">
        <v>422</v>
      </c>
      <c r="AK286" s="59"/>
      <c r="AL286" s="59"/>
      <c r="AM286" s="59" t="s">
        <v>414</v>
      </c>
      <c r="AN286" s="59"/>
      <c r="AO286" s="57" t="s">
        <v>414</v>
      </c>
    </row>
    <row r="287" spans="1:41" ht="15" customHeight="1">
      <c r="A287" s="132">
        <v>285</v>
      </c>
      <c r="B287" s="133" t="s">
        <v>400</v>
      </c>
      <c r="C287" s="133" t="s">
        <v>2156</v>
      </c>
      <c r="D287" s="133" t="s">
        <v>2157</v>
      </c>
      <c r="E287" s="134" t="s">
        <v>2158</v>
      </c>
      <c r="F287" s="134" t="s">
        <v>493</v>
      </c>
      <c r="G287" s="135" t="s">
        <v>2159</v>
      </c>
      <c r="H287" s="164" t="s">
        <v>2160</v>
      </c>
      <c r="I287" s="164" t="s">
        <v>2160</v>
      </c>
      <c r="J287" s="133" t="s">
        <v>420</v>
      </c>
      <c r="K287" s="136" t="s">
        <v>2161</v>
      </c>
      <c r="L287" s="137">
        <v>600000000</v>
      </c>
      <c r="M287" s="138">
        <v>450000000</v>
      </c>
      <c r="N287" s="138">
        <v>50000000</v>
      </c>
      <c r="O287" s="139">
        <v>42500000</v>
      </c>
      <c r="P287" s="133" t="s">
        <v>408</v>
      </c>
      <c r="Q287" s="133" t="s">
        <v>409</v>
      </c>
      <c r="R287" s="133" t="s">
        <v>429</v>
      </c>
      <c r="S287" s="133" t="s">
        <v>430</v>
      </c>
      <c r="T287" s="134" t="s">
        <v>410</v>
      </c>
      <c r="U287" s="133" t="s">
        <v>410</v>
      </c>
      <c r="V287" s="133" t="s">
        <v>410</v>
      </c>
      <c r="W287" s="133" t="s">
        <v>411</v>
      </c>
      <c r="X287" s="133"/>
      <c r="Y287" s="140"/>
      <c r="Z287" s="141" t="s">
        <v>412</v>
      </c>
      <c r="AA287" s="141"/>
      <c r="AB287" s="141"/>
      <c r="AC287" s="141"/>
      <c r="AD287" s="133"/>
      <c r="AE287" s="142"/>
      <c r="AF287" s="142"/>
      <c r="AG287" s="133"/>
      <c r="AH287" s="133"/>
      <c r="AI287" s="133"/>
      <c r="AJ287" s="133"/>
      <c r="AK287" s="133"/>
      <c r="AL287" s="133"/>
      <c r="AM287" s="133" t="s">
        <v>414</v>
      </c>
      <c r="AN287" s="133" t="s">
        <v>414</v>
      </c>
      <c r="AO287" s="143" t="s">
        <v>414</v>
      </c>
    </row>
    <row r="288" spans="1:41" ht="15" customHeight="1">
      <c r="A288" s="144">
        <v>286</v>
      </c>
      <c r="B288" s="59" t="s">
        <v>400</v>
      </c>
      <c r="C288" s="59" t="s">
        <v>2162</v>
      </c>
      <c r="D288" s="59" t="s">
        <v>2163</v>
      </c>
      <c r="E288" s="145" t="s">
        <v>2164</v>
      </c>
      <c r="F288" s="165" t="s">
        <v>322</v>
      </c>
      <c r="G288" s="146" t="s">
        <v>2165</v>
      </c>
      <c r="H288" s="147" t="s">
        <v>2166</v>
      </c>
      <c r="I288" s="147" t="s">
        <v>2166</v>
      </c>
      <c r="J288" s="59" t="s">
        <v>488</v>
      </c>
      <c r="K288" s="147" t="s">
        <v>2167</v>
      </c>
      <c r="L288" s="148">
        <v>400000000</v>
      </c>
      <c r="M288" s="149">
        <v>300000000</v>
      </c>
      <c r="N288" s="149">
        <v>30000000</v>
      </c>
      <c r="O288" s="150">
        <v>25500000</v>
      </c>
      <c r="P288" s="59" t="s">
        <v>408</v>
      </c>
      <c r="Q288" s="59" t="s">
        <v>409</v>
      </c>
      <c r="R288" s="59"/>
      <c r="S288" s="59"/>
      <c r="T288" s="145" t="s">
        <v>410</v>
      </c>
      <c r="U288" s="59" t="s">
        <v>410</v>
      </c>
      <c r="V288" s="59"/>
      <c r="W288" s="59" t="s">
        <v>411</v>
      </c>
      <c r="X288" s="59" t="s">
        <v>412</v>
      </c>
      <c r="Y288" s="151" t="s">
        <v>412</v>
      </c>
      <c r="Z288" s="152"/>
      <c r="AA288" s="152"/>
      <c r="AB288" s="152"/>
      <c r="AC288" s="152"/>
      <c r="AD288" s="59"/>
      <c r="AE288" s="153"/>
      <c r="AF288" s="59"/>
      <c r="AG288" s="59"/>
      <c r="AH288" s="59"/>
      <c r="AI288" s="59"/>
      <c r="AJ288" s="59" t="s">
        <v>422</v>
      </c>
      <c r="AK288" s="59"/>
      <c r="AL288" s="59"/>
      <c r="AM288" s="59" t="s">
        <v>414</v>
      </c>
      <c r="AN288" s="59"/>
      <c r="AO288" s="57" t="s">
        <v>414</v>
      </c>
    </row>
    <row r="289" spans="1:41" ht="15" customHeight="1">
      <c r="A289" s="132">
        <v>287</v>
      </c>
      <c r="B289" s="133" t="s">
        <v>400</v>
      </c>
      <c r="C289" s="133" t="s">
        <v>2168</v>
      </c>
      <c r="D289" s="133" t="s">
        <v>2169</v>
      </c>
      <c r="E289" s="134" t="s">
        <v>2170</v>
      </c>
      <c r="F289" s="158" t="s">
        <v>322</v>
      </c>
      <c r="G289" s="135" t="s">
        <v>2171</v>
      </c>
      <c r="H289" s="136" t="s">
        <v>2172</v>
      </c>
      <c r="I289" s="136" t="s">
        <v>2172</v>
      </c>
      <c r="J289" s="133" t="s">
        <v>480</v>
      </c>
      <c r="K289" s="136" t="s">
        <v>2173</v>
      </c>
      <c r="L289" s="137">
        <v>500000000</v>
      </c>
      <c r="M289" s="138">
        <v>375000000</v>
      </c>
      <c r="N289" s="138">
        <v>10000000</v>
      </c>
      <c r="O289" s="139">
        <v>8500000</v>
      </c>
      <c r="P289" s="133" t="s">
        <v>408</v>
      </c>
      <c r="Q289" s="133" t="s">
        <v>409</v>
      </c>
      <c r="R289" s="133"/>
      <c r="S289" s="133"/>
      <c r="T289" s="134" t="s">
        <v>410</v>
      </c>
      <c r="U289" s="133" t="s">
        <v>410</v>
      </c>
      <c r="V289" s="133" t="s">
        <v>410</v>
      </c>
      <c r="W289" s="133" t="s">
        <v>411</v>
      </c>
      <c r="X289" s="133" t="s">
        <v>412</v>
      </c>
      <c r="Y289" s="140" t="s">
        <v>412</v>
      </c>
      <c r="Z289" s="141"/>
      <c r="AA289" s="141"/>
      <c r="AB289" s="141"/>
      <c r="AC289" s="141"/>
      <c r="AD289" s="133" t="s">
        <v>412</v>
      </c>
      <c r="AE289" s="142"/>
      <c r="AF289" s="133"/>
      <c r="AG289" s="133"/>
      <c r="AH289" s="133"/>
      <c r="AI289" s="133"/>
      <c r="AJ289" s="133"/>
      <c r="AK289" s="133"/>
      <c r="AL289" s="133" t="s">
        <v>433</v>
      </c>
      <c r="AM289" s="133" t="s">
        <v>414</v>
      </c>
      <c r="AN289" s="133" t="s">
        <v>414</v>
      </c>
      <c r="AO289" s="143" t="s">
        <v>414</v>
      </c>
    </row>
    <row r="290" spans="1:41" ht="15" customHeight="1">
      <c r="A290" s="144">
        <v>288</v>
      </c>
      <c r="B290" s="59" t="s">
        <v>400</v>
      </c>
      <c r="C290" s="59" t="s">
        <v>2174</v>
      </c>
      <c r="D290" s="59" t="s">
        <v>2175</v>
      </c>
      <c r="E290" s="145" t="s">
        <v>2176</v>
      </c>
      <c r="F290" s="145" t="s">
        <v>425</v>
      </c>
      <c r="G290" s="146" t="s">
        <v>2177</v>
      </c>
      <c r="H290" s="147" t="s">
        <v>2178</v>
      </c>
      <c r="I290" s="147" t="s">
        <v>2178</v>
      </c>
      <c r="J290" s="59" t="s">
        <v>503</v>
      </c>
      <c r="K290" s="147" t="s">
        <v>2179</v>
      </c>
      <c r="L290" s="148">
        <v>100000000</v>
      </c>
      <c r="M290" s="149">
        <v>75000000</v>
      </c>
      <c r="N290" s="149">
        <v>10000000</v>
      </c>
      <c r="O290" s="150">
        <v>8500000</v>
      </c>
      <c r="P290" s="59" t="s">
        <v>409</v>
      </c>
      <c r="Q290" s="59" t="s">
        <v>429</v>
      </c>
      <c r="R290" s="59"/>
      <c r="S290" s="59"/>
      <c r="T290" s="145" t="s">
        <v>410</v>
      </c>
      <c r="U290" s="59" t="s">
        <v>410</v>
      </c>
      <c r="V290" s="59"/>
      <c r="W290" s="59" t="s">
        <v>411</v>
      </c>
      <c r="X290" s="59" t="s">
        <v>412</v>
      </c>
      <c r="Y290" s="59" t="s">
        <v>412</v>
      </c>
      <c r="Z290" s="152"/>
      <c r="AA290" s="152"/>
      <c r="AB290" s="152"/>
      <c r="AC290" s="152"/>
      <c r="AD290" s="59"/>
      <c r="AE290" s="153"/>
      <c r="AF290" s="59"/>
      <c r="AG290" s="59" t="s">
        <v>446</v>
      </c>
      <c r="AH290" s="59"/>
      <c r="AI290" s="59"/>
      <c r="AJ290" s="59"/>
      <c r="AK290" s="59"/>
      <c r="AL290" s="59"/>
      <c r="AM290" s="59" t="s">
        <v>414</v>
      </c>
      <c r="AN290" s="59" t="s">
        <v>414</v>
      </c>
      <c r="AO290" s="57" t="s">
        <v>414</v>
      </c>
    </row>
    <row r="291" spans="1:41" ht="15" customHeight="1">
      <c r="A291" s="132">
        <v>289</v>
      </c>
      <c r="B291" s="140" t="s">
        <v>400</v>
      </c>
      <c r="C291" s="133" t="s">
        <v>2180</v>
      </c>
      <c r="D291" s="134">
        <v>5148160452</v>
      </c>
      <c r="E291" s="134" t="s">
        <v>2181</v>
      </c>
      <c r="F291" s="134" t="s">
        <v>322</v>
      </c>
      <c r="G291" s="135" t="s">
        <v>2182</v>
      </c>
      <c r="H291" s="136" t="s">
        <v>2183</v>
      </c>
      <c r="I291" s="136" t="s">
        <v>2183</v>
      </c>
      <c r="J291" s="133" t="s">
        <v>521</v>
      </c>
      <c r="K291" s="136" t="s">
        <v>2184</v>
      </c>
      <c r="L291" s="137">
        <v>200000000</v>
      </c>
      <c r="M291" s="138">
        <v>150000000</v>
      </c>
      <c r="N291" s="138">
        <v>50000000</v>
      </c>
      <c r="O291" s="139">
        <v>42500000</v>
      </c>
      <c r="P291" s="133" t="s">
        <v>408</v>
      </c>
      <c r="Q291" s="133" t="s">
        <v>409</v>
      </c>
      <c r="R291" s="133"/>
      <c r="S291" s="133"/>
      <c r="T291" s="134" t="s">
        <v>410</v>
      </c>
      <c r="U291" s="133" t="s">
        <v>410</v>
      </c>
      <c r="V291" s="133"/>
      <c r="W291" s="133" t="s">
        <v>411</v>
      </c>
      <c r="X291" s="133" t="s">
        <v>412</v>
      </c>
      <c r="Y291" s="140" t="s">
        <v>412</v>
      </c>
      <c r="Z291" s="141"/>
      <c r="AA291" s="141" t="s">
        <v>412</v>
      </c>
      <c r="AB291" s="141"/>
      <c r="AC291" s="141"/>
      <c r="AD291" s="133"/>
      <c r="AE291" s="142"/>
      <c r="AF291" s="142"/>
      <c r="AG291" s="133"/>
      <c r="AH291" s="133"/>
      <c r="AI291" s="133"/>
      <c r="AJ291" s="133"/>
      <c r="AK291" s="133" t="s">
        <v>432</v>
      </c>
      <c r="AL291" s="133"/>
      <c r="AM291" s="133" t="s">
        <v>414</v>
      </c>
      <c r="AN291" s="133" t="s">
        <v>414</v>
      </c>
      <c r="AO291" s="143" t="s">
        <v>414</v>
      </c>
    </row>
    <row r="292" spans="1:41" ht="15" customHeight="1">
      <c r="A292" s="144">
        <v>290</v>
      </c>
      <c r="B292" s="151" t="s">
        <v>400</v>
      </c>
      <c r="C292" s="145" t="s">
        <v>2185</v>
      </c>
      <c r="D292" s="145" t="s">
        <v>2186</v>
      </c>
      <c r="E292" s="145" t="s">
        <v>2187</v>
      </c>
      <c r="F292" s="145" t="s">
        <v>463</v>
      </c>
      <c r="G292" s="147" t="s">
        <v>2188</v>
      </c>
      <c r="H292" s="147" t="s">
        <v>2189</v>
      </c>
      <c r="I292" s="147" t="s">
        <v>2189</v>
      </c>
      <c r="J292" s="59" t="s">
        <v>750</v>
      </c>
      <c r="K292" s="147" t="s">
        <v>2190</v>
      </c>
      <c r="L292" s="148">
        <v>600000000</v>
      </c>
      <c r="M292" s="149">
        <v>450000000</v>
      </c>
      <c r="N292" s="149">
        <v>30000000</v>
      </c>
      <c r="O292" s="150">
        <v>25500000</v>
      </c>
      <c r="P292" s="151" t="s">
        <v>429</v>
      </c>
      <c r="Q292" s="151" t="s">
        <v>408</v>
      </c>
      <c r="R292" s="151"/>
      <c r="S292" s="59" t="s">
        <v>430</v>
      </c>
      <c r="T292" s="145"/>
      <c r="U292" s="59" t="s">
        <v>410</v>
      </c>
      <c r="V292" s="151"/>
      <c r="W292" s="59" t="s">
        <v>411</v>
      </c>
      <c r="X292" s="59" t="s">
        <v>412</v>
      </c>
      <c r="Y292" s="151" t="s">
        <v>412</v>
      </c>
      <c r="Z292" s="151" t="s">
        <v>412</v>
      </c>
      <c r="AA292" s="151" t="s">
        <v>412</v>
      </c>
      <c r="AB292" s="59" t="s">
        <v>412</v>
      </c>
      <c r="AC292" s="151"/>
      <c r="AD292" s="145"/>
      <c r="AE292" s="59"/>
      <c r="AF292" s="151"/>
      <c r="AG292" s="151"/>
      <c r="AH292" s="151"/>
      <c r="AI292" s="151"/>
      <c r="AJ292" s="151"/>
      <c r="AK292" s="151"/>
      <c r="AL292" s="151"/>
      <c r="AM292" s="59" t="s">
        <v>414</v>
      </c>
      <c r="AN292" s="151"/>
      <c r="AO292" s="58"/>
    </row>
    <row r="293" spans="1:41" ht="15" customHeight="1">
      <c r="A293" s="132">
        <v>291</v>
      </c>
      <c r="B293" s="133" t="s">
        <v>400</v>
      </c>
      <c r="C293" s="167" t="s">
        <v>2191</v>
      </c>
      <c r="D293" s="133">
        <v>5148185282</v>
      </c>
      <c r="E293" s="168" t="s">
        <v>2192</v>
      </c>
      <c r="F293" s="134" t="s">
        <v>322</v>
      </c>
      <c r="G293" s="135" t="s">
        <v>2193</v>
      </c>
      <c r="H293" s="136" t="s">
        <v>2194</v>
      </c>
      <c r="I293" s="136" t="s">
        <v>2194</v>
      </c>
      <c r="J293" s="134" t="s">
        <v>480</v>
      </c>
      <c r="K293" s="136" t="s">
        <v>549</v>
      </c>
      <c r="L293" s="137">
        <v>200000000</v>
      </c>
      <c r="M293" s="138">
        <v>150000000</v>
      </c>
      <c r="N293" s="138">
        <v>50000000</v>
      </c>
      <c r="O293" s="139">
        <v>42500000</v>
      </c>
      <c r="P293" s="133" t="s">
        <v>408</v>
      </c>
      <c r="Q293" s="133" t="s">
        <v>409</v>
      </c>
      <c r="R293" s="133"/>
      <c r="S293" s="133"/>
      <c r="T293" s="134" t="s">
        <v>410</v>
      </c>
      <c r="U293" s="133" t="s">
        <v>410</v>
      </c>
      <c r="V293" s="133"/>
      <c r="W293" s="133" t="s">
        <v>411</v>
      </c>
      <c r="X293" s="133" t="s">
        <v>412</v>
      </c>
      <c r="Y293" s="140" t="s">
        <v>412</v>
      </c>
      <c r="Z293" s="141"/>
      <c r="AA293" s="141"/>
      <c r="AB293" s="141"/>
      <c r="AC293" s="141"/>
      <c r="AD293" s="133" t="s">
        <v>412</v>
      </c>
      <c r="AE293" s="142"/>
      <c r="AF293" s="133"/>
      <c r="AG293" s="133"/>
      <c r="AH293" s="133"/>
      <c r="AI293" s="133"/>
      <c r="AJ293" s="133" t="s">
        <v>422</v>
      </c>
      <c r="AK293" s="133"/>
      <c r="AL293" s="133" t="s">
        <v>433</v>
      </c>
      <c r="AM293" s="133" t="s">
        <v>414</v>
      </c>
      <c r="AN293" s="133"/>
      <c r="AO293" s="143"/>
    </row>
    <row r="294" spans="1:41" ht="15" customHeight="1">
      <c r="A294" s="144">
        <v>292</v>
      </c>
      <c r="B294" s="59" t="s">
        <v>400</v>
      </c>
      <c r="C294" s="59" t="s">
        <v>2195</v>
      </c>
      <c r="D294" s="59" t="s">
        <v>2196</v>
      </c>
      <c r="E294" s="145" t="s">
        <v>2197</v>
      </c>
      <c r="F294" s="165" t="s">
        <v>493</v>
      </c>
      <c r="G294" s="146" t="s">
        <v>2198</v>
      </c>
      <c r="H294" s="147" t="s">
        <v>2199</v>
      </c>
      <c r="I294" s="147" t="s">
        <v>2199</v>
      </c>
      <c r="J294" s="59" t="s">
        <v>503</v>
      </c>
      <c r="K294" s="147" t="s">
        <v>805</v>
      </c>
      <c r="L294" s="148">
        <v>900000000</v>
      </c>
      <c r="M294" s="149">
        <v>675000000</v>
      </c>
      <c r="N294" s="149">
        <v>10000000</v>
      </c>
      <c r="O294" s="150">
        <v>8500000</v>
      </c>
      <c r="P294" s="59" t="s">
        <v>408</v>
      </c>
      <c r="Q294" s="59" t="s">
        <v>409</v>
      </c>
      <c r="R294" s="59" t="s">
        <v>429</v>
      </c>
      <c r="S294" s="59" t="s">
        <v>430</v>
      </c>
      <c r="T294" s="145" t="s">
        <v>410</v>
      </c>
      <c r="U294" s="59" t="s">
        <v>410</v>
      </c>
      <c r="V294" s="59" t="s">
        <v>410</v>
      </c>
      <c r="W294" s="59" t="s">
        <v>411</v>
      </c>
      <c r="X294" s="59"/>
      <c r="Y294" s="151"/>
      <c r="Z294" s="152" t="s">
        <v>412</v>
      </c>
      <c r="AA294" s="152"/>
      <c r="AB294" s="152"/>
      <c r="AC294" s="153" t="s">
        <v>412</v>
      </c>
      <c r="AD294" s="59" t="s">
        <v>412</v>
      </c>
      <c r="AE294" s="153"/>
      <c r="AF294" s="59"/>
      <c r="AG294" s="59"/>
      <c r="AH294" s="59"/>
      <c r="AI294" s="59"/>
      <c r="AJ294" s="59"/>
      <c r="AK294" s="59"/>
      <c r="AL294" s="59"/>
      <c r="AM294" s="59" t="s">
        <v>414</v>
      </c>
      <c r="AN294" s="59" t="s">
        <v>414</v>
      </c>
      <c r="AO294" s="57"/>
    </row>
    <row r="295" spans="1:41" ht="15" customHeight="1">
      <c r="A295" s="132">
        <v>293</v>
      </c>
      <c r="B295" s="133" t="s">
        <v>400</v>
      </c>
      <c r="C295" s="133" t="s">
        <v>2200</v>
      </c>
      <c r="D295" s="133" t="s">
        <v>2201</v>
      </c>
      <c r="E295" s="134" t="s">
        <v>2202</v>
      </c>
      <c r="F295" s="134" t="s">
        <v>425</v>
      </c>
      <c r="G295" s="135" t="s">
        <v>2203</v>
      </c>
      <c r="H295" s="136" t="s">
        <v>2204</v>
      </c>
      <c r="I295" s="136" t="s">
        <v>2204</v>
      </c>
      <c r="J295" s="133" t="s">
        <v>503</v>
      </c>
      <c r="K295" s="136" t="s">
        <v>2205</v>
      </c>
      <c r="L295" s="137">
        <v>400000000</v>
      </c>
      <c r="M295" s="138">
        <v>300000000</v>
      </c>
      <c r="N295" s="138">
        <v>10000000</v>
      </c>
      <c r="O295" s="139">
        <v>8500000</v>
      </c>
      <c r="P295" s="133" t="s">
        <v>409</v>
      </c>
      <c r="Q295" s="133" t="s">
        <v>429</v>
      </c>
      <c r="R295" s="133"/>
      <c r="S295" s="133"/>
      <c r="T295" s="134" t="s">
        <v>410</v>
      </c>
      <c r="U295" s="133" t="s">
        <v>410</v>
      </c>
      <c r="V295" s="133" t="s">
        <v>410</v>
      </c>
      <c r="W295" s="133" t="s">
        <v>411</v>
      </c>
      <c r="X295" s="133" t="s">
        <v>412</v>
      </c>
      <c r="Y295" s="133" t="s">
        <v>412</v>
      </c>
      <c r="Z295" s="141"/>
      <c r="AA295" s="141" t="s">
        <v>412</v>
      </c>
      <c r="AB295" s="142" t="s">
        <v>412</v>
      </c>
      <c r="AC295" s="141"/>
      <c r="AD295" s="133"/>
      <c r="AE295" s="142" t="s">
        <v>412</v>
      </c>
      <c r="AF295" s="133"/>
      <c r="AG295" s="133"/>
      <c r="AH295" s="133"/>
      <c r="AI295" s="133"/>
      <c r="AJ295" s="133"/>
      <c r="AK295" s="133"/>
      <c r="AL295" s="133"/>
      <c r="AM295" s="133" t="s">
        <v>414</v>
      </c>
      <c r="AN295" s="133"/>
      <c r="AO295" s="143" t="s">
        <v>414</v>
      </c>
    </row>
    <row r="296" spans="1:41" ht="15" customHeight="1">
      <c r="A296" s="144">
        <v>294</v>
      </c>
      <c r="B296" s="59" t="s">
        <v>400</v>
      </c>
      <c r="C296" s="145" t="s">
        <v>2206</v>
      </c>
      <c r="D296" s="59">
        <v>2148818859</v>
      </c>
      <c r="E296" s="145" t="s">
        <v>2207</v>
      </c>
      <c r="F296" s="145" t="s">
        <v>322</v>
      </c>
      <c r="G296" s="146" t="s">
        <v>2208</v>
      </c>
      <c r="H296" s="147" t="s">
        <v>2209</v>
      </c>
      <c r="I296" s="147" t="s">
        <v>2209</v>
      </c>
      <c r="J296" s="145" t="s">
        <v>730</v>
      </c>
      <c r="K296" s="147" t="s">
        <v>2210</v>
      </c>
      <c r="L296" s="148">
        <v>900000000</v>
      </c>
      <c r="M296" s="149">
        <v>675000000</v>
      </c>
      <c r="N296" s="149">
        <v>20000000</v>
      </c>
      <c r="O296" s="150">
        <v>17000000</v>
      </c>
      <c r="P296" s="59" t="s">
        <v>408</v>
      </c>
      <c r="Q296" s="59" t="s">
        <v>409</v>
      </c>
      <c r="R296" s="59"/>
      <c r="S296" s="59"/>
      <c r="T296" s="145" t="s">
        <v>410</v>
      </c>
      <c r="U296" s="59" t="s">
        <v>410</v>
      </c>
      <c r="V296" s="59" t="s">
        <v>410</v>
      </c>
      <c r="W296" s="59" t="s">
        <v>411</v>
      </c>
      <c r="X296" s="59" t="s">
        <v>412</v>
      </c>
      <c r="Y296" s="151" t="s">
        <v>412</v>
      </c>
      <c r="Z296" s="152"/>
      <c r="AA296" s="152"/>
      <c r="AB296" s="152"/>
      <c r="AC296" s="153" t="s">
        <v>412</v>
      </c>
      <c r="AD296" s="59"/>
      <c r="AE296" s="153"/>
      <c r="AF296" s="59"/>
      <c r="AG296" s="59" t="s">
        <v>413</v>
      </c>
      <c r="AH296" s="59"/>
      <c r="AI296" s="59"/>
      <c r="AJ296" s="59" t="s">
        <v>422</v>
      </c>
      <c r="AK296" s="59"/>
      <c r="AL296" s="59"/>
      <c r="AM296" s="59"/>
      <c r="AN296" s="59"/>
      <c r="AO296" s="57" t="s">
        <v>414</v>
      </c>
    </row>
    <row r="297" spans="1:41" ht="15" customHeight="1">
      <c r="A297" s="132">
        <v>295</v>
      </c>
      <c r="B297" s="140" t="s">
        <v>400</v>
      </c>
      <c r="C297" s="133" t="s">
        <v>2211</v>
      </c>
      <c r="D297" s="134" t="s">
        <v>2212</v>
      </c>
      <c r="E297" s="134" t="s">
        <v>2213</v>
      </c>
      <c r="F297" s="134" t="s">
        <v>493</v>
      </c>
      <c r="G297" s="135" t="s">
        <v>2214</v>
      </c>
      <c r="H297" s="154" t="s">
        <v>2215</v>
      </c>
      <c r="I297" s="154" t="s">
        <v>2216</v>
      </c>
      <c r="J297" s="133" t="s">
        <v>406</v>
      </c>
      <c r="K297" s="154" t="s">
        <v>2217</v>
      </c>
      <c r="L297" s="137">
        <v>800000000</v>
      </c>
      <c r="M297" s="138">
        <v>600000000</v>
      </c>
      <c r="N297" s="138">
        <v>70000000</v>
      </c>
      <c r="O297" s="139">
        <v>59500000</v>
      </c>
      <c r="P297" s="140" t="s">
        <v>408</v>
      </c>
      <c r="Q297" s="140" t="s">
        <v>409</v>
      </c>
      <c r="R297" s="140" t="s">
        <v>429</v>
      </c>
      <c r="S297" s="133" t="s">
        <v>430</v>
      </c>
      <c r="T297" s="134" t="s">
        <v>410</v>
      </c>
      <c r="U297" s="133" t="s">
        <v>410</v>
      </c>
      <c r="V297" s="133" t="s">
        <v>410</v>
      </c>
      <c r="W297" s="133" t="s">
        <v>411</v>
      </c>
      <c r="X297" s="140"/>
      <c r="Y297" s="140"/>
      <c r="Z297" s="141" t="s">
        <v>412</v>
      </c>
      <c r="AA297" s="141" t="s">
        <v>412</v>
      </c>
      <c r="AB297" s="141"/>
      <c r="AC297" s="141"/>
      <c r="AD297" s="133" t="s">
        <v>412</v>
      </c>
      <c r="AE297" s="142" t="s">
        <v>412</v>
      </c>
      <c r="AF297" s="141"/>
      <c r="AG297" s="133"/>
      <c r="AH297" s="133"/>
      <c r="AI297" s="133"/>
      <c r="AJ297" s="133"/>
      <c r="AK297" s="133"/>
      <c r="AL297" s="133"/>
      <c r="AM297" s="133" t="s">
        <v>414</v>
      </c>
      <c r="AN297" s="133" t="s">
        <v>414</v>
      </c>
      <c r="AO297" s="143"/>
    </row>
    <row r="298" spans="1:41" ht="15" customHeight="1">
      <c r="A298" s="144">
        <v>296</v>
      </c>
      <c r="B298" s="59" t="s">
        <v>400</v>
      </c>
      <c r="C298" s="162" t="s">
        <v>2218</v>
      </c>
      <c r="D298" s="59" t="s">
        <v>2219</v>
      </c>
      <c r="E298" s="163" t="s">
        <v>2220</v>
      </c>
      <c r="F298" s="145" t="s">
        <v>322</v>
      </c>
      <c r="G298" s="146" t="s">
        <v>2221</v>
      </c>
      <c r="H298" s="147" t="s">
        <v>2222</v>
      </c>
      <c r="I298" s="147" t="s">
        <v>2223</v>
      </c>
      <c r="J298" s="145" t="s">
        <v>480</v>
      </c>
      <c r="K298" s="147" t="s">
        <v>2224</v>
      </c>
      <c r="L298" s="148">
        <v>300000000</v>
      </c>
      <c r="M298" s="149">
        <v>225000000</v>
      </c>
      <c r="N298" s="149">
        <v>60000000</v>
      </c>
      <c r="O298" s="150">
        <v>51000000</v>
      </c>
      <c r="P298" s="59" t="s">
        <v>408</v>
      </c>
      <c r="Q298" s="59" t="s">
        <v>409</v>
      </c>
      <c r="R298" s="59"/>
      <c r="S298" s="59"/>
      <c r="T298" s="145" t="s">
        <v>410</v>
      </c>
      <c r="U298" s="59" t="s">
        <v>410</v>
      </c>
      <c r="V298" s="59" t="s">
        <v>410</v>
      </c>
      <c r="W298" s="59" t="s">
        <v>411</v>
      </c>
      <c r="X298" s="59" t="s">
        <v>412</v>
      </c>
      <c r="Y298" s="151" t="s">
        <v>412</v>
      </c>
      <c r="Z298" s="152"/>
      <c r="AA298" s="152"/>
      <c r="AB298" s="152"/>
      <c r="AC298" s="153" t="s">
        <v>412</v>
      </c>
      <c r="AD298" s="59"/>
      <c r="AE298" s="153"/>
      <c r="AF298" s="59" t="s">
        <v>412</v>
      </c>
      <c r="AG298" s="59"/>
      <c r="AH298" s="59"/>
      <c r="AI298" s="59"/>
      <c r="AJ298" s="59"/>
      <c r="AK298" s="59"/>
      <c r="AL298" s="59"/>
      <c r="AM298" s="59" t="s">
        <v>414</v>
      </c>
      <c r="AN298" s="59" t="s">
        <v>414</v>
      </c>
      <c r="AO298" s="57" t="s">
        <v>414</v>
      </c>
    </row>
    <row r="299" spans="1:41" ht="15" customHeight="1">
      <c r="A299" s="132">
        <v>297</v>
      </c>
      <c r="B299" s="140" t="s">
        <v>400</v>
      </c>
      <c r="C299" s="134" t="s">
        <v>2225</v>
      </c>
      <c r="D299" s="134" t="s">
        <v>2226</v>
      </c>
      <c r="E299" s="134" t="s">
        <v>2227</v>
      </c>
      <c r="F299" s="134" t="s">
        <v>463</v>
      </c>
      <c r="G299" s="136" t="s">
        <v>2228</v>
      </c>
      <c r="H299" s="136" t="s">
        <v>2229</v>
      </c>
      <c r="I299" s="136" t="s">
        <v>2230</v>
      </c>
      <c r="J299" s="133" t="s">
        <v>406</v>
      </c>
      <c r="K299" s="136" t="s">
        <v>799</v>
      </c>
      <c r="L299" s="137">
        <v>300000000</v>
      </c>
      <c r="M299" s="138">
        <v>225000000</v>
      </c>
      <c r="N299" s="138">
        <v>60000000</v>
      </c>
      <c r="O299" s="139">
        <v>51000000</v>
      </c>
      <c r="P299" s="140" t="s">
        <v>429</v>
      </c>
      <c r="Q299" s="140" t="s">
        <v>408</v>
      </c>
      <c r="R299" s="140"/>
      <c r="S299" s="133" t="s">
        <v>430</v>
      </c>
      <c r="T299" s="134"/>
      <c r="U299" s="133" t="s">
        <v>410</v>
      </c>
      <c r="V299" s="140"/>
      <c r="W299" s="133" t="s">
        <v>411</v>
      </c>
      <c r="X299" s="133" t="s">
        <v>412</v>
      </c>
      <c r="Y299" s="140" t="s">
        <v>412</v>
      </c>
      <c r="Z299" s="140" t="s">
        <v>412</v>
      </c>
      <c r="AA299" s="140" t="s">
        <v>412</v>
      </c>
      <c r="AB299" s="133" t="s">
        <v>412</v>
      </c>
      <c r="AC299" s="133" t="s">
        <v>412</v>
      </c>
      <c r="AD299" s="133" t="s">
        <v>412</v>
      </c>
      <c r="AE299" s="133" t="s">
        <v>412</v>
      </c>
      <c r="AF299" s="140"/>
      <c r="AG299" s="133" t="s">
        <v>431</v>
      </c>
      <c r="AH299" s="140"/>
      <c r="AI299" s="140"/>
      <c r="AJ299" s="140"/>
      <c r="AK299" s="140"/>
      <c r="AL299" s="140"/>
      <c r="AM299" s="133" t="s">
        <v>414</v>
      </c>
      <c r="AN299" s="140"/>
      <c r="AO299" s="161"/>
    </row>
    <row r="300" spans="1:41" ht="15" customHeight="1">
      <c r="A300" s="144">
        <v>298</v>
      </c>
      <c r="B300" s="59" t="s">
        <v>400</v>
      </c>
      <c r="C300" s="59" t="s">
        <v>2231</v>
      </c>
      <c r="D300" s="59" t="s">
        <v>2232</v>
      </c>
      <c r="E300" s="145" t="s">
        <v>2233</v>
      </c>
      <c r="F300" s="145" t="s">
        <v>485</v>
      </c>
      <c r="G300" s="146" t="s">
        <v>2234</v>
      </c>
      <c r="H300" s="147" t="s">
        <v>2235</v>
      </c>
      <c r="I300" s="147" t="s">
        <v>2235</v>
      </c>
      <c r="J300" s="59" t="s">
        <v>503</v>
      </c>
      <c r="K300" s="147" t="s">
        <v>2236</v>
      </c>
      <c r="L300" s="148">
        <v>300000000</v>
      </c>
      <c r="M300" s="149">
        <v>225000000</v>
      </c>
      <c r="N300" s="149">
        <v>10000000</v>
      </c>
      <c r="O300" s="150">
        <v>8500000</v>
      </c>
      <c r="P300" s="59" t="s">
        <v>409</v>
      </c>
      <c r="Q300" s="59"/>
      <c r="R300" s="59"/>
      <c r="S300" s="59"/>
      <c r="T300" s="145" t="s">
        <v>410</v>
      </c>
      <c r="U300" s="59" t="s">
        <v>410</v>
      </c>
      <c r="V300" s="59" t="s">
        <v>410</v>
      </c>
      <c r="W300" s="59" t="s">
        <v>411</v>
      </c>
      <c r="X300" s="59" t="s">
        <v>412</v>
      </c>
      <c r="Y300" s="151" t="s">
        <v>412</v>
      </c>
      <c r="Z300" s="152"/>
      <c r="AA300" s="152"/>
      <c r="AB300" s="152"/>
      <c r="AC300" s="153" t="s">
        <v>412</v>
      </c>
      <c r="AD300" s="59" t="s">
        <v>412</v>
      </c>
      <c r="AE300" s="153"/>
      <c r="AF300" s="153" t="s">
        <v>412</v>
      </c>
      <c r="AG300" s="59"/>
      <c r="AH300" s="59"/>
      <c r="AI300" s="59"/>
      <c r="AJ300" s="59"/>
      <c r="AK300" s="59"/>
      <c r="AL300" s="59"/>
      <c r="AM300" s="169" t="s">
        <v>414</v>
      </c>
      <c r="AN300" s="59" t="s">
        <v>414</v>
      </c>
      <c r="AO300" s="57"/>
    </row>
    <row r="301" spans="1:41" ht="15" customHeight="1">
      <c r="A301" s="132">
        <v>299</v>
      </c>
      <c r="B301" s="133" t="s">
        <v>400</v>
      </c>
      <c r="C301" s="133" t="s">
        <v>2237</v>
      </c>
      <c r="D301" s="133" t="s">
        <v>2238</v>
      </c>
      <c r="E301" s="134" t="s">
        <v>2239</v>
      </c>
      <c r="F301" s="134" t="s">
        <v>493</v>
      </c>
      <c r="G301" s="135" t="s">
        <v>2240</v>
      </c>
      <c r="H301" s="136" t="s">
        <v>2241</v>
      </c>
      <c r="I301" s="136" t="s">
        <v>2241</v>
      </c>
      <c r="J301" s="133" t="s">
        <v>503</v>
      </c>
      <c r="K301" s="136" t="s">
        <v>2242</v>
      </c>
      <c r="L301" s="137">
        <v>100000000</v>
      </c>
      <c r="M301" s="138">
        <v>75000000</v>
      </c>
      <c r="N301" s="138">
        <v>10000000</v>
      </c>
      <c r="O301" s="139">
        <v>8500000</v>
      </c>
      <c r="P301" s="133" t="s">
        <v>408</v>
      </c>
      <c r="Q301" s="133" t="s">
        <v>409</v>
      </c>
      <c r="R301" s="133" t="s">
        <v>429</v>
      </c>
      <c r="S301" s="133" t="s">
        <v>430</v>
      </c>
      <c r="T301" s="134" t="s">
        <v>410</v>
      </c>
      <c r="U301" s="133" t="s">
        <v>410</v>
      </c>
      <c r="V301" s="133" t="s">
        <v>410</v>
      </c>
      <c r="W301" s="133" t="s">
        <v>411</v>
      </c>
      <c r="X301" s="133"/>
      <c r="Y301" s="140"/>
      <c r="Z301" s="141" t="s">
        <v>412</v>
      </c>
      <c r="AA301" s="141" t="s">
        <v>412</v>
      </c>
      <c r="AB301" s="141"/>
      <c r="AC301" s="142" t="s">
        <v>412</v>
      </c>
      <c r="AD301" s="133"/>
      <c r="AE301" s="142" t="s">
        <v>412</v>
      </c>
      <c r="AF301" s="133"/>
      <c r="AG301" s="133"/>
      <c r="AH301" s="133"/>
      <c r="AI301" s="133"/>
      <c r="AJ301" s="133"/>
      <c r="AK301" s="133"/>
      <c r="AL301" s="133" t="s">
        <v>433</v>
      </c>
      <c r="AM301" s="133" t="s">
        <v>414</v>
      </c>
      <c r="AN301" s="133"/>
      <c r="AO301" s="143" t="s">
        <v>414</v>
      </c>
    </row>
    <row r="302" spans="1:41" ht="15" customHeight="1">
      <c r="A302" s="144">
        <v>300</v>
      </c>
      <c r="B302" s="59" t="s">
        <v>400</v>
      </c>
      <c r="C302" s="59" t="s">
        <v>2243</v>
      </c>
      <c r="D302" s="59" t="s">
        <v>2244</v>
      </c>
      <c r="E302" s="145" t="s">
        <v>2245</v>
      </c>
      <c r="F302" s="145" t="s">
        <v>493</v>
      </c>
      <c r="G302" s="146" t="s">
        <v>2246</v>
      </c>
      <c r="H302" s="147" t="s">
        <v>2247</v>
      </c>
      <c r="I302" s="147" t="s">
        <v>2247</v>
      </c>
      <c r="J302" s="59" t="s">
        <v>406</v>
      </c>
      <c r="K302" s="147" t="s">
        <v>2248</v>
      </c>
      <c r="L302" s="148">
        <v>500000000</v>
      </c>
      <c r="M302" s="149">
        <v>375000000</v>
      </c>
      <c r="N302" s="149">
        <v>50000000</v>
      </c>
      <c r="O302" s="150">
        <v>42500000</v>
      </c>
      <c r="P302" s="59" t="s">
        <v>408</v>
      </c>
      <c r="Q302" s="59" t="s">
        <v>409</v>
      </c>
      <c r="R302" s="59" t="s">
        <v>429</v>
      </c>
      <c r="S302" s="59" t="s">
        <v>430</v>
      </c>
      <c r="T302" s="145" t="s">
        <v>410</v>
      </c>
      <c r="U302" s="59" t="s">
        <v>410</v>
      </c>
      <c r="V302" s="59" t="s">
        <v>410</v>
      </c>
      <c r="W302" s="59" t="s">
        <v>411</v>
      </c>
      <c r="X302" s="59"/>
      <c r="Y302" s="151"/>
      <c r="Z302" s="152" t="s">
        <v>412</v>
      </c>
      <c r="AA302" s="152" t="s">
        <v>412</v>
      </c>
      <c r="AB302" s="152"/>
      <c r="AC302" s="152"/>
      <c r="AD302" s="59"/>
      <c r="AE302" s="153"/>
      <c r="AF302" s="153"/>
      <c r="AG302" s="59"/>
      <c r="AH302" s="59"/>
      <c r="AI302" s="59"/>
      <c r="AJ302" s="59" t="s">
        <v>422</v>
      </c>
      <c r="AK302" s="59"/>
      <c r="AL302" s="59"/>
      <c r="AM302" s="59" t="s">
        <v>414</v>
      </c>
      <c r="AN302" s="59" t="s">
        <v>414</v>
      </c>
      <c r="AO302" s="57" t="s">
        <v>414</v>
      </c>
    </row>
    <row r="303" spans="1:41" ht="15" customHeight="1">
      <c r="A303" s="132">
        <v>301</v>
      </c>
      <c r="B303" s="133" t="s">
        <v>400</v>
      </c>
      <c r="C303" s="133" t="s">
        <v>2249</v>
      </c>
      <c r="D303" s="133" t="s">
        <v>2250</v>
      </c>
      <c r="E303" s="134" t="s">
        <v>2251</v>
      </c>
      <c r="F303" s="134" t="s">
        <v>322</v>
      </c>
      <c r="G303" s="135" t="s">
        <v>2252</v>
      </c>
      <c r="H303" s="136" t="s">
        <v>2253</v>
      </c>
      <c r="I303" s="136" t="s">
        <v>2253</v>
      </c>
      <c r="J303" s="133" t="s">
        <v>503</v>
      </c>
      <c r="K303" s="136" t="s">
        <v>2254</v>
      </c>
      <c r="L303" s="137">
        <v>500000000</v>
      </c>
      <c r="M303" s="138">
        <v>375000000</v>
      </c>
      <c r="N303" s="138">
        <v>40000000</v>
      </c>
      <c r="O303" s="139">
        <v>34000000</v>
      </c>
      <c r="P303" s="133" t="s">
        <v>408</v>
      </c>
      <c r="Q303" s="133" t="s">
        <v>409</v>
      </c>
      <c r="R303" s="133"/>
      <c r="S303" s="133"/>
      <c r="T303" s="134" t="s">
        <v>410</v>
      </c>
      <c r="U303" s="133" t="s">
        <v>410</v>
      </c>
      <c r="V303" s="133"/>
      <c r="W303" s="133" t="s">
        <v>411</v>
      </c>
      <c r="X303" s="133" t="s">
        <v>412</v>
      </c>
      <c r="Y303" s="140" t="s">
        <v>412</v>
      </c>
      <c r="Z303" s="141"/>
      <c r="AA303" s="141"/>
      <c r="AB303" s="141"/>
      <c r="AC303" s="142" t="s">
        <v>412</v>
      </c>
      <c r="AD303" s="133"/>
      <c r="AE303" s="142"/>
      <c r="AF303" s="133"/>
      <c r="AG303" s="133"/>
      <c r="AH303" s="133"/>
      <c r="AI303" s="133"/>
      <c r="AJ303" s="133" t="s">
        <v>422</v>
      </c>
      <c r="AK303" s="133"/>
      <c r="AL303" s="133"/>
      <c r="AM303" s="133" t="s">
        <v>414</v>
      </c>
      <c r="AN303" s="133" t="s">
        <v>414</v>
      </c>
      <c r="AO303" s="143"/>
    </row>
    <row r="304" spans="1:41" ht="15" customHeight="1">
      <c r="A304" s="144">
        <v>302</v>
      </c>
      <c r="B304" s="151" t="s">
        <v>400</v>
      </c>
      <c r="C304" s="59" t="s">
        <v>2255</v>
      </c>
      <c r="D304" s="59" t="s">
        <v>2256</v>
      </c>
      <c r="E304" s="145" t="s">
        <v>2257</v>
      </c>
      <c r="F304" s="145" t="s">
        <v>425</v>
      </c>
      <c r="G304" s="146" t="s">
        <v>2258</v>
      </c>
      <c r="H304" s="157" t="s">
        <v>2259</v>
      </c>
      <c r="I304" s="157" t="s">
        <v>2260</v>
      </c>
      <c r="J304" s="59" t="s">
        <v>420</v>
      </c>
      <c r="K304" s="157" t="s">
        <v>2261</v>
      </c>
      <c r="L304" s="148">
        <v>400000000</v>
      </c>
      <c r="M304" s="149">
        <v>300000000</v>
      </c>
      <c r="N304" s="149">
        <v>10000000</v>
      </c>
      <c r="O304" s="150">
        <v>8500000</v>
      </c>
      <c r="P304" s="151" t="s">
        <v>409</v>
      </c>
      <c r="Q304" s="151" t="s">
        <v>429</v>
      </c>
      <c r="R304" s="151"/>
      <c r="S304" s="59" t="s">
        <v>430</v>
      </c>
      <c r="T304" s="145" t="s">
        <v>410</v>
      </c>
      <c r="U304" s="59" t="s">
        <v>410</v>
      </c>
      <c r="V304" s="151"/>
      <c r="W304" s="59" t="s">
        <v>411</v>
      </c>
      <c r="X304" s="59" t="s">
        <v>412</v>
      </c>
      <c r="Y304" s="59" t="s">
        <v>412</v>
      </c>
      <c r="Z304" s="152"/>
      <c r="AA304" s="152"/>
      <c r="AB304" s="153" t="s">
        <v>412</v>
      </c>
      <c r="AC304" s="152"/>
      <c r="AD304" s="59" t="s">
        <v>412</v>
      </c>
      <c r="AE304" s="153" t="s">
        <v>412</v>
      </c>
      <c r="AF304" s="153"/>
      <c r="AG304" s="59"/>
      <c r="AH304" s="59"/>
      <c r="AI304" s="59"/>
      <c r="AJ304" s="59" t="s">
        <v>422</v>
      </c>
      <c r="AK304" s="59"/>
      <c r="AL304" s="59"/>
      <c r="AM304" s="59"/>
      <c r="AN304" s="59" t="s">
        <v>414</v>
      </c>
      <c r="AO304" s="57"/>
    </row>
    <row r="305" spans="1:41" ht="15" customHeight="1">
      <c r="A305" s="132">
        <v>303</v>
      </c>
      <c r="B305" s="133" t="s">
        <v>400</v>
      </c>
      <c r="C305" s="133" t="s">
        <v>2262</v>
      </c>
      <c r="D305" s="133">
        <v>2148156422</v>
      </c>
      <c r="E305" s="134" t="s">
        <v>2263</v>
      </c>
      <c r="F305" s="134" t="s">
        <v>485</v>
      </c>
      <c r="G305" s="135" t="s">
        <v>2264</v>
      </c>
      <c r="H305" s="136" t="s">
        <v>2265</v>
      </c>
      <c r="I305" s="136" t="s">
        <v>2265</v>
      </c>
      <c r="J305" s="133" t="s">
        <v>420</v>
      </c>
      <c r="K305" s="136" t="s">
        <v>2266</v>
      </c>
      <c r="L305" s="137">
        <v>200000000</v>
      </c>
      <c r="M305" s="138">
        <v>150000000</v>
      </c>
      <c r="N305" s="138">
        <v>20000000</v>
      </c>
      <c r="O305" s="139">
        <v>17000000</v>
      </c>
      <c r="P305" s="133" t="s">
        <v>409</v>
      </c>
      <c r="Q305" s="133"/>
      <c r="R305" s="133"/>
      <c r="S305" s="133"/>
      <c r="T305" s="134" t="s">
        <v>410</v>
      </c>
      <c r="U305" s="133" t="s">
        <v>410</v>
      </c>
      <c r="V305" s="133"/>
      <c r="W305" s="133" t="s">
        <v>411</v>
      </c>
      <c r="X305" s="133" t="s">
        <v>412</v>
      </c>
      <c r="Y305" s="140" t="s">
        <v>412</v>
      </c>
      <c r="Z305" s="141"/>
      <c r="AA305" s="141"/>
      <c r="AB305" s="141"/>
      <c r="AC305" s="141"/>
      <c r="AD305" s="133" t="s">
        <v>412</v>
      </c>
      <c r="AE305" s="142"/>
      <c r="AF305" s="133"/>
      <c r="AG305" s="133"/>
      <c r="AH305" s="133"/>
      <c r="AI305" s="133"/>
      <c r="AJ305" s="133"/>
      <c r="AK305" s="133"/>
      <c r="AL305" s="133"/>
      <c r="AM305" s="133" t="s">
        <v>414</v>
      </c>
      <c r="AN305" s="133"/>
      <c r="AO305" s="143" t="s">
        <v>414</v>
      </c>
    </row>
    <row r="306" spans="1:41" ht="15" customHeight="1">
      <c r="A306" s="144">
        <v>304</v>
      </c>
      <c r="B306" s="151" t="s">
        <v>400</v>
      </c>
      <c r="C306" s="145" t="s">
        <v>2267</v>
      </c>
      <c r="D306" s="145" t="s">
        <v>2268</v>
      </c>
      <c r="E306" s="145" t="s">
        <v>2269</v>
      </c>
      <c r="F306" s="145" t="s">
        <v>571</v>
      </c>
      <c r="G306" s="147" t="s">
        <v>2270</v>
      </c>
      <c r="H306" s="147" t="s">
        <v>2271</v>
      </c>
      <c r="I306" s="147" t="s">
        <v>2272</v>
      </c>
      <c r="J306" s="59" t="s">
        <v>406</v>
      </c>
      <c r="K306" s="147" t="s">
        <v>2273</v>
      </c>
      <c r="L306" s="148">
        <v>500000000</v>
      </c>
      <c r="M306" s="149">
        <v>375000000</v>
      </c>
      <c r="N306" s="149">
        <v>20000000</v>
      </c>
      <c r="O306" s="150">
        <v>17000000</v>
      </c>
      <c r="P306" s="151" t="s">
        <v>429</v>
      </c>
      <c r="Q306" s="151" t="s">
        <v>409</v>
      </c>
      <c r="R306" s="151"/>
      <c r="S306" s="59" t="s">
        <v>430</v>
      </c>
      <c r="T306" s="145"/>
      <c r="U306" s="59" t="s">
        <v>410</v>
      </c>
      <c r="V306" s="151"/>
      <c r="W306" s="59" t="s">
        <v>411</v>
      </c>
      <c r="X306" s="59" t="s">
        <v>412</v>
      </c>
      <c r="Y306" s="151"/>
      <c r="Z306" s="151" t="s">
        <v>412</v>
      </c>
      <c r="AA306" s="151" t="s">
        <v>412</v>
      </c>
      <c r="AB306" s="59" t="s">
        <v>412</v>
      </c>
      <c r="AC306" s="59" t="s">
        <v>412</v>
      </c>
      <c r="AD306" s="145"/>
      <c r="AE306" s="59"/>
      <c r="AF306" s="151"/>
      <c r="AG306" s="59"/>
      <c r="AH306" s="151"/>
      <c r="AI306" s="151"/>
      <c r="AJ306" s="59" t="s">
        <v>422</v>
      </c>
      <c r="AK306" s="151"/>
      <c r="AL306" s="151"/>
      <c r="AM306" s="59" t="s">
        <v>414</v>
      </c>
      <c r="AN306" s="59" t="s">
        <v>414</v>
      </c>
      <c r="AO306" s="58"/>
    </row>
    <row r="307" spans="1:41" ht="15" customHeight="1">
      <c r="A307" s="132">
        <v>305</v>
      </c>
      <c r="B307" s="140" t="s">
        <v>400</v>
      </c>
      <c r="C307" s="134" t="s">
        <v>2274</v>
      </c>
      <c r="D307" s="134" t="s">
        <v>2275</v>
      </c>
      <c r="E307" s="134" t="s">
        <v>2276</v>
      </c>
      <c r="F307" s="134" t="s">
        <v>571</v>
      </c>
      <c r="G307" s="136" t="s">
        <v>2277</v>
      </c>
      <c r="H307" s="136" t="s">
        <v>2278</v>
      </c>
      <c r="I307" s="136" t="s">
        <v>2279</v>
      </c>
      <c r="J307" s="133" t="s">
        <v>503</v>
      </c>
      <c r="K307" s="136" t="s">
        <v>574</v>
      </c>
      <c r="L307" s="137">
        <v>200000000</v>
      </c>
      <c r="M307" s="138">
        <v>150000000</v>
      </c>
      <c r="N307" s="138">
        <v>30000000</v>
      </c>
      <c r="O307" s="139">
        <v>25500000</v>
      </c>
      <c r="P307" s="140" t="s">
        <v>429</v>
      </c>
      <c r="Q307" s="140" t="s">
        <v>409</v>
      </c>
      <c r="R307" s="140"/>
      <c r="S307" s="133" t="s">
        <v>430</v>
      </c>
      <c r="T307" s="134"/>
      <c r="U307" s="133" t="s">
        <v>410</v>
      </c>
      <c r="V307" s="140"/>
      <c r="W307" s="133" t="s">
        <v>411</v>
      </c>
      <c r="X307" s="133" t="s">
        <v>412</v>
      </c>
      <c r="Y307" s="140"/>
      <c r="Z307" s="140" t="s">
        <v>412</v>
      </c>
      <c r="AA307" s="140" t="s">
        <v>412</v>
      </c>
      <c r="AB307" s="133" t="s">
        <v>412</v>
      </c>
      <c r="AC307" s="140"/>
      <c r="AD307" s="133" t="s">
        <v>412</v>
      </c>
      <c r="AE307" s="133"/>
      <c r="AF307" s="140"/>
      <c r="AG307" s="133"/>
      <c r="AH307" s="140"/>
      <c r="AI307" s="140"/>
      <c r="AJ307" s="133" t="s">
        <v>422</v>
      </c>
      <c r="AK307" s="140"/>
      <c r="AL307" s="140"/>
      <c r="AM307" s="140"/>
      <c r="AN307" s="140"/>
      <c r="AO307" s="143" t="s">
        <v>414</v>
      </c>
    </row>
    <row r="308" spans="1:41" ht="15" customHeight="1">
      <c r="A308" s="144">
        <v>306</v>
      </c>
      <c r="B308" s="151" t="s">
        <v>400</v>
      </c>
      <c r="C308" s="145" t="s">
        <v>2280</v>
      </c>
      <c r="D308" s="145" t="s">
        <v>2281</v>
      </c>
      <c r="E308" s="145" t="s">
        <v>2282</v>
      </c>
      <c r="F308" s="145" t="s">
        <v>463</v>
      </c>
      <c r="G308" s="147" t="s">
        <v>2283</v>
      </c>
      <c r="H308" s="147" t="s">
        <v>2284</v>
      </c>
      <c r="I308" s="147" t="s">
        <v>2284</v>
      </c>
      <c r="J308" s="59" t="s">
        <v>503</v>
      </c>
      <c r="K308" s="147" t="s">
        <v>2285</v>
      </c>
      <c r="L308" s="148">
        <v>300000000</v>
      </c>
      <c r="M308" s="149">
        <v>225000000</v>
      </c>
      <c r="N308" s="149">
        <v>10000000</v>
      </c>
      <c r="O308" s="150">
        <v>8500000</v>
      </c>
      <c r="P308" s="151" t="s">
        <v>429</v>
      </c>
      <c r="Q308" s="151" t="s">
        <v>408</v>
      </c>
      <c r="R308" s="151"/>
      <c r="S308" s="59" t="s">
        <v>430</v>
      </c>
      <c r="T308" s="145"/>
      <c r="U308" s="59" t="s">
        <v>410</v>
      </c>
      <c r="V308" s="151"/>
      <c r="W308" s="59" t="s">
        <v>411</v>
      </c>
      <c r="X308" s="59" t="s">
        <v>412</v>
      </c>
      <c r="Y308" s="151" t="s">
        <v>412</v>
      </c>
      <c r="Z308" s="151" t="s">
        <v>412</v>
      </c>
      <c r="AA308" s="151" t="s">
        <v>412</v>
      </c>
      <c r="AB308" s="151"/>
      <c r="AC308" s="151"/>
      <c r="AD308" s="145"/>
      <c r="AE308" s="59"/>
      <c r="AF308" s="151"/>
      <c r="AG308" s="59" t="s">
        <v>431</v>
      </c>
      <c r="AH308" s="151" t="s">
        <v>413</v>
      </c>
      <c r="AI308" s="59" t="s">
        <v>446</v>
      </c>
      <c r="AJ308" s="151"/>
      <c r="AK308" s="151"/>
      <c r="AL308" s="59" t="s">
        <v>433</v>
      </c>
      <c r="AM308" s="151"/>
      <c r="AN308" s="151"/>
      <c r="AO308" s="57" t="s">
        <v>414</v>
      </c>
    </row>
    <row r="309" spans="1:41" ht="15" customHeight="1">
      <c r="A309" s="132">
        <v>307</v>
      </c>
      <c r="B309" s="133" t="s">
        <v>400</v>
      </c>
      <c r="C309" s="167" t="s">
        <v>2286</v>
      </c>
      <c r="D309" s="133" t="s">
        <v>2287</v>
      </c>
      <c r="E309" s="168" t="s">
        <v>2288</v>
      </c>
      <c r="F309" s="134" t="s">
        <v>485</v>
      </c>
      <c r="G309" s="135" t="s">
        <v>2289</v>
      </c>
      <c r="H309" s="136" t="s">
        <v>2290</v>
      </c>
      <c r="I309" s="136" t="s">
        <v>2291</v>
      </c>
      <c r="J309" s="134" t="s">
        <v>480</v>
      </c>
      <c r="K309" s="136" t="s">
        <v>2292</v>
      </c>
      <c r="L309" s="137">
        <v>300000000</v>
      </c>
      <c r="M309" s="138">
        <v>225000000</v>
      </c>
      <c r="N309" s="138">
        <v>10000000</v>
      </c>
      <c r="O309" s="139">
        <v>8500000</v>
      </c>
      <c r="P309" s="133" t="s">
        <v>409</v>
      </c>
      <c r="Q309" s="133"/>
      <c r="R309" s="133"/>
      <c r="S309" s="133"/>
      <c r="T309" s="134" t="s">
        <v>410</v>
      </c>
      <c r="U309" s="133" t="s">
        <v>410</v>
      </c>
      <c r="V309" s="133" t="s">
        <v>410</v>
      </c>
      <c r="W309" s="133" t="s">
        <v>411</v>
      </c>
      <c r="X309" s="133" t="s">
        <v>412</v>
      </c>
      <c r="Y309" s="140" t="s">
        <v>412</v>
      </c>
      <c r="Z309" s="141"/>
      <c r="AA309" s="141"/>
      <c r="AB309" s="142" t="s">
        <v>412</v>
      </c>
      <c r="AC309" s="141"/>
      <c r="AD309" s="133"/>
      <c r="AE309" s="142"/>
      <c r="AF309" s="133"/>
      <c r="AG309" s="133"/>
      <c r="AH309" s="133"/>
      <c r="AI309" s="133"/>
      <c r="AJ309" s="133"/>
      <c r="AK309" s="133"/>
      <c r="AL309" s="133"/>
      <c r="AM309" s="133" t="s">
        <v>414</v>
      </c>
      <c r="AN309" s="133" t="s">
        <v>414</v>
      </c>
      <c r="AO309" s="143"/>
    </row>
    <row r="310" spans="1:41" ht="15" customHeight="1">
      <c r="A310" s="144">
        <v>308</v>
      </c>
      <c r="B310" s="59" t="s">
        <v>400</v>
      </c>
      <c r="C310" s="59" t="s">
        <v>2293</v>
      </c>
      <c r="D310" s="59" t="s">
        <v>2294</v>
      </c>
      <c r="E310" s="145" t="s">
        <v>2295</v>
      </c>
      <c r="F310" s="145" t="s">
        <v>425</v>
      </c>
      <c r="G310" s="146" t="s">
        <v>2296</v>
      </c>
      <c r="H310" s="147" t="s">
        <v>2297</v>
      </c>
      <c r="I310" s="159" t="s">
        <v>2298</v>
      </c>
      <c r="J310" s="59" t="s">
        <v>420</v>
      </c>
      <c r="K310" s="147" t="s">
        <v>2299</v>
      </c>
      <c r="L310" s="148">
        <v>200000000</v>
      </c>
      <c r="M310" s="149">
        <v>150000000</v>
      </c>
      <c r="N310" s="149">
        <v>10000000</v>
      </c>
      <c r="O310" s="150">
        <v>8500000</v>
      </c>
      <c r="P310" s="59" t="s">
        <v>409</v>
      </c>
      <c r="Q310" s="59" t="s">
        <v>429</v>
      </c>
      <c r="R310" s="59"/>
      <c r="S310" s="59"/>
      <c r="T310" s="145" t="s">
        <v>410</v>
      </c>
      <c r="U310" s="59" t="s">
        <v>410</v>
      </c>
      <c r="V310" s="59" t="s">
        <v>410</v>
      </c>
      <c r="W310" s="59" t="s">
        <v>411</v>
      </c>
      <c r="X310" s="59" t="s">
        <v>412</v>
      </c>
      <c r="Y310" s="59" t="s">
        <v>412</v>
      </c>
      <c r="Z310" s="152"/>
      <c r="AA310" s="152" t="s">
        <v>412</v>
      </c>
      <c r="AB310" s="152"/>
      <c r="AC310" s="152"/>
      <c r="AD310" s="59"/>
      <c r="AE310" s="153"/>
      <c r="AF310" s="153"/>
      <c r="AG310" s="59" t="s">
        <v>446</v>
      </c>
      <c r="AH310" s="59"/>
      <c r="AI310" s="59"/>
      <c r="AJ310" s="59" t="s">
        <v>422</v>
      </c>
      <c r="AK310" s="59"/>
      <c r="AL310" s="59"/>
      <c r="AM310" s="59" t="s">
        <v>414</v>
      </c>
      <c r="AN310" s="59" t="s">
        <v>414</v>
      </c>
      <c r="AO310" s="57" t="s">
        <v>414</v>
      </c>
    </row>
    <row r="311" spans="1:41" ht="15" customHeight="1">
      <c r="A311" s="132">
        <v>309</v>
      </c>
      <c r="B311" s="133" t="s">
        <v>400</v>
      </c>
      <c r="C311" s="133" t="s">
        <v>2300</v>
      </c>
      <c r="D311" s="133" t="s">
        <v>2301</v>
      </c>
      <c r="E311" s="134" t="s">
        <v>2302</v>
      </c>
      <c r="F311" s="134" t="s">
        <v>485</v>
      </c>
      <c r="G311" s="135" t="s">
        <v>2303</v>
      </c>
      <c r="H311" s="136" t="s">
        <v>2304</v>
      </c>
      <c r="I311" s="136" t="s">
        <v>2305</v>
      </c>
      <c r="J311" s="133" t="s">
        <v>643</v>
      </c>
      <c r="K311" s="136" t="s">
        <v>2306</v>
      </c>
      <c r="L311" s="137">
        <v>400000000</v>
      </c>
      <c r="M311" s="138">
        <v>300000000</v>
      </c>
      <c r="N311" s="138">
        <v>40000000</v>
      </c>
      <c r="O311" s="139">
        <v>34000000</v>
      </c>
      <c r="P311" s="133" t="s">
        <v>409</v>
      </c>
      <c r="Q311" s="133"/>
      <c r="R311" s="133"/>
      <c r="S311" s="133"/>
      <c r="T311" s="134" t="s">
        <v>410</v>
      </c>
      <c r="U311" s="133" t="s">
        <v>410</v>
      </c>
      <c r="V311" s="133" t="s">
        <v>410</v>
      </c>
      <c r="W311" s="133" t="s">
        <v>411</v>
      </c>
      <c r="X311" s="133" t="s">
        <v>412</v>
      </c>
      <c r="Y311" s="140" t="s">
        <v>412</v>
      </c>
      <c r="Z311" s="141"/>
      <c r="AA311" s="141" t="s">
        <v>412</v>
      </c>
      <c r="AB311" s="142" t="s">
        <v>412</v>
      </c>
      <c r="AC311" s="141"/>
      <c r="AD311" s="133" t="s">
        <v>412</v>
      </c>
      <c r="AE311" s="142"/>
      <c r="AF311" s="133"/>
      <c r="AG311" s="133"/>
      <c r="AH311" s="133"/>
      <c r="AI311" s="133"/>
      <c r="AJ311" s="133"/>
      <c r="AK311" s="133"/>
      <c r="AL311" s="133"/>
      <c r="AM311" s="133" t="s">
        <v>414</v>
      </c>
      <c r="AN311" s="133" t="s">
        <v>414</v>
      </c>
      <c r="AO311" s="143" t="s">
        <v>414</v>
      </c>
    </row>
    <row r="312" spans="1:41" ht="15" customHeight="1">
      <c r="A312" s="144">
        <v>310</v>
      </c>
      <c r="B312" s="59" t="s">
        <v>400</v>
      </c>
      <c r="C312" s="145" t="s">
        <v>2307</v>
      </c>
      <c r="D312" s="59" t="s">
        <v>2308</v>
      </c>
      <c r="E312" s="145" t="s">
        <v>2309</v>
      </c>
      <c r="F312" s="145" t="s">
        <v>485</v>
      </c>
      <c r="G312" s="146" t="s">
        <v>2310</v>
      </c>
      <c r="H312" s="147" t="s">
        <v>2311</v>
      </c>
      <c r="I312" s="147" t="s">
        <v>2311</v>
      </c>
      <c r="J312" s="145" t="s">
        <v>480</v>
      </c>
      <c r="K312" s="147" t="s">
        <v>2312</v>
      </c>
      <c r="L312" s="148">
        <v>500000000</v>
      </c>
      <c r="M312" s="149">
        <v>375000000</v>
      </c>
      <c r="N312" s="149">
        <v>60000000</v>
      </c>
      <c r="O312" s="150">
        <v>51000000</v>
      </c>
      <c r="P312" s="59" t="s">
        <v>409</v>
      </c>
      <c r="Q312" s="59"/>
      <c r="R312" s="59"/>
      <c r="S312" s="59"/>
      <c r="T312" s="145" t="s">
        <v>410</v>
      </c>
      <c r="U312" s="59" t="s">
        <v>410</v>
      </c>
      <c r="V312" s="59" t="s">
        <v>410</v>
      </c>
      <c r="W312" s="59" t="s">
        <v>411</v>
      </c>
      <c r="X312" s="59" t="s">
        <v>412</v>
      </c>
      <c r="Y312" s="151" t="s">
        <v>412</v>
      </c>
      <c r="Z312" s="152"/>
      <c r="AA312" s="152"/>
      <c r="AB312" s="152"/>
      <c r="AC312" s="152"/>
      <c r="AD312" s="59"/>
      <c r="AE312" s="153"/>
      <c r="AF312" s="59"/>
      <c r="AG312" s="59"/>
      <c r="AH312" s="59"/>
      <c r="AI312" s="59"/>
      <c r="AJ312" s="59"/>
      <c r="AK312" s="59"/>
      <c r="AL312" s="59"/>
      <c r="AM312" s="59" t="s">
        <v>414</v>
      </c>
      <c r="AN312" s="59" t="s">
        <v>414</v>
      </c>
      <c r="AO312" s="57"/>
    </row>
    <row r="313" spans="1:41" ht="15" customHeight="1">
      <c r="A313" s="132">
        <v>311</v>
      </c>
      <c r="B313" s="140" t="s">
        <v>400</v>
      </c>
      <c r="C313" s="133" t="s">
        <v>2313</v>
      </c>
      <c r="D313" s="134" t="s">
        <v>2314</v>
      </c>
      <c r="E313" s="134" t="s">
        <v>2315</v>
      </c>
      <c r="F313" s="134" t="s">
        <v>425</v>
      </c>
      <c r="G313" s="136" t="s">
        <v>2316</v>
      </c>
      <c r="H313" s="136" t="s">
        <v>2317</v>
      </c>
      <c r="I313" s="136" t="s">
        <v>2317</v>
      </c>
      <c r="J313" s="133" t="s">
        <v>452</v>
      </c>
      <c r="K313" s="136" t="s">
        <v>2318</v>
      </c>
      <c r="L313" s="137">
        <v>800000000</v>
      </c>
      <c r="M313" s="138">
        <v>600000000</v>
      </c>
      <c r="N313" s="138">
        <v>10000000</v>
      </c>
      <c r="O313" s="139">
        <v>8500000</v>
      </c>
      <c r="P313" s="133" t="s">
        <v>409</v>
      </c>
      <c r="Q313" s="133" t="s">
        <v>429</v>
      </c>
      <c r="R313" s="133"/>
      <c r="S313" s="133" t="s">
        <v>430</v>
      </c>
      <c r="T313" s="134"/>
      <c r="U313" s="140"/>
      <c r="V313" s="140"/>
      <c r="W313" s="133"/>
      <c r="X313" s="133" t="s">
        <v>412</v>
      </c>
      <c r="Y313" s="140"/>
      <c r="Z313" s="140"/>
      <c r="AA313" s="140" t="s">
        <v>412</v>
      </c>
      <c r="AB313" s="133" t="s">
        <v>412</v>
      </c>
      <c r="AC313" s="133" t="s">
        <v>412</v>
      </c>
      <c r="AD313" s="133"/>
      <c r="AE313" s="133"/>
      <c r="AF313" s="140"/>
      <c r="AG313" s="140"/>
      <c r="AH313" s="140"/>
      <c r="AI313" s="140"/>
      <c r="AJ313" s="140"/>
      <c r="AK313" s="140"/>
      <c r="AL313" s="140"/>
      <c r="AM313" s="133" t="s">
        <v>414</v>
      </c>
      <c r="AN313" s="133" t="s">
        <v>414</v>
      </c>
      <c r="AO313" s="143" t="s">
        <v>414</v>
      </c>
    </row>
    <row r="314" spans="1:41" ht="15" customHeight="1">
      <c r="A314" s="144">
        <v>312</v>
      </c>
      <c r="B314" s="151" t="s">
        <v>400</v>
      </c>
      <c r="C314" s="145" t="s">
        <v>2319</v>
      </c>
      <c r="D314" s="145" t="s">
        <v>2320</v>
      </c>
      <c r="E314" s="145" t="s">
        <v>2321</v>
      </c>
      <c r="F314" s="145" t="s">
        <v>463</v>
      </c>
      <c r="G314" s="147" t="s">
        <v>2322</v>
      </c>
      <c r="H314" s="147" t="s">
        <v>2323</v>
      </c>
      <c r="I314" s="147" t="s">
        <v>2323</v>
      </c>
      <c r="J314" s="59" t="s">
        <v>452</v>
      </c>
      <c r="K314" s="147" t="s">
        <v>2318</v>
      </c>
      <c r="L314" s="148">
        <v>800000000</v>
      </c>
      <c r="M314" s="149">
        <v>600000000</v>
      </c>
      <c r="N314" s="149">
        <v>10000000</v>
      </c>
      <c r="O314" s="150">
        <v>8500000</v>
      </c>
      <c r="P314" s="151" t="s">
        <v>429</v>
      </c>
      <c r="Q314" s="151" t="s">
        <v>408</v>
      </c>
      <c r="R314" s="151"/>
      <c r="S314" s="59" t="s">
        <v>430</v>
      </c>
      <c r="T314" s="145"/>
      <c r="U314" s="59" t="s">
        <v>410</v>
      </c>
      <c r="V314" s="151"/>
      <c r="W314" s="59" t="s">
        <v>411</v>
      </c>
      <c r="X314" s="59" t="s">
        <v>412</v>
      </c>
      <c r="Y314" s="151" t="s">
        <v>412</v>
      </c>
      <c r="Z314" s="151" t="s">
        <v>412</v>
      </c>
      <c r="AA314" s="151"/>
      <c r="AB314" s="59" t="s">
        <v>412</v>
      </c>
      <c r="AC314" s="151"/>
      <c r="AD314" s="145"/>
      <c r="AE314" s="59"/>
      <c r="AF314" s="151"/>
      <c r="AG314" s="59"/>
      <c r="AH314" s="151"/>
      <c r="AI314" s="151"/>
      <c r="AJ314" s="59" t="s">
        <v>422</v>
      </c>
      <c r="AK314" s="151"/>
      <c r="AL314" s="151"/>
      <c r="AM314" s="59" t="s">
        <v>414</v>
      </c>
      <c r="AN314" s="151"/>
      <c r="AO314" s="57" t="s">
        <v>414</v>
      </c>
    </row>
    <row r="315" spans="1:41" ht="15" customHeight="1">
      <c r="A315" s="132">
        <v>313</v>
      </c>
      <c r="B315" s="133" t="s">
        <v>400</v>
      </c>
      <c r="C315" s="133" t="s">
        <v>2324</v>
      </c>
      <c r="D315" s="133" t="s">
        <v>2325</v>
      </c>
      <c r="E315" s="134" t="s">
        <v>2326</v>
      </c>
      <c r="F315" s="134" t="s">
        <v>322</v>
      </c>
      <c r="G315" s="135" t="s">
        <v>2327</v>
      </c>
      <c r="H315" s="136" t="s">
        <v>2328</v>
      </c>
      <c r="I315" s="136" t="s">
        <v>2328</v>
      </c>
      <c r="J315" s="133" t="s">
        <v>521</v>
      </c>
      <c r="K315" s="136" t="s">
        <v>2329</v>
      </c>
      <c r="L315" s="137">
        <v>100000000</v>
      </c>
      <c r="M315" s="138">
        <v>75000000</v>
      </c>
      <c r="N315" s="138">
        <v>30000000</v>
      </c>
      <c r="O315" s="139">
        <v>25500000</v>
      </c>
      <c r="P315" s="133" t="s">
        <v>408</v>
      </c>
      <c r="Q315" s="133" t="s">
        <v>409</v>
      </c>
      <c r="R315" s="133"/>
      <c r="S315" s="133"/>
      <c r="T315" s="134" t="s">
        <v>410</v>
      </c>
      <c r="U315" s="133" t="s">
        <v>410</v>
      </c>
      <c r="V315" s="133" t="s">
        <v>410</v>
      </c>
      <c r="W315" s="133" t="s">
        <v>411</v>
      </c>
      <c r="X315" s="133" t="s">
        <v>412</v>
      </c>
      <c r="Y315" s="140" t="s">
        <v>412</v>
      </c>
      <c r="Z315" s="141"/>
      <c r="AA315" s="141"/>
      <c r="AB315" s="141"/>
      <c r="AC315" s="141"/>
      <c r="AD315" s="133" t="s">
        <v>412</v>
      </c>
      <c r="AE315" s="142"/>
      <c r="AF315" s="133" t="s">
        <v>412</v>
      </c>
      <c r="AG315" s="133" t="s">
        <v>431</v>
      </c>
      <c r="AH315" s="140" t="s">
        <v>413</v>
      </c>
      <c r="AI315" s="133"/>
      <c r="AJ315" s="133"/>
      <c r="AK315" s="133"/>
      <c r="AL315" s="133"/>
      <c r="AM315" s="133" t="s">
        <v>414</v>
      </c>
      <c r="AN315" s="133" t="s">
        <v>414</v>
      </c>
      <c r="AO315" s="143" t="s">
        <v>414</v>
      </c>
    </row>
    <row r="316" spans="1:41" ht="15" customHeight="1">
      <c r="A316" s="144">
        <v>314</v>
      </c>
      <c r="B316" s="59" t="s">
        <v>400</v>
      </c>
      <c r="C316" s="59" t="s">
        <v>2330</v>
      </c>
      <c r="D316" s="59" t="s">
        <v>2331</v>
      </c>
      <c r="E316" s="145" t="s">
        <v>2332</v>
      </c>
      <c r="F316" s="145" t="s">
        <v>485</v>
      </c>
      <c r="G316" s="146" t="s">
        <v>2333</v>
      </c>
      <c r="H316" s="147" t="s">
        <v>2334</v>
      </c>
      <c r="I316" s="147" t="s">
        <v>2334</v>
      </c>
      <c r="J316" s="59" t="s">
        <v>521</v>
      </c>
      <c r="K316" s="147" t="s">
        <v>2335</v>
      </c>
      <c r="L316" s="148">
        <v>300000000</v>
      </c>
      <c r="M316" s="149">
        <v>225000000</v>
      </c>
      <c r="N316" s="149">
        <v>60000000</v>
      </c>
      <c r="O316" s="150">
        <v>51000000</v>
      </c>
      <c r="P316" s="59" t="s">
        <v>409</v>
      </c>
      <c r="Q316" s="59"/>
      <c r="R316" s="59"/>
      <c r="S316" s="59"/>
      <c r="T316" s="145" t="s">
        <v>410</v>
      </c>
      <c r="U316" s="59" t="s">
        <v>410</v>
      </c>
      <c r="V316" s="59" t="s">
        <v>410</v>
      </c>
      <c r="W316" s="59" t="s">
        <v>411</v>
      </c>
      <c r="X316" s="59" t="s">
        <v>412</v>
      </c>
      <c r="Y316" s="151" t="s">
        <v>412</v>
      </c>
      <c r="Z316" s="152"/>
      <c r="AA316" s="152"/>
      <c r="AB316" s="153" t="s">
        <v>412</v>
      </c>
      <c r="AC316" s="153" t="s">
        <v>412</v>
      </c>
      <c r="AD316" s="59"/>
      <c r="AE316" s="153" t="s">
        <v>412</v>
      </c>
      <c r="AF316" s="153"/>
      <c r="AG316" s="59"/>
      <c r="AH316" s="59"/>
      <c r="AI316" s="59"/>
      <c r="AJ316" s="59"/>
      <c r="AK316" s="59"/>
      <c r="AL316" s="59"/>
      <c r="AM316" s="59" t="s">
        <v>414</v>
      </c>
      <c r="AN316" s="59" t="s">
        <v>414</v>
      </c>
      <c r="AO316" s="57"/>
    </row>
    <row r="317" spans="1:41" ht="15" customHeight="1">
      <c r="A317" s="132">
        <v>315</v>
      </c>
      <c r="B317" s="133" t="s">
        <v>400</v>
      </c>
      <c r="C317" s="134" t="s">
        <v>2336</v>
      </c>
      <c r="D317" s="133">
        <v>2218144564</v>
      </c>
      <c r="E317" s="134" t="s">
        <v>2337</v>
      </c>
      <c r="F317" s="134" t="s">
        <v>322</v>
      </c>
      <c r="G317" s="135" t="s">
        <v>2338</v>
      </c>
      <c r="H317" s="136" t="s">
        <v>2339</v>
      </c>
      <c r="I317" s="136" t="s">
        <v>2340</v>
      </c>
      <c r="J317" s="134" t="s">
        <v>480</v>
      </c>
      <c r="K317" s="136" t="s">
        <v>549</v>
      </c>
      <c r="L317" s="137">
        <v>400000000</v>
      </c>
      <c r="M317" s="138">
        <v>300000000</v>
      </c>
      <c r="N317" s="138">
        <v>20000000</v>
      </c>
      <c r="O317" s="139">
        <v>17000000</v>
      </c>
      <c r="P317" s="133" t="s">
        <v>408</v>
      </c>
      <c r="Q317" s="133" t="s">
        <v>409</v>
      </c>
      <c r="R317" s="133"/>
      <c r="S317" s="133"/>
      <c r="T317" s="134" t="s">
        <v>410</v>
      </c>
      <c r="U317" s="133" t="s">
        <v>410</v>
      </c>
      <c r="V317" s="133" t="s">
        <v>410</v>
      </c>
      <c r="W317" s="133" t="s">
        <v>411</v>
      </c>
      <c r="X317" s="133" t="s">
        <v>412</v>
      </c>
      <c r="Y317" s="140" t="s">
        <v>412</v>
      </c>
      <c r="Z317" s="141"/>
      <c r="AA317" s="141" t="s">
        <v>412</v>
      </c>
      <c r="AB317" s="141"/>
      <c r="AC317" s="141"/>
      <c r="AD317" s="133" t="s">
        <v>412</v>
      </c>
      <c r="AE317" s="142" t="s">
        <v>412</v>
      </c>
      <c r="AF317" s="133"/>
      <c r="AG317" s="133"/>
      <c r="AH317" s="133"/>
      <c r="AI317" s="133"/>
      <c r="AJ317" s="133"/>
      <c r="AK317" s="133"/>
      <c r="AL317" s="133"/>
      <c r="AM317" s="133" t="s">
        <v>414</v>
      </c>
      <c r="AN317" s="133"/>
      <c r="AO317" s="143" t="s">
        <v>414</v>
      </c>
    </row>
    <row r="318" spans="1:41" ht="15" customHeight="1">
      <c r="A318" s="144">
        <v>316</v>
      </c>
      <c r="B318" s="151" t="s">
        <v>400</v>
      </c>
      <c r="C318" s="145" t="s">
        <v>2341</v>
      </c>
      <c r="D318" s="145" t="s">
        <v>2342</v>
      </c>
      <c r="E318" s="145" t="s">
        <v>2343</v>
      </c>
      <c r="F318" s="145" t="s">
        <v>463</v>
      </c>
      <c r="G318" s="147" t="s">
        <v>2344</v>
      </c>
      <c r="H318" s="147" t="s">
        <v>2345</v>
      </c>
      <c r="I318" s="147" t="s">
        <v>2345</v>
      </c>
      <c r="J318" s="59" t="s">
        <v>750</v>
      </c>
      <c r="K318" s="147" t="s">
        <v>2346</v>
      </c>
      <c r="L318" s="148">
        <v>300000000</v>
      </c>
      <c r="M318" s="149">
        <v>225000000</v>
      </c>
      <c r="N318" s="149">
        <v>10000000</v>
      </c>
      <c r="O318" s="150">
        <v>8500000</v>
      </c>
      <c r="P318" s="151" t="s">
        <v>429</v>
      </c>
      <c r="Q318" s="151" t="s">
        <v>408</v>
      </c>
      <c r="R318" s="151"/>
      <c r="S318" s="59" t="s">
        <v>430</v>
      </c>
      <c r="T318" s="145"/>
      <c r="U318" s="59" t="s">
        <v>410</v>
      </c>
      <c r="V318" s="151"/>
      <c r="W318" s="59" t="s">
        <v>411</v>
      </c>
      <c r="X318" s="59" t="s">
        <v>412</v>
      </c>
      <c r="Y318" s="151" t="s">
        <v>412</v>
      </c>
      <c r="Z318" s="151" t="s">
        <v>412</v>
      </c>
      <c r="AA318" s="151" t="s">
        <v>412</v>
      </c>
      <c r="AB318" s="151"/>
      <c r="AC318" s="59" t="s">
        <v>412</v>
      </c>
      <c r="AD318" s="145"/>
      <c r="AE318" s="59"/>
      <c r="AF318" s="151"/>
      <c r="AG318" s="59"/>
      <c r="AH318" s="151"/>
      <c r="AI318" s="151"/>
      <c r="AJ318" s="59" t="s">
        <v>422</v>
      </c>
      <c r="AK318" s="151"/>
      <c r="AL318" s="151"/>
      <c r="AM318" s="59" t="s">
        <v>414</v>
      </c>
      <c r="AN318" s="59" t="s">
        <v>414</v>
      </c>
      <c r="AO318" s="57" t="s">
        <v>414</v>
      </c>
    </row>
    <row r="319" spans="1:41" ht="15" customHeight="1">
      <c r="A319" s="132">
        <v>317</v>
      </c>
      <c r="B319" s="133" t="s">
        <v>400</v>
      </c>
      <c r="C319" s="133" t="s">
        <v>2347</v>
      </c>
      <c r="D319" s="133" t="s">
        <v>2348</v>
      </c>
      <c r="E319" s="134" t="s">
        <v>2349</v>
      </c>
      <c r="F319" s="134" t="s">
        <v>322</v>
      </c>
      <c r="G319" s="135" t="s">
        <v>2350</v>
      </c>
      <c r="H319" s="136" t="s">
        <v>2351</v>
      </c>
      <c r="I319" s="136" t="s">
        <v>2351</v>
      </c>
      <c r="J319" s="133" t="s">
        <v>521</v>
      </c>
      <c r="K319" s="136" t="s">
        <v>2352</v>
      </c>
      <c r="L319" s="137">
        <v>600000000</v>
      </c>
      <c r="M319" s="138">
        <v>450000000</v>
      </c>
      <c r="N319" s="138">
        <v>10000000</v>
      </c>
      <c r="O319" s="139">
        <v>8500000</v>
      </c>
      <c r="P319" s="133" t="s">
        <v>408</v>
      </c>
      <c r="Q319" s="133" t="s">
        <v>409</v>
      </c>
      <c r="R319" s="133"/>
      <c r="S319" s="133"/>
      <c r="T319" s="134" t="s">
        <v>410</v>
      </c>
      <c r="U319" s="133" t="s">
        <v>410</v>
      </c>
      <c r="V319" s="133"/>
      <c r="W319" s="133" t="s">
        <v>411</v>
      </c>
      <c r="X319" s="133" t="s">
        <v>412</v>
      </c>
      <c r="Y319" s="140" t="s">
        <v>412</v>
      </c>
      <c r="Z319" s="141"/>
      <c r="AA319" s="141"/>
      <c r="AB319" s="142" t="s">
        <v>412</v>
      </c>
      <c r="AC319" s="141"/>
      <c r="AD319" s="133"/>
      <c r="AE319" s="142"/>
      <c r="AF319" s="133"/>
      <c r="AG319" s="133"/>
      <c r="AH319" s="133"/>
      <c r="AI319" s="133"/>
      <c r="AJ319" s="133"/>
      <c r="AK319" s="133" t="s">
        <v>432</v>
      </c>
      <c r="AL319" s="133"/>
      <c r="AM319" s="133" t="s">
        <v>414</v>
      </c>
      <c r="AN319" s="133"/>
      <c r="AO319" s="143"/>
    </row>
    <row r="320" spans="1:41" ht="15" customHeight="1">
      <c r="A320" s="144">
        <v>318</v>
      </c>
      <c r="B320" s="59" t="s">
        <v>400</v>
      </c>
      <c r="C320" s="59" t="s">
        <v>2353</v>
      </c>
      <c r="D320" s="59" t="s">
        <v>2354</v>
      </c>
      <c r="E320" s="145" t="s">
        <v>2355</v>
      </c>
      <c r="F320" s="145" t="s">
        <v>322</v>
      </c>
      <c r="G320" s="146" t="s">
        <v>2356</v>
      </c>
      <c r="H320" s="147" t="s">
        <v>2357</v>
      </c>
      <c r="I320" s="147" t="s">
        <v>2357</v>
      </c>
      <c r="J320" s="59" t="s">
        <v>406</v>
      </c>
      <c r="K320" s="147" t="s">
        <v>2358</v>
      </c>
      <c r="L320" s="148">
        <v>600000000</v>
      </c>
      <c r="M320" s="149">
        <v>450000000</v>
      </c>
      <c r="N320" s="149">
        <v>10000000</v>
      </c>
      <c r="O320" s="150">
        <v>8500000</v>
      </c>
      <c r="P320" s="59" t="s">
        <v>408</v>
      </c>
      <c r="Q320" s="59" t="s">
        <v>409</v>
      </c>
      <c r="R320" s="59"/>
      <c r="S320" s="59"/>
      <c r="T320" s="145" t="s">
        <v>410</v>
      </c>
      <c r="U320" s="59" t="s">
        <v>410</v>
      </c>
      <c r="V320" s="59"/>
      <c r="W320" s="59" t="s">
        <v>411</v>
      </c>
      <c r="X320" s="59" t="s">
        <v>412</v>
      </c>
      <c r="Y320" s="151" t="s">
        <v>412</v>
      </c>
      <c r="Z320" s="152"/>
      <c r="AA320" s="152"/>
      <c r="AB320" s="152"/>
      <c r="AC320" s="153" t="s">
        <v>412</v>
      </c>
      <c r="AD320" s="59"/>
      <c r="AE320" s="153" t="s">
        <v>412</v>
      </c>
      <c r="AF320" s="59"/>
      <c r="AG320" s="59"/>
      <c r="AH320" s="59"/>
      <c r="AI320" s="59"/>
      <c r="AJ320" s="59" t="s">
        <v>422</v>
      </c>
      <c r="AK320" s="59"/>
      <c r="AL320" s="59" t="s">
        <v>433</v>
      </c>
      <c r="AM320" s="59" t="s">
        <v>414</v>
      </c>
      <c r="AN320" s="59" t="s">
        <v>414</v>
      </c>
      <c r="AO320" s="57" t="s">
        <v>414</v>
      </c>
    </row>
    <row r="321" spans="1:41" ht="15" customHeight="1">
      <c r="A321" s="132">
        <v>319</v>
      </c>
      <c r="B321" s="133" t="s">
        <v>400</v>
      </c>
      <c r="C321" s="133" t="s">
        <v>2359</v>
      </c>
      <c r="D321" s="133" t="s">
        <v>2360</v>
      </c>
      <c r="E321" s="134" t="s">
        <v>2361</v>
      </c>
      <c r="F321" s="134" t="s">
        <v>493</v>
      </c>
      <c r="G321" s="135" t="s">
        <v>2362</v>
      </c>
      <c r="H321" s="136" t="s">
        <v>2363</v>
      </c>
      <c r="I321" s="136" t="s">
        <v>2363</v>
      </c>
      <c r="J321" s="133" t="s">
        <v>542</v>
      </c>
      <c r="K321" s="136" t="s">
        <v>2364</v>
      </c>
      <c r="L321" s="137">
        <v>200000000</v>
      </c>
      <c r="M321" s="138">
        <v>150000000</v>
      </c>
      <c r="N321" s="138">
        <v>10000000</v>
      </c>
      <c r="O321" s="139">
        <v>8500000</v>
      </c>
      <c r="P321" s="133" t="s">
        <v>408</v>
      </c>
      <c r="Q321" s="133" t="s">
        <v>409</v>
      </c>
      <c r="R321" s="133" t="s">
        <v>429</v>
      </c>
      <c r="S321" s="133" t="s">
        <v>430</v>
      </c>
      <c r="T321" s="134" t="s">
        <v>410</v>
      </c>
      <c r="U321" s="133" t="s">
        <v>410</v>
      </c>
      <c r="V321" s="133"/>
      <c r="W321" s="133" t="s">
        <v>411</v>
      </c>
      <c r="X321" s="133"/>
      <c r="Y321" s="140"/>
      <c r="Z321" s="141" t="s">
        <v>412</v>
      </c>
      <c r="AA321" s="141" t="s">
        <v>412</v>
      </c>
      <c r="AB321" s="141"/>
      <c r="AC321" s="141"/>
      <c r="AD321" s="133"/>
      <c r="AE321" s="142"/>
      <c r="AF321" s="133"/>
      <c r="AG321" s="133" t="s">
        <v>413</v>
      </c>
      <c r="AH321" s="133"/>
      <c r="AI321" s="133"/>
      <c r="AJ321" s="133"/>
      <c r="AK321" s="133"/>
      <c r="AL321" s="133"/>
      <c r="AM321" s="133" t="s">
        <v>414</v>
      </c>
      <c r="AN321" s="133" t="s">
        <v>414</v>
      </c>
      <c r="AO321" s="143" t="s">
        <v>414</v>
      </c>
    </row>
    <row r="322" spans="1:41" ht="15" customHeight="1">
      <c r="A322" s="144">
        <v>320</v>
      </c>
      <c r="B322" s="151" t="s">
        <v>400</v>
      </c>
      <c r="C322" s="59" t="s">
        <v>2365</v>
      </c>
      <c r="D322" s="59" t="s">
        <v>2366</v>
      </c>
      <c r="E322" s="145" t="s">
        <v>2367</v>
      </c>
      <c r="F322" s="145" t="s">
        <v>322</v>
      </c>
      <c r="G322" s="146" t="s">
        <v>2368</v>
      </c>
      <c r="H322" s="157" t="s">
        <v>2369</v>
      </c>
      <c r="I322" s="157" t="s">
        <v>2370</v>
      </c>
      <c r="J322" s="59" t="s">
        <v>503</v>
      </c>
      <c r="K322" s="157" t="s">
        <v>2371</v>
      </c>
      <c r="L322" s="148">
        <v>800000000</v>
      </c>
      <c r="M322" s="149">
        <v>600000000</v>
      </c>
      <c r="N322" s="149">
        <v>20000000</v>
      </c>
      <c r="O322" s="150">
        <v>17000000</v>
      </c>
      <c r="P322" s="151" t="s">
        <v>408</v>
      </c>
      <c r="Q322" s="151" t="s">
        <v>409</v>
      </c>
      <c r="R322" s="151"/>
      <c r="S322" s="59"/>
      <c r="T322" s="145" t="s">
        <v>410</v>
      </c>
      <c r="U322" s="59" t="s">
        <v>410</v>
      </c>
      <c r="V322" s="151"/>
      <c r="W322" s="59" t="s">
        <v>411</v>
      </c>
      <c r="X322" s="59" t="s">
        <v>412</v>
      </c>
      <c r="Y322" s="151" t="s">
        <v>412</v>
      </c>
      <c r="Z322" s="152"/>
      <c r="AA322" s="152" t="s">
        <v>412</v>
      </c>
      <c r="AB322" s="153" t="s">
        <v>412</v>
      </c>
      <c r="AC322" s="152"/>
      <c r="AD322" s="59"/>
      <c r="AE322" s="153"/>
      <c r="AF322" s="153" t="s">
        <v>412</v>
      </c>
      <c r="AG322" s="59"/>
      <c r="AH322" s="59"/>
      <c r="AI322" s="59"/>
      <c r="AJ322" s="59" t="s">
        <v>422</v>
      </c>
      <c r="AK322" s="59"/>
      <c r="AL322" s="59"/>
      <c r="AM322" s="59"/>
      <c r="AN322" s="59" t="s">
        <v>414</v>
      </c>
      <c r="AO322" s="57" t="s">
        <v>414</v>
      </c>
    </row>
    <row r="323" spans="1:41" ht="15" customHeight="1">
      <c r="A323" s="132">
        <v>321</v>
      </c>
      <c r="B323" s="140" t="s">
        <v>400</v>
      </c>
      <c r="C323" s="134" t="s">
        <v>2372</v>
      </c>
      <c r="D323" s="134" t="s">
        <v>2373</v>
      </c>
      <c r="E323" s="134" t="s">
        <v>2374</v>
      </c>
      <c r="F323" s="134" t="s">
        <v>571</v>
      </c>
      <c r="G323" s="136" t="s">
        <v>2375</v>
      </c>
      <c r="H323" s="136" t="s">
        <v>2376</v>
      </c>
      <c r="I323" s="136" t="s">
        <v>2376</v>
      </c>
      <c r="J323" s="133" t="s">
        <v>503</v>
      </c>
      <c r="K323" s="136" t="s">
        <v>2377</v>
      </c>
      <c r="L323" s="137">
        <v>800000000</v>
      </c>
      <c r="M323" s="138">
        <v>600000000</v>
      </c>
      <c r="N323" s="138">
        <v>60000000</v>
      </c>
      <c r="O323" s="139">
        <v>51000000</v>
      </c>
      <c r="P323" s="140" t="s">
        <v>429</v>
      </c>
      <c r="Q323" s="140" t="s">
        <v>409</v>
      </c>
      <c r="R323" s="140"/>
      <c r="S323" s="133" t="s">
        <v>430</v>
      </c>
      <c r="T323" s="134"/>
      <c r="U323" s="133" t="s">
        <v>410</v>
      </c>
      <c r="V323" s="140"/>
      <c r="W323" s="133" t="s">
        <v>411</v>
      </c>
      <c r="X323" s="133" t="s">
        <v>412</v>
      </c>
      <c r="Y323" s="140"/>
      <c r="Z323" s="140" t="s">
        <v>412</v>
      </c>
      <c r="AA323" s="140" t="s">
        <v>412</v>
      </c>
      <c r="AB323" s="133" t="s">
        <v>412</v>
      </c>
      <c r="AC323" s="140"/>
      <c r="AD323" s="134"/>
      <c r="AE323" s="133"/>
      <c r="AF323" s="140"/>
      <c r="AG323" s="133"/>
      <c r="AH323" s="140"/>
      <c r="AI323" s="140"/>
      <c r="AJ323" s="133" t="s">
        <v>422</v>
      </c>
      <c r="AK323" s="140"/>
      <c r="AL323" s="140"/>
      <c r="AM323" s="140"/>
      <c r="AN323" s="140"/>
      <c r="AO323" s="143" t="s">
        <v>414</v>
      </c>
    </row>
    <row r="324" spans="1:41" ht="15" customHeight="1">
      <c r="A324" s="144">
        <v>322</v>
      </c>
      <c r="B324" s="59" t="s">
        <v>400</v>
      </c>
      <c r="C324" s="59" t="s">
        <v>2378</v>
      </c>
      <c r="D324" s="59" t="s">
        <v>2379</v>
      </c>
      <c r="E324" s="145" t="s">
        <v>2380</v>
      </c>
      <c r="F324" s="165" t="s">
        <v>485</v>
      </c>
      <c r="G324" s="146" t="s">
        <v>2381</v>
      </c>
      <c r="H324" s="147" t="s">
        <v>2382</v>
      </c>
      <c r="I324" s="147" t="s">
        <v>2382</v>
      </c>
      <c r="J324" s="59" t="s">
        <v>730</v>
      </c>
      <c r="K324" s="147" t="s">
        <v>1024</v>
      </c>
      <c r="L324" s="148">
        <v>200000000</v>
      </c>
      <c r="M324" s="149">
        <v>150000000</v>
      </c>
      <c r="N324" s="149">
        <v>10000000</v>
      </c>
      <c r="O324" s="150">
        <v>8500000</v>
      </c>
      <c r="P324" s="59" t="s">
        <v>409</v>
      </c>
      <c r="Q324" s="59"/>
      <c r="R324" s="59"/>
      <c r="S324" s="59"/>
      <c r="T324" s="145" t="s">
        <v>410</v>
      </c>
      <c r="U324" s="59" t="s">
        <v>410</v>
      </c>
      <c r="V324" s="59" t="s">
        <v>410</v>
      </c>
      <c r="W324" s="59" t="s">
        <v>411</v>
      </c>
      <c r="X324" s="59" t="s">
        <v>412</v>
      </c>
      <c r="Y324" s="151" t="s">
        <v>412</v>
      </c>
      <c r="Z324" s="152"/>
      <c r="AA324" s="152" t="s">
        <v>412</v>
      </c>
      <c r="AB324" s="152"/>
      <c r="AC324" s="153" t="s">
        <v>412</v>
      </c>
      <c r="AD324" s="59"/>
      <c r="AE324" s="153"/>
      <c r="AF324" s="59" t="s">
        <v>412</v>
      </c>
      <c r="AG324" s="59" t="s">
        <v>413</v>
      </c>
      <c r="AH324" s="59"/>
      <c r="AI324" s="59"/>
      <c r="AJ324" s="59" t="s">
        <v>422</v>
      </c>
      <c r="AK324" s="59"/>
      <c r="AL324" s="59"/>
      <c r="AM324" s="59"/>
      <c r="AN324" s="59"/>
      <c r="AO324" s="57" t="s">
        <v>414</v>
      </c>
    </row>
    <row r="325" spans="1:41" ht="15" customHeight="1">
      <c r="A325" s="132">
        <v>323</v>
      </c>
      <c r="B325" s="133" t="s">
        <v>400</v>
      </c>
      <c r="C325" s="133" t="s">
        <v>2383</v>
      </c>
      <c r="D325" s="133" t="s">
        <v>2384</v>
      </c>
      <c r="E325" s="134" t="s">
        <v>2385</v>
      </c>
      <c r="F325" s="134" t="s">
        <v>322</v>
      </c>
      <c r="G325" s="135" t="s">
        <v>2386</v>
      </c>
      <c r="H325" s="136" t="s">
        <v>2387</v>
      </c>
      <c r="I325" s="136" t="s">
        <v>2387</v>
      </c>
      <c r="J325" s="133" t="s">
        <v>521</v>
      </c>
      <c r="K325" s="136" t="s">
        <v>2388</v>
      </c>
      <c r="L325" s="137">
        <v>300000000</v>
      </c>
      <c r="M325" s="138">
        <v>225000000</v>
      </c>
      <c r="N325" s="138">
        <v>10000000</v>
      </c>
      <c r="O325" s="139">
        <v>8500000</v>
      </c>
      <c r="P325" s="133" t="s">
        <v>408</v>
      </c>
      <c r="Q325" s="133" t="s">
        <v>409</v>
      </c>
      <c r="R325" s="133"/>
      <c r="S325" s="133"/>
      <c r="T325" s="134" t="s">
        <v>410</v>
      </c>
      <c r="U325" s="133" t="s">
        <v>410</v>
      </c>
      <c r="V325" s="133" t="s">
        <v>410</v>
      </c>
      <c r="W325" s="133" t="s">
        <v>411</v>
      </c>
      <c r="X325" s="133" t="s">
        <v>412</v>
      </c>
      <c r="Y325" s="140" t="s">
        <v>412</v>
      </c>
      <c r="Z325" s="141"/>
      <c r="AA325" s="141"/>
      <c r="AB325" s="141"/>
      <c r="AC325" s="141"/>
      <c r="AD325" s="133"/>
      <c r="AE325" s="142"/>
      <c r="AF325" s="133"/>
      <c r="AG325" s="133"/>
      <c r="AH325" s="133"/>
      <c r="AI325" s="133"/>
      <c r="AJ325" s="133"/>
      <c r="AK325" s="133"/>
      <c r="AL325" s="133"/>
      <c r="AM325" s="133" t="s">
        <v>414</v>
      </c>
      <c r="AN325" s="133" t="s">
        <v>414</v>
      </c>
      <c r="AO325" s="143"/>
    </row>
    <row r="326" spans="1:41" ht="15" customHeight="1">
      <c r="A326" s="144">
        <v>324</v>
      </c>
      <c r="B326" s="151" t="s">
        <v>400</v>
      </c>
      <c r="C326" s="145" t="s">
        <v>2389</v>
      </c>
      <c r="D326" s="145" t="s">
        <v>2390</v>
      </c>
      <c r="E326" s="145" t="s">
        <v>2391</v>
      </c>
      <c r="F326" s="145" t="s">
        <v>571</v>
      </c>
      <c r="G326" s="147" t="s">
        <v>2392</v>
      </c>
      <c r="H326" s="147" t="s">
        <v>2393</v>
      </c>
      <c r="I326" s="147" t="s">
        <v>2393</v>
      </c>
      <c r="J326" s="59" t="s">
        <v>452</v>
      </c>
      <c r="K326" s="147" t="s">
        <v>2394</v>
      </c>
      <c r="L326" s="148">
        <v>600000000</v>
      </c>
      <c r="M326" s="149">
        <v>450000000</v>
      </c>
      <c r="N326" s="149">
        <v>10000000</v>
      </c>
      <c r="O326" s="150">
        <v>8500000</v>
      </c>
      <c r="P326" s="151" t="s">
        <v>429</v>
      </c>
      <c r="Q326" s="151" t="s">
        <v>409</v>
      </c>
      <c r="R326" s="151"/>
      <c r="S326" s="59" t="s">
        <v>430</v>
      </c>
      <c r="T326" s="145"/>
      <c r="U326" s="59" t="s">
        <v>410</v>
      </c>
      <c r="V326" s="151"/>
      <c r="W326" s="59" t="s">
        <v>411</v>
      </c>
      <c r="X326" s="59" t="s">
        <v>412</v>
      </c>
      <c r="Y326" s="151"/>
      <c r="Z326" s="151" t="s">
        <v>412</v>
      </c>
      <c r="AA326" s="151"/>
      <c r="AB326" s="151"/>
      <c r="AC326" s="151"/>
      <c r="AD326" s="145"/>
      <c r="AE326" s="59"/>
      <c r="AF326" s="59" t="s">
        <v>412</v>
      </c>
      <c r="AG326" s="151"/>
      <c r="AH326" s="59"/>
      <c r="AI326" s="151"/>
      <c r="AJ326" s="151"/>
      <c r="AK326" s="59" t="s">
        <v>432</v>
      </c>
      <c r="AL326" s="151"/>
      <c r="AM326" s="59" t="s">
        <v>414</v>
      </c>
      <c r="AN326" s="151"/>
      <c r="AO326" s="58"/>
    </row>
    <row r="327" spans="1:41" ht="15" customHeight="1">
      <c r="A327" s="132">
        <v>325</v>
      </c>
      <c r="B327" s="133" t="s">
        <v>400</v>
      </c>
      <c r="C327" s="133" t="s">
        <v>2395</v>
      </c>
      <c r="D327" s="133" t="s">
        <v>2396</v>
      </c>
      <c r="E327" s="134" t="s">
        <v>2397</v>
      </c>
      <c r="F327" s="134" t="s">
        <v>485</v>
      </c>
      <c r="G327" s="135" t="s">
        <v>2398</v>
      </c>
      <c r="H327" s="136" t="s">
        <v>2399</v>
      </c>
      <c r="I327" s="136" t="s">
        <v>2399</v>
      </c>
      <c r="J327" s="133" t="s">
        <v>542</v>
      </c>
      <c r="K327" s="136" t="s">
        <v>2400</v>
      </c>
      <c r="L327" s="137">
        <v>300000000</v>
      </c>
      <c r="M327" s="138">
        <v>225000000</v>
      </c>
      <c r="N327" s="138">
        <v>10000000</v>
      </c>
      <c r="O327" s="139">
        <v>8500000</v>
      </c>
      <c r="P327" s="133" t="s">
        <v>409</v>
      </c>
      <c r="Q327" s="133"/>
      <c r="R327" s="133"/>
      <c r="S327" s="133"/>
      <c r="T327" s="134" t="s">
        <v>410</v>
      </c>
      <c r="U327" s="133" t="s">
        <v>410</v>
      </c>
      <c r="V327" s="133" t="s">
        <v>410</v>
      </c>
      <c r="W327" s="133" t="s">
        <v>411</v>
      </c>
      <c r="X327" s="133" t="s">
        <v>412</v>
      </c>
      <c r="Y327" s="140" t="s">
        <v>412</v>
      </c>
      <c r="Z327" s="141"/>
      <c r="AA327" s="141"/>
      <c r="AB327" s="141"/>
      <c r="AC327" s="141"/>
      <c r="AD327" s="133" t="s">
        <v>412</v>
      </c>
      <c r="AE327" s="142"/>
      <c r="AF327" s="133"/>
      <c r="AG327" s="133" t="s">
        <v>413</v>
      </c>
      <c r="AH327" s="133"/>
      <c r="AI327" s="133"/>
      <c r="AJ327" s="133" t="s">
        <v>422</v>
      </c>
      <c r="AK327" s="133"/>
      <c r="AL327" s="133"/>
      <c r="AM327" s="133" t="s">
        <v>414</v>
      </c>
      <c r="AN327" s="133" t="s">
        <v>414</v>
      </c>
      <c r="AO327" s="143" t="s">
        <v>414</v>
      </c>
    </row>
    <row r="328" spans="1:41" ht="15" customHeight="1">
      <c r="A328" s="144">
        <v>326</v>
      </c>
      <c r="B328" s="59" t="s">
        <v>400</v>
      </c>
      <c r="C328" s="59" t="s">
        <v>2401</v>
      </c>
      <c r="D328" s="59" t="s">
        <v>2402</v>
      </c>
      <c r="E328" s="145" t="s">
        <v>2403</v>
      </c>
      <c r="F328" s="145" t="s">
        <v>425</v>
      </c>
      <c r="G328" s="146" t="s">
        <v>2404</v>
      </c>
      <c r="H328" s="147" t="s">
        <v>2405</v>
      </c>
      <c r="I328" s="147" t="s">
        <v>2405</v>
      </c>
      <c r="J328" s="59" t="s">
        <v>521</v>
      </c>
      <c r="K328" s="147" t="s">
        <v>549</v>
      </c>
      <c r="L328" s="148">
        <v>400000000</v>
      </c>
      <c r="M328" s="149">
        <v>300000000</v>
      </c>
      <c r="N328" s="149">
        <v>60000000</v>
      </c>
      <c r="O328" s="150">
        <v>51000000</v>
      </c>
      <c r="P328" s="59" t="s">
        <v>409</v>
      </c>
      <c r="Q328" s="59" t="s">
        <v>429</v>
      </c>
      <c r="R328" s="59"/>
      <c r="S328" s="59"/>
      <c r="T328" s="145" t="s">
        <v>410</v>
      </c>
      <c r="U328" s="59" t="s">
        <v>410</v>
      </c>
      <c r="V328" s="59" t="s">
        <v>410</v>
      </c>
      <c r="W328" s="59" t="s">
        <v>411</v>
      </c>
      <c r="X328" s="59" t="s">
        <v>412</v>
      </c>
      <c r="Y328" s="59" t="s">
        <v>412</v>
      </c>
      <c r="Z328" s="152"/>
      <c r="AA328" s="152"/>
      <c r="AB328" s="152"/>
      <c r="AC328" s="152"/>
      <c r="AD328" s="59" t="s">
        <v>412</v>
      </c>
      <c r="AE328" s="153" t="s">
        <v>412</v>
      </c>
      <c r="AF328" s="153" t="s">
        <v>412</v>
      </c>
      <c r="AG328" s="59"/>
      <c r="AH328" s="59"/>
      <c r="AI328" s="59"/>
      <c r="AJ328" s="59" t="s">
        <v>422</v>
      </c>
      <c r="AK328" s="59"/>
      <c r="AL328" s="59"/>
      <c r="AM328" s="59" t="s">
        <v>414</v>
      </c>
      <c r="AN328" s="59" t="s">
        <v>414</v>
      </c>
      <c r="AO328" s="57" t="s">
        <v>414</v>
      </c>
    </row>
    <row r="329" spans="1:41" ht="15" customHeight="1">
      <c r="A329" s="132">
        <v>327</v>
      </c>
      <c r="B329" s="140" t="s">
        <v>400</v>
      </c>
      <c r="C329" s="134" t="s">
        <v>2406</v>
      </c>
      <c r="D329" s="134" t="s">
        <v>2407</v>
      </c>
      <c r="E329" s="134" t="s">
        <v>2408</v>
      </c>
      <c r="F329" s="134" t="s">
        <v>322</v>
      </c>
      <c r="G329" s="136" t="s">
        <v>2409</v>
      </c>
      <c r="H329" s="136" t="s">
        <v>2410</v>
      </c>
      <c r="I329" s="170" t="s">
        <v>2411</v>
      </c>
      <c r="J329" s="133" t="s">
        <v>503</v>
      </c>
      <c r="K329" s="136" t="s">
        <v>2412</v>
      </c>
      <c r="L329" s="137">
        <v>400000000</v>
      </c>
      <c r="M329" s="138">
        <v>300000000</v>
      </c>
      <c r="N329" s="138">
        <v>20000000</v>
      </c>
      <c r="O329" s="139">
        <v>17000000</v>
      </c>
      <c r="P329" s="140" t="s">
        <v>408</v>
      </c>
      <c r="Q329" s="140" t="s">
        <v>409</v>
      </c>
      <c r="R329" s="140"/>
      <c r="S329" s="133" t="s">
        <v>430</v>
      </c>
      <c r="T329" s="134"/>
      <c r="U329" s="133" t="s">
        <v>410</v>
      </c>
      <c r="V329" s="140"/>
      <c r="W329" s="133" t="s">
        <v>411</v>
      </c>
      <c r="X329" s="133" t="s">
        <v>412</v>
      </c>
      <c r="Y329" s="140" t="s">
        <v>412</v>
      </c>
      <c r="Z329" s="140"/>
      <c r="AA329" s="140"/>
      <c r="AB329" s="140"/>
      <c r="AC329" s="140"/>
      <c r="AD329" s="134"/>
      <c r="AE329" s="133" t="s">
        <v>412</v>
      </c>
      <c r="AF329" s="133" t="s">
        <v>412</v>
      </c>
      <c r="AG329" s="140"/>
      <c r="AH329" s="140"/>
      <c r="AI329" s="140"/>
      <c r="AJ329" s="140"/>
      <c r="AK329" s="140"/>
      <c r="AL329" s="140"/>
      <c r="AM329" s="133" t="s">
        <v>414</v>
      </c>
      <c r="AN329" s="140"/>
      <c r="AO329" s="161"/>
    </row>
    <row r="330" spans="1:41" ht="15" customHeight="1">
      <c r="A330" s="144">
        <v>328</v>
      </c>
      <c r="B330" s="59" t="s">
        <v>400</v>
      </c>
      <c r="C330" s="59" t="s">
        <v>2413</v>
      </c>
      <c r="D330" s="59" t="s">
        <v>2414</v>
      </c>
      <c r="E330" s="145" t="s">
        <v>2415</v>
      </c>
      <c r="F330" s="145" t="s">
        <v>425</v>
      </c>
      <c r="G330" s="146" t="s">
        <v>2416</v>
      </c>
      <c r="H330" s="159" t="s">
        <v>2417</v>
      </c>
      <c r="I330" s="159" t="s">
        <v>2417</v>
      </c>
      <c r="J330" s="59" t="s">
        <v>521</v>
      </c>
      <c r="K330" s="147" t="s">
        <v>2418</v>
      </c>
      <c r="L330" s="148">
        <v>300000000</v>
      </c>
      <c r="M330" s="149">
        <v>225000000</v>
      </c>
      <c r="N330" s="149">
        <v>30000000</v>
      </c>
      <c r="O330" s="150">
        <v>25500000</v>
      </c>
      <c r="P330" s="59" t="s">
        <v>409</v>
      </c>
      <c r="Q330" s="59" t="s">
        <v>429</v>
      </c>
      <c r="R330" s="59"/>
      <c r="S330" s="59" t="s">
        <v>430</v>
      </c>
      <c r="T330" s="145" t="s">
        <v>410</v>
      </c>
      <c r="U330" s="59" t="s">
        <v>410</v>
      </c>
      <c r="V330" s="59" t="s">
        <v>410</v>
      </c>
      <c r="W330" s="59" t="s">
        <v>411</v>
      </c>
      <c r="X330" s="59" t="s">
        <v>412</v>
      </c>
      <c r="Y330" s="59" t="s">
        <v>412</v>
      </c>
      <c r="Z330" s="152"/>
      <c r="AA330" s="152"/>
      <c r="AB330" s="152"/>
      <c r="AC330" s="153" t="s">
        <v>412</v>
      </c>
      <c r="AD330" s="59"/>
      <c r="AE330" s="153"/>
      <c r="AF330" s="59"/>
      <c r="AG330" s="59"/>
      <c r="AH330" s="59"/>
      <c r="AI330" s="59"/>
      <c r="AJ330" s="59"/>
      <c r="AK330" s="59" t="s">
        <v>432</v>
      </c>
      <c r="AL330" s="59"/>
      <c r="AM330" s="59" t="s">
        <v>414</v>
      </c>
      <c r="AN330" s="59" t="s">
        <v>414</v>
      </c>
      <c r="AO330" s="57" t="s">
        <v>414</v>
      </c>
    </row>
    <row r="331" spans="1:41" ht="15" customHeight="1">
      <c r="A331" s="132">
        <v>329</v>
      </c>
      <c r="B331" s="140" t="s">
        <v>400</v>
      </c>
      <c r="C331" s="133" t="s">
        <v>2419</v>
      </c>
      <c r="D331" s="134" t="s">
        <v>2420</v>
      </c>
      <c r="E331" s="134" t="s">
        <v>2421</v>
      </c>
      <c r="F331" s="134" t="s">
        <v>322</v>
      </c>
      <c r="G331" s="135" t="s">
        <v>2422</v>
      </c>
      <c r="H331" s="154" t="s">
        <v>2423</v>
      </c>
      <c r="I331" s="154" t="s">
        <v>2424</v>
      </c>
      <c r="J331" s="133" t="s">
        <v>420</v>
      </c>
      <c r="K331" s="154" t="s">
        <v>1406</v>
      </c>
      <c r="L331" s="137">
        <v>300000000</v>
      </c>
      <c r="M331" s="138">
        <v>225000000</v>
      </c>
      <c r="N331" s="138">
        <v>10000000</v>
      </c>
      <c r="O331" s="139">
        <v>8500000</v>
      </c>
      <c r="P331" s="140" t="s">
        <v>408</v>
      </c>
      <c r="Q331" s="140" t="s">
        <v>409</v>
      </c>
      <c r="R331" s="140"/>
      <c r="S331" s="133"/>
      <c r="T331" s="134" t="s">
        <v>410</v>
      </c>
      <c r="U331" s="133" t="s">
        <v>410</v>
      </c>
      <c r="V331" s="133" t="s">
        <v>410</v>
      </c>
      <c r="W331" s="133" t="s">
        <v>411</v>
      </c>
      <c r="X331" s="133" t="s">
        <v>412</v>
      </c>
      <c r="Y331" s="140" t="s">
        <v>412</v>
      </c>
      <c r="Z331" s="141"/>
      <c r="AA331" s="141"/>
      <c r="AB331" s="142" t="s">
        <v>412</v>
      </c>
      <c r="AC331" s="141"/>
      <c r="AD331" s="133" t="s">
        <v>412</v>
      </c>
      <c r="AE331" s="142"/>
      <c r="AF331" s="141"/>
      <c r="AG331" s="133"/>
      <c r="AH331" s="133"/>
      <c r="AI331" s="133"/>
      <c r="AJ331" s="133"/>
      <c r="AK331" s="133"/>
      <c r="AL331" s="133"/>
      <c r="AM331" s="133"/>
      <c r="AN331" s="133"/>
      <c r="AO331" s="143" t="s">
        <v>414</v>
      </c>
    </row>
    <row r="332" spans="1:41" ht="15" customHeight="1">
      <c r="A332" s="144">
        <v>330</v>
      </c>
      <c r="B332" s="59" t="s">
        <v>400</v>
      </c>
      <c r="C332" s="59" t="s">
        <v>2425</v>
      </c>
      <c r="D332" s="59" t="s">
        <v>2426</v>
      </c>
      <c r="E332" s="145" t="s">
        <v>2427</v>
      </c>
      <c r="F332" s="145" t="s">
        <v>322</v>
      </c>
      <c r="G332" s="146" t="s">
        <v>2428</v>
      </c>
      <c r="H332" s="147" t="s">
        <v>2429</v>
      </c>
      <c r="I332" s="147" t="s">
        <v>2429</v>
      </c>
      <c r="J332" s="59" t="s">
        <v>503</v>
      </c>
      <c r="K332" s="147" t="s">
        <v>2430</v>
      </c>
      <c r="L332" s="148">
        <v>100000000</v>
      </c>
      <c r="M332" s="149">
        <v>75000000</v>
      </c>
      <c r="N332" s="149">
        <v>10000000</v>
      </c>
      <c r="O332" s="150">
        <v>8500000</v>
      </c>
      <c r="P332" s="59" t="s">
        <v>408</v>
      </c>
      <c r="Q332" s="59" t="s">
        <v>409</v>
      </c>
      <c r="R332" s="59"/>
      <c r="S332" s="59"/>
      <c r="T332" s="145" t="s">
        <v>410</v>
      </c>
      <c r="U332" s="59" t="s">
        <v>410</v>
      </c>
      <c r="V332" s="59" t="s">
        <v>410</v>
      </c>
      <c r="W332" s="59" t="s">
        <v>411</v>
      </c>
      <c r="X332" s="59" t="s">
        <v>412</v>
      </c>
      <c r="Y332" s="151" t="s">
        <v>412</v>
      </c>
      <c r="Z332" s="152"/>
      <c r="AA332" s="152"/>
      <c r="AB332" s="153" t="s">
        <v>412</v>
      </c>
      <c r="AC332" s="153" t="s">
        <v>412</v>
      </c>
      <c r="AD332" s="59"/>
      <c r="AE332" s="153"/>
      <c r="AF332" s="153"/>
      <c r="AG332" s="59"/>
      <c r="AH332" s="59"/>
      <c r="AI332" s="59"/>
      <c r="AJ332" s="59"/>
      <c r="AK332" s="59"/>
      <c r="AL332" s="59"/>
      <c r="AM332" s="59" t="s">
        <v>414</v>
      </c>
      <c r="AN332" s="59" t="s">
        <v>414</v>
      </c>
      <c r="AO332" s="57" t="s">
        <v>414</v>
      </c>
    </row>
    <row r="333" spans="1:41" ht="15" customHeight="1">
      <c r="A333" s="132">
        <v>331</v>
      </c>
      <c r="B333" s="133" t="s">
        <v>400</v>
      </c>
      <c r="C333" s="133" t="s">
        <v>2431</v>
      </c>
      <c r="D333" s="133" t="s">
        <v>2432</v>
      </c>
      <c r="E333" s="134" t="s">
        <v>2433</v>
      </c>
      <c r="F333" s="134" t="s">
        <v>322</v>
      </c>
      <c r="G333" s="135" t="s">
        <v>2434</v>
      </c>
      <c r="H333" s="136" t="s">
        <v>2435</v>
      </c>
      <c r="I333" s="136" t="s">
        <v>2435</v>
      </c>
      <c r="J333" s="133" t="s">
        <v>521</v>
      </c>
      <c r="K333" s="136" t="s">
        <v>2436</v>
      </c>
      <c r="L333" s="137">
        <v>500000000</v>
      </c>
      <c r="M333" s="138">
        <v>375000000</v>
      </c>
      <c r="N333" s="138">
        <v>10000000</v>
      </c>
      <c r="O333" s="139">
        <v>8500000</v>
      </c>
      <c r="P333" s="133" t="s">
        <v>408</v>
      </c>
      <c r="Q333" s="133" t="s">
        <v>409</v>
      </c>
      <c r="R333" s="133"/>
      <c r="S333" s="133"/>
      <c r="T333" s="134" t="s">
        <v>410</v>
      </c>
      <c r="U333" s="133" t="s">
        <v>410</v>
      </c>
      <c r="V333" s="133"/>
      <c r="W333" s="133" t="s">
        <v>411</v>
      </c>
      <c r="X333" s="133" t="s">
        <v>412</v>
      </c>
      <c r="Y333" s="140" t="s">
        <v>412</v>
      </c>
      <c r="Z333" s="141"/>
      <c r="AA333" s="141" t="s">
        <v>412</v>
      </c>
      <c r="AB333" s="142" t="s">
        <v>412</v>
      </c>
      <c r="AC333" s="142" t="s">
        <v>412</v>
      </c>
      <c r="AD333" s="133" t="s">
        <v>412</v>
      </c>
      <c r="AE333" s="142"/>
      <c r="AF333" s="133"/>
      <c r="AG333" s="133"/>
      <c r="AH333" s="133"/>
      <c r="AI333" s="133"/>
      <c r="AJ333" s="133" t="s">
        <v>422</v>
      </c>
      <c r="AK333" s="133"/>
      <c r="AL333" s="133"/>
      <c r="AM333" s="133"/>
      <c r="AN333" s="133" t="s">
        <v>414</v>
      </c>
      <c r="AO333" s="143"/>
    </row>
    <row r="334" spans="1:41" ht="15" customHeight="1">
      <c r="A334" s="144">
        <v>332</v>
      </c>
      <c r="B334" s="59" t="s">
        <v>400</v>
      </c>
      <c r="C334" s="59" t="s">
        <v>2437</v>
      </c>
      <c r="D334" s="59" t="s">
        <v>2438</v>
      </c>
      <c r="E334" s="145" t="s">
        <v>2439</v>
      </c>
      <c r="F334" s="145" t="s">
        <v>322</v>
      </c>
      <c r="G334" s="146" t="s">
        <v>2440</v>
      </c>
      <c r="H334" s="147" t="s">
        <v>2441</v>
      </c>
      <c r="I334" s="147" t="s">
        <v>2441</v>
      </c>
      <c r="J334" s="59" t="s">
        <v>503</v>
      </c>
      <c r="K334" s="147" t="s">
        <v>2442</v>
      </c>
      <c r="L334" s="148">
        <v>300000000</v>
      </c>
      <c r="M334" s="149">
        <v>225000000</v>
      </c>
      <c r="N334" s="149">
        <v>20000000</v>
      </c>
      <c r="O334" s="150">
        <v>17000000</v>
      </c>
      <c r="P334" s="59" t="s">
        <v>408</v>
      </c>
      <c r="Q334" s="59" t="s">
        <v>409</v>
      </c>
      <c r="R334" s="59"/>
      <c r="S334" s="59"/>
      <c r="T334" s="145" t="s">
        <v>410</v>
      </c>
      <c r="U334" s="59" t="s">
        <v>410</v>
      </c>
      <c r="V334" s="59"/>
      <c r="W334" s="59" t="s">
        <v>411</v>
      </c>
      <c r="X334" s="59" t="s">
        <v>412</v>
      </c>
      <c r="Y334" s="151" t="s">
        <v>412</v>
      </c>
      <c r="Z334" s="152"/>
      <c r="AA334" s="152"/>
      <c r="AB334" s="152"/>
      <c r="AC334" s="152"/>
      <c r="AD334" s="59"/>
      <c r="AE334" s="153"/>
      <c r="AF334" s="59"/>
      <c r="AG334" s="59"/>
      <c r="AH334" s="59"/>
      <c r="AI334" s="59"/>
      <c r="AJ334" s="59"/>
      <c r="AK334" s="59"/>
      <c r="AL334" s="59"/>
      <c r="AM334" s="59" t="s">
        <v>414</v>
      </c>
      <c r="AN334" s="59"/>
      <c r="AO334" s="57" t="s">
        <v>414</v>
      </c>
    </row>
    <row r="335" spans="1:41" ht="15" customHeight="1">
      <c r="A335" s="132">
        <v>333</v>
      </c>
      <c r="B335" s="140" t="s">
        <v>400</v>
      </c>
      <c r="C335" s="134" t="s">
        <v>2443</v>
      </c>
      <c r="D335" s="134" t="s">
        <v>2444</v>
      </c>
      <c r="E335" s="134" t="s">
        <v>2445</v>
      </c>
      <c r="F335" s="134" t="s">
        <v>571</v>
      </c>
      <c r="G335" s="136" t="s">
        <v>2446</v>
      </c>
      <c r="H335" s="136" t="s">
        <v>2447</v>
      </c>
      <c r="I335" s="136" t="s">
        <v>2447</v>
      </c>
      <c r="J335" s="133" t="s">
        <v>503</v>
      </c>
      <c r="K335" s="136" t="s">
        <v>2448</v>
      </c>
      <c r="L335" s="137">
        <v>900000000</v>
      </c>
      <c r="M335" s="138">
        <v>675000000</v>
      </c>
      <c r="N335" s="138">
        <v>20000000</v>
      </c>
      <c r="O335" s="139">
        <v>17000000</v>
      </c>
      <c r="P335" s="140" t="s">
        <v>429</v>
      </c>
      <c r="Q335" s="140" t="s">
        <v>409</v>
      </c>
      <c r="R335" s="140"/>
      <c r="S335" s="133" t="s">
        <v>430</v>
      </c>
      <c r="T335" s="134"/>
      <c r="U335" s="133" t="s">
        <v>410</v>
      </c>
      <c r="V335" s="140"/>
      <c r="W335" s="133" t="s">
        <v>411</v>
      </c>
      <c r="X335" s="133" t="s">
        <v>412</v>
      </c>
      <c r="Y335" s="140"/>
      <c r="Z335" s="140" t="s">
        <v>412</v>
      </c>
      <c r="AA335" s="140" t="s">
        <v>412</v>
      </c>
      <c r="AB335" s="133" t="s">
        <v>412</v>
      </c>
      <c r="AC335" s="133" t="s">
        <v>412</v>
      </c>
      <c r="AD335" s="134"/>
      <c r="AE335" s="133"/>
      <c r="AF335" s="140"/>
      <c r="AG335" s="133"/>
      <c r="AH335" s="140"/>
      <c r="AI335" s="140"/>
      <c r="AJ335" s="133" t="s">
        <v>422</v>
      </c>
      <c r="AK335" s="140"/>
      <c r="AL335" s="140"/>
      <c r="AM335" s="133" t="s">
        <v>414</v>
      </c>
      <c r="AN335" s="140"/>
      <c r="AO335" s="143" t="s">
        <v>414</v>
      </c>
    </row>
    <row r="336" spans="1:41" ht="15" customHeight="1">
      <c r="A336" s="144">
        <v>334</v>
      </c>
      <c r="B336" s="59" t="s">
        <v>400</v>
      </c>
      <c r="C336" s="59" t="s">
        <v>2449</v>
      </c>
      <c r="D336" s="59" t="s">
        <v>2450</v>
      </c>
      <c r="E336" s="145" t="s">
        <v>2451</v>
      </c>
      <c r="F336" s="145" t="s">
        <v>485</v>
      </c>
      <c r="G336" s="146" t="s">
        <v>2452</v>
      </c>
      <c r="H336" s="147" t="s">
        <v>2453</v>
      </c>
      <c r="I336" s="147" t="s">
        <v>2453</v>
      </c>
      <c r="J336" s="59" t="s">
        <v>420</v>
      </c>
      <c r="K336" s="147" t="s">
        <v>1024</v>
      </c>
      <c r="L336" s="148">
        <v>500000000</v>
      </c>
      <c r="M336" s="149">
        <v>375000000</v>
      </c>
      <c r="N336" s="149">
        <v>10000000</v>
      </c>
      <c r="O336" s="150">
        <v>8500000</v>
      </c>
      <c r="P336" s="59" t="s">
        <v>409</v>
      </c>
      <c r="Q336" s="59"/>
      <c r="R336" s="59"/>
      <c r="S336" s="59"/>
      <c r="T336" s="145" t="s">
        <v>410</v>
      </c>
      <c r="U336" s="59" t="s">
        <v>410</v>
      </c>
      <c r="V336" s="59" t="s">
        <v>410</v>
      </c>
      <c r="W336" s="59" t="s">
        <v>411</v>
      </c>
      <c r="X336" s="59" t="s">
        <v>412</v>
      </c>
      <c r="Y336" s="151" t="s">
        <v>412</v>
      </c>
      <c r="Z336" s="152"/>
      <c r="AA336" s="152"/>
      <c r="AB336" s="153" t="s">
        <v>412</v>
      </c>
      <c r="AC336" s="152"/>
      <c r="AD336" s="59"/>
      <c r="AE336" s="153"/>
      <c r="AF336" s="153"/>
      <c r="AG336" s="59"/>
      <c r="AH336" s="59"/>
      <c r="AI336" s="59"/>
      <c r="AJ336" s="59"/>
      <c r="AK336" s="59"/>
      <c r="AL336" s="59" t="s">
        <v>433</v>
      </c>
      <c r="AM336" s="59" t="s">
        <v>414</v>
      </c>
      <c r="AN336" s="59" t="s">
        <v>414</v>
      </c>
      <c r="AO336" s="57" t="s">
        <v>414</v>
      </c>
    </row>
    <row r="337" spans="1:41" ht="15" customHeight="1">
      <c r="A337" s="132">
        <v>335</v>
      </c>
      <c r="B337" s="140" t="s">
        <v>400</v>
      </c>
      <c r="C337" s="133" t="s">
        <v>2454</v>
      </c>
      <c r="D337" s="134" t="s">
        <v>2455</v>
      </c>
      <c r="E337" s="134" t="s">
        <v>2456</v>
      </c>
      <c r="F337" s="134" t="s">
        <v>493</v>
      </c>
      <c r="G337" s="135" t="s">
        <v>2457</v>
      </c>
      <c r="H337" s="154" t="s">
        <v>2458</v>
      </c>
      <c r="I337" s="154" t="s">
        <v>2458</v>
      </c>
      <c r="J337" s="133" t="s">
        <v>503</v>
      </c>
      <c r="K337" s="154" t="s">
        <v>2459</v>
      </c>
      <c r="L337" s="137">
        <v>900000000</v>
      </c>
      <c r="M337" s="138">
        <v>675000000</v>
      </c>
      <c r="N337" s="138">
        <v>40000000</v>
      </c>
      <c r="O337" s="139">
        <v>34000000</v>
      </c>
      <c r="P337" s="140" t="s">
        <v>408</v>
      </c>
      <c r="Q337" s="140" t="s">
        <v>409</v>
      </c>
      <c r="R337" s="140" t="s">
        <v>429</v>
      </c>
      <c r="S337" s="133" t="s">
        <v>430</v>
      </c>
      <c r="T337" s="134" t="s">
        <v>410</v>
      </c>
      <c r="U337" s="133" t="s">
        <v>410</v>
      </c>
      <c r="V337" s="133" t="s">
        <v>410</v>
      </c>
      <c r="W337" s="133" t="s">
        <v>411</v>
      </c>
      <c r="X337" s="140"/>
      <c r="Y337" s="140"/>
      <c r="Z337" s="141" t="s">
        <v>412</v>
      </c>
      <c r="AA337" s="141"/>
      <c r="AB337" s="141"/>
      <c r="AC337" s="142" t="s">
        <v>412</v>
      </c>
      <c r="AD337" s="133" t="s">
        <v>412</v>
      </c>
      <c r="AE337" s="142"/>
      <c r="AF337" s="142" t="s">
        <v>412</v>
      </c>
      <c r="AG337" s="133"/>
      <c r="AH337" s="133"/>
      <c r="AI337" s="133"/>
      <c r="AJ337" s="133"/>
      <c r="AK337" s="133"/>
      <c r="AL337" s="133"/>
      <c r="AM337" s="133" t="s">
        <v>414</v>
      </c>
      <c r="AN337" s="133" t="s">
        <v>414</v>
      </c>
      <c r="AO337" s="143" t="s">
        <v>414</v>
      </c>
    </row>
    <row r="338" spans="1:41" ht="15" customHeight="1">
      <c r="A338" s="144">
        <v>336</v>
      </c>
      <c r="B338" s="59" t="s">
        <v>400</v>
      </c>
      <c r="C338" s="59" t="s">
        <v>2460</v>
      </c>
      <c r="D338" s="59" t="s">
        <v>2461</v>
      </c>
      <c r="E338" s="145" t="s">
        <v>2462</v>
      </c>
      <c r="F338" s="145" t="s">
        <v>322</v>
      </c>
      <c r="G338" s="146" t="s">
        <v>2463</v>
      </c>
      <c r="H338" s="157" t="s">
        <v>2464</v>
      </c>
      <c r="I338" s="147" t="s">
        <v>2465</v>
      </c>
      <c r="J338" s="59" t="s">
        <v>452</v>
      </c>
      <c r="K338" s="147" t="s">
        <v>2466</v>
      </c>
      <c r="L338" s="148">
        <v>400000000</v>
      </c>
      <c r="M338" s="149">
        <v>300000000</v>
      </c>
      <c r="N338" s="149">
        <v>20000000</v>
      </c>
      <c r="O338" s="150">
        <v>17000000</v>
      </c>
      <c r="P338" s="59" t="s">
        <v>408</v>
      </c>
      <c r="Q338" s="59" t="s">
        <v>409</v>
      </c>
      <c r="R338" s="59"/>
      <c r="S338" s="59"/>
      <c r="T338" s="145" t="s">
        <v>410</v>
      </c>
      <c r="U338" s="59" t="s">
        <v>410</v>
      </c>
      <c r="V338" s="59" t="s">
        <v>410</v>
      </c>
      <c r="W338" s="59" t="s">
        <v>411</v>
      </c>
      <c r="X338" s="59" t="s">
        <v>412</v>
      </c>
      <c r="Y338" s="151" t="s">
        <v>412</v>
      </c>
      <c r="Z338" s="152"/>
      <c r="AA338" s="152"/>
      <c r="AB338" s="152"/>
      <c r="AC338" s="152"/>
      <c r="AD338" s="59" t="s">
        <v>412</v>
      </c>
      <c r="AE338" s="153" t="s">
        <v>412</v>
      </c>
      <c r="AF338" s="59"/>
      <c r="AG338" s="59"/>
      <c r="AH338" s="59"/>
      <c r="AI338" s="59"/>
      <c r="AJ338" s="59"/>
      <c r="AK338" s="59" t="s">
        <v>432</v>
      </c>
      <c r="AL338" s="59"/>
      <c r="AM338" s="59" t="s">
        <v>414</v>
      </c>
      <c r="AN338" s="59"/>
      <c r="AO338" s="57" t="s">
        <v>414</v>
      </c>
    </row>
    <row r="339" spans="1:41" ht="15" customHeight="1">
      <c r="A339" s="132">
        <v>337</v>
      </c>
      <c r="B339" s="133" t="s">
        <v>400</v>
      </c>
      <c r="C339" s="133" t="s">
        <v>2467</v>
      </c>
      <c r="D339" s="133" t="s">
        <v>2468</v>
      </c>
      <c r="E339" s="134" t="s">
        <v>2469</v>
      </c>
      <c r="F339" s="158" t="s">
        <v>322</v>
      </c>
      <c r="G339" s="135" t="s">
        <v>2470</v>
      </c>
      <c r="H339" s="136" t="s">
        <v>2471</v>
      </c>
      <c r="I339" s="136" t="s">
        <v>2471</v>
      </c>
      <c r="J339" s="133" t="s">
        <v>730</v>
      </c>
      <c r="K339" s="136" t="s">
        <v>2472</v>
      </c>
      <c r="L339" s="137">
        <v>100000000</v>
      </c>
      <c r="M339" s="138">
        <v>75000000</v>
      </c>
      <c r="N339" s="138">
        <v>60000000</v>
      </c>
      <c r="O339" s="139">
        <v>51000000</v>
      </c>
      <c r="P339" s="133" t="s">
        <v>408</v>
      </c>
      <c r="Q339" s="133" t="s">
        <v>409</v>
      </c>
      <c r="R339" s="133"/>
      <c r="S339" s="133"/>
      <c r="T339" s="134" t="s">
        <v>410</v>
      </c>
      <c r="U339" s="133" t="s">
        <v>410</v>
      </c>
      <c r="V339" s="133"/>
      <c r="W339" s="133" t="s">
        <v>411</v>
      </c>
      <c r="X339" s="133" t="s">
        <v>412</v>
      </c>
      <c r="Y339" s="140" t="s">
        <v>412</v>
      </c>
      <c r="Z339" s="141"/>
      <c r="AA339" s="141"/>
      <c r="AB339" s="141"/>
      <c r="AC339" s="142" t="s">
        <v>412</v>
      </c>
      <c r="AD339" s="133" t="s">
        <v>412</v>
      </c>
      <c r="AE339" s="142"/>
      <c r="AF339" s="133"/>
      <c r="AG339" s="133"/>
      <c r="AH339" s="133"/>
      <c r="AI339" s="133"/>
      <c r="AJ339" s="133"/>
      <c r="AK339" s="133"/>
      <c r="AL339" s="133"/>
      <c r="AM339" s="133" t="s">
        <v>414</v>
      </c>
      <c r="AN339" s="133" t="s">
        <v>414</v>
      </c>
      <c r="AO339" s="143" t="s">
        <v>414</v>
      </c>
    </row>
    <row r="340" spans="1:41" ht="15" customHeight="1">
      <c r="A340" s="144">
        <v>338</v>
      </c>
      <c r="B340" s="151" t="s">
        <v>400</v>
      </c>
      <c r="C340" s="59" t="s">
        <v>2473</v>
      </c>
      <c r="D340" s="145" t="s">
        <v>2474</v>
      </c>
      <c r="E340" s="145" t="s">
        <v>2475</v>
      </c>
      <c r="F340" s="145" t="s">
        <v>322</v>
      </c>
      <c r="G340" s="147" t="s">
        <v>2476</v>
      </c>
      <c r="H340" s="147" t="s">
        <v>2477</v>
      </c>
      <c r="I340" s="147" t="s">
        <v>2477</v>
      </c>
      <c r="J340" s="59" t="s">
        <v>452</v>
      </c>
      <c r="K340" s="147" t="s">
        <v>2478</v>
      </c>
      <c r="L340" s="148">
        <v>900000000</v>
      </c>
      <c r="M340" s="149">
        <v>675000000</v>
      </c>
      <c r="N340" s="149">
        <v>10000000</v>
      </c>
      <c r="O340" s="150">
        <v>8500000</v>
      </c>
      <c r="P340" s="59" t="s">
        <v>408</v>
      </c>
      <c r="Q340" s="59" t="s">
        <v>409</v>
      </c>
      <c r="R340" s="59"/>
      <c r="S340" s="59" t="s">
        <v>430</v>
      </c>
      <c r="T340" s="145"/>
      <c r="U340" s="151"/>
      <c r="V340" s="151"/>
      <c r="W340" s="59"/>
      <c r="X340" s="59" t="s">
        <v>412</v>
      </c>
      <c r="Y340" s="151" t="s">
        <v>412</v>
      </c>
      <c r="Z340" s="151"/>
      <c r="AA340" s="151" t="s">
        <v>412</v>
      </c>
      <c r="AB340" s="59" t="s">
        <v>412</v>
      </c>
      <c r="AC340" s="151"/>
      <c r="AD340" s="59"/>
      <c r="AE340" s="59"/>
      <c r="AF340" s="151"/>
      <c r="AG340" s="59" t="s">
        <v>413</v>
      </c>
      <c r="AH340" s="151"/>
      <c r="AI340" s="151"/>
      <c r="AJ340" s="59" t="s">
        <v>422</v>
      </c>
      <c r="AK340" s="151"/>
      <c r="AL340" s="151"/>
      <c r="AM340" s="59" t="s">
        <v>414</v>
      </c>
      <c r="AN340" s="59" t="s">
        <v>414</v>
      </c>
      <c r="AO340" s="57" t="s">
        <v>414</v>
      </c>
    </row>
    <row r="341" spans="1:41" ht="15" customHeight="1">
      <c r="A341" s="132">
        <v>339</v>
      </c>
      <c r="B341" s="133" t="s">
        <v>400</v>
      </c>
      <c r="C341" s="133" t="s">
        <v>2479</v>
      </c>
      <c r="D341" s="133" t="s">
        <v>2480</v>
      </c>
      <c r="E341" s="134" t="s">
        <v>2481</v>
      </c>
      <c r="F341" s="158" t="s">
        <v>322</v>
      </c>
      <c r="G341" s="164" t="s">
        <v>2482</v>
      </c>
      <c r="H341" s="136" t="s">
        <v>2483</v>
      </c>
      <c r="I341" s="136" t="s">
        <v>2483</v>
      </c>
      <c r="J341" s="133" t="s">
        <v>730</v>
      </c>
      <c r="K341" s="136" t="s">
        <v>2484</v>
      </c>
      <c r="L341" s="137">
        <v>300000000</v>
      </c>
      <c r="M341" s="138">
        <v>225000000</v>
      </c>
      <c r="N341" s="138">
        <v>20000000</v>
      </c>
      <c r="O341" s="139">
        <v>17000000</v>
      </c>
      <c r="P341" s="133" t="s">
        <v>408</v>
      </c>
      <c r="Q341" s="133" t="s">
        <v>409</v>
      </c>
      <c r="R341" s="133"/>
      <c r="S341" s="133"/>
      <c r="T341" s="134" t="s">
        <v>410</v>
      </c>
      <c r="U341" s="133" t="s">
        <v>410</v>
      </c>
      <c r="V341" s="133" t="s">
        <v>410</v>
      </c>
      <c r="W341" s="133" t="s">
        <v>411</v>
      </c>
      <c r="X341" s="133" t="s">
        <v>412</v>
      </c>
      <c r="Y341" s="140" t="s">
        <v>412</v>
      </c>
      <c r="Z341" s="141"/>
      <c r="AA341" s="141" t="s">
        <v>412</v>
      </c>
      <c r="AB341" s="142" t="s">
        <v>412</v>
      </c>
      <c r="AC341" s="142" t="s">
        <v>412</v>
      </c>
      <c r="AD341" s="133"/>
      <c r="AE341" s="142"/>
      <c r="AF341" s="133" t="s">
        <v>412</v>
      </c>
      <c r="AG341" s="133" t="s">
        <v>431</v>
      </c>
      <c r="AH341" s="133"/>
      <c r="AI341" s="133"/>
      <c r="AJ341" s="133" t="s">
        <v>422</v>
      </c>
      <c r="AK341" s="133"/>
      <c r="AL341" s="133"/>
      <c r="AM341" s="133" t="s">
        <v>414</v>
      </c>
      <c r="AN341" s="133" t="s">
        <v>414</v>
      </c>
      <c r="AO341" s="143" t="s">
        <v>414</v>
      </c>
    </row>
    <row r="342" spans="1:41" ht="15" customHeight="1">
      <c r="A342" s="144">
        <v>340</v>
      </c>
      <c r="B342" s="59" t="s">
        <v>400</v>
      </c>
      <c r="C342" s="59" t="s">
        <v>2485</v>
      </c>
      <c r="D342" s="59" t="s">
        <v>2486</v>
      </c>
      <c r="E342" s="145" t="s">
        <v>2487</v>
      </c>
      <c r="F342" s="145" t="s">
        <v>493</v>
      </c>
      <c r="G342" s="146" t="s">
        <v>2488</v>
      </c>
      <c r="H342" s="147" t="s">
        <v>2489</v>
      </c>
      <c r="I342" s="147" t="s">
        <v>2489</v>
      </c>
      <c r="J342" s="59" t="s">
        <v>420</v>
      </c>
      <c r="K342" s="147" t="s">
        <v>2490</v>
      </c>
      <c r="L342" s="148">
        <v>800000000</v>
      </c>
      <c r="M342" s="149">
        <v>600000000</v>
      </c>
      <c r="N342" s="149">
        <v>30000000</v>
      </c>
      <c r="O342" s="150">
        <v>25500000</v>
      </c>
      <c r="P342" s="59" t="s">
        <v>408</v>
      </c>
      <c r="Q342" s="59" t="s">
        <v>409</v>
      </c>
      <c r="R342" s="59" t="s">
        <v>429</v>
      </c>
      <c r="S342" s="59" t="s">
        <v>430</v>
      </c>
      <c r="T342" s="145" t="s">
        <v>410</v>
      </c>
      <c r="U342" s="59" t="s">
        <v>410</v>
      </c>
      <c r="V342" s="59"/>
      <c r="W342" s="59" t="s">
        <v>411</v>
      </c>
      <c r="X342" s="59"/>
      <c r="Y342" s="151"/>
      <c r="Z342" s="152" t="s">
        <v>412</v>
      </c>
      <c r="AA342" s="152" t="s">
        <v>412</v>
      </c>
      <c r="AB342" s="152"/>
      <c r="AC342" s="153" t="s">
        <v>412</v>
      </c>
      <c r="AD342" s="59"/>
      <c r="AE342" s="153"/>
      <c r="AF342" s="59" t="s">
        <v>412</v>
      </c>
      <c r="AG342" s="59"/>
      <c r="AH342" s="59"/>
      <c r="AI342" s="59"/>
      <c r="AJ342" s="59" t="s">
        <v>422</v>
      </c>
      <c r="AK342" s="59"/>
      <c r="AL342" s="59"/>
      <c r="AM342" s="59" t="s">
        <v>414</v>
      </c>
      <c r="AN342" s="59" t="s">
        <v>414</v>
      </c>
      <c r="AO342" s="57"/>
    </row>
    <row r="343" spans="1:41" ht="15" customHeight="1">
      <c r="A343" s="132">
        <v>341</v>
      </c>
      <c r="B343" s="140" t="s">
        <v>400</v>
      </c>
      <c r="C343" s="134" t="s">
        <v>2491</v>
      </c>
      <c r="D343" s="134" t="s">
        <v>2492</v>
      </c>
      <c r="E343" s="134" t="s">
        <v>2493</v>
      </c>
      <c r="F343" s="134" t="s">
        <v>571</v>
      </c>
      <c r="G343" s="136" t="s">
        <v>2494</v>
      </c>
      <c r="H343" s="136" t="s">
        <v>2495</v>
      </c>
      <c r="I343" s="136" t="s">
        <v>2495</v>
      </c>
      <c r="J343" s="133" t="s">
        <v>521</v>
      </c>
      <c r="K343" s="136" t="s">
        <v>2496</v>
      </c>
      <c r="L343" s="137">
        <v>900000000</v>
      </c>
      <c r="M343" s="138">
        <v>675000000</v>
      </c>
      <c r="N343" s="138">
        <v>10000000</v>
      </c>
      <c r="O343" s="139">
        <v>8500000</v>
      </c>
      <c r="P343" s="140" t="s">
        <v>429</v>
      </c>
      <c r="Q343" s="140" t="s">
        <v>409</v>
      </c>
      <c r="R343" s="140"/>
      <c r="S343" s="133" t="s">
        <v>430</v>
      </c>
      <c r="T343" s="134"/>
      <c r="U343" s="133" t="s">
        <v>410</v>
      </c>
      <c r="V343" s="140"/>
      <c r="W343" s="133" t="s">
        <v>411</v>
      </c>
      <c r="X343" s="133" t="s">
        <v>412</v>
      </c>
      <c r="Y343" s="140"/>
      <c r="Z343" s="140" t="s">
        <v>412</v>
      </c>
      <c r="AA343" s="140" t="s">
        <v>412</v>
      </c>
      <c r="AB343" s="140"/>
      <c r="AC343" s="140"/>
      <c r="AD343" s="133" t="s">
        <v>412</v>
      </c>
      <c r="AE343" s="133" t="s">
        <v>412</v>
      </c>
      <c r="AF343" s="140"/>
      <c r="AG343" s="140"/>
      <c r="AH343" s="140"/>
      <c r="AI343" s="133"/>
      <c r="AJ343" s="140"/>
      <c r="AK343" s="140"/>
      <c r="AL343" s="133"/>
      <c r="AM343" s="133" t="s">
        <v>414</v>
      </c>
      <c r="AN343" s="133" t="s">
        <v>414</v>
      </c>
      <c r="AO343" s="161"/>
    </row>
    <row r="344" spans="1:41" ht="15" customHeight="1">
      <c r="A344" s="144">
        <v>342</v>
      </c>
      <c r="B344" s="151" t="s">
        <v>400</v>
      </c>
      <c r="C344" s="145" t="s">
        <v>2497</v>
      </c>
      <c r="D344" s="145" t="s">
        <v>2498</v>
      </c>
      <c r="E344" s="145" t="s">
        <v>2499</v>
      </c>
      <c r="F344" s="145" t="s">
        <v>463</v>
      </c>
      <c r="G344" s="147" t="s">
        <v>2500</v>
      </c>
      <c r="H344" s="147" t="s">
        <v>2501</v>
      </c>
      <c r="I344" s="147" t="s">
        <v>2502</v>
      </c>
      <c r="J344" s="59" t="s">
        <v>521</v>
      </c>
      <c r="K344" s="147" t="s">
        <v>2503</v>
      </c>
      <c r="L344" s="148">
        <v>300000000</v>
      </c>
      <c r="M344" s="149">
        <v>225000000</v>
      </c>
      <c r="N344" s="149">
        <v>20000000</v>
      </c>
      <c r="O344" s="150">
        <v>17000000</v>
      </c>
      <c r="P344" s="151" t="s">
        <v>429</v>
      </c>
      <c r="Q344" s="151" t="s">
        <v>408</v>
      </c>
      <c r="R344" s="151"/>
      <c r="S344" s="59" t="s">
        <v>430</v>
      </c>
      <c r="T344" s="145"/>
      <c r="U344" s="59" t="s">
        <v>410</v>
      </c>
      <c r="V344" s="151"/>
      <c r="W344" s="59" t="s">
        <v>411</v>
      </c>
      <c r="X344" s="59" t="s">
        <v>412</v>
      </c>
      <c r="Y344" s="151" t="s">
        <v>412</v>
      </c>
      <c r="Z344" s="151" t="s">
        <v>412</v>
      </c>
      <c r="AA344" s="151"/>
      <c r="AB344" s="151"/>
      <c r="AC344" s="151"/>
      <c r="AD344" s="145"/>
      <c r="AE344" s="59"/>
      <c r="AF344" s="151"/>
      <c r="AG344" s="59" t="s">
        <v>446</v>
      </c>
      <c r="AH344" s="151"/>
      <c r="AI344" s="151"/>
      <c r="AJ344" s="151"/>
      <c r="AK344" s="151"/>
      <c r="AL344" s="151"/>
      <c r="AM344" s="59" t="s">
        <v>414</v>
      </c>
      <c r="AN344" s="151"/>
      <c r="AO344" s="57" t="s">
        <v>414</v>
      </c>
    </row>
    <row r="345" spans="1:41" ht="15" customHeight="1">
      <c r="A345" s="132">
        <v>343</v>
      </c>
      <c r="B345" s="140" t="s">
        <v>400</v>
      </c>
      <c r="C345" s="133" t="s">
        <v>2504</v>
      </c>
      <c r="D345" s="134">
        <v>6158158491</v>
      </c>
      <c r="E345" s="134" t="s">
        <v>2505</v>
      </c>
      <c r="F345" s="134" t="s">
        <v>425</v>
      </c>
      <c r="G345" s="135" t="s">
        <v>2506</v>
      </c>
      <c r="H345" s="154" t="s">
        <v>2507</v>
      </c>
      <c r="I345" s="154" t="s">
        <v>2507</v>
      </c>
      <c r="J345" s="133" t="s">
        <v>406</v>
      </c>
      <c r="K345" s="154" t="s">
        <v>2508</v>
      </c>
      <c r="L345" s="137">
        <v>100000000</v>
      </c>
      <c r="M345" s="138">
        <v>75000000</v>
      </c>
      <c r="N345" s="138">
        <v>60000000</v>
      </c>
      <c r="O345" s="139">
        <v>51000000</v>
      </c>
      <c r="P345" s="140" t="s">
        <v>409</v>
      </c>
      <c r="Q345" s="140" t="s">
        <v>429</v>
      </c>
      <c r="R345" s="140"/>
      <c r="S345" s="133"/>
      <c r="T345" s="134" t="s">
        <v>410</v>
      </c>
      <c r="U345" s="133" t="s">
        <v>410</v>
      </c>
      <c r="V345" s="140"/>
      <c r="W345" s="133" t="s">
        <v>411</v>
      </c>
      <c r="X345" s="133" t="s">
        <v>412</v>
      </c>
      <c r="Y345" s="133" t="s">
        <v>412</v>
      </c>
      <c r="Z345" s="141"/>
      <c r="AA345" s="141" t="s">
        <v>412</v>
      </c>
      <c r="AB345" s="141"/>
      <c r="AC345" s="141"/>
      <c r="AD345" s="133"/>
      <c r="AE345" s="142"/>
      <c r="AF345" s="141"/>
      <c r="AG345" s="133" t="s">
        <v>413</v>
      </c>
      <c r="AH345" s="133"/>
      <c r="AI345" s="133"/>
      <c r="AJ345" s="133"/>
      <c r="AK345" s="133" t="s">
        <v>432</v>
      </c>
      <c r="AL345" s="133"/>
      <c r="AM345" s="133"/>
      <c r="AN345" s="133" t="s">
        <v>414</v>
      </c>
      <c r="AO345" s="143"/>
    </row>
    <row r="346" spans="1:41" ht="15" customHeight="1">
      <c r="A346" s="144">
        <v>344</v>
      </c>
      <c r="B346" s="59" t="s">
        <v>400</v>
      </c>
      <c r="C346" s="162" t="s">
        <v>2509</v>
      </c>
      <c r="D346" s="59" t="s">
        <v>2510</v>
      </c>
      <c r="E346" s="163" t="s">
        <v>2511</v>
      </c>
      <c r="F346" s="145" t="s">
        <v>322</v>
      </c>
      <c r="G346" s="146" t="s">
        <v>2512</v>
      </c>
      <c r="H346" s="147" t="s">
        <v>2513</v>
      </c>
      <c r="I346" s="147" t="s">
        <v>2514</v>
      </c>
      <c r="J346" s="145" t="s">
        <v>480</v>
      </c>
      <c r="K346" s="147" t="s">
        <v>2515</v>
      </c>
      <c r="L346" s="148">
        <v>800000000</v>
      </c>
      <c r="M346" s="149">
        <v>600000000</v>
      </c>
      <c r="N346" s="149">
        <v>10000000</v>
      </c>
      <c r="O346" s="150">
        <v>8500000</v>
      </c>
      <c r="P346" s="59" t="s">
        <v>408</v>
      </c>
      <c r="Q346" s="59" t="s">
        <v>409</v>
      </c>
      <c r="R346" s="59"/>
      <c r="S346" s="59"/>
      <c r="T346" s="145" t="s">
        <v>410</v>
      </c>
      <c r="U346" s="59" t="s">
        <v>410</v>
      </c>
      <c r="V346" s="59"/>
      <c r="W346" s="59" t="s">
        <v>411</v>
      </c>
      <c r="X346" s="59" t="s">
        <v>412</v>
      </c>
      <c r="Y346" s="151" t="s">
        <v>412</v>
      </c>
      <c r="Z346" s="152"/>
      <c r="AA346" s="153" t="s">
        <v>412</v>
      </c>
      <c r="AB346" s="152"/>
      <c r="AC346" s="152"/>
      <c r="AD346" s="59"/>
      <c r="AE346" s="153"/>
      <c r="AF346" s="59"/>
      <c r="AG346" s="59"/>
      <c r="AH346" s="59"/>
      <c r="AI346" s="59"/>
      <c r="AJ346" s="59"/>
      <c r="AK346" s="59"/>
      <c r="AL346" s="59"/>
      <c r="AM346" s="59" t="s">
        <v>414</v>
      </c>
      <c r="AN346" s="59" t="s">
        <v>414</v>
      </c>
      <c r="AO346" s="57" t="s">
        <v>414</v>
      </c>
    </row>
    <row r="347" spans="1:41" ht="15" customHeight="1">
      <c r="A347" s="132">
        <v>345</v>
      </c>
      <c r="B347" s="133" t="s">
        <v>400</v>
      </c>
      <c r="C347" s="133" t="s">
        <v>2516</v>
      </c>
      <c r="D347" s="133" t="s">
        <v>2517</v>
      </c>
      <c r="E347" s="134" t="s">
        <v>2518</v>
      </c>
      <c r="F347" s="134" t="s">
        <v>322</v>
      </c>
      <c r="G347" s="135" t="s">
        <v>2519</v>
      </c>
      <c r="H347" s="136" t="s">
        <v>2520</v>
      </c>
      <c r="I347" s="136" t="s">
        <v>2520</v>
      </c>
      <c r="J347" s="133" t="s">
        <v>521</v>
      </c>
      <c r="K347" s="136" t="s">
        <v>2521</v>
      </c>
      <c r="L347" s="137">
        <v>600000000</v>
      </c>
      <c r="M347" s="138">
        <v>450000000</v>
      </c>
      <c r="N347" s="138">
        <v>10000000</v>
      </c>
      <c r="O347" s="139">
        <v>8500000</v>
      </c>
      <c r="P347" s="133" t="s">
        <v>408</v>
      </c>
      <c r="Q347" s="133" t="s">
        <v>409</v>
      </c>
      <c r="R347" s="133"/>
      <c r="S347" s="133"/>
      <c r="T347" s="134" t="s">
        <v>410</v>
      </c>
      <c r="U347" s="133" t="s">
        <v>410</v>
      </c>
      <c r="V347" s="133" t="s">
        <v>410</v>
      </c>
      <c r="W347" s="133" t="s">
        <v>411</v>
      </c>
      <c r="X347" s="133" t="s">
        <v>412</v>
      </c>
      <c r="Y347" s="140" t="s">
        <v>412</v>
      </c>
      <c r="Z347" s="141"/>
      <c r="AA347" s="141"/>
      <c r="AB347" s="141"/>
      <c r="AC347" s="141"/>
      <c r="AD347" s="133"/>
      <c r="AE347" s="142"/>
      <c r="AF347" s="133"/>
      <c r="AG347" s="133"/>
      <c r="AH347" s="133"/>
      <c r="AI347" s="133"/>
      <c r="AJ347" s="133"/>
      <c r="AK347" s="133"/>
      <c r="AL347" s="133"/>
      <c r="AM347" s="133" t="s">
        <v>414</v>
      </c>
      <c r="AN347" s="133"/>
      <c r="AO347" s="143" t="s">
        <v>414</v>
      </c>
    </row>
    <row r="348" spans="1:41" ht="15" customHeight="1">
      <c r="A348" s="144">
        <v>346</v>
      </c>
      <c r="B348" s="151" t="s">
        <v>400</v>
      </c>
      <c r="C348" s="59" t="s">
        <v>2522</v>
      </c>
      <c r="D348" s="145" t="s">
        <v>2523</v>
      </c>
      <c r="E348" s="145" t="s">
        <v>2524</v>
      </c>
      <c r="F348" s="145" t="s">
        <v>425</v>
      </c>
      <c r="G348" s="146" t="s">
        <v>2525</v>
      </c>
      <c r="H348" s="157" t="s">
        <v>2526</v>
      </c>
      <c r="I348" s="157" t="s">
        <v>2527</v>
      </c>
      <c r="J348" s="59" t="s">
        <v>406</v>
      </c>
      <c r="K348" s="157" t="s">
        <v>2528</v>
      </c>
      <c r="L348" s="148">
        <v>300000000</v>
      </c>
      <c r="M348" s="149">
        <v>225000000</v>
      </c>
      <c r="N348" s="149">
        <v>10000000</v>
      </c>
      <c r="O348" s="150">
        <v>8500000</v>
      </c>
      <c r="P348" s="151" t="s">
        <v>409</v>
      </c>
      <c r="Q348" s="151" t="s">
        <v>429</v>
      </c>
      <c r="R348" s="151"/>
      <c r="S348" s="59" t="s">
        <v>430</v>
      </c>
      <c r="T348" s="145" t="s">
        <v>410</v>
      </c>
      <c r="U348" s="59" t="s">
        <v>410</v>
      </c>
      <c r="V348" s="59" t="s">
        <v>410</v>
      </c>
      <c r="W348" s="59" t="s">
        <v>411</v>
      </c>
      <c r="X348" s="59" t="s">
        <v>412</v>
      </c>
      <c r="Y348" s="59" t="s">
        <v>412</v>
      </c>
      <c r="Z348" s="152"/>
      <c r="AA348" s="152" t="s">
        <v>412</v>
      </c>
      <c r="AB348" s="153" t="s">
        <v>412</v>
      </c>
      <c r="AC348" s="152"/>
      <c r="AD348" s="59"/>
      <c r="AE348" s="153"/>
      <c r="AF348" s="152"/>
      <c r="AG348" s="59"/>
      <c r="AH348" s="59"/>
      <c r="AI348" s="59"/>
      <c r="AJ348" s="59"/>
      <c r="AK348" s="59" t="s">
        <v>432</v>
      </c>
      <c r="AL348" s="59"/>
      <c r="AM348" s="59"/>
      <c r="AN348" s="59" t="s">
        <v>414</v>
      </c>
      <c r="AO348" s="57"/>
    </row>
    <row r="349" spans="1:41" ht="15" customHeight="1">
      <c r="A349" s="132">
        <v>347</v>
      </c>
      <c r="B349" s="133" t="s">
        <v>400</v>
      </c>
      <c r="C349" s="133" t="s">
        <v>2529</v>
      </c>
      <c r="D349" s="133" t="s">
        <v>2530</v>
      </c>
      <c r="E349" s="134" t="s">
        <v>2531</v>
      </c>
      <c r="F349" s="158" t="s">
        <v>322</v>
      </c>
      <c r="G349" s="135" t="s">
        <v>2532</v>
      </c>
      <c r="H349" s="136" t="s">
        <v>2533</v>
      </c>
      <c r="I349" s="136" t="s">
        <v>2533</v>
      </c>
      <c r="J349" s="133" t="s">
        <v>730</v>
      </c>
      <c r="K349" s="136" t="s">
        <v>1557</v>
      </c>
      <c r="L349" s="137">
        <v>600000000</v>
      </c>
      <c r="M349" s="138">
        <v>450000000</v>
      </c>
      <c r="N349" s="138">
        <v>10000000</v>
      </c>
      <c r="O349" s="139">
        <v>8500000</v>
      </c>
      <c r="P349" s="133" t="s">
        <v>408</v>
      </c>
      <c r="Q349" s="133" t="s">
        <v>409</v>
      </c>
      <c r="R349" s="133"/>
      <c r="S349" s="133"/>
      <c r="T349" s="134" t="s">
        <v>410</v>
      </c>
      <c r="U349" s="133" t="s">
        <v>410</v>
      </c>
      <c r="V349" s="133" t="s">
        <v>410</v>
      </c>
      <c r="W349" s="133" t="s">
        <v>411</v>
      </c>
      <c r="X349" s="133" t="s">
        <v>412</v>
      </c>
      <c r="Y349" s="140" t="s">
        <v>412</v>
      </c>
      <c r="Z349" s="141"/>
      <c r="AA349" s="141" t="s">
        <v>412</v>
      </c>
      <c r="AB349" s="142" t="s">
        <v>412</v>
      </c>
      <c r="AC349" s="141"/>
      <c r="AD349" s="133"/>
      <c r="AE349" s="142"/>
      <c r="AF349" s="133"/>
      <c r="AG349" s="133"/>
      <c r="AH349" s="133"/>
      <c r="AI349" s="133"/>
      <c r="AJ349" s="133"/>
      <c r="AK349" s="133" t="s">
        <v>432</v>
      </c>
      <c r="AL349" s="133"/>
      <c r="AM349" s="133" t="s">
        <v>414</v>
      </c>
      <c r="AN349" s="133" t="s">
        <v>414</v>
      </c>
      <c r="AO349" s="143" t="s">
        <v>414</v>
      </c>
    </row>
    <row r="350" spans="1:41" ht="15" customHeight="1">
      <c r="A350" s="144">
        <v>348</v>
      </c>
      <c r="B350" s="151" t="s">
        <v>400</v>
      </c>
      <c r="C350" s="59" t="s">
        <v>2534</v>
      </c>
      <c r="D350" s="145" t="s">
        <v>2535</v>
      </c>
      <c r="E350" s="145" t="s">
        <v>2536</v>
      </c>
      <c r="F350" s="145" t="s">
        <v>493</v>
      </c>
      <c r="G350" s="146" t="s">
        <v>2537</v>
      </c>
      <c r="H350" s="157" t="s">
        <v>2538</v>
      </c>
      <c r="I350" s="157" t="s">
        <v>2538</v>
      </c>
      <c r="J350" s="59" t="s">
        <v>521</v>
      </c>
      <c r="K350" s="157" t="s">
        <v>1664</v>
      </c>
      <c r="L350" s="148">
        <v>300000000</v>
      </c>
      <c r="M350" s="149">
        <v>225000000</v>
      </c>
      <c r="N350" s="149">
        <v>10000000</v>
      </c>
      <c r="O350" s="150">
        <v>8500000</v>
      </c>
      <c r="P350" s="151" t="s">
        <v>408</v>
      </c>
      <c r="Q350" s="151" t="s">
        <v>409</v>
      </c>
      <c r="R350" s="151" t="s">
        <v>429</v>
      </c>
      <c r="S350" s="59" t="s">
        <v>430</v>
      </c>
      <c r="T350" s="145" t="s">
        <v>410</v>
      </c>
      <c r="U350" s="59" t="s">
        <v>410</v>
      </c>
      <c r="V350" s="59" t="s">
        <v>410</v>
      </c>
      <c r="W350" s="59" t="s">
        <v>411</v>
      </c>
      <c r="X350" s="151"/>
      <c r="Y350" s="151"/>
      <c r="Z350" s="152" t="s">
        <v>412</v>
      </c>
      <c r="AA350" s="152"/>
      <c r="AB350" s="152"/>
      <c r="AC350" s="153" t="s">
        <v>412</v>
      </c>
      <c r="AD350" s="59"/>
      <c r="AE350" s="153"/>
      <c r="AF350" s="152"/>
      <c r="AG350" s="59"/>
      <c r="AH350" s="59"/>
      <c r="AI350" s="59"/>
      <c r="AJ350" s="59"/>
      <c r="AK350" s="59"/>
      <c r="AL350" s="59"/>
      <c r="AM350" s="59"/>
      <c r="AN350" s="59" t="s">
        <v>414</v>
      </c>
      <c r="AO350" s="57"/>
    </row>
    <row r="351" spans="1:41" ht="15" customHeight="1">
      <c r="A351" s="132">
        <v>349</v>
      </c>
      <c r="B351" s="140" t="s">
        <v>400</v>
      </c>
      <c r="C351" s="133" t="s">
        <v>2539</v>
      </c>
      <c r="D351" s="134" t="s">
        <v>2540</v>
      </c>
      <c r="E351" s="134" t="s">
        <v>2541</v>
      </c>
      <c r="F351" s="134" t="s">
        <v>425</v>
      </c>
      <c r="G351" s="135" t="s">
        <v>2542</v>
      </c>
      <c r="H351" s="154" t="s">
        <v>2543</v>
      </c>
      <c r="I351" s="154" t="s">
        <v>2544</v>
      </c>
      <c r="J351" s="133" t="s">
        <v>406</v>
      </c>
      <c r="K351" s="154" t="s">
        <v>2545</v>
      </c>
      <c r="L351" s="137">
        <v>300000000</v>
      </c>
      <c r="M351" s="138">
        <v>225000000</v>
      </c>
      <c r="N351" s="138">
        <v>40000000</v>
      </c>
      <c r="O351" s="139">
        <v>34000000</v>
      </c>
      <c r="P351" s="140" t="s">
        <v>409</v>
      </c>
      <c r="Q351" s="140" t="s">
        <v>429</v>
      </c>
      <c r="R351" s="140"/>
      <c r="S351" s="133"/>
      <c r="T351" s="134" t="s">
        <v>410</v>
      </c>
      <c r="U351" s="133" t="s">
        <v>410</v>
      </c>
      <c r="V351" s="140"/>
      <c r="W351" s="133" t="s">
        <v>411</v>
      </c>
      <c r="X351" s="133" t="s">
        <v>412</v>
      </c>
      <c r="Y351" s="133" t="s">
        <v>412</v>
      </c>
      <c r="Z351" s="141"/>
      <c r="AA351" s="141" t="s">
        <v>412</v>
      </c>
      <c r="AB351" s="142" t="s">
        <v>412</v>
      </c>
      <c r="AC351" s="141"/>
      <c r="AD351" s="133"/>
      <c r="AE351" s="142"/>
      <c r="AF351" s="141"/>
      <c r="AG351" s="133"/>
      <c r="AH351" s="133"/>
      <c r="AI351" s="133"/>
      <c r="AJ351" s="133"/>
      <c r="AK351" s="133"/>
      <c r="AL351" s="133"/>
      <c r="AM351" s="133" t="s">
        <v>414</v>
      </c>
      <c r="AN351" s="133" t="s">
        <v>414</v>
      </c>
      <c r="AO351" s="143" t="s">
        <v>414</v>
      </c>
    </row>
    <row r="352" spans="1:41" ht="15" customHeight="1">
      <c r="A352" s="144">
        <v>350</v>
      </c>
      <c r="B352" s="151" t="s">
        <v>400</v>
      </c>
      <c r="C352" s="59" t="s">
        <v>2546</v>
      </c>
      <c r="D352" s="59" t="s">
        <v>2547</v>
      </c>
      <c r="E352" s="145" t="s">
        <v>2548</v>
      </c>
      <c r="F352" s="165" t="s">
        <v>322</v>
      </c>
      <c r="G352" s="146" t="s">
        <v>2549</v>
      </c>
      <c r="H352" s="147" t="s">
        <v>2550</v>
      </c>
      <c r="I352" s="147" t="s">
        <v>2550</v>
      </c>
      <c r="J352" s="59" t="s">
        <v>521</v>
      </c>
      <c r="K352" s="147" t="s">
        <v>2551</v>
      </c>
      <c r="L352" s="148">
        <v>100000000</v>
      </c>
      <c r="M352" s="149">
        <v>75000000</v>
      </c>
      <c r="N352" s="149">
        <v>30000000</v>
      </c>
      <c r="O352" s="150">
        <v>25500000</v>
      </c>
      <c r="P352" s="59" t="s">
        <v>408</v>
      </c>
      <c r="Q352" s="59" t="s">
        <v>409</v>
      </c>
      <c r="R352" s="59"/>
      <c r="S352" s="59"/>
      <c r="T352" s="145" t="s">
        <v>410</v>
      </c>
      <c r="U352" s="59" t="s">
        <v>410</v>
      </c>
      <c r="V352" s="59" t="s">
        <v>410</v>
      </c>
      <c r="W352" s="59" t="s">
        <v>411</v>
      </c>
      <c r="X352" s="59" t="s">
        <v>412</v>
      </c>
      <c r="Y352" s="151" t="s">
        <v>412</v>
      </c>
      <c r="Z352" s="59"/>
      <c r="AA352" s="59"/>
      <c r="AB352" s="59"/>
      <c r="AC352" s="59"/>
      <c r="AD352" s="59" t="s">
        <v>412</v>
      </c>
      <c r="AE352" s="153"/>
      <c r="AF352" s="59"/>
      <c r="AG352" s="59" t="s">
        <v>413</v>
      </c>
      <c r="AH352" s="59"/>
      <c r="AI352" s="59"/>
      <c r="AJ352" s="59"/>
      <c r="AK352" s="59"/>
      <c r="AL352" s="59"/>
      <c r="AM352" s="59" t="s">
        <v>414</v>
      </c>
      <c r="AN352" s="59"/>
      <c r="AO352" s="57"/>
    </row>
    <row r="353" spans="1:41" ht="15" customHeight="1">
      <c r="A353" s="132">
        <v>351</v>
      </c>
      <c r="B353" s="133" t="s">
        <v>400</v>
      </c>
      <c r="C353" s="167" t="s">
        <v>2552</v>
      </c>
      <c r="D353" s="133" t="s">
        <v>2553</v>
      </c>
      <c r="E353" s="168" t="s">
        <v>2554</v>
      </c>
      <c r="F353" s="134" t="s">
        <v>322</v>
      </c>
      <c r="G353" s="135" t="s">
        <v>2555</v>
      </c>
      <c r="H353" s="136" t="s">
        <v>2556</v>
      </c>
      <c r="I353" s="136" t="s">
        <v>2557</v>
      </c>
      <c r="J353" s="134" t="s">
        <v>480</v>
      </c>
      <c r="K353" s="136" t="s">
        <v>2558</v>
      </c>
      <c r="L353" s="137">
        <v>400000000</v>
      </c>
      <c r="M353" s="138">
        <v>300000000</v>
      </c>
      <c r="N353" s="138">
        <v>40000000</v>
      </c>
      <c r="O353" s="139">
        <v>34000000</v>
      </c>
      <c r="P353" s="133" t="s">
        <v>408</v>
      </c>
      <c r="Q353" s="133" t="s">
        <v>409</v>
      </c>
      <c r="R353" s="133"/>
      <c r="S353" s="133"/>
      <c r="T353" s="134" t="s">
        <v>410</v>
      </c>
      <c r="U353" s="133" t="s">
        <v>410</v>
      </c>
      <c r="V353" s="133"/>
      <c r="W353" s="133" t="s">
        <v>411</v>
      </c>
      <c r="X353" s="133" t="s">
        <v>412</v>
      </c>
      <c r="Y353" s="140" t="s">
        <v>412</v>
      </c>
      <c r="Z353" s="141"/>
      <c r="AA353" s="141"/>
      <c r="AB353" s="141"/>
      <c r="AC353" s="142" t="s">
        <v>412</v>
      </c>
      <c r="AD353" s="133"/>
      <c r="AE353" s="142"/>
      <c r="AF353" s="133"/>
      <c r="AG353" s="133"/>
      <c r="AH353" s="133"/>
      <c r="AI353" s="133"/>
      <c r="AJ353" s="133" t="s">
        <v>422</v>
      </c>
      <c r="AK353" s="133"/>
      <c r="AL353" s="133"/>
      <c r="AM353" s="133" t="s">
        <v>414</v>
      </c>
      <c r="AN353" s="133" t="s">
        <v>414</v>
      </c>
      <c r="AO353" s="143" t="s">
        <v>414</v>
      </c>
    </row>
    <row r="354" spans="1:41" ht="15" customHeight="1">
      <c r="A354" s="144">
        <v>352</v>
      </c>
      <c r="B354" s="151" t="s">
        <v>400</v>
      </c>
      <c r="C354" s="59" t="s">
        <v>2559</v>
      </c>
      <c r="D354" s="145" t="s">
        <v>2560</v>
      </c>
      <c r="E354" s="145" t="s">
        <v>2561</v>
      </c>
      <c r="F354" s="145" t="s">
        <v>322</v>
      </c>
      <c r="G354" s="146" t="s">
        <v>2562</v>
      </c>
      <c r="H354" s="157" t="s">
        <v>2563</v>
      </c>
      <c r="I354" s="157" t="s">
        <v>2564</v>
      </c>
      <c r="J354" s="59" t="s">
        <v>542</v>
      </c>
      <c r="K354" s="157" t="s">
        <v>2565</v>
      </c>
      <c r="L354" s="148">
        <v>300000000</v>
      </c>
      <c r="M354" s="149">
        <v>225000000</v>
      </c>
      <c r="N354" s="149">
        <v>20000000</v>
      </c>
      <c r="O354" s="150">
        <v>17000000</v>
      </c>
      <c r="P354" s="151" t="s">
        <v>408</v>
      </c>
      <c r="Q354" s="151" t="s">
        <v>409</v>
      </c>
      <c r="R354" s="151"/>
      <c r="S354" s="59"/>
      <c r="T354" s="145" t="s">
        <v>410</v>
      </c>
      <c r="U354" s="59" t="s">
        <v>410</v>
      </c>
      <c r="V354" s="151"/>
      <c r="W354" s="59" t="s">
        <v>411</v>
      </c>
      <c r="X354" s="59" t="s">
        <v>412</v>
      </c>
      <c r="Y354" s="151" t="s">
        <v>412</v>
      </c>
      <c r="Z354" s="152"/>
      <c r="AA354" s="152" t="s">
        <v>412</v>
      </c>
      <c r="AB354" s="153" t="s">
        <v>412</v>
      </c>
      <c r="AC354" s="152"/>
      <c r="AD354" s="59"/>
      <c r="AE354" s="153"/>
      <c r="AF354" s="153" t="s">
        <v>412</v>
      </c>
      <c r="AG354" s="59" t="s">
        <v>413</v>
      </c>
      <c r="AH354" s="59" t="s">
        <v>431</v>
      </c>
      <c r="AI354" s="59"/>
      <c r="AJ354" s="59" t="s">
        <v>422</v>
      </c>
      <c r="AK354" s="59"/>
      <c r="AL354" s="59"/>
      <c r="AM354" s="59"/>
      <c r="AN354" s="59"/>
      <c r="AO354" s="57"/>
    </row>
    <row r="355" spans="1:41" ht="15" customHeight="1">
      <c r="A355" s="132">
        <v>353</v>
      </c>
      <c r="B355" s="133" t="s">
        <v>400</v>
      </c>
      <c r="C355" s="133" t="s">
        <v>2566</v>
      </c>
      <c r="D355" s="133" t="s">
        <v>2567</v>
      </c>
      <c r="E355" s="134" t="s">
        <v>2568</v>
      </c>
      <c r="F355" s="134" t="s">
        <v>493</v>
      </c>
      <c r="G355" s="135" t="s">
        <v>2569</v>
      </c>
      <c r="H355" s="136" t="s">
        <v>2570</v>
      </c>
      <c r="I355" s="136" t="s">
        <v>2571</v>
      </c>
      <c r="J355" s="133" t="s">
        <v>521</v>
      </c>
      <c r="K355" s="136" t="s">
        <v>2572</v>
      </c>
      <c r="L355" s="137">
        <v>900000000</v>
      </c>
      <c r="M355" s="138">
        <v>675000000</v>
      </c>
      <c r="N355" s="138">
        <v>10000000</v>
      </c>
      <c r="O355" s="139">
        <v>8500000</v>
      </c>
      <c r="P355" s="133" t="s">
        <v>408</v>
      </c>
      <c r="Q355" s="133" t="s">
        <v>409</v>
      </c>
      <c r="R355" s="133" t="s">
        <v>429</v>
      </c>
      <c r="S355" s="133" t="s">
        <v>430</v>
      </c>
      <c r="T355" s="134" t="s">
        <v>410</v>
      </c>
      <c r="U355" s="133" t="s">
        <v>410</v>
      </c>
      <c r="V355" s="133" t="s">
        <v>410</v>
      </c>
      <c r="W355" s="133" t="s">
        <v>411</v>
      </c>
      <c r="X355" s="133"/>
      <c r="Y355" s="140"/>
      <c r="Z355" s="141" t="s">
        <v>412</v>
      </c>
      <c r="AA355" s="141" t="s">
        <v>412</v>
      </c>
      <c r="AB355" s="141"/>
      <c r="AC355" s="141"/>
      <c r="AD355" s="133"/>
      <c r="AE355" s="142" t="s">
        <v>412</v>
      </c>
      <c r="AF355" s="133"/>
      <c r="AG355" s="133"/>
      <c r="AH355" s="133"/>
      <c r="AI355" s="133"/>
      <c r="AJ355" s="133"/>
      <c r="AK355" s="133"/>
      <c r="AL355" s="133"/>
      <c r="AM355" s="133" t="s">
        <v>414</v>
      </c>
      <c r="AN355" s="133"/>
      <c r="AO355" s="143" t="s">
        <v>414</v>
      </c>
    </row>
    <row r="356" spans="1:41" ht="15" customHeight="1">
      <c r="A356" s="144">
        <v>354</v>
      </c>
      <c r="B356" s="59" t="s">
        <v>400</v>
      </c>
      <c r="C356" s="59" t="s">
        <v>2573</v>
      </c>
      <c r="D356" s="59" t="s">
        <v>2574</v>
      </c>
      <c r="E356" s="145" t="s">
        <v>2575</v>
      </c>
      <c r="F356" s="145" t="s">
        <v>322</v>
      </c>
      <c r="G356" s="146" t="s">
        <v>2576</v>
      </c>
      <c r="H356" s="147" t="s">
        <v>2577</v>
      </c>
      <c r="I356" s="147" t="s">
        <v>2577</v>
      </c>
      <c r="J356" s="59" t="s">
        <v>466</v>
      </c>
      <c r="K356" s="147" t="s">
        <v>2578</v>
      </c>
      <c r="L356" s="148">
        <v>400000000</v>
      </c>
      <c r="M356" s="149">
        <v>300000000</v>
      </c>
      <c r="N356" s="149">
        <v>40000000</v>
      </c>
      <c r="O356" s="150">
        <v>34000000</v>
      </c>
      <c r="P356" s="59" t="s">
        <v>408</v>
      </c>
      <c r="Q356" s="59" t="s">
        <v>409</v>
      </c>
      <c r="R356" s="59"/>
      <c r="S356" s="59"/>
      <c r="T356" s="145" t="s">
        <v>410</v>
      </c>
      <c r="U356" s="59" t="s">
        <v>410</v>
      </c>
      <c r="V356" s="59"/>
      <c r="W356" s="59" t="s">
        <v>411</v>
      </c>
      <c r="X356" s="59" t="s">
        <v>412</v>
      </c>
      <c r="Y356" s="151" t="s">
        <v>412</v>
      </c>
      <c r="Z356" s="152"/>
      <c r="AA356" s="152" t="s">
        <v>412</v>
      </c>
      <c r="AB356" s="152"/>
      <c r="AC356" s="152"/>
      <c r="AD356" s="59"/>
      <c r="AE356" s="153"/>
      <c r="AF356" s="59"/>
      <c r="AG356" s="59" t="s">
        <v>446</v>
      </c>
      <c r="AH356" s="59"/>
      <c r="AI356" s="59"/>
      <c r="AJ356" s="59"/>
      <c r="AK356" s="59"/>
      <c r="AL356" s="59"/>
      <c r="AM356" s="59" t="s">
        <v>414</v>
      </c>
      <c r="AN356" s="59" t="s">
        <v>414</v>
      </c>
      <c r="AO356" s="57" t="s">
        <v>414</v>
      </c>
    </row>
    <row r="357" spans="1:41" ht="15" customHeight="1">
      <c r="A357" s="132">
        <v>355</v>
      </c>
      <c r="B357" s="133" t="s">
        <v>400</v>
      </c>
      <c r="C357" s="133" t="s">
        <v>2579</v>
      </c>
      <c r="D357" s="133" t="s">
        <v>2580</v>
      </c>
      <c r="E357" s="134" t="s">
        <v>2581</v>
      </c>
      <c r="F357" s="134" t="s">
        <v>493</v>
      </c>
      <c r="G357" s="135" t="s">
        <v>2582</v>
      </c>
      <c r="H357" s="136" t="s">
        <v>2583</v>
      </c>
      <c r="I357" s="136" t="s">
        <v>2583</v>
      </c>
      <c r="J357" s="133" t="s">
        <v>452</v>
      </c>
      <c r="K357" s="136" t="s">
        <v>2584</v>
      </c>
      <c r="L357" s="137">
        <v>300000000</v>
      </c>
      <c r="M357" s="138">
        <v>225000000</v>
      </c>
      <c r="N357" s="138">
        <v>20000000</v>
      </c>
      <c r="O357" s="139">
        <v>17000000</v>
      </c>
      <c r="P357" s="133" t="s">
        <v>408</v>
      </c>
      <c r="Q357" s="133" t="s">
        <v>409</v>
      </c>
      <c r="R357" s="133" t="s">
        <v>429</v>
      </c>
      <c r="S357" s="133" t="s">
        <v>430</v>
      </c>
      <c r="T357" s="134" t="s">
        <v>410</v>
      </c>
      <c r="U357" s="133" t="s">
        <v>410</v>
      </c>
      <c r="V357" s="133"/>
      <c r="W357" s="133" t="s">
        <v>411</v>
      </c>
      <c r="X357" s="133"/>
      <c r="Y357" s="140"/>
      <c r="Z357" s="141" t="s">
        <v>412</v>
      </c>
      <c r="AA357" s="141" t="s">
        <v>412</v>
      </c>
      <c r="AB357" s="141"/>
      <c r="AC357" s="141"/>
      <c r="AD357" s="133"/>
      <c r="AE357" s="142"/>
      <c r="AF357" s="133"/>
      <c r="AG357" s="133"/>
      <c r="AH357" s="133"/>
      <c r="AI357" s="133"/>
      <c r="AJ357" s="133"/>
      <c r="AK357" s="133"/>
      <c r="AL357" s="133"/>
      <c r="AM357" s="133" t="s">
        <v>414</v>
      </c>
      <c r="AN357" s="133"/>
      <c r="AO357" s="143" t="s">
        <v>414</v>
      </c>
    </row>
    <row r="358" spans="1:41" ht="15" customHeight="1">
      <c r="A358" s="144">
        <v>356</v>
      </c>
      <c r="B358" s="151" t="s">
        <v>400</v>
      </c>
      <c r="C358" s="145" t="s">
        <v>2585</v>
      </c>
      <c r="D358" s="145" t="s">
        <v>2586</v>
      </c>
      <c r="E358" s="145" t="s">
        <v>2587</v>
      </c>
      <c r="F358" s="145" t="s">
        <v>463</v>
      </c>
      <c r="G358" s="147" t="s">
        <v>2588</v>
      </c>
      <c r="H358" s="147" t="s">
        <v>2589</v>
      </c>
      <c r="I358" s="147" t="s">
        <v>2590</v>
      </c>
      <c r="J358" s="59" t="s">
        <v>542</v>
      </c>
      <c r="K358" s="147" t="s">
        <v>2591</v>
      </c>
      <c r="L358" s="148">
        <v>300000000</v>
      </c>
      <c r="M358" s="149">
        <v>225000000</v>
      </c>
      <c r="N358" s="149">
        <v>20000000</v>
      </c>
      <c r="O358" s="150">
        <v>17000000</v>
      </c>
      <c r="P358" s="151" t="s">
        <v>429</v>
      </c>
      <c r="Q358" s="151" t="s">
        <v>408</v>
      </c>
      <c r="R358" s="151"/>
      <c r="S358" s="59" t="s">
        <v>430</v>
      </c>
      <c r="T358" s="145"/>
      <c r="U358" s="59" t="s">
        <v>410</v>
      </c>
      <c r="V358" s="151"/>
      <c r="W358" s="59" t="s">
        <v>411</v>
      </c>
      <c r="X358" s="59" t="s">
        <v>412</v>
      </c>
      <c r="Y358" s="151" t="s">
        <v>412</v>
      </c>
      <c r="Z358" s="151" t="s">
        <v>412</v>
      </c>
      <c r="AA358" s="151" t="s">
        <v>412</v>
      </c>
      <c r="AB358" s="59" t="s">
        <v>412</v>
      </c>
      <c r="AC358" s="59" t="s">
        <v>412</v>
      </c>
      <c r="AD358" s="59" t="s">
        <v>412</v>
      </c>
      <c r="AE358" s="59" t="s">
        <v>412</v>
      </c>
      <c r="AF358" s="59" t="s">
        <v>412</v>
      </c>
      <c r="AG358" s="59" t="s">
        <v>413</v>
      </c>
      <c r="AH358" s="151"/>
      <c r="AI358" s="151"/>
      <c r="AJ358" s="151"/>
      <c r="AK358" s="151"/>
      <c r="AL358" s="151"/>
      <c r="AM358" s="59" t="s">
        <v>414</v>
      </c>
      <c r="AN358" s="151"/>
      <c r="AO358" s="58"/>
    </row>
    <row r="359" spans="1:41" ht="15" customHeight="1">
      <c r="A359" s="132">
        <v>357</v>
      </c>
      <c r="B359" s="140" t="s">
        <v>400</v>
      </c>
      <c r="C359" s="134" t="s">
        <v>2592</v>
      </c>
      <c r="D359" s="134">
        <v>6218145216</v>
      </c>
      <c r="E359" s="134" t="s">
        <v>2593</v>
      </c>
      <c r="F359" s="134" t="s">
        <v>571</v>
      </c>
      <c r="G359" s="136" t="s">
        <v>2594</v>
      </c>
      <c r="H359" s="136" t="s">
        <v>2595</v>
      </c>
      <c r="I359" s="136" t="s">
        <v>2596</v>
      </c>
      <c r="J359" s="133" t="s">
        <v>452</v>
      </c>
      <c r="K359" s="136" t="s">
        <v>2597</v>
      </c>
      <c r="L359" s="137">
        <v>600000000</v>
      </c>
      <c r="M359" s="138">
        <v>450000000</v>
      </c>
      <c r="N359" s="138">
        <v>60000000</v>
      </c>
      <c r="O359" s="139">
        <v>51000000</v>
      </c>
      <c r="P359" s="140" t="s">
        <v>429</v>
      </c>
      <c r="Q359" s="140" t="s">
        <v>409</v>
      </c>
      <c r="R359" s="140"/>
      <c r="S359" s="133" t="s">
        <v>430</v>
      </c>
      <c r="T359" s="134"/>
      <c r="U359" s="133" t="s">
        <v>410</v>
      </c>
      <c r="V359" s="140"/>
      <c r="W359" s="133" t="s">
        <v>411</v>
      </c>
      <c r="X359" s="133" t="s">
        <v>412</v>
      </c>
      <c r="Y359" s="140"/>
      <c r="Z359" s="140" t="s">
        <v>412</v>
      </c>
      <c r="AA359" s="140"/>
      <c r="AB359" s="140"/>
      <c r="AC359" s="140"/>
      <c r="AD359" s="133" t="s">
        <v>412</v>
      </c>
      <c r="AE359" s="133"/>
      <c r="AF359" s="140"/>
      <c r="AG359" s="140"/>
      <c r="AH359" s="133"/>
      <c r="AI359" s="133"/>
      <c r="AJ359" s="140"/>
      <c r="AK359" s="133" t="s">
        <v>432</v>
      </c>
      <c r="AL359" s="133" t="s">
        <v>433</v>
      </c>
      <c r="AM359" s="133" t="s">
        <v>414</v>
      </c>
      <c r="AN359" s="140"/>
      <c r="AO359" s="161"/>
    </row>
    <row r="360" spans="1:41" ht="15" customHeight="1">
      <c r="A360" s="144">
        <v>358</v>
      </c>
      <c r="B360" s="151" t="s">
        <v>400</v>
      </c>
      <c r="C360" s="145" t="s">
        <v>2598</v>
      </c>
      <c r="D360" s="145" t="s">
        <v>2599</v>
      </c>
      <c r="E360" s="145" t="s">
        <v>2600</v>
      </c>
      <c r="F360" s="145" t="s">
        <v>463</v>
      </c>
      <c r="G360" s="147" t="s">
        <v>2601</v>
      </c>
      <c r="H360" s="147" t="s">
        <v>2602</v>
      </c>
      <c r="I360" s="147" t="s">
        <v>2602</v>
      </c>
      <c r="J360" s="59" t="s">
        <v>406</v>
      </c>
      <c r="K360" s="147" t="s">
        <v>2358</v>
      </c>
      <c r="L360" s="148">
        <v>300000000</v>
      </c>
      <c r="M360" s="149">
        <v>225000000</v>
      </c>
      <c r="N360" s="149">
        <v>10000000</v>
      </c>
      <c r="O360" s="150">
        <v>8500000</v>
      </c>
      <c r="P360" s="151" t="s">
        <v>429</v>
      </c>
      <c r="Q360" s="151" t="s">
        <v>408</v>
      </c>
      <c r="R360" s="151"/>
      <c r="S360" s="59" t="s">
        <v>430</v>
      </c>
      <c r="T360" s="145"/>
      <c r="U360" s="59" t="s">
        <v>410</v>
      </c>
      <c r="V360" s="151"/>
      <c r="W360" s="59" t="s">
        <v>411</v>
      </c>
      <c r="X360" s="59" t="s">
        <v>412</v>
      </c>
      <c r="Y360" s="151" t="s">
        <v>412</v>
      </c>
      <c r="Z360" s="151" t="s">
        <v>412</v>
      </c>
      <c r="AA360" s="151"/>
      <c r="AB360" s="59" t="s">
        <v>412</v>
      </c>
      <c r="AC360" s="151"/>
      <c r="AD360" s="59" t="s">
        <v>412</v>
      </c>
      <c r="AE360" s="59"/>
      <c r="AF360" s="151"/>
      <c r="AG360" s="59" t="s">
        <v>413</v>
      </c>
      <c r="AH360" s="59"/>
      <c r="AI360" s="151"/>
      <c r="AJ360" s="59" t="s">
        <v>422</v>
      </c>
      <c r="AK360" s="59" t="s">
        <v>432</v>
      </c>
      <c r="AL360" s="151"/>
      <c r="AM360" s="59" t="s">
        <v>414</v>
      </c>
      <c r="AN360" s="151"/>
      <c r="AO360" s="57" t="s">
        <v>414</v>
      </c>
    </row>
    <row r="361" spans="1:41" ht="15" customHeight="1">
      <c r="A361" s="132">
        <v>359</v>
      </c>
      <c r="B361" s="133" t="s">
        <v>400</v>
      </c>
      <c r="C361" s="133" t="s">
        <v>2603</v>
      </c>
      <c r="D361" s="133" t="s">
        <v>2604</v>
      </c>
      <c r="E361" s="134" t="s">
        <v>2605</v>
      </c>
      <c r="F361" s="134" t="s">
        <v>425</v>
      </c>
      <c r="G361" s="135" t="s">
        <v>2606</v>
      </c>
      <c r="H361" s="136" t="s">
        <v>2607</v>
      </c>
      <c r="I361" s="136" t="s">
        <v>2607</v>
      </c>
      <c r="J361" s="133" t="s">
        <v>503</v>
      </c>
      <c r="K361" s="136" t="s">
        <v>2608</v>
      </c>
      <c r="L361" s="137">
        <v>300000000</v>
      </c>
      <c r="M361" s="138">
        <v>225000000</v>
      </c>
      <c r="N361" s="138">
        <v>10000000</v>
      </c>
      <c r="O361" s="139">
        <v>8500000</v>
      </c>
      <c r="P361" s="133" t="s">
        <v>409</v>
      </c>
      <c r="Q361" s="133" t="s">
        <v>429</v>
      </c>
      <c r="R361" s="133"/>
      <c r="S361" s="133"/>
      <c r="T361" s="134" t="s">
        <v>410</v>
      </c>
      <c r="U361" s="133" t="s">
        <v>410</v>
      </c>
      <c r="V361" s="133" t="s">
        <v>410</v>
      </c>
      <c r="W361" s="133" t="s">
        <v>411</v>
      </c>
      <c r="X361" s="133" t="s">
        <v>412</v>
      </c>
      <c r="Y361" s="133" t="s">
        <v>412</v>
      </c>
      <c r="Z361" s="141"/>
      <c r="AA361" s="141" t="s">
        <v>412</v>
      </c>
      <c r="AB361" s="142" t="s">
        <v>412</v>
      </c>
      <c r="AC361" s="141"/>
      <c r="AD361" s="133"/>
      <c r="AE361" s="142"/>
      <c r="AF361" s="133" t="s">
        <v>412</v>
      </c>
      <c r="AG361" s="133"/>
      <c r="AH361" s="133"/>
      <c r="AI361" s="133"/>
      <c r="AJ361" s="133"/>
      <c r="AK361" s="133"/>
      <c r="AL361" s="133"/>
      <c r="AM361" s="133" t="s">
        <v>414</v>
      </c>
      <c r="AN361" s="133" t="s">
        <v>414</v>
      </c>
      <c r="AO361" s="143" t="s">
        <v>414</v>
      </c>
    </row>
    <row r="362" spans="1:41" ht="15" customHeight="1">
      <c r="A362" s="144">
        <v>360</v>
      </c>
      <c r="B362" s="59" t="s">
        <v>400</v>
      </c>
      <c r="C362" s="145" t="s">
        <v>2609</v>
      </c>
      <c r="D362" s="59" t="s">
        <v>2610</v>
      </c>
      <c r="E362" s="145" t="s">
        <v>2611</v>
      </c>
      <c r="F362" s="145" t="s">
        <v>322</v>
      </c>
      <c r="G362" s="146" t="s">
        <v>2612</v>
      </c>
      <c r="H362" s="147" t="s">
        <v>2613</v>
      </c>
      <c r="I362" s="147" t="s">
        <v>2613</v>
      </c>
      <c r="J362" s="145" t="s">
        <v>643</v>
      </c>
      <c r="K362" s="147" t="s">
        <v>2614</v>
      </c>
      <c r="L362" s="148">
        <v>100000000</v>
      </c>
      <c r="M362" s="149">
        <v>75000000</v>
      </c>
      <c r="N362" s="149">
        <v>10000000</v>
      </c>
      <c r="O362" s="150">
        <v>8500000</v>
      </c>
      <c r="P362" s="59" t="s">
        <v>408</v>
      </c>
      <c r="Q362" s="59" t="s">
        <v>409</v>
      </c>
      <c r="R362" s="59"/>
      <c r="S362" s="59"/>
      <c r="T362" s="145" t="s">
        <v>410</v>
      </c>
      <c r="U362" s="59" t="s">
        <v>410</v>
      </c>
      <c r="V362" s="59"/>
      <c r="W362" s="59" t="s">
        <v>411</v>
      </c>
      <c r="X362" s="59" t="s">
        <v>412</v>
      </c>
      <c r="Y362" s="151" t="s">
        <v>412</v>
      </c>
      <c r="Z362" s="152"/>
      <c r="AA362" s="152"/>
      <c r="AB362" s="152"/>
      <c r="AC362" s="152"/>
      <c r="AD362" s="59"/>
      <c r="AE362" s="153"/>
      <c r="AF362" s="59"/>
      <c r="AG362" s="59"/>
      <c r="AH362" s="59"/>
      <c r="AI362" s="59"/>
      <c r="AJ362" s="59"/>
      <c r="AK362" s="59"/>
      <c r="AL362" s="59"/>
      <c r="AM362" s="59" t="s">
        <v>414</v>
      </c>
      <c r="AN362" s="59" t="s">
        <v>414</v>
      </c>
      <c r="AO362" s="57" t="s">
        <v>414</v>
      </c>
    </row>
    <row r="363" spans="1:41" ht="15" customHeight="1">
      <c r="A363" s="132">
        <v>361</v>
      </c>
      <c r="B363" s="133" t="s">
        <v>400</v>
      </c>
      <c r="C363" s="174" t="s">
        <v>2615</v>
      </c>
      <c r="D363" s="133" t="s">
        <v>2616</v>
      </c>
      <c r="E363" s="175" t="s">
        <v>2617</v>
      </c>
      <c r="F363" s="134" t="s">
        <v>485</v>
      </c>
      <c r="G363" s="135" t="s">
        <v>2618</v>
      </c>
      <c r="H363" s="136" t="s">
        <v>2619</v>
      </c>
      <c r="I363" s="136" t="s">
        <v>2619</v>
      </c>
      <c r="J363" s="134" t="s">
        <v>643</v>
      </c>
      <c r="K363" s="136" t="s">
        <v>2620</v>
      </c>
      <c r="L363" s="137">
        <v>300000000</v>
      </c>
      <c r="M363" s="138">
        <v>225000000</v>
      </c>
      <c r="N363" s="138">
        <v>40000000</v>
      </c>
      <c r="O363" s="139">
        <v>34000000</v>
      </c>
      <c r="P363" s="133" t="s">
        <v>409</v>
      </c>
      <c r="Q363" s="133"/>
      <c r="R363" s="133"/>
      <c r="S363" s="133"/>
      <c r="T363" s="134" t="s">
        <v>410</v>
      </c>
      <c r="U363" s="133" t="s">
        <v>410</v>
      </c>
      <c r="V363" s="133" t="s">
        <v>410</v>
      </c>
      <c r="W363" s="133" t="s">
        <v>411</v>
      </c>
      <c r="X363" s="133" t="s">
        <v>412</v>
      </c>
      <c r="Y363" s="140" t="s">
        <v>412</v>
      </c>
      <c r="Z363" s="141"/>
      <c r="AA363" s="141"/>
      <c r="AB363" s="142" t="s">
        <v>412</v>
      </c>
      <c r="AC363" s="141"/>
      <c r="AD363" s="133"/>
      <c r="AE363" s="142" t="s">
        <v>412</v>
      </c>
      <c r="AF363" s="133"/>
      <c r="AG363" s="133"/>
      <c r="AH363" s="133"/>
      <c r="AI363" s="133"/>
      <c r="AJ363" s="133"/>
      <c r="AK363" s="133"/>
      <c r="AL363" s="133"/>
      <c r="AM363" s="133" t="s">
        <v>414</v>
      </c>
      <c r="AN363" s="133"/>
      <c r="AO363" s="143"/>
    </row>
    <row r="364" spans="1:41" ht="15" customHeight="1">
      <c r="A364" s="144">
        <v>362</v>
      </c>
      <c r="B364" s="59" t="s">
        <v>400</v>
      </c>
      <c r="C364" s="59" t="s">
        <v>2621</v>
      </c>
      <c r="D364" s="59" t="s">
        <v>2622</v>
      </c>
      <c r="E364" s="145" t="s">
        <v>2623</v>
      </c>
      <c r="F364" s="165" t="s">
        <v>485</v>
      </c>
      <c r="G364" s="146" t="s">
        <v>2624</v>
      </c>
      <c r="H364" s="147" t="s">
        <v>2625</v>
      </c>
      <c r="I364" s="147" t="s">
        <v>2625</v>
      </c>
      <c r="J364" s="59" t="s">
        <v>466</v>
      </c>
      <c r="K364" s="147" t="s">
        <v>2626</v>
      </c>
      <c r="L364" s="148">
        <v>300000000</v>
      </c>
      <c r="M364" s="149">
        <v>225000000</v>
      </c>
      <c r="N364" s="149">
        <v>10000000</v>
      </c>
      <c r="O364" s="150">
        <v>8500000</v>
      </c>
      <c r="P364" s="59" t="s">
        <v>409</v>
      </c>
      <c r="Q364" s="59"/>
      <c r="R364" s="59"/>
      <c r="S364" s="59"/>
      <c r="T364" s="145" t="s">
        <v>410</v>
      </c>
      <c r="U364" s="59" t="s">
        <v>410</v>
      </c>
      <c r="V364" s="59" t="s">
        <v>410</v>
      </c>
      <c r="W364" s="59" t="s">
        <v>411</v>
      </c>
      <c r="X364" s="59" t="s">
        <v>412</v>
      </c>
      <c r="Y364" s="151" t="s">
        <v>412</v>
      </c>
      <c r="Z364" s="152"/>
      <c r="AA364" s="152" t="s">
        <v>412</v>
      </c>
      <c r="AB364" s="152"/>
      <c r="AC364" s="152"/>
      <c r="AD364" s="59"/>
      <c r="AE364" s="153"/>
      <c r="AF364" s="59"/>
      <c r="AG364" s="59"/>
      <c r="AH364" s="59"/>
      <c r="AI364" s="59"/>
      <c r="AJ364" s="59"/>
      <c r="AK364" s="59"/>
      <c r="AL364" s="59"/>
      <c r="AM364" s="59" t="s">
        <v>414</v>
      </c>
      <c r="AN364" s="59" t="s">
        <v>414</v>
      </c>
      <c r="AO364" s="57"/>
    </row>
    <row r="365" spans="1:41" ht="15" customHeight="1">
      <c r="A365" s="132">
        <v>363</v>
      </c>
      <c r="B365" s="133" t="s">
        <v>400</v>
      </c>
      <c r="C365" s="133" t="s">
        <v>2627</v>
      </c>
      <c r="D365" s="133" t="s">
        <v>2628</v>
      </c>
      <c r="E365" s="134" t="s">
        <v>2629</v>
      </c>
      <c r="F365" s="158" t="s">
        <v>485</v>
      </c>
      <c r="G365" s="135" t="s">
        <v>2630</v>
      </c>
      <c r="H365" s="136" t="s">
        <v>2631</v>
      </c>
      <c r="I365" s="136" t="s">
        <v>2631</v>
      </c>
      <c r="J365" s="133" t="s">
        <v>730</v>
      </c>
      <c r="K365" s="136" t="s">
        <v>2632</v>
      </c>
      <c r="L365" s="137">
        <v>300000000</v>
      </c>
      <c r="M365" s="138">
        <v>225000000</v>
      </c>
      <c r="N365" s="138">
        <v>10000000</v>
      </c>
      <c r="O365" s="139">
        <v>8500000</v>
      </c>
      <c r="P365" s="133" t="s">
        <v>409</v>
      </c>
      <c r="Q365" s="133"/>
      <c r="R365" s="133"/>
      <c r="S365" s="133"/>
      <c r="T365" s="134" t="s">
        <v>410</v>
      </c>
      <c r="U365" s="133" t="s">
        <v>410</v>
      </c>
      <c r="V365" s="133"/>
      <c r="W365" s="133" t="s">
        <v>411</v>
      </c>
      <c r="X365" s="133" t="s">
        <v>412</v>
      </c>
      <c r="Y365" s="140" t="s">
        <v>412</v>
      </c>
      <c r="Z365" s="141"/>
      <c r="AA365" s="141"/>
      <c r="AB365" s="141"/>
      <c r="AC365" s="141"/>
      <c r="AD365" s="133" t="s">
        <v>412</v>
      </c>
      <c r="AE365" s="142" t="s">
        <v>412</v>
      </c>
      <c r="AF365" s="133" t="s">
        <v>412</v>
      </c>
      <c r="AG365" s="133"/>
      <c r="AH365" s="133"/>
      <c r="AI365" s="133"/>
      <c r="AJ365" s="133"/>
      <c r="AK365" s="133"/>
      <c r="AL365" s="133"/>
      <c r="AM365" s="133" t="s">
        <v>414</v>
      </c>
      <c r="AN365" s="133" t="s">
        <v>414</v>
      </c>
      <c r="AO365" s="143" t="s">
        <v>414</v>
      </c>
    </row>
    <row r="366" spans="1:41" ht="15" customHeight="1">
      <c r="A366" s="144">
        <v>364</v>
      </c>
      <c r="B366" s="151" t="s">
        <v>400</v>
      </c>
      <c r="C366" s="59" t="s">
        <v>2633</v>
      </c>
      <c r="D366" s="145" t="s">
        <v>2634</v>
      </c>
      <c r="E366" s="145" t="s">
        <v>2635</v>
      </c>
      <c r="F366" s="145" t="s">
        <v>425</v>
      </c>
      <c r="G366" s="147" t="s">
        <v>2636</v>
      </c>
      <c r="H366" s="147" t="s">
        <v>2637</v>
      </c>
      <c r="I366" s="147" t="s">
        <v>2637</v>
      </c>
      <c r="J366" s="59" t="s">
        <v>521</v>
      </c>
      <c r="K366" s="147" t="s">
        <v>2638</v>
      </c>
      <c r="L366" s="148">
        <v>100000000</v>
      </c>
      <c r="M366" s="149">
        <v>75000000</v>
      </c>
      <c r="N366" s="149">
        <v>10000000</v>
      </c>
      <c r="O366" s="150">
        <v>8500000</v>
      </c>
      <c r="P366" s="59" t="s">
        <v>409</v>
      </c>
      <c r="Q366" s="59" t="s">
        <v>429</v>
      </c>
      <c r="R366" s="59"/>
      <c r="S366" s="59" t="s">
        <v>430</v>
      </c>
      <c r="T366" s="145"/>
      <c r="U366" s="151"/>
      <c r="V366" s="151"/>
      <c r="W366" s="59"/>
      <c r="X366" s="59" t="s">
        <v>412</v>
      </c>
      <c r="Y366" s="151"/>
      <c r="Z366" s="151"/>
      <c r="AA366" s="151" t="s">
        <v>412</v>
      </c>
      <c r="AB366" s="59" t="s">
        <v>412</v>
      </c>
      <c r="AC366" s="59" t="s">
        <v>412</v>
      </c>
      <c r="AD366" s="59"/>
      <c r="AE366" s="59" t="s">
        <v>412</v>
      </c>
      <c r="AF366" s="151"/>
      <c r="AG366" s="59" t="s">
        <v>431</v>
      </c>
      <c r="AH366" s="151"/>
      <c r="AI366" s="151"/>
      <c r="AJ366" s="151"/>
      <c r="AK366" s="151"/>
      <c r="AL366" s="151"/>
      <c r="AM366" s="59" t="s">
        <v>414</v>
      </c>
      <c r="AN366" s="151"/>
      <c r="AO366" s="57" t="s">
        <v>414</v>
      </c>
    </row>
    <row r="367" spans="1:41" ht="15" customHeight="1">
      <c r="A367" s="132">
        <v>365</v>
      </c>
      <c r="B367" s="133" t="s">
        <v>400</v>
      </c>
      <c r="C367" s="133" t="s">
        <v>2639</v>
      </c>
      <c r="D367" s="133">
        <v>6088156200</v>
      </c>
      <c r="E367" s="134" t="s">
        <v>2640</v>
      </c>
      <c r="F367" s="158" t="s">
        <v>322</v>
      </c>
      <c r="G367" s="135" t="s">
        <v>2641</v>
      </c>
      <c r="H367" s="170" t="s">
        <v>2642</v>
      </c>
      <c r="I367" s="170" t="s">
        <v>2642</v>
      </c>
      <c r="J367" s="133" t="s">
        <v>452</v>
      </c>
      <c r="K367" s="136" t="s">
        <v>2643</v>
      </c>
      <c r="L367" s="137">
        <v>300000000</v>
      </c>
      <c r="M367" s="138">
        <v>225000000</v>
      </c>
      <c r="N367" s="138">
        <v>60000000</v>
      </c>
      <c r="O367" s="139">
        <v>51000000</v>
      </c>
      <c r="P367" s="133" t="s">
        <v>408</v>
      </c>
      <c r="Q367" s="133" t="s">
        <v>409</v>
      </c>
      <c r="R367" s="133"/>
      <c r="S367" s="133"/>
      <c r="T367" s="134" t="s">
        <v>410</v>
      </c>
      <c r="U367" s="133" t="s">
        <v>410</v>
      </c>
      <c r="V367" s="133"/>
      <c r="W367" s="133" t="s">
        <v>411</v>
      </c>
      <c r="X367" s="133" t="s">
        <v>412</v>
      </c>
      <c r="Y367" s="140" t="s">
        <v>412</v>
      </c>
      <c r="Z367" s="141"/>
      <c r="AA367" s="141"/>
      <c r="AB367" s="141"/>
      <c r="AC367" s="141"/>
      <c r="AD367" s="133"/>
      <c r="AE367" s="142"/>
      <c r="AF367" s="142"/>
      <c r="AG367" s="133"/>
      <c r="AH367" s="133"/>
      <c r="AI367" s="133"/>
      <c r="AJ367" s="133"/>
      <c r="AK367" s="133"/>
      <c r="AL367" s="133"/>
      <c r="AM367" s="133" t="s">
        <v>414</v>
      </c>
      <c r="AN367" s="133" t="s">
        <v>414</v>
      </c>
      <c r="AO367" s="143"/>
    </row>
    <row r="368" spans="1:41" ht="15" customHeight="1">
      <c r="A368" s="144">
        <v>366</v>
      </c>
      <c r="B368" s="59" t="s">
        <v>400</v>
      </c>
      <c r="C368" s="59" t="s">
        <v>2644</v>
      </c>
      <c r="D368" s="59" t="s">
        <v>2645</v>
      </c>
      <c r="E368" s="145" t="s">
        <v>2646</v>
      </c>
      <c r="F368" s="165" t="s">
        <v>322</v>
      </c>
      <c r="G368" s="146" t="s">
        <v>2647</v>
      </c>
      <c r="H368" s="147" t="s">
        <v>2648</v>
      </c>
      <c r="I368" s="147" t="s">
        <v>2648</v>
      </c>
      <c r="J368" s="59" t="s">
        <v>730</v>
      </c>
      <c r="K368" s="147" t="s">
        <v>2649</v>
      </c>
      <c r="L368" s="148">
        <v>300000000</v>
      </c>
      <c r="M368" s="149">
        <v>225000000</v>
      </c>
      <c r="N368" s="149">
        <v>10000000</v>
      </c>
      <c r="O368" s="150">
        <v>8500000</v>
      </c>
      <c r="P368" s="59" t="s">
        <v>408</v>
      </c>
      <c r="Q368" s="59" t="s">
        <v>409</v>
      </c>
      <c r="R368" s="59"/>
      <c r="S368" s="59"/>
      <c r="T368" s="145" t="s">
        <v>410</v>
      </c>
      <c r="U368" s="59" t="s">
        <v>410</v>
      </c>
      <c r="V368" s="59"/>
      <c r="W368" s="59" t="s">
        <v>411</v>
      </c>
      <c r="X368" s="59" t="s">
        <v>412</v>
      </c>
      <c r="Y368" s="151" t="s">
        <v>412</v>
      </c>
      <c r="Z368" s="152"/>
      <c r="AA368" s="152"/>
      <c r="AB368" s="152"/>
      <c r="AC368" s="153" t="s">
        <v>412</v>
      </c>
      <c r="AD368" s="59"/>
      <c r="AE368" s="153"/>
      <c r="AF368" s="59"/>
      <c r="AG368" s="59"/>
      <c r="AH368" s="59"/>
      <c r="AI368" s="59"/>
      <c r="AJ368" s="59"/>
      <c r="AK368" s="59"/>
      <c r="AL368" s="59"/>
      <c r="AM368" s="59" t="s">
        <v>414</v>
      </c>
      <c r="AN368" s="59" t="s">
        <v>414</v>
      </c>
      <c r="AO368" s="57"/>
    </row>
    <row r="369" spans="1:41" ht="15" customHeight="1">
      <c r="A369" s="132">
        <v>367</v>
      </c>
      <c r="B369" s="133" t="s">
        <v>400</v>
      </c>
      <c r="C369" s="133" t="s">
        <v>2650</v>
      </c>
      <c r="D369" s="133" t="s">
        <v>2651</v>
      </c>
      <c r="E369" s="134" t="s">
        <v>2652</v>
      </c>
      <c r="F369" s="158" t="s">
        <v>493</v>
      </c>
      <c r="G369" s="135" t="s">
        <v>2653</v>
      </c>
      <c r="H369" s="136" t="s">
        <v>2654</v>
      </c>
      <c r="I369" s="136" t="s">
        <v>2654</v>
      </c>
      <c r="J369" s="133" t="s">
        <v>521</v>
      </c>
      <c r="K369" s="136" t="s">
        <v>549</v>
      </c>
      <c r="L369" s="137">
        <v>300000000</v>
      </c>
      <c r="M369" s="138">
        <v>225000000</v>
      </c>
      <c r="N369" s="138">
        <v>10000000</v>
      </c>
      <c r="O369" s="139">
        <v>8500000</v>
      </c>
      <c r="P369" s="133" t="s">
        <v>408</v>
      </c>
      <c r="Q369" s="133" t="s">
        <v>409</v>
      </c>
      <c r="R369" s="133" t="s">
        <v>429</v>
      </c>
      <c r="S369" s="133" t="s">
        <v>430</v>
      </c>
      <c r="T369" s="134" t="s">
        <v>410</v>
      </c>
      <c r="U369" s="133" t="s">
        <v>410</v>
      </c>
      <c r="V369" s="133" t="s">
        <v>410</v>
      </c>
      <c r="W369" s="133" t="s">
        <v>411</v>
      </c>
      <c r="X369" s="133"/>
      <c r="Y369" s="140"/>
      <c r="Z369" s="141" t="s">
        <v>412</v>
      </c>
      <c r="AA369" s="141" t="s">
        <v>412</v>
      </c>
      <c r="AB369" s="142" t="s">
        <v>412</v>
      </c>
      <c r="AC369" s="141"/>
      <c r="AD369" s="133"/>
      <c r="AE369" s="142"/>
      <c r="AF369" s="133"/>
      <c r="AG369" s="133"/>
      <c r="AH369" s="133"/>
      <c r="AI369" s="133"/>
      <c r="AJ369" s="133"/>
      <c r="AK369" s="133"/>
      <c r="AL369" s="133"/>
      <c r="AM369" s="133" t="s">
        <v>414</v>
      </c>
      <c r="AN369" s="133"/>
      <c r="AO369" s="143" t="s">
        <v>414</v>
      </c>
    </row>
    <row r="370" spans="1:41" ht="15" customHeight="1">
      <c r="A370" s="144">
        <v>368</v>
      </c>
      <c r="B370" s="59" t="s">
        <v>400</v>
      </c>
      <c r="C370" s="145" t="s">
        <v>2655</v>
      </c>
      <c r="D370" s="59" t="s">
        <v>2656</v>
      </c>
      <c r="E370" s="145" t="s">
        <v>2657</v>
      </c>
      <c r="F370" s="145" t="s">
        <v>322</v>
      </c>
      <c r="G370" s="146" t="s">
        <v>2658</v>
      </c>
      <c r="H370" s="147" t="s">
        <v>2659</v>
      </c>
      <c r="I370" s="147" t="s">
        <v>2660</v>
      </c>
      <c r="J370" s="145" t="s">
        <v>535</v>
      </c>
      <c r="K370" s="147" t="s">
        <v>2661</v>
      </c>
      <c r="L370" s="148">
        <v>300000000</v>
      </c>
      <c r="M370" s="149">
        <v>225000000</v>
      </c>
      <c r="N370" s="149">
        <v>10000000</v>
      </c>
      <c r="O370" s="150">
        <v>8500000</v>
      </c>
      <c r="P370" s="59" t="s">
        <v>408</v>
      </c>
      <c r="Q370" s="59" t="s">
        <v>409</v>
      </c>
      <c r="R370" s="59"/>
      <c r="S370" s="59"/>
      <c r="T370" s="145" t="s">
        <v>410</v>
      </c>
      <c r="U370" s="59" t="s">
        <v>410</v>
      </c>
      <c r="V370" s="59"/>
      <c r="W370" s="59" t="s">
        <v>411</v>
      </c>
      <c r="X370" s="59" t="s">
        <v>412</v>
      </c>
      <c r="Y370" s="151" t="s">
        <v>412</v>
      </c>
      <c r="Z370" s="152"/>
      <c r="AA370" s="152"/>
      <c r="AB370" s="152"/>
      <c r="AC370" s="152"/>
      <c r="AD370" s="59"/>
      <c r="AE370" s="153"/>
      <c r="AF370" s="59" t="s">
        <v>412</v>
      </c>
      <c r="AG370" s="59" t="s">
        <v>431</v>
      </c>
      <c r="AH370" s="151" t="s">
        <v>413</v>
      </c>
      <c r="AI370" s="59" t="s">
        <v>446</v>
      </c>
      <c r="AJ370" s="59" t="s">
        <v>422</v>
      </c>
      <c r="AK370" s="59"/>
      <c r="AL370" s="59"/>
      <c r="AM370" s="59" t="s">
        <v>414</v>
      </c>
      <c r="AN370" s="59" t="s">
        <v>414</v>
      </c>
      <c r="AO370" s="57"/>
    </row>
    <row r="371" spans="1:41" ht="15" customHeight="1">
      <c r="A371" s="132">
        <v>369</v>
      </c>
      <c r="B371" s="133" t="s">
        <v>400</v>
      </c>
      <c r="C371" s="134" t="s">
        <v>2662</v>
      </c>
      <c r="D371" s="133" t="s">
        <v>2663</v>
      </c>
      <c r="E371" s="134" t="s">
        <v>2664</v>
      </c>
      <c r="F371" s="134" t="s">
        <v>485</v>
      </c>
      <c r="G371" s="135" t="s">
        <v>2665</v>
      </c>
      <c r="H371" s="136" t="s">
        <v>2666</v>
      </c>
      <c r="I371" s="136" t="s">
        <v>2666</v>
      </c>
      <c r="J371" s="134" t="s">
        <v>488</v>
      </c>
      <c r="K371" s="136" t="s">
        <v>2667</v>
      </c>
      <c r="L371" s="137">
        <v>500000000</v>
      </c>
      <c r="M371" s="138">
        <v>375000000</v>
      </c>
      <c r="N371" s="138">
        <v>20000000</v>
      </c>
      <c r="O371" s="139">
        <v>17000000</v>
      </c>
      <c r="P371" s="133" t="s">
        <v>409</v>
      </c>
      <c r="Q371" s="133"/>
      <c r="R371" s="133"/>
      <c r="S371" s="133"/>
      <c r="T371" s="134" t="s">
        <v>410</v>
      </c>
      <c r="U371" s="133" t="s">
        <v>410</v>
      </c>
      <c r="V371" s="133" t="s">
        <v>410</v>
      </c>
      <c r="W371" s="133" t="s">
        <v>411</v>
      </c>
      <c r="X371" s="133" t="s">
        <v>412</v>
      </c>
      <c r="Y371" s="140" t="s">
        <v>412</v>
      </c>
      <c r="Z371" s="141"/>
      <c r="AA371" s="141" t="s">
        <v>412</v>
      </c>
      <c r="AB371" s="141"/>
      <c r="AC371" s="141"/>
      <c r="AD371" s="133" t="s">
        <v>412</v>
      </c>
      <c r="AE371" s="142" t="s">
        <v>412</v>
      </c>
      <c r="AF371" s="133"/>
      <c r="AG371" s="133" t="s">
        <v>413</v>
      </c>
      <c r="AH371" s="133"/>
      <c r="AI371" s="133"/>
      <c r="AJ371" s="133"/>
      <c r="AK371" s="133"/>
      <c r="AL371" s="133"/>
      <c r="AM371" s="133" t="s">
        <v>414</v>
      </c>
      <c r="AN371" s="133"/>
      <c r="AO371" s="143"/>
    </row>
    <row r="372" spans="1:41" ht="15" customHeight="1">
      <c r="A372" s="144">
        <v>370</v>
      </c>
      <c r="B372" s="59" t="s">
        <v>400</v>
      </c>
      <c r="C372" s="59" t="s">
        <v>2668</v>
      </c>
      <c r="D372" s="59" t="s">
        <v>2669</v>
      </c>
      <c r="E372" s="145" t="s">
        <v>2670</v>
      </c>
      <c r="F372" s="145" t="s">
        <v>322</v>
      </c>
      <c r="G372" s="146" t="s">
        <v>2671</v>
      </c>
      <c r="H372" s="147" t="s">
        <v>2672</v>
      </c>
      <c r="I372" s="147" t="s">
        <v>2673</v>
      </c>
      <c r="J372" s="59" t="s">
        <v>452</v>
      </c>
      <c r="K372" s="147" t="s">
        <v>2674</v>
      </c>
      <c r="L372" s="148">
        <v>300000000</v>
      </c>
      <c r="M372" s="149">
        <v>225000000</v>
      </c>
      <c r="N372" s="149">
        <v>20000000</v>
      </c>
      <c r="O372" s="150">
        <v>17000000</v>
      </c>
      <c r="P372" s="59" t="s">
        <v>408</v>
      </c>
      <c r="Q372" s="59" t="s">
        <v>409</v>
      </c>
      <c r="R372" s="59"/>
      <c r="S372" s="59"/>
      <c r="T372" s="145" t="s">
        <v>410</v>
      </c>
      <c r="U372" s="59" t="s">
        <v>410</v>
      </c>
      <c r="V372" s="59"/>
      <c r="W372" s="59" t="s">
        <v>411</v>
      </c>
      <c r="X372" s="59" t="s">
        <v>412</v>
      </c>
      <c r="Y372" s="151" t="s">
        <v>412</v>
      </c>
      <c r="Z372" s="152"/>
      <c r="AA372" s="152" t="s">
        <v>412</v>
      </c>
      <c r="AB372" s="152"/>
      <c r="AC372" s="153" t="s">
        <v>412</v>
      </c>
      <c r="AD372" s="59"/>
      <c r="AE372" s="153"/>
      <c r="AF372" s="59" t="s">
        <v>412</v>
      </c>
      <c r="AG372" s="59" t="s">
        <v>413</v>
      </c>
      <c r="AH372" s="59"/>
      <c r="AI372" s="59"/>
      <c r="AJ372" s="59"/>
      <c r="AK372" s="59"/>
      <c r="AL372" s="59"/>
      <c r="AM372" s="59" t="s">
        <v>414</v>
      </c>
      <c r="AN372" s="59" t="s">
        <v>414</v>
      </c>
      <c r="AO372" s="57" t="s">
        <v>414</v>
      </c>
    </row>
    <row r="373" spans="1:41" ht="15" customHeight="1">
      <c r="A373" s="132">
        <v>371</v>
      </c>
      <c r="B373" s="140" t="s">
        <v>400</v>
      </c>
      <c r="C373" s="134" t="s">
        <v>2675</v>
      </c>
      <c r="D373" s="134" t="s">
        <v>2676</v>
      </c>
      <c r="E373" s="134" t="s">
        <v>2677</v>
      </c>
      <c r="F373" s="134" t="s">
        <v>463</v>
      </c>
      <c r="G373" s="136" t="s">
        <v>2678</v>
      </c>
      <c r="H373" s="136" t="s">
        <v>2679</v>
      </c>
      <c r="I373" s="136" t="s">
        <v>2679</v>
      </c>
      <c r="J373" s="133" t="s">
        <v>521</v>
      </c>
      <c r="K373" s="136" t="s">
        <v>2680</v>
      </c>
      <c r="L373" s="137">
        <v>200000000</v>
      </c>
      <c r="M373" s="138">
        <v>150000000</v>
      </c>
      <c r="N373" s="138">
        <v>10000000</v>
      </c>
      <c r="O373" s="139">
        <v>8500000</v>
      </c>
      <c r="P373" s="140" t="s">
        <v>429</v>
      </c>
      <c r="Q373" s="140" t="s">
        <v>408</v>
      </c>
      <c r="R373" s="140"/>
      <c r="S373" s="133" t="s">
        <v>430</v>
      </c>
      <c r="T373" s="134"/>
      <c r="U373" s="133" t="s">
        <v>410</v>
      </c>
      <c r="V373" s="140"/>
      <c r="W373" s="133" t="s">
        <v>411</v>
      </c>
      <c r="X373" s="133" t="s">
        <v>412</v>
      </c>
      <c r="Y373" s="140" t="s">
        <v>412</v>
      </c>
      <c r="Z373" s="140" t="s">
        <v>412</v>
      </c>
      <c r="AA373" s="140" t="s">
        <v>412</v>
      </c>
      <c r="AB373" s="140"/>
      <c r="AC373" s="140"/>
      <c r="AD373" s="134"/>
      <c r="AE373" s="133"/>
      <c r="AF373" s="140"/>
      <c r="AG373" s="140"/>
      <c r="AH373" s="140"/>
      <c r="AI373" s="140"/>
      <c r="AJ373" s="140"/>
      <c r="AK373" s="140"/>
      <c r="AL373" s="140"/>
      <c r="AM373" s="140"/>
      <c r="AN373" s="140"/>
      <c r="AO373" s="161"/>
    </row>
    <row r="374" spans="1:41" ht="15" customHeight="1">
      <c r="A374" s="144">
        <v>372</v>
      </c>
      <c r="B374" s="59" t="s">
        <v>400</v>
      </c>
      <c r="C374" s="59" t="s">
        <v>2681</v>
      </c>
      <c r="D374" s="59" t="s">
        <v>2682</v>
      </c>
      <c r="E374" s="145" t="s">
        <v>2683</v>
      </c>
      <c r="F374" s="165" t="s">
        <v>322</v>
      </c>
      <c r="G374" s="146" t="s">
        <v>2684</v>
      </c>
      <c r="H374" s="147" t="s">
        <v>2685</v>
      </c>
      <c r="I374" s="147" t="s">
        <v>2685</v>
      </c>
      <c r="J374" s="59" t="s">
        <v>535</v>
      </c>
      <c r="K374" s="147" t="s">
        <v>2686</v>
      </c>
      <c r="L374" s="148">
        <v>500000000</v>
      </c>
      <c r="M374" s="149">
        <v>375000000</v>
      </c>
      <c r="N374" s="149">
        <v>10000000</v>
      </c>
      <c r="O374" s="150">
        <v>8500000</v>
      </c>
      <c r="P374" s="59" t="s">
        <v>408</v>
      </c>
      <c r="Q374" s="59" t="s">
        <v>409</v>
      </c>
      <c r="R374" s="59"/>
      <c r="S374" s="59"/>
      <c r="T374" s="145" t="s">
        <v>410</v>
      </c>
      <c r="U374" s="59" t="s">
        <v>410</v>
      </c>
      <c r="V374" s="59" t="s">
        <v>410</v>
      </c>
      <c r="W374" s="59" t="s">
        <v>411</v>
      </c>
      <c r="X374" s="59" t="s">
        <v>412</v>
      </c>
      <c r="Y374" s="151" t="s">
        <v>412</v>
      </c>
      <c r="Z374" s="152"/>
      <c r="AA374" s="152"/>
      <c r="AB374" s="153" t="s">
        <v>412</v>
      </c>
      <c r="AC374" s="152"/>
      <c r="AD374" s="59"/>
      <c r="AE374" s="153" t="s">
        <v>412</v>
      </c>
      <c r="AF374" s="59"/>
      <c r="AG374" s="59" t="s">
        <v>413</v>
      </c>
      <c r="AH374" s="59"/>
      <c r="AI374" s="59"/>
      <c r="AJ374" s="59"/>
      <c r="AK374" s="59"/>
      <c r="AL374" s="59"/>
      <c r="AM374" s="59" t="s">
        <v>414</v>
      </c>
      <c r="AN374" s="59"/>
      <c r="AO374" s="57"/>
    </row>
    <row r="375" spans="1:41" ht="15" customHeight="1">
      <c r="A375" s="132">
        <v>373</v>
      </c>
      <c r="B375" s="133" t="s">
        <v>400</v>
      </c>
      <c r="C375" s="133" t="s">
        <v>2687</v>
      </c>
      <c r="D375" s="133">
        <v>3148198436</v>
      </c>
      <c r="E375" s="134" t="s">
        <v>2688</v>
      </c>
      <c r="F375" s="134" t="s">
        <v>322</v>
      </c>
      <c r="G375" s="135" t="s">
        <v>2689</v>
      </c>
      <c r="H375" s="136" t="s">
        <v>2690</v>
      </c>
      <c r="I375" s="136" t="s">
        <v>2690</v>
      </c>
      <c r="J375" s="133" t="s">
        <v>452</v>
      </c>
      <c r="K375" s="136" t="s">
        <v>2691</v>
      </c>
      <c r="L375" s="137">
        <v>600000000</v>
      </c>
      <c r="M375" s="138">
        <v>450000000</v>
      </c>
      <c r="N375" s="138">
        <v>30000000</v>
      </c>
      <c r="O375" s="139">
        <v>25500000</v>
      </c>
      <c r="P375" s="133" t="s">
        <v>408</v>
      </c>
      <c r="Q375" s="133" t="s">
        <v>409</v>
      </c>
      <c r="R375" s="133"/>
      <c r="S375" s="133"/>
      <c r="T375" s="134" t="s">
        <v>410</v>
      </c>
      <c r="U375" s="133" t="s">
        <v>410</v>
      </c>
      <c r="V375" s="133"/>
      <c r="W375" s="133" t="s">
        <v>411</v>
      </c>
      <c r="X375" s="133" t="s">
        <v>412</v>
      </c>
      <c r="Y375" s="140" t="s">
        <v>412</v>
      </c>
      <c r="Z375" s="141"/>
      <c r="AA375" s="141"/>
      <c r="AB375" s="142" t="s">
        <v>412</v>
      </c>
      <c r="AC375" s="142" t="s">
        <v>412</v>
      </c>
      <c r="AD375" s="133"/>
      <c r="AE375" s="142"/>
      <c r="AF375" s="142" t="s">
        <v>412</v>
      </c>
      <c r="AG375" s="133"/>
      <c r="AH375" s="133"/>
      <c r="AI375" s="133"/>
      <c r="AJ375" s="133"/>
      <c r="AK375" s="133" t="s">
        <v>432</v>
      </c>
      <c r="AL375" s="133"/>
      <c r="AM375" s="133" t="s">
        <v>414</v>
      </c>
      <c r="AN375" s="133" t="s">
        <v>414</v>
      </c>
      <c r="AO375" s="143"/>
    </row>
    <row r="376" spans="1:41" ht="15" customHeight="1">
      <c r="A376" s="144">
        <v>374</v>
      </c>
      <c r="B376" s="59" t="s">
        <v>400</v>
      </c>
      <c r="C376" s="59" t="s">
        <v>2692</v>
      </c>
      <c r="D376" s="59" t="s">
        <v>2693</v>
      </c>
      <c r="E376" s="145" t="s">
        <v>2694</v>
      </c>
      <c r="F376" s="165" t="s">
        <v>425</v>
      </c>
      <c r="G376" s="146" t="s">
        <v>2695</v>
      </c>
      <c r="H376" s="147" t="s">
        <v>2696</v>
      </c>
      <c r="I376" s="147" t="s">
        <v>2696</v>
      </c>
      <c r="J376" s="59" t="s">
        <v>488</v>
      </c>
      <c r="K376" s="147" t="s">
        <v>2697</v>
      </c>
      <c r="L376" s="148">
        <v>300000000</v>
      </c>
      <c r="M376" s="149">
        <v>225000000</v>
      </c>
      <c r="N376" s="149">
        <v>10000000</v>
      </c>
      <c r="O376" s="150">
        <v>8500000</v>
      </c>
      <c r="P376" s="59" t="s">
        <v>409</v>
      </c>
      <c r="Q376" s="59" t="s">
        <v>429</v>
      </c>
      <c r="R376" s="59"/>
      <c r="S376" s="59" t="s">
        <v>430</v>
      </c>
      <c r="T376" s="145" t="s">
        <v>410</v>
      </c>
      <c r="U376" s="59" t="s">
        <v>410</v>
      </c>
      <c r="V376" s="59" t="s">
        <v>410</v>
      </c>
      <c r="W376" s="59" t="s">
        <v>411</v>
      </c>
      <c r="X376" s="59" t="s">
        <v>412</v>
      </c>
      <c r="Y376" s="59" t="s">
        <v>412</v>
      </c>
      <c r="Z376" s="152"/>
      <c r="AA376" s="152"/>
      <c r="AB376" s="152"/>
      <c r="AC376" s="152"/>
      <c r="AD376" s="59"/>
      <c r="AE376" s="153"/>
      <c r="AF376" s="59"/>
      <c r="AG376" s="59" t="s">
        <v>431</v>
      </c>
      <c r="AH376" s="59"/>
      <c r="AI376" s="59"/>
      <c r="AJ376" s="59"/>
      <c r="AK376" s="59"/>
      <c r="AL376" s="59"/>
      <c r="AM376" s="59" t="s">
        <v>414</v>
      </c>
      <c r="AN376" s="59"/>
      <c r="AO376" s="57"/>
    </row>
    <row r="377" spans="1:41" ht="15" customHeight="1">
      <c r="A377" s="132">
        <v>375</v>
      </c>
      <c r="B377" s="133" t="s">
        <v>400</v>
      </c>
      <c r="C377" s="133" t="s">
        <v>2698</v>
      </c>
      <c r="D377" s="133" t="s">
        <v>2699</v>
      </c>
      <c r="E377" s="134" t="s">
        <v>2700</v>
      </c>
      <c r="F377" s="158" t="s">
        <v>322</v>
      </c>
      <c r="G377" s="135" t="s">
        <v>2701</v>
      </c>
      <c r="H377" s="136" t="s">
        <v>2702</v>
      </c>
      <c r="I377" s="136" t="s">
        <v>2702</v>
      </c>
      <c r="J377" s="133" t="s">
        <v>535</v>
      </c>
      <c r="K377" s="136" t="s">
        <v>2703</v>
      </c>
      <c r="L377" s="137">
        <v>800000000</v>
      </c>
      <c r="M377" s="138">
        <v>600000000</v>
      </c>
      <c r="N377" s="138">
        <v>50000000</v>
      </c>
      <c r="O377" s="139">
        <v>42500000</v>
      </c>
      <c r="P377" s="133" t="s">
        <v>408</v>
      </c>
      <c r="Q377" s="133" t="s">
        <v>409</v>
      </c>
      <c r="R377" s="133"/>
      <c r="S377" s="133"/>
      <c r="T377" s="134" t="s">
        <v>410</v>
      </c>
      <c r="U377" s="133" t="s">
        <v>410</v>
      </c>
      <c r="V377" s="133" t="s">
        <v>410</v>
      </c>
      <c r="W377" s="133" t="s">
        <v>411</v>
      </c>
      <c r="X377" s="133" t="s">
        <v>412</v>
      </c>
      <c r="Y377" s="140" t="s">
        <v>412</v>
      </c>
      <c r="Z377" s="141"/>
      <c r="AA377" s="142" t="s">
        <v>412</v>
      </c>
      <c r="AB377" s="142" t="s">
        <v>412</v>
      </c>
      <c r="AC377" s="141"/>
      <c r="AD377" s="133"/>
      <c r="AE377" s="142"/>
      <c r="AF377" s="133"/>
      <c r="AG377" s="133"/>
      <c r="AH377" s="133"/>
      <c r="AI377" s="133"/>
      <c r="AJ377" s="133" t="s">
        <v>422</v>
      </c>
      <c r="AK377" s="133" t="s">
        <v>432</v>
      </c>
      <c r="AL377" s="133"/>
      <c r="AM377" s="133" t="s">
        <v>414</v>
      </c>
      <c r="AN377" s="133" t="s">
        <v>414</v>
      </c>
      <c r="AO377" s="143"/>
    </row>
    <row r="378" spans="1:41" ht="15" customHeight="1">
      <c r="A378" s="144">
        <v>376</v>
      </c>
      <c r="B378" s="59" t="s">
        <v>400</v>
      </c>
      <c r="C378" s="59" t="s">
        <v>2704</v>
      </c>
      <c r="D378" s="59" t="s">
        <v>2705</v>
      </c>
      <c r="E378" s="145" t="s">
        <v>2706</v>
      </c>
      <c r="F378" s="145" t="s">
        <v>322</v>
      </c>
      <c r="G378" s="146" t="s">
        <v>2707</v>
      </c>
      <c r="H378" s="147" t="s">
        <v>2708</v>
      </c>
      <c r="I378" s="147" t="s">
        <v>2708</v>
      </c>
      <c r="J378" s="59" t="s">
        <v>503</v>
      </c>
      <c r="K378" s="147" t="s">
        <v>2709</v>
      </c>
      <c r="L378" s="148">
        <v>900000000</v>
      </c>
      <c r="M378" s="149">
        <v>675000000</v>
      </c>
      <c r="N378" s="149">
        <v>40000000</v>
      </c>
      <c r="O378" s="150">
        <v>34000000</v>
      </c>
      <c r="P378" s="59" t="s">
        <v>408</v>
      </c>
      <c r="Q378" s="59" t="s">
        <v>409</v>
      </c>
      <c r="R378" s="59"/>
      <c r="S378" s="59"/>
      <c r="T378" s="145" t="s">
        <v>410</v>
      </c>
      <c r="U378" s="59" t="s">
        <v>410</v>
      </c>
      <c r="V378" s="59" t="s">
        <v>410</v>
      </c>
      <c r="W378" s="59" t="s">
        <v>411</v>
      </c>
      <c r="X378" s="59" t="s">
        <v>412</v>
      </c>
      <c r="Y378" s="151" t="s">
        <v>412</v>
      </c>
      <c r="Z378" s="152"/>
      <c r="AA378" s="152"/>
      <c r="AB378" s="152"/>
      <c r="AC378" s="152"/>
      <c r="AD378" s="59" t="s">
        <v>412</v>
      </c>
      <c r="AE378" s="153"/>
      <c r="AF378" s="59" t="s">
        <v>412</v>
      </c>
      <c r="AG378" s="59"/>
      <c r="AH378" s="59"/>
      <c r="AI378" s="59"/>
      <c r="AJ378" s="59" t="s">
        <v>422</v>
      </c>
      <c r="AK378" s="59"/>
      <c r="AL378" s="59"/>
      <c r="AM378" s="59"/>
      <c r="AN378" s="59" t="s">
        <v>414</v>
      </c>
      <c r="AO378" s="57" t="s">
        <v>414</v>
      </c>
    </row>
    <row r="379" spans="1:41" ht="15" customHeight="1">
      <c r="A379" s="132">
        <v>377</v>
      </c>
      <c r="B379" s="133" t="s">
        <v>400</v>
      </c>
      <c r="C379" s="167" t="s">
        <v>2710</v>
      </c>
      <c r="D379" s="133" t="s">
        <v>2711</v>
      </c>
      <c r="E379" s="168" t="s">
        <v>2712</v>
      </c>
      <c r="F379" s="134" t="s">
        <v>322</v>
      </c>
      <c r="G379" s="135" t="s">
        <v>2713</v>
      </c>
      <c r="H379" s="136" t="s">
        <v>2714</v>
      </c>
      <c r="I379" s="136" t="s">
        <v>2714</v>
      </c>
      <c r="J379" s="134" t="s">
        <v>488</v>
      </c>
      <c r="K379" s="136" t="s">
        <v>2715</v>
      </c>
      <c r="L379" s="137">
        <v>800000000</v>
      </c>
      <c r="M379" s="138">
        <v>600000000</v>
      </c>
      <c r="N379" s="138">
        <v>20000000</v>
      </c>
      <c r="O379" s="139">
        <v>17000000</v>
      </c>
      <c r="P379" s="133" t="s">
        <v>408</v>
      </c>
      <c r="Q379" s="133" t="s">
        <v>409</v>
      </c>
      <c r="R379" s="133"/>
      <c r="S379" s="133"/>
      <c r="T379" s="134" t="s">
        <v>410</v>
      </c>
      <c r="U379" s="133" t="s">
        <v>410</v>
      </c>
      <c r="V379" s="133" t="s">
        <v>410</v>
      </c>
      <c r="W379" s="133" t="s">
        <v>411</v>
      </c>
      <c r="X379" s="133" t="s">
        <v>412</v>
      </c>
      <c r="Y379" s="140" t="s">
        <v>412</v>
      </c>
      <c r="Z379" s="141"/>
      <c r="AA379" s="141"/>
      <c r="AB379" s="141"/>
      <c r="AC379" s="141"/>
      <c r="AD379" s="133"/>
      <c r="AE379" s="142"/>
      <c r="AF379" s="133"/>
      <c r="AG379" s="133" t="s">
        <v>446</v>
      </c>
      <c r="AH379" s="133"/>
      <c r="AI379" s="133"/>
      <c r="AJ379" s="133"/>
      <c r="AK379" s="133"/>
      <c r="AL379" s="133"/>
      <c r="AM379" s="133" t="s">
        <v>414</v>
      </c>
      <c r="AN379" s="133"/>
      <c r="AO379" s="143" t="s">
        <v>414</v>
      </c>
    </row>
    <row r="380" spans="1:41" ht="15" customHeight="1">
      <c r="A380" s="144">
        <v>378</v>
      </c>
      <c r="B380" s="59" t="s">
        <v>400</v>
      </c>
      <c r="C380" s="59" t="s">
        <v>2716</v>
      </c>
      <c r="D380" s="59" t="s">
        <v>2717</v>
      </c>
      <c r="E380" s="145" t="s">
        <v>2718</v>
      </c>
      <c r="F380" s="145" t="s">
        <v>322</v>
      </c>
      <c r="G380" s="146" t="s">
        <v>2719</v>
      </c>
      <c r="H380" s="147" t="s">
        <v>2720</v>
      </c>
      <c r="I380" s="147" t="s">
        <v>2720</v>
      </c>
      <c r="J380" s="59" t="s">
        <v>406</v>
      </c>
      <c r="K380" s="147" t="s">
        <v>2721</v>
      </c>
      <c r="L380" s="148">
        <v>800000000</v>
      </c>
      <c r="M380" s="149">
        <v>600000000</v>
      </c>
      <c r="N380" s="149">
        <v>10000000</v>
      </c>
      <c r="O380" s="150">
        <v>8500000</v>
      </c>
      <c r="P380" s="59" t="s">
        <v>408</v>
      </c>
      <c r="Q380" s="59" t="s">
        <v>409</v>
      </c>
      <c r="R380" s="59"/>
      <c r="S380" s="59"/>
      <c r="T380" s="145" t="s">
        <v>410</v>
      </c>
      <c r="U380" s="59" t="s">
        <v>410</v>
      </c>
      <c r="V380" s="59"/>
      <c r="W380" s="59" t="s">
        <v>411</v>
      </c>
      <c r="X380" s="59" t="s">
        <v>412</v>
      </c>
      <c r="Y380" s="151" t="s">
        <v>412</v>
      </c>
      <c r="Z380" s="152"/>
      <c r="AA380" s="152"/>
      <c r="AB380" s="152"/>
      <c r="AC380" s="152"/>
      <c r="AD380" s="59"/>
      <c r="AE380" s="153"/>
      <c r="AF380" s="59"/>
      <c r="AG380" s="59" t="s">
        <v>413</v>
      </c>
      <c r="AH380" s="59" t="s">
        <v>431</v>
      </c>
      <c r="AI380" s="59"/>
      <c r="AJ380" s="59"/>
      <c r="AK380" s="59"/>
      <c r="AL380" s="59"/>
      <c r="AM380" s="59" t="s">
        <v>414</v>
      </c>
      <c r="AN380" s="59" t="s">
        <v>414</v>
      </c>
      <c r="AO380" s="57"/>
    </row>
    <row r="381" spans="1:41" ht="15" customHeight="1">
      <c r="A381" s="132">
        <v>379</v>
      </c>
      <c r="B381" s="133" t="s">
        <v>400</v>
      </c>
      <c r="C381" s="133" t="s">
        <v>2722</v>
      </c>
      <c r="D381" s="133" t="s">
        <v>2723</v>
      </c>
      <c r="E381" s="134" t="s">
        <v>2724</v>
      </c>
      <c r="F381" s="158" t="s">
        <v>485</v>
      </c>
      <c r="G381" s="135" t="s">
        <v>2725</v>
      </c>
      <c r="H381" s="136" t="s">
        <v>2726</v>
      </c>
      <c r="I381" s="136" t="s">
        <v>2726</v>
      </c>
      <c r="J381" s="133" t="s">
        <v>730</v>
      </c>
      <c r="K381" s="136" t="s">
        <v>1024</v>
      </c>
      <c r="L381" s="137">
        <v>400000000</v>
      </c>
      <c r="M381" s="138">
        <v>300000000</v>
      </c>
      <c r="N381" s="138">
        <v>10000000</v>
      </c>
      <c r="O381" s="139">
        <v>8500000</v>
      </c>
      <c r="P381" s="133" t="s">
        <v>409</v>
      </c>
      <c r="Q381" s="133"/>
      <c r="R381" s="133"/>
      <c r="S381" s="133"/>
      <c r="T381" s="134" t="s">
        <v>410</v>
      </c>
      <c r="U381" s="133" t="s">
        <v>410</v>
      </c>
      <c r="V381" s="133" t="s">
        <v>410</v>
      </c>
      <c r="W381" s="133" t="s">
        <v>411</v>
      </c>
      <c r="X381" s="133" t="s">
        <v>412</v>
      </c>
      <c r="Y381" s="140" t="s">
        <v>412</v>
      </c>
      <c r="Z381" s="141"/>
      <c r="AA381" s="141" t="s">
        <v>412</v>
      </c>
      <c r="AB381" s="142" t="s">
        <v>412</v>
      </c>
      <c r="AC381" s="141"/>
      <c r="AD381" s="133"/>
      <c r="AE381" s="142"/>
      <c r="AF381" s="133"/>
      <c r="AG381" s="133" t="s">
        <v>431</v>
      </c>
      <c r="AH381" s="133"/>
      <c r="AI381" s="133"/>
      <c r="AJ381" s="133"/>
      <c r="AK381" s="133"/>
      <c r="AL381" s="133"/>
      <c r="AM381" s="133" t="s">
        <v>414</v>
      </c>
      <c r="AN381" s="133" t="s">
        <v>414</v>
      </c>
      <c r="AO381" s="143" t="s">
        <v>414</v>
      </c>
    </row>
    <row r="382" spans="1:41" ht="15" customHeight="1">
      <c r="A382" s="144">
        <v>380</v>
      </c>
      <c r="B382" s="151" t="s">
        <v>400</v>
      </c>
      <c r="C382" s="145" t="s">
        <v>2727</v>
      </c>
      <c r="D382" s="145" t="s">
        <v>2728</v>
      </c>
      <c r="E382" s="145" t="s">
        <v>2729</v>
      </c>
      <c r="F382" s="145" t="s">
        <v>571</v>
      </c>
      <c r="G382" s="147" t="s">
        <v>2730</v>
      </c>
      <c r="H382" s="147" t="s">
        <v>2731</v>
      </c>
      <c r="I382" s="147" t="s">
        <v>2731</v>
      </c>
      <c r="J382" s="59" t="s">
        <v>406</v>
      </c>
      <c r="K382" s="147" t="s">
        <v>2732</v>
      </c>
      <c r="L382" s="148">
        <v>200000000</v>
      </c>
      <c r="M382" s="149">
        <v>150000000</v>
      </c>
      <c r="N382" s="149">
        <v>10000000</v>
      </c>
      <c r="O382" s="150">
        <v>8500000</v>
      </c>
      <c r="P382" s="151" t="s">
        <v>429</v>
      </c>
      <c r="Q382" s="151" t="s">
        <v>409</v>
      </c>
      <c r="R382" s="151"/>
      <c r="S382" s="59" t="s">
        <v>430</v>
      </c>
      <c r="T382" s="145"/>
      <c r="U382" s="59" t="s">
        <v>410</v>
      </c>
      <c r="V382" s="151"/>
      <c r="W382" s="59" t="s">
        <v>411</v>
      </c>
      <c r="X382" s="59" t="s">
        <v>412</v>
      </c>
      <c r="Y382" s="151"/>
      <c r="Z382" s="151" t="s">
        <v>412</v>
      </c>
      <c r="AA382" s="151"/>
      <c r="AB382" s="151"/>
      <c r="AC382" s="151"/>
      <c r="AD382" s="145"/>
      <c r="AE382" s="59"/>
      <c r="AF382" s="151"/>
      <c r="AG382" s="151"/>
      <c r="AH382" s="151"/>
      <c r="AI382" s="151"/>
      <c r="AJ382" s="151"/>
      <c r="AK382" s="151"/>
      <c r="AL382" s="151"/>
      <c r="AM382" s="59" t="s">
        <v>414</v>
      </c>
      <c r="AN382" s="59" t="s">
        <v>414</v>
      </c>
      <c r="AO382" s="57" t="s">
        <v>414</v>
      </c>
    </row>
    <row r="383" spans="1:41" ht="15" customHeight="1">
      <c r="A383" s="132">
        <v>381</v>
      </c>
      <c r="B383" s="133" t="s">
        <v>400</v>
      </c>
      <c r="C383" s="134" t="s">
        <v>2733</v>
      </c>
      <c r="D383" s="133">
        <v>2018195832</v>
      </c>
      <c r="E383" s="134" t="s">
        <v>2734</v>
      </c>
      <c r="F383" s="134" t="s">
        <v>322</v>
      </c>
      <c r="G383" s="135" t="s">
        <v>2735</v>
      </c>
      <c r="H383" s="136" t="s">
        <v>2736</v>
      </c>
      <c r="I383" s="136" t="s">
        <v>2736</v>
      </c>
      <c r="J383" s="134" t="s">
        <v>535</v>
      </c>
      <c r="K383" s="136" t="s">
        <v>2737</v>
      </c>
      <c r="L383" s="137">
        <v>200000000</v>
      </c>
      <c r="M383" s="138">
        <v>150000000</v>
      </c>
      <c r="N383" s="138">
        <v>20000000</v>
      </c>
      <c r="O383" s="139">
        <v>17000000</v>
      </c>
      <c r="P383" s="133" t="s">
        <v>408</v>
      </c>
      <c r="Q383" s="133" t="s">
        <v>409</v>
      </c>
      <c r="R383" s="133"/>
      <c r="S383" s="133"/>
      <c r="T383" s="134" t="s">
        <v>410</v>
      </c>
      <c r="U383" s="133" t="s">
        <v>410</v>
      </c>
      <c r="V383" s="133"/>
      <c r="W383" s="133" t="s">
        <v>411</v>
      </c>
      <c r="X383" s="133" t="s">
        <v>412</v>
      </c>
      <c r="Y383" s="140" t="s">
        <v>412</v>
      </c>
      <c r="Z383" s="141"/>
      <c r="AA383" s="141"/>
      <c r="AB383" s="141"/>
      <c r="AC383" s="141"/>
      <c r="AD383" s="133"/>
      <c r="AE383" s="142"/>
      <c r="AF383" s="133"/>
      <c r="AG383" s="133" t="s">
        <v>413</v>
      </c>
      <c r="AH383" s="133"/>
      <c r="AI383" s="133"/>
      <c r="AJ383" s="133"/>
      <c r="AK383" s="133"/>
      <c r="AL383" s="133" t="s">
        <v>433</v>
      </c>
      <c r="AM383" s="133" t="s">
        <v>414</v>
      </c>
      <c r="AN383" s="133" t="s">
        <v>414</v>
      </c>
      <c r="AO383" s="143" t="s">
        <v>414</v>
      </c>
    </row>
    <row r="384" spans="1:41" ht="15" customHeight="1">
      <c r="A384" s="144">
        <v>382</v>
      </c>
      <c r="B384" s="59" t="s">
        <v>400</v>
      </c>
      <c r="C384" s="59" t="s">
        <v>2738</v>
      </c>
      <c r="D384" s="59" t="s">
        <v>2739</v>
      </c>
      <c r="E384" s="145" t="s">
        <v>2740</v>
      </c>
      <c r="F384" s="145" t="s">
        <v>493</v>
      </c>
      <c r="G384" s="146" t="s">
        <v>2741</v>
      </c>
      <c r="H384" s="147" t="s">
        <v>2742</v>
      </c>
      <c r="I384" s="147" t="s">
        <v>2742</v>
      </c>
      <c r="J384" s="59" t="s">
        <v>420</v>
      </c>
      <c r="K384" s="147" t="s">
        <v>2743</v>
      </c>
      <c r="L384" s="148">
        <v>400000000</v>
      </c>
      <c r="M384" s="149">
        <v>300000000</v>
      </c>
      <c r="N384" s="149">
        <v>10000000</v>
      </c>
      <c r="O384" s="150">
        <v>8500000</v>
      </c>
      <c r="P384" s="59" t="s">
        <v>408</v>
      </c>
      <c r="Q384" s="59" t="s">
        <v>409</v>
      </c>
      <c r="R384" s="59" t="s">
        <v>429</v>
      </c>
      <c r="S384" s="59" t="s">
        <v>430</v>
      </c>
      <c r="T384" s="145" t="s">
        <v>410</v>
      </c>
      <c r="U384" s="59" t="s">
        <v>410</v>
      </c>
      <c r="V384" s="59" t="s">
        <v>410</v>
      </c>
      <c r="W384" s="59" t="s">
        <v>411</v>
      </c>
      <c r="X384" s="59"/>
      <c r="Y384" s="151"/>
      <c r="Z384" s="152" t="s">
        <v>412</v>
      </c>
      <c r="AA384" s="152"/>
      <c r="AB384" s="152"/>
      <c r="AC384" s="152"/>
      <c r="AD384" s="59"/>
      <c r="AE384" s="153" t="s">
        <v>412</v>
      </c>
      <c r="AF384" s="59" t="s">
        <v>412</v>
      </c>
      <c r="AG384" s="59"/>
      <c r="AH384" s="59"/>
      <c r="AI384" s="59"/>
      <c r="AJ384" s="59" t="s">
        <v>422</v>
      </c>
      <c r="AK384" s="59"/>
      <c r="AL384" s="59"/>
      <c r="AM384" s="59" t="s">
        <v>414</v>
      </c>
      <c r="AN384" s="59"/>
      <c r="AO384" s="57" t="s">
        <v>414</v>
      </c>
    </row>
    <row r="385" spans="1:41" ht="15" customHeight="1">
      <c r="A385" s="132">
        <v>383</v>
      </c>
      <c r="B385" s="140" t="s">
        <v>400</v>
      </c>
      <c r="C385" s="133" t="s">
        <v>2744</v>
      </c>
      <c r="D385" s="134" t="s">
        <v>2745</v>
      </c>
      <c r="E385" s="134" t="s">
        <v>2746</v>
      </c>
      <c r="F385" s="134" t="s">
        <v>425</v>
      </c>
      <c r="G385" s="135" t="s">
        <v>2747</v>
      </c>
      <c r="H385" s="154" t="s">
        <v>2748</v>
      </c>
      <c r="I385" s="154" t="s">
        <v>2749</v>
      </c>
      <c r="J385" s="133" t="s">
        <v>420</v>
      </c>
      <c r="K385" s="154" t="s">
        <v>2750</v>
      </c>
      <c r="L385" s="137">
        <v>400000000</v>
      </c>
      <c r="M385" s="138">
        <v>300000000</v>
      </c>
      <c r="N385" s="138">
        <v>20000000</v>
      </c>
      <c r="O385" s="139">
        <v>17000000</v>
      </c>
      <c r="P385" s="140" t="s">
        <v>409</v>
      </c>
      <c r="Q385" s="140" t="s">
        <v>429</v>
      </c>
      <c r="R385" s="140"/>
      <c r="S385" s="133"/>
      <c r="T385" s="134" t="s">
        <v>410</v>
      </c>
      <c r="U385" s="133" t="s">
        <v>410</v>
      </c>
      <c r="V385" s="133" t="s">
        <v>410</v>
      </c>
      <c r="W385" s="133" t="s">
        <v>411</v>
      </c>
      <c r="X385" s="133" t="s">
        <v>412</v>
      </c>
      <c r="Y385" s="133" t="s">
        <v>412</v>
      </c>
      <c r="Z385" s="141"/>
      <c r="AA385" s="141" t="s">
        <v>412</v>
      </c>
      <c r="AB385" s="142" t="s">
        <v>412</v>
      </c>
      <c r="AC385" s="141"/>
      <c r="AD385" s="133"/>
      <c r="AE385" s="142"/>
      <c r="AF385" s="142" t="s">
        <v>412</v>
      </c>
      <c r="AG385" s="133" t="s">
        <v>446</v>
      </c>
      <c r="AH385" s="133"/>
      <c r="AI385" s="133"/>
      <c r="AJ385" s="133" t="s">
        <v>422</v>
      </c>
      <c r="AK385" s="133"/>
      <c r="AL385" s="133"/>
      <c r="AM385" s="133"/>
      <c r="AN385" s="133" t="s">
        <v>414</v>
      </c>
      <c r="AO385" s="143" t="s">
        <v>414</v>
      </c>
    </row>
    <row r="386" spans="1:41" ht="15" customHeight="1">
      <c r="A386" s="144">
        <v>384</v>
      </c>
      <c r="B386" s="59" t="s">
        <v>400</v>
      </c>
      <c r="C386" s="162" t="s">
        <v>2751</v>
      </c>
      <c r="D386" s="59" t="s">
        <v>2752</v>
      </c>
      <c r="E386" s="163" t="s">
        <v>2753</v>
      </c>
      <c r="F386" s="145" t="s">
        <v>322</v>
      </c>
      <c r="G386" s="146" t="s">
        <v>2754</v>
      </c>
      <c r="H386" s="147" t="s">
        <v>2755</v>
      </c>
      <c r="I386" s="147" t="s">
        <v>2755</v>
      </c>
      <c r="J386" s="145" t="s">
        <v>480</v>
      </c>
      <c r="K386" s="147" t="s">
        <v>2079</v>
      </c>
      <c r="L386" s="148">
        <v>900000000</v>
      </c>
      <c r="M386" s="149">
        <v>675000000</v>
      </c>
      <c r="N386" s="149">
        <v>10000000</v>
      </c>
      <c r="O386" s="150">
        <v>8500000</v>
      </c>
      <c r="P386" s="59" t="s">
        <v>408</v>
      </c>
      <c r="Q386" s="59" t="s">
        <v>409</v>
      </c>
      <c r="R386" s="59"/>
      <c r="S386" s="59"/>
      <c r="T386" s="145" t="s">
        <v>410</v>
      </c>
      <c r="U386" s="59" t="s">
        <v>410</v>
      </c>
      <c r="V386" s="59"/>
      <c r="W386" s="59" t="s">
        <v>411</v>
      </c>
      <c r="X386" s="59" t="s">
        <v>412</v>
      </c>
      <c r="Y386" s="151" t="s">
        <v>412</v>
      </c>
      <c r="Z386" s="152"/>
      <c r="AA386" s="152"/>
      <c r="AB386" s="152"/>
      <c r="AC386" s="152"/>
      <c r="AD386" s="59"/>
      <c r="AE386" s="153"/>
      <c r="AF386" s="59" t="s">
        <v>412</v>
      </c>
      <c r="AG386" s="59" t="s">
        <v>446</v>
      </c>
      <c r="AH386" s="59"/>
      <c r="AI386" s="59"/>
      <c r="AJ386" s="59"/>
      <c r="AK386" s="59"/>
      <c r="AL386" s="59"/>
      <c r="AM386" s="59" t="s">
        <v>414</v>
      </c>
      <c r="AN386" s="59"/>
      <c r="AO386" s="57" t="s">
        <v>414</v>
      </c>
    </row>
    <row r="387" spans="1:41" ht="15" customHeight="1">
      <c r="A387" s="132">
        <v>385</v>
      </c>
      <c r="B387" s="133" t="s">
        <v>400</v>
      </c>
      <c r="C387" s="133" t="s">
        <v>2756</v>
      </c>
      <c r="D387" s="133">
        <v>2148800529</v>
      </c>
      <c r="E387" s="134" t="s">
        <v>2757</v>
      </c>
      <c r="F387" s="158" t="s">
        <v>425</v>
      </c>
      <c r="G387" s="135" t="s">
        <v>2758</v>
      </c>
      <c r="H387" s="136" t="s">
        <v>2759</v>
      </c>
      <c r="I387" s="136" t="s">
        <v>2759</v>
      </c>
      <c r="J387" s="133" t="s">
        <v>480</v>
      </c>
      <c r="K387" s="136" t="s">
        <v>2760</v>
      </c>
      <c r="L387" s="137">
        <v>900000000</v>
      </c>
      <c r="M387" s="138">
        <v>675000000</v>
      </c>
      <c r="N387" s="138">
        <v>20000000</v>
      </c>
      <c r="O387" s="139">
        <v>17000000</v>
      </c>
      <c r="P387" s="133" t="s">
        <v>409</v>
      </c>
      <c r="Q387" s="133" t="s">
        <v>429</v>
      </c>
      <c r="R387" s="133"/>
      <c r="S387" s="133" t="s">
        <v>430</v>
      </c>
      <c r="T387" s="134" t="s">
        <v>410</v>
      </c>
      <c r="U387" s="133" t="s">
        <v>410</v>
      </c>
      <c r="V387" s="133" t="s">
        <v>410</v>
      </c>
      <c r="W387" s="133" t="s">
        <v>411</v>
      </c>
      <c r="X387" s="133" t="s">
        <v>412</v>
      </c>
      <c r="Y387" s="133" t="s">
        <v>412</v>
      </c>
      <c r="Z387" s="141"/>
      <c r="AA387" s="141"/>
      <c r="AB387" s="141"/>
      <c r="AC387" s="142" t="s">
        <v>412</v>
      </c>
      <c r="AD387" s="133"/>
      <c r="AE387" s="142"/>
      <c r="AF387" s="133"/>
      <c r="AG387" s="133" t="s">
        <v>446</v>
      </c>
      <c r="AH387" s="133"/>
      <c r="AI387" s="133"/>
      <c r="AJ387" s="133"/>
      <c r="AK387" s="133"/>
      <c r="AL387" s="133" t="s">
        <v>433</v>
      </c>
      <c r="AM387" s="133" t="s">
        <v>414</v>
      </c>
      <c r="AN387" s="133" t="s">
        <v>414</v>
      </c>
      <c r="AO387" s="143"/>
    </row>
    <row r="388" spans="1:41" ht="15" customHeight="1">
      <c r="A388" s="144">
        <v>386</v>
      </c>
      <c r="B388" s="59" t="s">
        <v>400</v>
      </c>
      <c r="C388" s="145" t="s">
        <v>2761</v>
      </c>
      <c r="D388" s="59" t="s">
        <v>2762</v>
      </c>
      <c r="E388" s="145" t="s">
        <v>2763</v>
      </c>
      <c r="F388" s="145" t="s">
        <v>485</v>
      </c>
      <c r="G388" s="146" t="s">
        <v>2764</v>
      </c>
      <c r="H388" s="147" t="s">
        <v>2765</v>
      </c>
      <c r="I388" s="147" t="s">
        <v>2766</v>
      </c>
      <c r="J388" s="145" t="s">
        <v>535</v>
      </c>
      <c r="K388" s="147" t="s">
        <v>2767</v>
      </c>
      <c r="L388" s="148">
        <v>800000000</v>
      </c>
      <c r="M388" s="149">
        <v>600000000</v>
      </c>
      <c r="N388" s="149">
        <v>20000000</v>
      </c>
      <c r="O388" s="150">
        <v>17000000</v>
      </c>
      <c r="P388" s="59" t="s">
        <v>409</v>
      </c>
      <c r="Q388" s="59"/>
      <c r="R388" s="59"/>
      <c r="S388" s="59"/>
      <c r="T388" s="145" t="s">
        <v>410</v>
      </c>
      <c r="U388" s="59" t="s">
        <v>410</v>
      </c>
      <c r="V388" s="59" t="s">
        <v>410</v>
      </c>
      <c r="W388" s="59" t="s">
        <v>411</v>
      </c>
      <c r="X388" s="59" t="s">
        <v>412</v>
      </c>
      <c r="Y388" s="151" t="s">
        <v>412</v>
      </c>
      <c r="Z388" s="152"/>
      <c r="AA388" s="152"/>
      <c r="AB388" s="152"/>
      <c r="AC388" s="152"/>
      <c r="AD388" s="59" t="s">
        <v>412</v>
      </c>
      <c r="AE388" s="153"/>
      <c r="AF388" s="59" t="s">
        <v>412</v>
      </c>
      <c r="AG388" s="59"/>
      <c r="AH388" s="59"/>
      <c r="AI388" s="59"/>
      <c r="AJ388" s="59" t="s">
        <v>422</v>
      </c>
      <c r="AK388" s="59"/>
      <c r="AL388" s="59"/>
      <c r="AM388" s="59" t="s">
        <v>414</v>
      </c>
      <c r="AN388" s="59"/>
      <c r="AO388" s="57"/>
    </row>
    <row r="389" spans="1:41" ht="15" customHeight="1">
      <c r="A389" s="132">
        <v>387</v>
      </c>
      <c r="B389" s="140" t="s">
        <v>400</v>
      </c>
      <c r="C389" s="134" t="s">
        <v>2768</v>
      </c>
      <c r="D389" s="134" t="s">
        <v>2769</v>
      </c>
      <c r="E389" s="134" t="s">
        <v>2770</v>
      </c>
      <c r="F389" s="134" t="s">
        <v>571</v>
      </c>
      <c r="G389" s="136" t="s">
        <v>2771</v>
      </c>
      <c r="H389" s="136" t="s">
        <v>2772</v>
      </c>
      <c r="I389" s="136" t="s">
        <v>2773</v>
      </c>
      <c r="J389" s="133" t="s">
        <v>521</v>
      </c>
      <c r="K389" s="136" t="s">
        <v>2774</v>
      </c>
      <c r="L389" s="137">
        <v>600000000</v>
      </c>
      <c r="M389" s="138">
        <v>450000000</v>
      </c>
      <c r="N389" s="138">
        <v>20000000</v>
      </c>
      <c r="O389" s="139">
        <v>17000000</v>
      </c>
      <c r="P389" s="140" t="s">
        <v>429</v>
      </c>
      <c r="Q389" s="140" t="s">
        <v>409</v>
      </c>
      <c r="R389" s="140"/>
      <c r="S389" s="133" t="s">
        <v>430</v>
      </c>
      <c r="T389" s="134"/>
      <c r="U389" s="133" t="s">
        <v>410</v>
      </c>
      <c r="V389" s="133" t="s">
        <v>410</v>
      </c>
      <c r="W389" s="133" t="s">
        <v>411</v>
      </c>
      <c r="X389" s="133" t="s">
        <v>412</v>
      </c>
      <c r="Y389" s="140"/>
      <c r="Z389" s="140" t="s">
        <v>412</v>
      </c>
      <c r="AA389" s="140" t="s">
        <v>412</v>
      </c>
      <c r="AB389" s="140"/>
      <c r="AC389" s="133" t="s">
        <v>412</v>
      </c>
      <c r="AD389" s="133" t="s">
        <v>412</v>
      </c>
      <c r="AE389" s="133" t="s">
        <v>412</v>
      </c>
      <c r="AF389" s="140"/>
      <c r="AG389" s="133" t="s">
        <v>446</v>
      </c>
      <c r="AH389" s="140"/>
      <c r="AI389" s="140"/>
      <c r="AJ389" s="140"/>
      <c r="AK389" s="140"/>
      <c r="AL389" s="140"/>
      <c r="AM389" s="133" t="s">
        <v>414</v>
      </c>
      <c r="AN389" s="140"/>
      <c r="AO389" s="143" t="s">
        <v>414</v>
      </c>
    </row>
    <row r="390" spans="1:41" ht="15" customHeight="1">
      <c r="A390" s="144">
        <v>388</v>
      </c>
      <c r="B390" s="151" t="s">
        <v>400</v>
      </c>
      <c r="C390" s="59" t="s">
        <v>2775</v>
      </c>
      <c r="D390" s="176" t="s">
        <v>2776</v>
      </c>
      <c r="E390" s="145" t="s">
        <v>2777</v>
      </c>
      <c r="F390" s="145" t="s">
        <v>485</v>
      </c>
      <c r="G390" s="146" t="s">
        <v>2778</v>
      </c>
      <c r="H390" s="157" t="s">
        <v>2779</v>
      </c>
      <c r="I390" s="157" t="s">
        <v>2779</v>
      </c>
      <c r="J390" s="59" t="s">
        <v>406</v>
      </c>
      <c r="K390" s="157" t="s">
        <v>2780</v>
      </c>
      <c r="L390" s="148">
        <v>100000000</v>
      </c>
      <c r="M390" s="149">
        <v>75000000</v>
      </c>
      <c r="N390" s="149">
        <v>40000000</v>
      </c>
      <c r="O390" s="150">
        <v>34000000</v>
      </c>
      <c r="P390" s="151" t="s">
        <v>409</v>
      </c>
      <c r="Q390" s="151"/>
      <c r="R390" s="151"/>
      <c r="S390" s="59"/>
      <c r="T390" s="145" t="s">
        <v>410</v>
      </c>
      <c r="U390" s="59" t="s">
        <v>410</v>
      </c>
      <c r="V390" s="59" t="s">
        <v>410</v>
      </c>
      <c r="W390" s="59" t="s">
        <v>411</v>
      </c>
      <c r="X390" s="59" t="s">
        <v>412</v>
      </c>
      <c r="Y390" s="151" t="s">
        <v>412</v>
      </c>
      <c r="Z390" s="152"/>
      <c r="AA390" s="152"/>
      <c r="AB390" s="153" t="s">
        <v>412</v>
      </c>
      <c r="AC390" s="152"/>
      <c r="AD390" s="59"/>
      <c r="AE390" s="153"/>
      <c r="AF390" s="153"/>
      <c r="AG390" s="59" t="s">
        <v>446</v>
      </c>
      <c r="AH390" s="59"/>
      <c r="AI390" s="59"/>
      <c r="AJ390" s="59"/>
      <c r="AK390" s="59" t="s">
        <v>432</v>
      </c>
      <c r="AL390" s="59"/>
      <c r="AM390" s="59" t="s">
        <v>414</v>
      </c>
      <c r="AN390" s="59"/>
      <c r="AO390" s="57"/>
    </row>
    <row r="391" spans="1:41" ht="15" customHeight="1">
      <c r="A391" s="132">
        <v>389</v>
      </c>
      <c r="B391" s="133" t="s">
        <v>400</v>
      </c>
      <c r="C391" s="133" t="s">
        <v>2781</v>
      </c>
      <c r="D391" s="133" t="s">
        <v>2782</v>
      </c>
      <c r="E391" s="134" t="s">
        <v>2783</v>
      </c>
      <c r="F391" s="134" t="s">
        <v>485</v>
      </c>
      <c r="G391" s="135" t="s">
        <v>2784</v>
      </c>
      <c r="H391" s="136" t="s">
        <v>2785</v>
      </c>
      <c r="I391" s="136" t="s">
        <v>2785</v>
      </c>
      <c r="J391" s="133" t="s">
        <v>488</v>
      </c>
      <c r="K391" s="136" t="s">
        <v>2786</v>
      </c>
      <c r="L391" s="137">
        <v>300000000</v>
      </c>
      <c r="M391" s="138">
        <v>225000000</v>
      </c>
      <c r="N391" s="138">
        <v>10000000</v>
      </c>
      <c r="O391" s="139">
        <v>8500000</v>
      </c>
      <c r="P391" s="133" t="s">
        <v>409</v>
      </c>
      <c r="Q391" s="133"/>
      <c r="R391" s="133"/>
      <c r="S391" s="133"/>
      <c r="T391" s="134" t="s">
        <v>410</v>
      </c>
      <c r="U391" s="133" t="s">
        <v>410</v>
      </c>
      <c r="V391" s="133" t="s">
        <v>410</v>
      </c>
      <c r="W391" s="133" t="s">
        <v>411</v>
      </c>
      <c r="X391" s="133" t="s">
        <v>412</v>
      </c>
      <c r="Y391" s="140" t="s">
        <v>412</v>
      </c>
      <c r="Z391" s="141"/>
      <c r="AA391" s="141"/>
      <c r="AB391" s="141"/>
      <c r="AC391" s="142" t="s">
        <v>412</v>
      </c>
      <c r="AD391" s="133"/>
      <c r="AE391" s="142"/>
      <c r="AF391" s="133"/>
      <c r="AG391" s="133"/>
      <c r="AH391" s="133"/>
      <c r="AI391" s="133"/>
      <c r="AJ391" s="133" t="s">
        <v>422</v>
      </c>
      <c r="AK391" s="133"/>
      <c r="AL391" s="133"/>
      <c r="AM391" s="133" t="s">
        <v>414</v>
      </c>
      <c r="AN391" s="133"/>
      <c r="AO391" s="143" t="s">
        <v>414</v>
      </c>
    </row>
    <row r="392" spans="1:41" ht="15" customHeight="1">
      <c r="A392" s="144">
        <v>390</v>
      </c>
      <c r="B392" s="59" t="s">
        <v>400</v>
      </c>
      <c r="C392" s="59" t="s">
        <v>2787</v>
      </c>
      <c r="D392" s="59" t="s">
        <v>2788</v>
      </c>
      <c r="E392" s="145" t="s">
        <v>2789</v>
      </c>
      <c r="F392" s="145" t="s">
        <v>322</v>
      </c>
      <c r="G392" s="146" t="s">
        <v>2790</v>
      </c>
      <c r="H392" s="147" t="s">
        <v>2791</v>
      </c>
      <c r="I392" s="147" t="s">
        <v>2792</v>
      </c>
      <c r="J392" s="59" t="s">
        <v>521</v>
      </c>
      <c r="K392" s="147" t="s">
        <v>2793</v>
      </c>
      <c r="L392" s="148">
        <v>800000000</v>
      </c>
      <c r="M392" s="149">
        <v>600000000</v>
      </c>
      <c r="N392" s="149">
        <v>10000000</v>
      </c>
      <c r="O392" s="150">
        <v>8500000</v>
      </c>
      <c r="P392" s="59" t="s">
        <v>408</v>
      </c>
      <c r="Q392" s="59" t="s">
        <v>409</v>
      </c>
      <c r="R392" s="59"/>
      <c r="S392" s="59"/>
      <c r="T392" s="145" t="s">
        <v>410</v>
      </c>
      <c r="U392" s="59" t="s">
        <v>410</v>
      </c>
      <c r="V392" s="59" t="s">
        <v>410</v>
      </c>
      <c r="W392" s="59" t="s">
        <v>411</v>
      </c>
      <c r="X392" s="59" t="s">
        <v>412</v>
      </c>
      <c r="Y392" s="151" t="s">
        <v>412</v>
      </c>
      <c r="Z392" s="152"/>
      <c r="AA392" s="152"/>
      <c r="AB392" s="152"/>
      <c r="AC392" s="152"/>
      <c r="AD392" s="59"/>
      <c r="AE392" s="153"/>
      <c r="AF392" s="59" t="s">
        <v>412</v>
      </c>
      <c r="AG392" s="59"/>
      <c r="AH392" s="59"/>
      <c r="AI392" s="59"/>
      <c r="AJ392" s="59"/>
      <c r="AK392" s="59"/>
      <c r="AL392" s="59"/>
      <c r="AM392" s="59" t="s">
        <v>414</v>
      </c>
      <c r="AN392" s="59"/>
      <c r="AO392" s="57" t="s">
        <v>414</v>
      </c>
    </row>
    <row r="393" spans="1:41" ht="15" customHeight="1">
      <c r="A393" s="132">
        <v>391</v>
      </c>
      <c r="B393" s="133" t="s">
        <v>400</v>
      </c>
      <c r="C393" s="133" t="s">
        <v>2794</v>
      </c>
      <c r="D393" s="133" t="s">
        <v>2795</v>
      </c>
      <c r="E393" s="134" t="s">
        <v>2796</v>
      </c>
      <c r="F393" s="134" t="s">
        <v>485</v>
      </c>
      <c r="G393" s="135" t="s">
        <v>2797</v>
      </c>
      <c r="H393" s="136" t="s">
        <v>2798</v>
      </c>
      <c r="I393" s="136" t="s">
        <v>2799</v>
      </c>
      <c r="J393" s="133" t="s">
        <v>521</v>
      </c>
      <c r="K393" s="136" t="s">
        <v>2800</v>
      </c>
      <c r="L393" s="137">
        <v>100000000</v>
      </c>
      <c r="M393" s="138">
        <v>75000000</v>
      </c>
      <c r="N393" s="138">
        <v>50000000</v>
      </c>
      <c r="O393" s="139">
        <v>42500000</v>
      </c>
      <c r="P393" s="133" t="s">
        <v>409</v>
      </c>
      <c r="Q393" s="133"/>
      <c r="R393" s="133"/>
      <c r="S393" s="133"/>
      <c r="T393" s="134" t="s">
        <v>410</v>
      </c>
      <c r="U393" s="133" t="s">
        <v>410</v>
      </c>
      <c r="V393" s="133" t="s">
        <v>410</v>
      </c>
      <c r="W393" s="133" t="s">
        <v>411</v>
      </c>
      <c r="X393" s="133" t="s">
        <v>412</v>
      </c>
      <c r="Y393" s="140" t="s">
        <v>412</v>
      </c>
      <c r="Z393" s="141"/>
      <c r="AA393" s="141" t="s">
        <v>412</v>
      </c>
      <c r="AB393" s="141"/>
      <c r="AC393" s="141"/>
      <c r="AD393" s="133"/>
      <c r="AE393" s="142"/>
      <c r="AF393" s="133" t="s">
        <v>412</v>
      </c>
      <c r="AG393" s="133"/>
      <c r="AH393" s="133"/>
      <c r="AI393" s="133"/>
      <c r="AJ393" s="133"/>
      <c r="AK393" s="133"/>
      <c r="AL393" s="133"/>
      <c r="AM393" s="133" t="s">
        <v>414</v>
      </c>
      <c r="AN393" s="133"/>
      <c r="AO393" s="143"/>
    </row>
    <row r="394" spans="1:41" ht="15" customHeight="1">
      <c r="A394" s="144">
        <v>392</v>
      </c>
      <c r="B394" s="59" t="s">
        <v>400</v>
      </c>
      <c r="C394" s="59" t="s">
        <v>2801</v>
      </c>
      <c r="D394" s="59" t="s">
        <v>2802</v>
      </c>
      <c r="E394" s="145" t="s">
        <v>2803</v>
      </c>
      <c r="F394" s="145" t="s">
        <v>322</v>
      </c>
      <c r="G394" s="146" t="s">
        <v>2804</v>
      </c>
      <c r="H394" s="147" t="s">
        <v>2805</v>
      </c>
      <c r="I394" s="147" t="s">
        <v>2805</v>
      </c>
      <c r="J394" s="59" t="s">
        <v>503</v>
      </c>
      <c r="K394" s="147" t="s">
        <v>2806</v>
      </c>
      <c r="L394" s="148">
        <v>400000000</v>
      </c>
      <c r="M394" s="149">
        <v>300000000</v>
      </c>
      <c r="N394" s="149">
        <v>10000000</v>
      </c>
      <c r="O394" s="150">
        <v>8500000</v>
      </c>
      <c r="P394" s="59" t="s">
        <v>408</v>
      </c>
      <c r="Q394" s="59" t="s">
        <v>409</v>
      </c>
      <c r="R394" s="59"/>
      <c r="S394" s="59"/>
      <c r="T394" s="145" t="s">
        <v>410</v>
      </c>
      <c r="U394" s="59" t="s">
        <v>410</v>
      </c>
      <c r="V394" s="59"/>
      <c r="W394" s="59" t="s">
        <v>411</v>
      </c>
      <c r="X394" s="59" t="s">
        <v>412</v>
      </c>
      <c r="Y394" s="151" t="s">
        <v>412</v>
      </c>
      <c r="Z394" s="152"/>
      <c r="AA394" s="152"/>
      <c r="AB394" s="153" t="s">
        <v>412</v>
      </c>
      <c r="AC394" s="152"/>
      <c r="AD394" s="59"/>
      <c r="AE394" s="153" t="s">
        <v>412</v>
      </c>
      <c r="AF394" s="59" t="s">
        <v>412</v>
      </c>
      <c r="AG394" s="59"/>
      <c r="AH394" s="59"/>
      <c r="AI394" s="59"/>
      <c r="AJ394" s="59"/>
      <c r="AK394" s="59"/>
      <c r="AL394" s="59" t="s">
        <v>433</v>
      </c>
      <c r="AM394" s="59" t="s">
        <v>414</v>
      </c>
      <c r="AN394" s="59" t="s">
        <v>414</v>
      </c>
      <c r="AO394" s="57"/>
    </row>
    <row r="395" spans="1:41" ht="15" customHeight="1">
      <c r="A395" s="132">
        <v>393</v>
      </c>
      <c r="B395" s="140" t="s">
        <v>400</v>
      </c>
      <c r="C395" s="133" t="s">
        <v>2807</v>
      </c>
      <c r="D395" s="134" t="s">
        <v>2808</v>
      </c>
      <c r="E395" s="134" t="s">
        <v>2809</v>
      </c>
      <c r="F395" s="134" t="s">
        <v>322</v>
      </c>
      <c r="G395" s="135" t="s">
        <v>2810</v>
      </c>
      <c r="H395" s="154" t="s">
        <v>2811</v>
      </c>
      <c r="I395" s="154" t="s">
        <v>2812</v>
      </c>
      <c r="J395" s="133" t="s">
        <v>420</v>
      </c>
      <c r="K395" s="154" t="s">
        <v>1406</v>
      </c>
      <c r="L395" s="137">
        <v>900000000</v>
      </c>
      <c r="M395" s="138">
        <v>675000000</v>
      </c>
      <c r="N395" s="138">
        <v>10000000</v>
      </c>
      <c r="O395" s="139">
        <v>8500000</v>
      </c>
      <c r="P395" s="140" t="s">
        <v>408</v>
      </c>
      <c r="Q395" s="140" t="s">
        <v>409</v>
      </c>
      <c r="R395" s="140"/>
      <c r="S395" s="133"/>
      <c r="T395" s="134" t="s">
        <v>410</v>
      </c>
      <c r="U395" s="133" t="s">
        <v>410</v>
      </c>
      <c r="V395" s="133" t="s">
        <v>410</v>
      </c>
      <c r="W395" s="133" t="s">
        <v>411</v>
      </c>
      <c r="X395" s="133" t="s">
        <v>412</v>
      </c>
      <c r="Y395" s="140" t="s">
        <v>412</v>
      </c>
      <c r="Z395" s="141"/>
      <c r="AA395" s="141"/>
      <c r="AB395" s="141"/>
      <c r="AC395" s="142" t="s">
        <v>412</v>
      </c>
      <c r="AD395" s="133"/>
      <c r="AE395" s="142"/>
      <c r="AF395" s="141"/>
      <c r="AG395" s="133" t="s">
        <v>413</v>
      </c>
      <c r="AH395" s="133"/>
      <c r="AI395" s="133"/>
      <c r="AJ395" s="133"/>
      <c r="AK395" s="133"/>
      <c r="AL395" s="133"/>
      <c r="AM395" s="133" t="s">
        <v>414</v>
      </c>
      <c r="AN395" s="133"/>
      <c r="AO395" s="143" t="s">
        <v>414</v>
      </c>
    </row>
    <row r="396" spans="1:41" ht="15" customHeight="1">
      <c r="A396" s="144">
        <v>394</v>
      </c>
      <c r="B396" s="151" t="s">
        <v>400</v>
      </c>
      <c r="C396" s="59" t="s">
        <v>2813</v>
      </c>
      <c r="D396" s="59" t="s">
        <v>2814</v>
      </c>
      <c r="E396" s="145" t="s">
        <v>2815</v>
      </c>
      <c r="F396" s="145" t="s">
        <v>425</v>
      </c>
      <c r="G396" s="146" t="s">
        <v>2816</v>
      </c>
      <c r="H396" s="157" t="s">
        <v>2817</v>
      </c>
      <c r="I396" s="157" t="s">
        <v>2818</v>
      </c>
      <c r="J396" s="59" t="s">
        <v>503</v>
      </c>
      <c r="K396" s="157" t="s">
        <v>2819</v>
      </c>
      <c r="L396" s="148">
        <v>400000000</v>
      </c>
      <c r="M396" s="149">
        <v>300000000</v>
      </c>
      <c r="N396" s="149">
        <v>10000000</v>
      </c>
      <c r="O396" s="150">
        <v>8500000</v>
      </c>
      <c r="P396" s="151" t="s">
        <v>409</v>
      </c>
      <c r="Q396" s="151" t="s">
        <v>429</v>
      </c>
      <c r="R396" s="151"/>
      <c r="S396" s="59" t="s">
        <v>430</v>
      </c>
      <c r="T396" s="145" t="s">
        <v>410</v>
      </c>
      <c r="U396" s="59" t="s">
        <v>410</v>
      </c>
      <c r="V396" s="59" t="s">
        <v>410</v>
      </c>
      <c r="W396" s="59" t="s">
        <v>411</v>
      </c>
      <c r="X396" s="59" t="s">
        <v>412</v>
      </c>
      <c r="Y396" s="59" t="s">
        <v>412</v>
      </c>
      <c r="Z396" s="152"/>
      <c r="AA396" s="152"/>
      <c r="AB396" s="153" t="s">
        <v>412</v>
      </c>
      <c r="AC396" s="152"/>
      <c r="AD396" s="59" t="s">
        <v>412</v>
      </c>
      <c r="AE396" s="153"/>
      <c r="AF396" s="153"/>
      <c r="AG396" s="59" t="s">
        <v>446</v>
      </c>
      <c r="AH396" s="59"/>
      <c r="AI396" s="59"/>
      <c r="AJ396" s="59"/>
      <c r="AK396" s="59"/>
      <c r="AL396" s="59"/>
      <c r="AM396" s="59"/>
      <c r="AN396" s="59" t="s">
        <v>414</v>
      </c>
      <c r="AO396" s="57"/>
    </row>
    <row r="397" spans="1:41" ht="15" customHeight="1">
      <c r="A397" s="132">
        <v>395</v>
      </c>
      <c r="B397" s="140" t="s">
        <v>400</v>
      </c>
      <c r="C397" s="134" t="s">
        <v>2820</v>
      </c>
      <c r="D397" s="134" t="s">
        <v>2821</v>
      </c>
      <c r="E397" s="134" t="s">
        <v>2822</v>
      </c>
      <c r="F397" s="134" t="s">
        <v>463</v>
      </c>
      <c r="G397" s="136" t="s">
        <v>2823</v>
      </c>
      <c r="H397" s="136" t="s">
        <v>2824</v>
      </c>
      <c r="I397" s="136" t="s">
        <v>2824</v>
      </c>
      <c r="J397" s="133" t="s">
        <v>503</v>
      </c>
      <c r="K397" s="136" t="s">
        <v>2825</v>
      </c>
      <c r="L397" s="137">
        <v>300000000</v>
      </c>
      <c r="M397" s="138">
        <v>225000000</v>
      </c>
      <c r="N397" s="138">
        <v>20000000</v>
      </c>
      <c r="O397" s="139">
        <v>17000000</v>
      </c>
      <c r="P397" s="140" t="s">
        <v>429</v>
      </c>
      <c r="Q397" s="140" t="s">
        <v>408</v>
      </c>
      <c r="R397" s="140"/>
      <c r="S397" s="133" t="s">
        <v>430</v>
      </c>
      <c r="T397" s="134"/>
      <c r="U397" s="133" t="s">
        <v>410</v>
      </c>
      <c r="V397" s="133" t="s">
        <v>410</v>
      </c>
      <c r="W397" s="133" t="s">
        <v>411</v>
      </c>
      <c r="X397" s="133" t="s">
        <v>412</v>
      </c>
      <c r="Y397" s="140" t="s">
        <v>412</v>
      </c>
      <c r="Z397" s="140" t="s">
        <v>412</v>
      </c>
      <c r="AA397" s="140" t="s">
        <v>412</v>
      </c>
      <c r="AB397" s="140"/>
      <c r="AC397" s="133" t="s">
        <v>412</v>
      </c>
      <c r="AD397" s="134"/>
      <c r="AE397" s="133"/>
      <c r="AF397" s="140"/>
      <c r="AG397" s="140"/>
      <c r="AH397" s="140"/>
      <c r="AI397" s="140"/>
      <c r="AJ397" s="140"/>
      <c r="AK397" s="140"/>
      <c r="AL397" s="140"/>
      <c r="AM397" s="140"/>
      <c r="AN397" s="140"/>
      <c r="AO397" s="143" t="s">
        <v>414</v>
      </c>
    </row>
    <row r="398" spans="1:41" ht="15" customHeight="1">
      <c r="A398" s="144">
        <v>396</v>
      </c>
      <c r="B398" s="59" t="s">
        <v>400</v>
      </c>
      <c r="C398" s="162" t="s">
        <v>2826</v>
      </c>
      <c r="D398" s="59" t="s">
        <v>2827</v>
      </c>
      <c r="E398" s="163" t="s">
        <v>2828</v>
      </c>
      <c r="F398" s="145" t="s">
        <v>322</v>
      </c>
      <c r="G398" s="146" t="s">
        <v>2829</v>
      </c>
      <c r="H398" s="147" t="s">
        <v>2830</v>
      </c>
      <c r="I398" s="147" t="s">
        <v>2830</v>
      </c>
      <c r="J398" s="145" t="s">
        <v>420</v>
      </c>
      <c r="K398" s="147" t="s">
        <v>1024</v>
      </c>
      <c r="L398" s="148">
        <v>800000000</v>
      </c>
      <c r="M398" s="149">
        <v>600000000</v>
      </c>
      <c r="N398" s="149">
        <v>10000000</v>
      </c>
      <c r="O398" s="150">
        <v>8500000</v>
      </c>
      <c r="P398" s="59" t="s">
        <v>408</v>
      </c>
      <c r="Q398" s="59" t="s">
        <v>409</v>
      </c>
      <c r="R398" s="59"/>
      <c r="S398" s="59"/>
      <c r="T398" s="145" t="s">
        <v>410</v>
      </c>
      <c r="U398" s="59" t="s">
        <v>410</v>
      </c>
      <c r="V398" s="59" t="s">
        <v>410</v>
      </c>
      <c r="W398" s="59" t="s">
        <v>411</v>
      </c>
      <c r="X398" s="59" t="s">
        <v>412</v>
      </c>
      <c r="Y398" s="151" t="s">
        <v>412</v>
      </c>
      <c r="Z398" s="152"/>
      <c r="AA398" s="152"/>
      <c r="AB398" s="153" t="s">
        <v>412</v>
      </c>
      <c r="AC398" s="152"/>
      <c r="AD398" s="59"/>
      <c r="AE398" s="153"/>
      <c r="AF398" s="59" t="s">
        <v>412</v>
      </c>
      <c r="AG398" s="59" t="s">
        <v>413</v>
      </c>
      <c r="AH398" s="59"/>
      <c r="AI398" s="59"/>
      <c r="AJ398" s="59"/>
      <c r="AK398" s="59"/>
      <c r="AL398" s="59"/>
      <c r="AM398" s="59"/>
      <c r="AN398" s="59"/>
      <c r="AO398" s="57"/>
    </row>
    <row r="399" spans="1:41" ht="15" customHeight="1">
      <c r="A399" s="132">
        <v>397</v>
      </c>
      <c r="B399" s="133" t="s">
        <v>400</v>
      </c>
      <c r="C399" s="133" t="s">
        <v>2831</v>
      </c>
      <c r="D399" s="133" t="s">
        <v>2832</v>
      </c>
      <c r="E399" s="134" t="s">
        <v>2833</v>
      </c>
      <c r="F399" s="134" t="s">
        <v>322</v>
      </c>
      <c r="G399" s="135" t="s">
        <v>2834</v>
      </c>
      <c r="H399" s="177" t="s">
        <v>2835</v>
      </c>
      <c r="I399" s="177" t="s">
        <v>2835</v>
      </c>
      <c r="J399" s="133" t="s">
        <v>420</v>
      </c>
      <c r="K399" s="136" t="s">
        <v>2836</v>
      </c>
      <c r="L399" s="137">
        <v>300000000</v>
      </c>
      <c r="M399" s="138">
        <v>225000000</v>
      </c>
      <c r="N399" s="138">
        <v>20000000</v>
      </c>
      <c r="O399" s="139">
        <v>17000000</v>
      </c>
      <c r="P399" s="133" t="s">
        <v>408</v>
      </c>
      <c r="Q399" s="133" t="s">
        <v>409</v>
      </c>
      <c r="R399" s="133"/>
      <c r="S399" s="133"/>
      <c r="T399" s="134" t="s">
        <v>410</v>
      </c>
      <c r="U399" s="133" t="s">
        <v>410</v>
      </c>
      <c r="V399" s="133"/>
      <c r="W399" s="133" t="s">
        <v>411</v>
      </c>
      <c r="X399" s="133" t="s">
        <v>412</v>
      </c>
      <c r="Y399" s="140" t="s">
        <v>412</v>
      </c>
      <c r="Z399" s="141"/>
      <c r="AA399" s="141"/>
      <c r="AB399" s="141"/>
      <c r="AC399" s="141"/>
      <c r="AD399" s="133"/>
      <c r="AE399" s="142"/>
      <c r="AF399" s="133"/>
      <c r="AG399" s="133"/>
      <c r="AH399" s="133"/>
      <c r="AI399" s="133"/>
      <c r="AJ399" s="133"/>
      <c r="AK399" s="133"/>
      <c r="AL399" s="133"/>
      <c r="AM399" s="133"/>
      <c r="AN399" s="133" t="s">
        <v>414</v>
      </c>
      <c r="AO399" s="143" t="s">
        <v>414</v>
      </c>
    </row>
    <row r="400" spans="1:41" ht="15" customHeight="1">
      <c r="A400" s="144">
        <v>398</v>
      </c>
      <c r="B400" s="59" t="s">
        <v>400</v>
      </c>
      <c r="C400" s="59" t="s">
        <v>2837</v>
      </c>
      <c r="D400" s="59" t="s">
        <v>2838</v>
      </c>
      <c r="E400" s="145" t="s">
        <v>2839</v>
      </c>
      <c r="F400" s="145" t="s">
        <v>322</v>
      </c>
      <c r="G400" s="146" t="s">
        <v>2840</v>
      </c>
      <c r="H400" s="147" t="s">
        <v>2841</v>
      </c>
      <c r="I400" s="147" t="s">
        <v>2841</v>
      </c>
      <c r="J400" s="59" t="s">
        <v>521</v>
      </c>
      <c r="K400" s="147" t="s">
        <v>2842</v>
      </c>
      <c r="L400" s="148">
        <v>600000000</v>
      </c>
      <c r="M400" s="149">
        <v>450000000</v>
      </c>
      <c r="N400" s="149">
        <v>10000000</v>
      </c>
      <c r="O400" s="150">
        <v>8500000</v>
      </c>
      <c r="P400" s="59" t="s">
        <v>408</v>
      </c>
      <c r="Q400" s="59" t="s">
        <v>409</v>
      </c>
      <c r="R400" s="59"/>
      <c r="S400" s="59"/>
      <c r="T400" s="145" t="s">
        <v>410</v>
      </c>
      <c r="U400" s="59" t="s">
        <v>410</v>
      </c>
      <c r="V400" s="59" t="s">
        <v>410</v>
      </c>
      <c r="W400" s="59" t="s">
        <v>411</v>
      </c>
      <c r="X400" s="59" t="s">
        <v>412</v>
      </c>
      <c r="Y400" s="151" t="s">
        <v>412</v>
      </c>
      <c r="Z400" s="152"/>
      <c r="AA400" s="152"/>
      <c r="AB400" s="153" t="s">
        <v>412</v>
      </c>
      <c r="AC400" s="153" t="s">
        <v>412</v>
      </c>
      <c r="AD400" s="59"/>
      <c r="AE400" s="153"/>
      <c r="AF400" s="59"/>
      <c r="AG400" s="59"/>
      <c r="AH400" s="59"/>
      <c r="AI400" s="59"/>
      <c r="AJ400" s="59"/>
      <c r="AK400" s="59"/>
      <c r="AL400" s="59"/>
      <c r="AM400" s="59"/>
      <c r="AN400" s="59" t="s">
        <v>414</v>
      </c>
      <c r="AO400" s="57"/>
    </row>
    <row r="401" spans="1:41" ht="15" customHeight="1">
      <c r="A401" s="132">
        <v>399</v>
      </c>
      <c r="B401" s="133" t="s">
        <v>400</v>
      </c>
      <c r="C401" s="133" t="s">
        <v>2843</v>
      </c>
      <c r="D401" s="133" t="s">
        <v>2844</v>
      </c>
      <c r="E401" s="134" t="s">
        <v>2845</v>
      </c>
      <c r="F401" s="134" t="s">
        <v>322</v>
      </c>
      <c r="G401" s="135" t="s">
        <v>2846</v>
      </c>
      <c r="H401" s="136" t="s">
        <v>2847</v>
      </c>
      <c r="I401" s="136" t="s">
        <v>2847</v>
      </c>
      <c r="J401" s="133" t="s">
        <v>643</v>
      </c>
      <c r="K401" s="136" t="s">
        <v>2780</v>
      </c>
      <c r="L401" s="137">
        <v>300000000</v>
      </c>
      <c r="M401" s="138">
        <v>225000000</v>
      </c>
      <c r="N401" s="138">
        <v>70000000</v>
      </c>
      <c r="O401" s="139">
        <v>59500000</v>
      </c>
      <c r="P401" s="133" t="s">
        <v>408</v>
      </c>
      <c r="Q401" s="133" t="s">
        <v>409</v>
      </c>
      <c r="R401" s="133"/>
      <c r="S401" s="133"/>
      <c r="T401" s="134" t="s">
        <v>410</v>
      </c>
      <c r="U401" s="133" t="s">
        <v>410</v>
      </c>
      <c r="V401" s="133" t="s">
        <v>410</v>
      </c>
      <c r="W401" s="133" t="s">
        <v>411</v>
      </c>
      <c r="X401" s="133" t="s">
        <v>412</v>
      </c>
      <c r="Y401" s="140" t="s">
        <v>412</v>
      </c>
      <c r="Z401" s="141"/>
      <c r="AA401" s="141"/>
      <c r="AB401" s="141"/>
      <c r="AC401" s="141"/>
      <c r="AD401" s="133"/>
      <c r="AE401" s="142"/>
      <c r="AF401" s="133"/>
      <c r="AG401" s="133"/>
      <c r="AH401" s="133"/>
      <c r="AI401" s="133"/>
      <c r="AJ401" s="133" t="s">
        <v>422</v>
      </c>
      <c r="AK401" s="133"/>
      <c r="AL401" s="133"/>
      <c r="AM401" s="133" t="s">
        <v>414</v>
      </c>
      <c r="AN401" s="133" t="s">
        <v>414</v>
      </c>
      <c r="AO401" s="143" t="s">
        <v>414</v>
      </c>
    </row>
    <row r="402" spans="1:41" ht="15" customHeight="1">
      <c r="A402" s="144">
        <v>400</v>
      </c>
      <c r="B402" s="59" t="s">
        <v>400</v>
      </c>
      <c r="C402" s="145" t="s">
        <v>2848</v>
      </c>
      <c r="D402" s="59">
        <v>5148168599</v>
      </c>
      <c r="E402" s="145" t="s">
        <v>2849</v>
      </c>
      <c r="F402" s="145" t="s">
        <v>485</v>
      </c>
      <c r="G402" s="146" t="s">
        <v>2850</v>
      </c>
      <c r="H402" s="147" t="s">
        <v>2851</v>
      </c>
      <c r="I402" s="147" t="s">
        <v>2851</v>
      </c>
      <c r="J402" s="145" t="s">
        <v>480</v>
      </c>
      <c r="K402" s="147" t="s">
        <v>549</v>
      </c>
      <c r="L402" s="148">
        <v>900000000</v>
      </c>
      <c r="M402" s="149">
        <v>675000000</v>
      </c>
      <c r="N402" s="149">
        <v>50000000</v>
      </c>
      <c r="O402" s="150">
        <v>42500000</v>
      </c>
      <c r="P402" s="59" t="s">
        <v>409</v>
      </c>
      <c r="Q402" s="59"/>
      <c r="R402" s="59"/>
      <c r="S402" s="59"/>
      <c r="T402" s="145" t="s">
        <v>410</v>
      </c>
      <c r="U402" s="59" t="s">
        <v>410</v>
      </c>
      <c r="V402" s="59" t="s">
        <v>410</v>
      </c>
      <c r="W402" s="59" t="s">
        <v>411</v>
      </c>
      <c r="X402" s="59" t="s">
        <v>412</v>
      </c>
      <c r="Y402" s="151" t="s">
        <v>412</v>
      </c>
      <c r="Z402" s="152"/>
      <c r="AA402" s="152"/>
      <c r="AB402" s="152"/>
      <c r="AC402" s="152"/>
      <c r="AD402" s="59"/>
      <c r="AE402" s="153" t="s">
        <v>412</v>
      </c>
      <c r="AF402" s="59"/>
      <c r="AG402" s="59"/>
      <c r="AH402" s="59"/>
      <c r="AI402" s="59"/>
      <c r="AJ402" s="59"/>
      <c r="AK402" s="59" t="s">
        <v>432</v>
      </c>
      <c r="AL402" s="59"/>
      <c r="AM402" s="59" t="s">
        <v>414</v>
      </c>
      <c r="AN402" s="59" t="s">
        <v>414</v>
      </c>
      <c r="AO402" s="57"/>
    </row>
    <row r="403" spans="1:41" ht="15" customHeight="1">
      <c r="A403" s="132">
        <v>401</v>
      </c>
      <c r="B403" s="133" t="s">
        <v>400</v>
      </c>
      <c r="C403" s="134" t="s">
        <v>2852</v>
      </c>
      <c r="D403" s="133" t="s">
        <v>2853</v>
      </c>
      <c r="E403" s="134" t="s">
        <v>2854</v>
      </c>
      <c r="F403" s="134" t="s">
        <v>322</v>
      </c>
      <c r="G403" s="135" t="s">
        <v>2855</v>
      </c>
      <c r="H403" s="136" t="s">
        <v>2856</v>
      </c>
      <c r="I403" s="136" t="s">
        <v>2856</v>
      </c>
      <c r="J403" s="134" t="s">
        <v>480</v>
      </c>
      <c r="K403" s="136" t="s">
        <v>2857</v>
      </c>
      <c r="L403" s="137">
        <v>100000000</v>
      </c>
      <c r="M403" s="138">
        <v>75000000</v>
      </c>
      <c r="N403" s="138">
        <v>20000000</v>
      </c>
      <c r="O403" s="139">
        <v>17000000</v>
      </c>
      <c r="P403" s="133" t="s">
        <v>408</v>
      </c>
      <c r="Q403" s="133" t="s">
        <v>409</v>
      </c>
      <c r="R403" s="133"/>
      <c r="S403" s="133"/>
      <c r="T403" s="134" t="s">
        <v>410</v>
      </c>
      <c r="U403" s="133" t="s">
        <v>410</v>
      </c>
      <c r="V403" s="133" t="s">
        <v>410</v>
      </c>
      <c r="W403" s="133" t="s">
        <v>411</v>
      </c>
      <c r="X403" s="133" t="s">
        <v>412</v>
      </c>
      <c r="Y403" s="140" t="s">
        <v>412</v>
      </c>
      <c r="Z403" s="141"/>
      <c r="AA403" s="141"/>
      <c r="AB403" s="141"/>
      <c r="AC403" s="141"/>
      <c r="AD403" s="133"/>
      <c r="AE403" s="142" t="s">
        <v>412</v>
      </c>
      <c r="AF403" s="133"/>
      <c r="AG403" s="133"/>
      <c r="AH403" s="133"/>
      <c r="AI403" s="133"/>
      <c r="AJ403" s="133"/>
      <c r="AK403" s="133"/>
      <c r="AL403" s="133" t="s">
        <v>433</v>
      </c>
      <c r="AM403" s="133" t="s">
        <v>414</v>
      </c>
      <c r="AN403" s="133"/>
      <c r="AO403" s="143"/>
    </row>
    <row r="404" spans="1:41" ht="15" customHeight="1">
      <c r="A404" s="144">
        <v>402</v>
      </c>
      <c r="B404" s="151" t="s">
        <v>400</v>
      </c>
      <c r="C404" s="59" t="s">
        <v>2858</v>
      </c>
      <c r="D404" s="145" t="s">
        <v>2859</v>
      </c>
      <c r="E404" s="145" t="s">
        <v>2860</v>
      </c>
      <c r="F404" s="145" t="s">
        <v>322</v>
      </c>
      <c r="G404" s="146" t="s">
        <v>2861</v>
      </c>
      <c r="H404" s="157" t="s">
        <v>2862</v>
      </c>
      <c r="I404" s="157" t="s">
        <v>2862</v>
      </c>
      <c r="J404" s="59" t="s">
        <v>521</v>
      </c>
      <c r="K404" s="157" t="s">
        <v>2863</v>
      </c>
      <c r="L404" s="148">
        <v>300000000</v>
      </c>
      <c r="M404" s="149">
        <v>225000000</v>
      </c>
      <c r="N404" s="149">
        <v>10000000</v>
      </c>
      <c r="O404" s="150">
        <v>8500000</v>
      </c>
      <c r="P404" s="151" t="s">
        <v>408</v>
      </c>
      <c r="Q404" s="151" t="s">
        <v>409</v>
      </c>
      <c r="R404" s="151"/>
      <c r="S404" s="59"/>
      <c r="T404" s="145" t="s">
        <v>410</v>
      </c>
      <c r="U404" s="59" t="s">
        <v>410</v>
      </c>
      <c r="V404" s="59" t="s">
        <v>410</v>
      </c>
      <c r="W404" s="59" t="s">
        <v>411</v>
      </c>
      <c r="X404" s="59" t="s">
        <v>412</v>
      </c>
      <c r="Y404" s="151" t="s">
        <v>412</v>
      </c>
      <c r="Z404" s="152"/>
      <c r="AA404" s="152"/>
      <c r="AB404" s="153" t="s">
        <v>412</v>
      </c>
      <c r="AC404" s="152"/>
      <c r="AD404" s="59"/>
      <c r="AE404" s="153"/>
      <c r="AF404" s="152"/>
      <c r="AG404" s="59"/>
      <c r="AH404" s="59"/>
      <c r="AI404" s="59"/>
      <c r="AJ404" s="59" t="s">
        <v>422</v>
      </c>
      <c r="AK404" s="59" t="s">
        <v>432</v>
      </c>
      <c r="AL404" s="59"/>
      <c r="AM404" s="59"/>
      <c r="AN404" s="59" t="s">
        <v>414</v>
      </c>
      <c r="AO404" s="57" t="s">
        <v>414</v>
      </c>
    </row>
    <row r="405" spans="1:41" ht="15" customHeight="1">
      <c r="A405" s="132">
        <v>403</v>
      </c>
      <c r="B405" s="140" t="s">
        <v>400</v>
      </c>
      <c r="C405" s="134" t="s">
        <v>2864</v>
      </c>
      <c r="D405" s="134" t="s">
        <v>2865</v>
      </c>
      <c r="E405" s="134" t="s">
        <v>2866</v>
      </c>
      <c r="F405" s="134" t="s">
        <v>571</v>
      </c>
      <c r="G405" s="164" t="s">
        <v>2867</v>
      </c>
      <c r="H405" s="136" t="s">
        <v>2868</v>
      </c>
      <c r="I405" s="136" t="s">
        <v>2868</v>
      </c>
      <c r="J405" s="133" t="s">
        <v>452</v>
      </c>
      <c r="K405" s="136" t="s">
        <v>2869</v>
      </c>
      <c r="L405" s="137">
        <v>100000000</v>
      </c>
      <c r="M405" s="138">
        <v>75000000</v>
      </c>
      <c r="N405" s="138">
        <v>10000000</v>
      </c>
      <c r="O405" s="139">
        <v>8500000</v>
      </c>
      <c r="P405" s="140" t="s">
        <v>429</v>
      </c>
      <c r="Q405" s="140" t="s">
        <v>409</v>
      </c>
      <c r="R405" s="140"/>
      <c r="S405" s="133" t="s">
        <v>430</v>
      </c>
      <c r="T405" s="134"/>
      <c r="U405" s="133" t="s">
        <v>410</v>
      </c>
      <c r="V405" s="133" t="s">
        <v>410</v>
      </c>
      <c r="W405" s="133" t="s">
        <v>411</v>
      </c>
      <c r="X405" s="133" t="s">
        <v>412</v>
      </c>
      <c r="Y405" s="140"/>
      <c r="Z405" s="140" t="s">
        <v>412</v>
      </c>
      <c r="AA405" s="140" t="s">
        <v>412</v>
      </c>
      <c r="AB405" s="140"/>
      <c r="AC405" s="140"/>
      <c r="AD405" s="134"/>
      <c r="AE405" s="133"/>
      <c r="AF405" s="140"/>
      <c r="AG405" s="140"/>
      <c r="AH405" s="140"/>
      <c r="AI405" s="140"/>
      <c r="AJ405" s="140"/>
      <c r="AK405" s="140"/>
      <c r="AL405" s="140"/>
      <c r="AM405" s="133" t="s">
        <v>414</v>
      </c>
      <c r="AN405" s="140"/>
      <c r="AO405" s="143" t="s">
        <v>414</v>
      </c>
    </row>
    <row r="406" spans="1:41" ht="15" customHeight="1">
      <c r="A406" s="144">
        <v>404</v>
      </c>
      <c r="B406" s="59" t="s">
        <v>400</v>
      </c>
      <c r="C406" s="59" t="s">
        <v>2870</v>
      </c>
      <c r="D406" s="59" t="s">
        <v>2871</v>
      </c>
      <c r="E406" s="145" t="s">
        <v>2872</v>
      </c>
      <c r="F406" s="145" t="s">
        <v>322</v>
      </c>
      <c r="G406" s="146" t="s">
        <v>2873</v>
      </c>
      <c r="H406" s="147" t="s">
        <v>2874</v>
      </c>
      <c r="I406" s="147" t="s">
        <v>2874</v>
      </c>
      <c r="J406" s="59" t="s">
        <v>521</v>
      </c>
      <c r="K406" s="147" t="s">
        <v>2875</v>
      </c>
      <c r="L406" s="148">
        <v>100000000</v>
      </c>
      <c r="M406" s="149">
        <v>75000000</v>
      </c>
      <c r="N406" s="149">
        <v>30000000</v>
      </c>
      <c r="O406" s="150">
        <v>25500000</v>
      </c>
      <c r="P406" s="59" t="s">
        <v>408</v>
      </c>
      <c r="Q406" s="59" t="s">
        <v>409</v>
      </c>
      <c r="R406" s="59"/>
      <c r="S406" s="59"/>
      <c r="T406" s="145" t="s">
        <v>410</v>
      </c>
      <c r="U406" s="59" t="s">
        <v>410</v>
      </c>
      <c r="V406" s="59" t="s">
        <v>410</v>
      </c>
      <c r="W406" s="59" t="s">
        <v>411</v>
      </c>
      <c r="X406" s="59" t="s">
        <v>412</v>
      </c>
      <c r="Y406" s="151" t="s">
        <v>412</v>
      </c>
      <c r="Z406" s="152"/>
      <c r="AA406" s="152"/>
      <c r="AB406" s="152"/>
      <c r="AC406" s="152"/>
      <c r="AD406" s="59" t="s">
        <v>412</v>
      </c>
      <c r="AE406" s="153"/>
      <c r="AF406" s="59"/>
      <c r="AG406" s="59" t="s">
        <v>431</v>
      </c>
      <c r="AH406" s="59"/>
      <c r="AI406" s="59"/>
      <c r="AJ406" s="59" t="s">
        <v>422</v>
      </c>
      <c r="AK406" s="59"/>
      <c r="AL406" s="59"/>
      <c r="AM406" s="59" t="s">
        <v>414</v>
      </c>
      <c r="AN406" s="59" t="s">
        <v>414</v>
      </c>
      <c r="AO406" s="57"/>
    </row>
    <row r="407" spans="1:41" ht="15" customHeight="1">
      <c r="A407" s="132">
        <v>405</v>
      </c>
      <c r="B407" s="140" t="s">
        <v>400</v>
      </c>
      <c r="C407" s="134" t="s">
        <v>2876</v>
      </c>
      <c r="D407" s="134" t="s">
        <v>2877</v>
      </c>
      <c r="E407" s="134" t="s">
        <v>2878</v>
      </c>
      <c r="F407" s="134" t="s">
        <v>463</v>
      </c>
      <c r="G407" s="136" t="s">
        <v>2879</v>
      </c>
      <c r="H407" s="136" t="s">
        <v>2880</v>
      </c>
      <c r="I407" s="136" t="s">
        <v>2881</v>
      </c>
      <c r="J407" s="133" t="s">
        <v>420</v>
      </c>
      <c r="K407" s="136" t="s">
        <v>2882</v>
      </c>
      <c r="L407" s="137">
        <v>300000000</v>
      </c>
      <c r="M407" s="138">
        <v>225000000</v>
      </c>
      <c r="N407" s="138">
        <v>50000000</v>
      </c>
      <c r="O407" s="139">
        <v>42500000</v>
      </c>
      <c r="P407" s="140" t="s">
        <v>429</v>
      </c>
      <c r="Q407" s="140" t="s">
        <v>408</v>
      </c>
      <c r="R407" s="140"/>
      <c r="S407" s="133" t="s">
        <v>430</v>
      </c>
      <c r="T407" s="134"/>
      <c r="U407" s="133" t="s">
        <v>410</v>
      </c>
      <c r="V407" s="140"/>
      <c r="W407" s="133" t="s">
        <v>411</v>
      </c>
      <c r="X407" s="133" t="s">
        <v>412</v>
      </c>
      <c r="Y407" s="140" t="s">
        <v>412</v>
      </c>
      <c r="Z407" s="140" t="s">
        <v>412</v>
      </c>
      <c r="AA407" s="140" t="s">
        <v>412</v>
      </c>
      <c r="AB407" s="140"/>
      <c r="AC407" s="140"/>
      <c r="AD407" s="134"/>
      <c r="AE407" s="133"/>
      <c r="AF407" s="140"/>
      <c r="AG407" s="133" t="s">
        <v>431</v>
      </c>
      <c r="AH407" s="133"/>
      <c r="AI407" s="140"/>
      <c r="AJ407" s="140"/>
      <c r="AK407" s="133" t="s">
        <v>432</v>
      </c>
      <c r="AL407" s="140"/>
      <c r="AM407" s="133" t="s">
        <v>414</v>
      </c>
      <c r="AN407" s="133" t="s">
        <v>414</v>
      </c>
      <c r="AO407" s="161"/>
    </row>
    <row r="408" spans="1:41" ht="15" customHeight="1">
      <c r="A408" s="144">
        <v>406</v>
      </c>
      <c r="B408" s="59" t="s">
        <v>400</v>
      </c>
      <c r="C408" s="59" t="s">
        <v>2883</v>
      </c>
      <c r="D408" s="59" t="s">
        <v>2884</v>
      </c>
      <c r="E408" s="145" t="s">
        <v>2885</v>
      </c>
      <c r="F408" s="165" t="s">
        <v>322</v>
      </c>
      <c r="G408" s="146" t="s">
        <v>2886</v>
      </c>
      <c r="H408" s="147" t="s">
        <v>2887</v>
      </c>
      <c r="I408" s="147" t="s">
        <v>2887</v>
      </c>
      <c r="J408" s="59" t="s">
        <v>730</v>
      </c>
      <c r="K408" s="147" t="s">
        <v>2888</v>
      </c>
      <c r="L408" s="148">
        <v>300000000</v>
      </c>
      <c r="M408" s="149">
        <v>225000000</v>
      </c>
      <c r="N408" s="149">
        <v>10000000</v>
      </c>
      <c r="O408" s="150">
        <v>8500000</v>
      </c>
      <c r="P408" s="59" t="s">
        <v>408</v>
      </c>
      <c r="Q408" s="59" t="s">
        <v>409</v>
      </c>
      <c r="R408" s="59"/>
      <c r="S408" s="59"/>
      <c r="T408" s="145" t="s">
        <v>410</v>
      </c>
      <c r="U408" s="59" t="s">
        <v>410</v>
      </c>
      <c r="V408" s="59" t="s">
        <v>410</v>
      </c>
      <c r="W408" s="59" t="s">
        <v>411</v>
      </c>
      <c r="X408" s="59" t="s">
        <v>412</v>
      </c>
      <c r="Y408" s="151" t="s">
        <v>412</v>
      </c>
      <c r="Z408" s="152"/>
      <c r="AA408" s="152" t="s">
        <v>412</v>
      </c>
      <c r="AB408" s="152"/>
      <c r="AC408" s="152"/>
      <c r="AD408" s="59"/>
      <c r="AE408" s="153"/>
      <c r="AF408" s="59"/>
      <c r="AG408" s="59"/>
      <c r="AH408" s="59"/>
      <c r="AI408" s="59"/>
      <c r="AJ408" s="59"/>
      <c r="AK408" s="59"/>
      <c r="AL408" s="59"/>
      <c r="AM408" s="59" t="s">
        <v>414</v>
      </c>
      <c r="AN408" s="59"/>
      <c r="AO408" s="57"/>
    </row>
    <row r="409" spans="1:41" ht="15" customHeight="1">
      <c r="A409" s="132">
        <v>407</v>
      </c>
      <c r="B409" s="133" t="s">
        <v>400</v>
      </c>
      <c r="C409" s="133" t="s">
        <v>2889</v>
      </c>
      <c r="D409" s="133" t="s">
        <v>2890</v>
      </c>
      <c r="E409" s="134" t="s">
        <v>2891</v>
      </c>
      <c r="F409" s="134" t="s">
        <v>322</v>
      </c>
      <c r="G409" s="135" t="s">
        <v>2892</v>
      </c>
      <c r="H409" s="136" t="s">
        <v>2893</v>
      </c>
      <c r="I409" s="136" t="s">
        <v>2893</v>
      </c>
      <c r="J409" s="133" t="s">
        <v>452</v>
      </c>
      <c r="K409" s="136" t="s">
        <v>2894</v>
      </c>
      <c r="L409" s="137">
        <v>400000000</v>
      </c>
      <c r="M409" s="138">
        <v>300000000</v>
      </c>
      <c r="N409" s="138">
        <v>20000000</v>
      </c>
      <c r="O409" s="139">
        <v>17000000</v>
      </c>
      <c r="P409" s="133" t="s">
        <v>408</v>
      </c>
      <c r="Q409" s="133" t="s">
        <v>409</v>
      </c>
      <c r="R409" s="133"/>
      <c r="S409" s="133"/>
      <c r="T409" s="134" t="s">
        <v>410</v>
      </c>
      <c r="U409" s="133" t="s">
        <v>410</v>
      </c>
      <c r="V409" s="133" t="s">
        <v>410</v>
      </c>
      <c r="W409" s="133" t="s">
        <v>411</v>
      </c>
      <c r="X409" s="133" t="s">
        <v>412</v>
      </c>
      <c r="Y409" s="140" t="s">
        <v>412</v>
      </c>
      <c r="Z409" s="141"/>
      <c r="AA409" s="141" t="s">
        <v>412</v>
      </c>
      <c r="AB409" s="141"/>
      <c r="AC409" s="141"/>
      <c r="AD409" s="133"/>
      <c r="AE409" s="142"/>
      <c r="AF409" s="133" t="s">
        <v>412</v>
      </c>
      <c r="AG409" s="133"/>
      <c r="AH409" s="133"/>
      <c r="AI409" s="133"/>
      <c r="AJ409" s="133"/>
      <c r="AK409" s="133" t="s">
        <v>432</v>
      </c>
      <c r="AL409" s="133"/>
      <c r="AM409" s="133" t="s">
        <v>414</v>
      </c>
      <c r="AN409" s="133"/>
      <c r="AO409" s="143"/>
    </row>
    <row r="410" spans="1:41" ht="15" customHeight="1">
      <c r="A410" s="144">
        <v>408</v>
      </c>
      <c r="B410" s="59" t="s">
        <v>400</v>
      </c>
      <c r="C410" s="59" t="s">
        <v>2895</v>
      </c>
      <c r="D410" s="59" t="s">
        <v>2896</v>
      </c>
      <c r="E410" s="145" t="s">
        <v>2897</v>
      </c>
      <c r="F410" s="145" t="s">
        <v>322</v>
      </c>
      <c r="G410" s="146" t="s">
        <v>2898</v>
      </c>
      <c r="H410" s="147" t="s">
        <v>2899</v>
      </c>
      <c r="I410" s="147" t="s">
        <v>2899</v>
      </c>
      <c r="J410" s="59" t="s">
        <v>406</v>
      </c>
      <c r="K410" s="147" t="s">
        <v>439</v>
      </c>
      <c r="L410" s="148">
        <v>300000000</v>
      </c>
      <c r="M410" s="149">
        <v>225000000</v>
      </c>
      <c r="N410" s="149">
        <v>10000000</v>
      </c>
      <c r="O410" s="150">
        <v>8500000</v>
      </c>
      <c r="P410" s="59" t="s">
        <v>408</v>
      </c>
      <c r="Q410" s="59" t="s">
        <v>409</v>
      </c>
      <c r="R410" s="59"/>
      <c r="S410" s="59"/>
      <c r="T410" s="145" t="s">
        <v>410</v>
      </c>
      <c r="U410" s="59" t="s">
        <v>410</v>
      </c>
      <c r="V410" s="59"/>
      <c r="W410" s="59" t="s">
        <v>411</v>
      </c>
      <c r="X410" s="59" t="s">
        <v>412</v>
      </c>
      <c r="Y410" s="151" t="s">
        <v>412</v>
      </c>
      <c r="Z410" s="152"/>
      <c r="AA410" s="152"/>
      <c r="AB410" s="153" t="s">
        <v>412</v>
      </c>
      <c r="AC410" s="152"/>
      <c r="AD410" s="59" t="s">
        <v>412</v>
      </c>
      <c r="AE410" s="153"/>
      <c r="AF410" s="59"/>
      <c r="AG410" s="59"/>
      <c r="AH410" s="59"/>
      <c r="AI410" s="59"/>
      <c r="AJ410" s="59" t="s">
        <v>422</v>
      </c>
      <c r="AK410" s="59"/>
      <c r="AL410" s="59"/>
      <c r="AM410" s="59" t="s">
        <v>414</v>
      </c>
      <c r="AN410" s="59" t="s">
        <v>414</v>
      </c>
      <c r="AO410" s="57" t="s">
        <v>414</v>
      </c>
    </row>
    <row r="411" spans="1:41" ht="15" customHeight="1">
      <c r="A411" s="132">
        <v>409</v>
      </c>
      <c r="B411" s="133" t="s">
        <v>400</v>
      </c>
      <c r="C411" s="134" t="s">
        <v>2900</v>
      </c>
      <c r="D411" s="133">
        <v>6068142466</v>
      </c>
      <c r="E411" s="134" t="s">
        <v>2901</v>
      </c>
      <c r="F411" s="134" t="s">
        <v>322</v>
      </c>
      <c r="G411" s="135" t="s">
        <v>2902</v>
      </c>
      <c r="H411" s="136" t="s">
        <v>2903</v>
      </c>
      <c r="I411" s="136" t="s">
        <v>2903</v>
      </c>
      <c r="J411" s="134" t="s">
        <v>466</v>
      </c>
      <c r="K411" s="136" t="s">
        <v>2904</v>
      </c>
      <c r="L411" s="137">
        <v>600000000</v>
      </c>
      <c r="M411" s="138">
        <v>450000000</v>
      </c>
      <c r="N411" s="138">
        <v>60000000</v>
      </c>
      <c r="O411" s="139">
        <v>51000000</v>
      </c>
      <c r="P411" s="133" t="s">
        <v>408</v>
      </c>
      <c r="Q411" s="133" t="s">
        <v>409</v>
      </c>
      <c r="R411" s="133"/>
      <c r="S411" s="133"/>
      <c r="T411" s="134" t="s">
        <v>410</v>
      </c>
      <c r="U411" s="133" t="s">
        <v>410</v>
      </c>
      <c r="V411" s="133"/>
      <c r="W411" s="133" t="s">
        <v>411</v>
      </c>
      <c r="X411" s="133" t="s">
        <v>412</v>
      </c>
      <c r="Y411" s="140" t="s">
        <v>412</v>
      </c>
      <c r="Z411" s="141"/>
      <c r="AA411" s="141"/>
      <c r="AB411" s="142" t="s">
        <v>412</v>
      </c>
      <c r="AC411" s="141"/>
      <c r="AD411" s="133" t="s">
        <v>412</v>
      </c>
      <c r="AE411" s="142"/>
      <c r="AF411" s="133"/>
      <c r="AG411" s="133" t="s">
        <v>431</v>
      </c>
      <c r="AH411" s="133"/>
      <c r="AI411" s="133"/>
      <c r="AJ411" s="133" t="s">
        <v>422</v>
      </c>
      <c r="AK411" s="133" t="s">
        <v>432</v>
      </c>
      <c r="AL411" s="133"/>
      <c r="AM411" s="133"/>
      <c r="AN411" s="133"/>
      <c r="AO411" s="143" t="s">
        <v>414</v>
      </c>
    </row>
    <row r="412" spans="1:41" ht="15" customHeight="1">
      <c r="A412" s="144">
        <v>410</v>
      </c>
      <c r="B412" s="59" t="s">
        <v>400</v>
      </c>
      <c r="C412" s="59" t="s">
        <v>2905</v>
      </c>
      <c r="D412" s="59">
        <v>2208605262</v>
      </c>
      <c r="E412" s="145" t="s">
        <v>2906</v>
      </c>
      <c r="F412" s="145" t="s">
        <v>425</v>
      </c>
      <c r="G412" s="146" t="s">
        <v>2907</v>
      </c>
      <c r="H412" s="147" t="s">
        <v>2908</v>
      </c>
      <c r="I412" s="147" t="s">
        <v>2908</v>
      </c>
      <c r="J412" s="59" t="s">
        <v>521</v>
      </c>
      <c r="K412" s="147" t="s">
        <v>1442</v>
      </c>
      <c r="L412" s="148">
        <v>200000000</v>
      </c>
      <c r="M412" s="149">
        <v>150000000</v>
      </c>
      <c r="N412" s="149">
        <v>20000000</v>
      </c>
      <c r="O412" s="150">
        <v>17000000</v>
      </c>
      <c r="P412" s="59" t="s">
        <v>409</v>
      </c>
      <c r="Q412" s="59" t="s">
        <v>429</v>
      </c>
      <c r="R412" s="59"/>
      <c r="S412" s="59" t="s">
        <v>430</v>
      </c>
      <c r="T412" s="145" t="s">
        <v>410</v>
      </c>
      <c r="U412" s="59" t="s">
        <v>410</v>
      </c>
      <c r="V412" s="59"/>
      <c r="W412" s="59" t="s">
        <v>411</v>
      </c>
      <c r="X412" s="59" t="s">
        <v>412</v>
      </c>
      <c r="Y412" s="59" t="s">
        <v>412</v>
      </c>
      <c r="Z412" s="152"/>
      <c r="AA412" s="152"/>
      <c r="AB412" s="152"/>
      <c r="AC412" s="152"/>
      <c r="AD412" s="59"/>
      <c r="AE412" s="153"/>
      <c r="AF412" s="59"/>
      <c r="AG412" s="59"/>
      <c r="AH412" s="59"/>
      <c r="AI412" s="59"/>
      <c r="AJ412" s="59"/>
      <c r="AK412" s="59"/>
      <c r="AL412" s="59" t="s">
        <v>433</v>
      </c>
      <c r="AM412" s="59"/>
      <c r="AN412" s="59" t="s">
        <v>414</v>
      </c>
      <c r="AO412" s="57" t="s">
        <v>414</v>
      </c>
    </row>
    <row r="413" spans="1:41" ht="15" customHeight="1">
      <c r="A413" s="132">
        <v>411</v>
      </c>
      <c r="B413" s="133" t="s">
        <v>400</v>
      </c>
      <c r="C413" s="133" t="s">
        <v>2909</v>
      </c>
      <c r="D413" s="133" t="s">
        <v>2910</v>
      </c>
      <c r="E413" s="134" t="s">
        <v>2911</v>
      </c>
      <c r="F413" s="134" t="s">
        <v>322</v>
      </c>
      <c r="G413" s="135" t="s">
        <v>2912</v>
      </c>
      <c r="H413" s="136" t="s">
        <v>2913</v>
      </c>
      <c r="I413" s="136" t="s">
        <v>2913</v>
      </c>
      <c r="J413" s="133" t="s">
        <v>503</v>
      </c>
      <c r="K413" s="136" t="s">
        <v>2914</v>
      </c>
      <c r="L413" s="137">
        <v>900000000</v>
      </c>
      <c r="M413" s="138">
        <v>675000000</v>
      </c>
      <c r="N413" s="138">
        <v>10000000</v>
      </c>
      <c r="O413" s="139">
        <v>8500000</v>
      </c>
      <c r="P413" s="133" t="s">
        <v>408</v>
      </c>
      <c r="Q413" s="133" t="s">
        <v>409</v>
      </c>
      <c r="R413" s="133"/>
      <c r="S413" s="133"/>
      <c r="T413" s="134" t="s">
        <v>410</v>
      </c>
      <c r="U413" s="133" t="s">
        <v>410</v>
      </c>
      <c r="V413" s="133"/>
      <c r="W413" s="133" t="s">
        <v>411</v>
      </c>
      <c r="X413" s="133" t="s">
        <v>412</v>
      </c>
      <c r="Y413" s="140" t="s">
        <v>412</v>
      </c>
      <c r="Z413" s="141"/>
      <c r="AA413" s="141"/>
      <c r="AB413" s="141"/>
      <c r="AC413" s="142" t="s">
        <v>412</v>
      </c>
      <c r="AD413" s="133"/>
      <c r="AE413" s="142"/>
      <c r="AF413" s="133"/>
      <c r="AG413" s="133" t="s">
        <v>431</v>
      </c>
      <c r="AH413" s="133"/>
      <c r="AI413" s="133"/>
      <c r="AJ413" s="133"/>
      <c r="AK413" s="133"/>
      <c r="AL413" s="133"/>
      <c r="AM413" s="133"/>
      <c r="AN413" s="133" t="s">
        <v>414</v>
      </c>
      <c r="AO413" s="143" t="s">
        <v>414</v>
      </c>
    </row>
    <row r="414" spans="1:41" ht="15" customHeight="1">
      <c r="A414" s="144">
        <v>412</v>
      </c>
      <c r="B414" s="59" t="s">
        <v>400</v>
      </c>
      <c r="C414" s="59" t="s">
        <v>2915</v>
      </c>
      <c r="D414" s="59" t="s">
        <v>2916</v>
      </c>
      <c r="E414" s="145" t="s">
        <v>2917</v>
      </c>
      <c r="F414" s="145" t="s">
        <v>493</v>
      </c>
      <c r="G414" s="146" t="s">
        <v>2918</v>
      </c>
      <c r="H414" s="147" t="s">
        <v>2919</v>
      </c>
      <c r="I414" s="147" t="s">
        <v>2920</v>
      </c>
      <c r="J414" s="59" t="s">
        <v>521</v>
      </c>
      <c r="K414" s="147" t="s">
        <v>2921</v>
      </c>
      <c r="L414" s="148">
        <v>300000000</v>
      </c>
      <c r="M414" s="149">
        <v>225000000</v>
      </c>
      <c r="N414" s="149">
        <v>40000000</v>
      </c>
      <c r="O414" s="150">
        <v>34000000</v>
      </c>
      <c r="P414" s="59" t="s">
        <v>408</v>
      </c>
      <c r="Q414" s="59" t="s">
        <v>409</v>
      </c>
      <c r="R414" s="59" t="s">
        <v>429</v>
      </c>
      <c r="S414" s="59" t="s">
        <v>430</v>
      </c>
      <c r="T414" s="145" t="s">
        <v>410</v>
      </c>
      <c r="U414" s="59" t="s">
        <v>410</v>
      </c>
      <c r="V414" s="59"/>
      <c r="W414" s="59" t="s">
        <v>411</v>
      </c>
      <c r="X414" s="59"/>
      <c r="Y414" s="151"/>
      <c r="Z414" s="152" t="s">
        <v>412</v>
      </c>
      <c r="AA414" s="152" t="s">
        <v>412</v>
      </c>
      <c r="AB414" s="152"/>
      <c r="AC414" s="152"/>
      <c r="AD414" s="59"/>
      <c r="AE414" s="153"/>
      <c r="AF414" s="59"/>
      <c r="AG414" s="59"/>
      <c r="AH414" s="59"/>
      <c r="AI414" s="59"/>
      <c r="AJ414" s="59" t="s">
        <v>422</v>
      </c>
      <c r="AK414" s="59"/>
      <c r="AL414" s="59"/>
      <c r="AM414" s="59" t="s">
        <v>414</v>
      </c>
      <c r="AN414" s="59" t="s">
        <v>414</v>
      </c>
      <c r="AO414" s="57"/>
    </row>
    <row r="415" spans="1:41" ht="15" customHeight="1">
      <c r="A415" s="132">
        <v>413</v>
      </c>
      <c r="B415" s="133" t="s">
        <v>400</v>
      </c>
      <c r="C415" s="134" t="s">
        <v>2922</v>
      </c>
      <c r="D415" s="133" t="s">
        <v>2923</v>
      </c>
      <c r="E415" s="134" t="s">
        <v>2924</v>
      </c>
      <c r="F415" s="134" t="s">
        <v>322</v>
      </c>
      <c r="G415" s="135" t="s">
        <v>2925</v>
      </c>
      <c r="H415" s="136" t="s">
        <v>2926</v>
      </c>
      <c r="I415" s="136" t="s">
        <v>2926</v>
      </c>
      <c r="J415" s="134" t="s">
        <v>488</v>
      </c>
      <c r="K415" s="136" t="s">
        <v>2927</v>
      </c>
      <c r="L415" s="137">
        <v>800000000</v>
      </c>
      <c r="M415" s="138">
        <v>600000000</v>
      </c>
      <c r="N415" s="138">
        <v>10000000</v>
      </c>
      <c r="O415" s="139">
        <v>8500000</v>
      </c>
      <c r="P415" s="133" t="s">
        <v>408</v>
      </c>
      <c r="Q415" s="133" t="s">
        <v>409</v>
      </c>
      <c r="R415" s="133"/>
      <c r="S415" s="133"/>
      <c r="T415" s="134" t="s">
        <v>410</v>
      </c>
      <c r="U415" s="133" t="s">
        <v>410</v>
      </c>
      <c r="V415" s="133"/>
      <c r="W415" s="133" t="s">
        <v>411</v>
      </c>
      <c r="X415" s="133" t="s">
        <v>412</v>
      </c>
      <c r="Y415" s="140" t="s">
        <v>412</v>
      </c>
      <c r="Z415" s="141"/>
      <c r="AA415" s="141" t="s">
        <v>412</v>
      </c>
      <c r="AB415" s="141"/>
      <c r="AC415" s="141"/>
      <c r="AD415" s="133" t="s">
        <v>412</v>
      </c>
      <c r="AE415" s="142"/>
      <c r="AF415" s="133"/>
      <c r="AG415" s="133"/>
      <c r="AH415" s="133"/>
      <c r="AI415" s="133"/>
      <c r="AJ415" s="133"/>
      <c r="AK415" s="133"/>
      <c r="AL415" s="133"/>
      <c r="AM415" s="133" t="s">
        <v>414</v>
      </c>
      <c r="AN415" s="133" t="s">
        <v>414</v>
      </c>
      <c r="AO415" s="143" t="s">
        <v>414</v>
      </c>
    </row>
    <row r="416" spans="1:41" ht="15" customHeight="1">
      <c r="A416" s="144">
        <v>414</v>
      </c>
      <c r="B416" s="59" t="s">
        <v>400</v>
      </c>
      <c r="C416" s="145" t="s">
        <v>2928</v>
      </c>
      <c r="D416" s="59" t="s">
        <v>2929</v>
      </c>
      <c r="E416" s="145" t="s">
        <v>2930</v>
      </c>
      <c r="F416" s="145" t="s">
        <v>485</v>
      </c>
      <c r="G416" s="146" t="s">
        <v>2931</v>
      </c>
      <c r="H416" s="147" t="s">
        <v>2932</v>
      </c>
      <c r="I416" s="147" t="s">
        <v>2932</v>
      </c>
      <c r="J416" s="145" t="s">
        <v>480</v>
      </c>
      <c r="K416" s="147" t="s">
        <v>2933</v>
      </c>
      <c r="L416" s="148">
        <v>200000000</v>
      </c>
      <c r="M416" s="149">
        <v>150000000</v>
      </c>
      <c r="N416" s="149">
        <v>10000000</v>
      </c>
      <c r="O416" s="150">
        <v>8500000</v>
      </c>
      <c r="P416" s="59" t="s">
        <v>409</v>
      </c>
      <c r="Q416" s="59"/>
      <c r="R416" s="59"/>
      <c r="S416" s="59"/>
      <c r="T416" s="145" t="s">
        <v>410</v>
      </c>
      <c r="U416" s="59" t="s">
        <v>410</v>
      </c>
      <c r="V416" s="59" t="s">
        <v>410</v>
      </c>
      <c r="W416" s="59" t="s">
        <v>411</v>
      </c>
      <c r="X416" s="59" t="s">
        <v>412</v>
      </c>
      <c r="Y416" s="151" t="s">
        <v>412</v>
      </c>
      <c r="Z416" s="152"/>
      <c r="AA416" s="152" t="s">
        <v>412</v>
      </c>
      <c r="AB416" s="152"/>
      <c r="AC416" s="152"/>
      <c r="AD416" s="59"/>
      <c r="AE416" s="153"/>
      <c r="AF416" s="59" t="s">
        <v>412</v>
      </c>
      <c r="AG416" s="59"/>
      <c r="AH416" s="59"/>
      <c r="AI416" s="59"/>
      <c r="AJ416" s="59" t="s">
        <v>422</v>
      </c>
      <c r="AK416" s="59"/>
      <c r="AL416" s="59"/>
      <c r="AM416" s="59"/>
      <c r="AN416" s="59"/>
      <c r="AO416" s="57"/>
    </row>
    <row r="417" spans="1:41" ht="15" customHeight="1">
      <c r="A417" s="132">
        <v>415</v>
      </c>
      <c r="B417" s="133" t="s">
        <v>400</v>
      </c>
      <c r="C417" s="133" t="s">
        <v>2934</v>
      </c>
      <c r="D417" s="133" t="s">
        <v>2935</v>
      </c>
      <c r="E417" s="134" t="s">
        <v>2936</v>
      </c>
      <c r="F417" s="134" t="s">
        <v>493</v>
      </c>
      <c r="G417" s="135" t="s">
        <v>2937</v>
      </c>
      <c r="H417" s="136" t="s">
        <v>2938</v>
      </c>
      <c r="I417" s="136" t="s">
        <v>2938</v>
      </c>
      <c r="J417" s="133" t="s">
        <v>420</v>
      </c>
      <c r="K417" s="136" t="s">
        <v>421</v>
      </c>
      <c r="L417" s="137">
        <v>600000000</v>
      </c>
      <c r="M417" s="138">
        <v>450000000</v>
      </c>
      <c r="N417" s="138">
        <v>10000000</v>
      </c>
      <c r="O417" s="139">
        <v>8500000</v>
      </c>
      <c r="P417" s="133" t="s">
        <v>408</v>
      </c>
      <c r="Q417" s="133" t="s">
        <v>409</v>
      </c>
      <c r="R417" s="133" t="s">
        <v>429</v>
      </c>
      <c r="S417" s="133" t="s">
        <v>430</v>
      </c>
      <c r="T417" s="134" t="s">
        <v>410</v>
      </c>
      <c r="U417" s="133" t="s">
        <v>410</v>
      </c>
      <c r="V417" s="133" t="s">
        <v>410</v>
      </c>
      <c r="W417" s="133" t="s">
        <v>411</v>
      </c>
      <c r="X417" s="133"/>
      <c r="Y417" s="140"/>
      <c r="Z417" s="141" t="s">
        <v>412</v>
      </c>
      <c r="AA417" s="141"/>
      <c r="AB417" s="142" t="s">
        <v>412</v>
      </c>
      <c r="AC417" s="142" t="s">
        <v>412</v>
      </c>
      <c r="AD417" s="133" t="s">
        <v>412</v>
      </c>
      <c r="AE417" s="142"/>
      <c r="AF417" s="142"/>
      <c r="AG417" s="133" t="s">
        <v>431</v>
      </c>
      <c r="AH417" s="133"/>
      <c r="AI417" s="133"/>
      <c r="AJ417" s="133" t="s">
        <v>422</v>
      </c>
      <c r="AK417" s="133"/>
      <c r="AL417" s="133"/>
      <c r="AM417" s="133" t="s">
        <v>414</v>
      </c>
      <c r="AN417" s="133" t="s">
        <v>414</v>
      </c>
      <c r="AO417" s="143"/>
    </row>
    <row r="418" spans="1:41" ht="15" customHeight="1">
      <c r="A418" s="144">
        <v>416</v>
      </c>
      <c r="B418" s="59" t="s">
        <v>400</v>
      </c>
      <c r="C418" s="59" t="s">
        <v>2939</v>
      </c>
      <c r="D418" s="59" t="s">
        <v>2940</v>
      </c>
      <c r="E418" s="145" t="s">
        <v>2941</v>
      </c>
      <c r="F418" s="145" t="s">
        <v>485</v>
      </c>
      <c r="G418" s="146" t="s">
        <v>2942</v>
      </c>
      <c r="H418" s="147" t="s">
        <v>2943</v>
      </c>
      <c r="I418" s="147" t="s">
        <v>2943</v>
      </c>
      <c r="J418" s="59" t="s">
        <v>420</v>
      </c>
      <c r="K418" s="147" t="s">
        <v>1024</v>
      </c>
      <c r="L418" s="148">
        <v>300000000</v>
      </c>
      <c r="M418" s="149">
        <v>225000000</v>
      </c>
      <c r="N418" s="149">
        <v>50000000</v>
      </c>
      <c r="O418" s="150">
        <v>42500000</v>
      </c>
      <c r="P418" s="59" t="s">
        <v>409</v>
      </c>
      <c r="Q418" s="59"/>
      <c r="R418" s="59"/>
      <c r="S418" s="59"/>
      <c r="T418" s="145" t="s">
        <v>410</v>
      </c>
      <c r="U418" s="59" t="s">
        <v>410</v>
      </c>
      <c r="V418" s="59" t="s">
        <v>410</v>
      </c>
      <c r="W418" s="59" t="s">
        <v>411</v>
      </c>
      <c r="X418" s="59" t="s">
        <v>412</v>
      </c>
      <c r="Y418" s="151" t="s">
        <v>412</v>
      </c>
      <c r="Z418" s="152"/>
      <c r="AA418" s="152"/>
      <c r="AB418" s="152"/>
      <c r="AC418" s="152"/>
      <c r="AD418" s="59"/>
      <c r="AE418" s="153"/>
      <c r="AF418" s="59"/>
      <c r="AG418" s="59"/>
      <c r="AH418" s="59"/>
      <c r="AI418" s="59"/>
      <c r="AJ418" s="59" t="s">
        <v>422</v>
      </c>
      <c r="AK418" s="59"/>
      <c r="AL418" s="59"/>
      <c r="AM418" s="59" t="s">
        <v>414</v>
      </c>
      <c r="AN418" s="59"/>
      <c r="AO418" s="57"/>
    </row>
    <row r="419" spans="1:41" ht="15" customHeight="1">
      <c r="A419" s="132">
        <v>417</v>
      </c>
      <c r="B419" s="133" t="s">
        <v>400</v>
      </c>
      <c r="C419" s="134" t="s">
        <v>2944</v>
      </c>
      <c r="D419" s="133" t="s">
        <v>2945</v>
      </c>
      <c r="E419" s="134" t="s">
        <v>2946</v>
      </c>
      <c r="F419" s="134" t="s">
        <v>485</v>
      </c>
      <c r="G419" s="135" t="s">
        <v>2947</v>
      </c>
      <c r="H419" s="136" t="s">
        <v>2948</v>
      </c>
      <c r="I419" s="136" t="s">
        <v>2948</v>
      </c>
      <c r="J419" s="134" t="s">
        <v>643</v>
      </c>
      <c r="K419" s="136" t="s">
        <v>2949</v>
      </c>
      <c r="L419" s="137">
        <v>800000000</v>
      </c>
      <c r="M419" s="138">
        <v>600000000</v>
      </c>
      <c r="N419" s="138">
        <v>30000000</v>
      </c>
      <c r="O419" s="139">
        <v>25500000</v>
      </c>
      <c r="P419" s="133" t="s">
        <v>409</v>
      </c>
      <c r="Q419" s="133"/>
      <c r="R419" s="133"/>
      <c r="S419" s="133"/>
      <c r="T419" s="134" t="s">
        <v>410</v>
      </c>
      <c r="U419" s="133" t="s">
        <v>410</v>
      </c>
      <c r="V419" s="133"/>
      <c r="W419" s="133" t="s">
        <v>411</v>
      </c>
      <c r="X419" s="133" t="s">
        <v>412</v>
      </c>
      <c r="Y419" s="140" t="s">
        <v>412</v>
      </c>
      <c r="Z419" s="141"/>
      <c r="AA419" s="141"/>
      <c r="AB419" s="141"/>
      <c r="AC419" s="141"/>
      <c r="AD419" s="133"/>
      <c r="AE419" s="142"/>
      <c r="AF419" s="133"/>
      <c r="AG419" s="133"/>
      <c r="AH419" s="133"/>
      <c r="AI419" s="133"/>
      <c r="AJ419" s="133"/>
      <c r="AK419" s="133"/>
      <c r="AL419" s="133"/>
      <c r="AM419" s="133" t="s">
        <v>414</v>
      </c>
      <c r="AN419" s="133" t="s">
        <v>414</v>
      </c>
      <c r="AO419" s="143"/>
    </row>
    <row r="420" spans="1:41" ht="15" customHeight="1">
      <c r="A420" s="144">
        <v>418</v>
      </c>
      <c r="B420" s="151" t="s">
        <v>400</v>
      </c>
      <c r="C420" s="145" t="s">
        <v>2950</v>
      </c>
      <c r="D420" s="145" t="s">
        <v>2951</v>
      </c>
      <c r="E420" s="145" t="s">
        <v>2952</v>
      </c>
      <c r="F420" s="145" t="s">
        <v>571</v>
      </c>
      <c r="G420" s="147" t="s">
        <v>2953</v>
      </c>
      <c r="H420" s="147" t="s">
        <v>2954</v>
      </c>
      <c r="I420" s="147" t="s">
        <v>2954</v>
      </c>
      <c r="J420" s="59" t="s">
        <v>750</v>
      </c>
      <c r="K420" s="147" t="s">
        <v>2955</v>
      </c>
      <c r="L420" s="148">
        <v>500000000</v>
      </c>
      <c r="M420" s="149">
        <v>375000000</v>
      </c>
      <c r="N420" s="149">
        <v>10000000</v>
      </c>
      <c r="O420" s="150">
        <v>8500000</v>
      </c>
      <c r="P420" s="151" t="s">
        <v>429</v>
      </c>
      <c r="Q420" s="151" t="s">
        <v>409</v>
      </c>
      <c r="R420" s="151"/>
      <c r="S420" s="59" t="s">
        <v>430</v>
      </c>
      <c r="T420" s="145"/>
      <c r="U420" s="59" t="s">
        <v>410</v>
      </c>
      <c r="V420" s="151"/>
      <c r="W420" s="59" t="s">
        <v>411</v>
      </c>
      <c r="X420" s="59" t="s">
        <v>412</v>
      </c>
      <c r="Y420" s="151"/>
      <c r="Z420" s="151" t="s">
        <v>412</v>
      </c>
      <c r="AA420" s="151"/>
      <c r="AB420" s="151"/>
      <c r="AC420" s="151"/>
      <c r="AD420" s="145"/>
      <c r="AE420" s="59" t="s">
        <v>412</v>
      </c>
      <c r="AF420" s="151"/>
      <c r="AG420" s="151"/>
      <c r="AH420" s="151"/>
      <c r="AI420" s="151"/>
      <c r="AJ420" s="151"/>
      <c r="AK420" s="151"/>
      <c r="AL420" s="151"/>
      <c r="AM420" s="59" t="s">
        <v>414</v>
      </c>
      <c r="AN420" s="151"/>
      <c r="AO420" s="58"/>
    </row>
    <row r="421" spans="1:41" ht="15" customHeight="1">
      <c r="A421" s="132">
        <v>419</v>
      </c>
      <c r="B421" s="140" t="s">
        <v>400</v>
      </c>
      <c r="C421" s="133" t="s">
        <v>2956</v>
      </c>
      <c r="D421" s="134" t="s">
        <v>2957</v>
      </c>
      <c r="E421" s="134" t="s">
        <v>2958</v>
      </c>
      <c r="F421" s="134" t="s">
        <v>493</v>
      </c>
      <c r="G421" s="135" t="s">
        <v>2959</v>
      </c>
      <c r="H421" s="154" t="s">
        <v>2960</v>
      </c>
      <c r="I421" s="154" t="s">
        <v>2960</v>
      </c>
      <c r="J421" s="133" t="s">
        <v>420</v>
      </c>
      <c r="K421" s="154" t="s">
        <v>2961</v>
      </c>
      <c r="L421" s="137">
        <v>400000000</v>
      </c>
      <c r="M421" s="138">
        <v>300000000</v>
      </c>
      <c r="N421" s="138">
        <v>10000000</v>
      </c>
      <c r="O421" s="139">
        <v>8500000</v>
      </c>
      <c r="P421" s="140" t="s">
        <v>408</v>
      </c>
      <c r="Q421" s="140" t="s">
        <v>409</v>
      </c>
      <c r="R421" s="140" t="s">
        <v>429</v>
      </c>
      <c r="S421" s="133" t="s">
        <v>430</v>
      </c>
      <c r="T421" s="134" t="s">
        <v>410</v>
      </c>
      <c r="U421" s="133" t="s">
        <v>410</v>
      </c>
      <c r="V421" s="133" t="s">
        <v>410</v>
      </c>
      <c r="W421" s="133" t="s">
        <v>411</v>
      </c>
      <c r="X421" s="140"/>
      <c r="Y421" s="140"/>
      <c r="Z421" s="141" t="s">
        <v>412</v>
      </c>
      <c r="AA421" s="141"/>
      <c r="AB421" s="141"/>
      <c r="AC421" s="141"/>
      <c r="AD421" s="133"/>
      <c r="AE421" s="142"/>
      <c r="AF421" s="142" t="s">
        <v>412</v>
      </c>
      <c r="AG421" s="140"/>
      <c r="AH421" s="140"/>
      <c r="AI421" s="140"/>
      <c r="AJ421" s="140"/>
      <c r="AK421" s="140"/>
      <c r="AL421" s="140"/>
      <c r="AM421" s="133" t="s">
        <v>414</v>
      </c>
      <c r="AN421" s="133" t="s">
        <v>414</v>
      </c>
      <c r="AO421" s="143" t="s">
        <v>414</v>
      </c>
    </row>
    <row r="422" spans="1:41" ht="15" customHeight="1">
      <c r="A422" s="144">
        <v>420</v>
      </c>
      <c r="B422" s="59" t="s">
        <v>400</v>
      </c>
      <c r="C422" s="160" t="s">
        <v>2962</v>
      </c>
      <c r="D422" s="160" t="s">
        <v>2963</v>
      </c>
      <c r="E422" s="145" t="s">
        <v>2964</v>
      </c>
      <c r="F422" s="145" t="s">
        <v>493</v>
      </c>
      <c r="G422" s="146" t="s">
        <v>2965</v>
      </c>
      <c r="H422" s="147" t="s">
        <v>2966</v>
      </c>
      <c r="I422" s="147" t="s">
        <v>2966</v>
      </c>
      <c r="J422" s="160" t="s">
        <v>2967</v>
      </c>
      <c r="K422" s="147" t="s">
        <v>2968</v>
      </c>
      <c r="L422" s="148">
        <v>300000000</v>
      </c>
      <c r="M422" s="149">
        <v>225000000</v>
      </c>
      <c r="N422" s="149">
        <v>30000000</v>
      </c>
      <c r="O422" s="150">
        <v>25500000</v>
      </c>
      <c r="P422" s="59" t="s">
        <v>408</v>
      </c>
      <c r="Q422" s="59" t="s">
        <v>409</v>
      </c>
      <c r="R422" s="59" t="s">
        <v>429</v>
      </c>
      <c r="S422" s="59" t="s">
        <v>430</v>
      </c>
      <c r="T422" s="145" t="s">
        <v>410</v>
      </c>
      <c r="U422" s="59" t="s">
        <v>410</v>
      </c>
      <c r="V422" s="59" t="s">
        <v>410</v>
      </c>
      <c r="W422" s="59" t="s">
        <v>411</v>
      </c>
      <c r="X422" s="59"/>
      <c r="Y422" s="151"/>
      <c r="Z422" s="152" t="s">
        <v>412</v>
      </c>
      <c r="AA422" s="152"/>
      <c r="AB422" s="152"/>
      <c r="AC422" s="153" t="s">
        <v>412</v>
      </c>
      <c r="AD422" s="59"/>
      <c r="AE422" s="153"/>
      <c r="AF422" s="153"/>
      <c r="AG422" s="59" t="s">
        <v>413</v>
      </c>
      <c r="AH422" s="59"/>
      <c r="AI422" s="59"/>
      <c r="AJ422" s="59"/>
      <c r="AK422" s="59" t="s">
        <v>432</v>
      </c>
      <c r="AL422" s="59"/>
      <c r="AM422" s="59" t="s">
        <v>414</v>
      </c>
      <c r="AN422" s="59"/>
      <c r="AO422" s="57" t="s">
        <v>414</v>
      </c>
    </row>
    <row r="423" spans="1:41" ht="15" customHeight="1">
      <c r="A423" s="132">
        <v>421</v>
      </c>
      <c r="B423" s="133" t="s">
        <v>400</v>
      </c>
      <c r="C423" s="133" t="s">
        <v>2969</v>
      </c>
      <c r="D423" s="133" t="s">
        <v>2970</v>
      </c>
      <c r="E423" s="134" t="s">
        <v>2971</v>
      </c>
      <c r="F423" s="134" t="s">
        <v>493</v>
      </c>
      <c r="G423" s="135" t="s">
        <v>2972</v>
      </c>
      <c r="H423" s="136" t="s">
        <v>2973</v>
      </c>
      <c r="I423" s="136" t="s">
        <v>2973</v>
      </c>
      <c r="J423" s="133" t="s">
        <v>521</v>
      </c>
      <c r="K423" s="136" t="s">
        <v>2974</v>
      </c>
      <c r="L423" s="137">
        <v>300000000</v>
      </c>
      <c r="M423" s="138">
        <v>225000000</v>
      </c>
      <c r="N423" s="138">
        <v>10000000</v>
      </c>
      <c r="O423" s="139">
        <v>8500000</v>
      </c>
      <c r="P423" s="133" t="s">
        <v>408</v>
      </c>
      <c r="Q423" s="133" t="s">
        <v>409</v>
      </c>
      <c r="R423" s="133" t="s">
        <v>429</v>
      </c>
      <c r="S423" s="133" t="s">
        <v>430</v>
      </c>
      <c r="T423" s="134" t="s">
        <v>410</v>
      </c>
      <c r="U423" s="133" t="s">
        <v>410</v>
      </c>
      <c r="V423" s="133"/>
      <c r="W423" s="133" t="s">
        <v>411</v>
      </c>
      <c r="X423" s="133"/>
      <c r="Y423" s="140"/>
      <c r="Z423" s="141" t="s">
        <v>412</v>
      </c>
      <c r="AA423" s="141"/>
      <c r="AB423" s="141"/>
      <c r="AC423" s="141"/>
      <c r="AD423" s="133" t="s">
        <v>412</v>
      </c>
      <c r="AE423" s="142"/>
      <c r="AF423" s="133"/>
      <c r="AG423" s="133" t="s">
        <v>431</v>
      </c>
      <c r="AH423" s="140" t="s">
        <v>413</v>
      </c>
      <c r="AI423" s="133" t="s">
        <v>446</v>
      </c>
      <c r="AJ423" s="133"/>
      <c r="AK423" s="133" t="s">
        <v>432</v>
      </c>
      <c r="AL423" s="133"/>
      <c r="AM423" s="133"/>
      <c r="AN423" s="133" t="s">
        <v>414</v>
      </c>
      <c r="AO423" s="143" t="s">
        <v>414</v>
      </c>
    </row>
    <row r="424" spans="1:41" ht="15" customHeight="1">
      <c r="A424" s="144">
        <v>422</v>
      </c>
      <c r="B424" s="151" t="s">
        <v>400</v>
      </c>
      <c r="C424" s="59" t="s">
        <v>2975</v>
      </c>
      <c r="D424" s="59" t="s">
        <v>2976</v>
      </c>
      <c r="E424" s="145" t="s">
        <v>2977</v>
      </c>
      <c r="F424" s="145" t="s">
        <v>322</v>
      </c>
      <c r="G424" s="146" t="s">
        <v>2978</v>
      </c>
      <c r="H424" s="147" t="s">
        <v>2979</v>
      </c>
      <c r="I424" s="147" t="s">
        <v>2979</v>
      </c>
      <c r="J424" s="59" t="s">
        <v>406</v>
      </c>
      <c r="K424" s="147" t="s">
        <v>2980</v>
      </c>
      <c r="L424" s="148">
        <v>300000000</v>
      </c>
      <c r="M424" s="149">
        <v>225000000</v>
      </c>
      <c r="N424" s="149">
        <v>60000000</v>
      </c>
      <c r="O424" s="150">
        <v>51000000</v>
      </c>
      <c r="P424" s="59" t="s">
        <v>408</v>
      </c>
      <c r="Q424" s="59" t="s">
        <v>409</v>
      </c>
      <c r="R424" s="59"/>
      <c r="S424" s="59"/>
      <c r="T424" s="145" t="s">
        <v>410</v>
      </c>
      <c r="U424" s="59" t="s">
        <v>410</v>
      </c>
      <c r="V424" s="59"/>
      <c r="W424" s="59" t="s">
        <v>411</v>
      </c>
      <c r="X424" s="59" t="s">
        <v>412</v>
      </c>
      <c r="Y424" s="151" t="s">
        <v>412</v>
      </c>
      <c r="Z424" s="59"/>
      <c r="AA424" s="59"/>
      <c r="AB424" s="59" t="s">
        <v>412</v>
      </c>
      <c r="AC424" s="59" t="s">
        <v>412</v>
      </c>
      <c r="AD424" s="59"/>
      <c r="AE424" s="153" t="s">
        <v>412</v>
      </c>
      <c r="AF424" s="59"/>
      <c r="AG424" s="59" t="s">
        <v>446</v>
      </c>
      <c r="AH424" s="59"/>
      <c r="AI424" s="59"/>
      <c r="AJ424" s="59" t="s">
        <v>422</v>
      </c>
      <c r="AK424" s="59" t="s">
        <v>432</v>
      </c>
      <c r="AL424" s="59"/>
      <c r="AM424" s="59" t="s">
        <v>414</v>
      </c>
      <c r="AN424" s="59" t="s">
        <v>414</v>
      </c>
      <c r="AO424" s="57"/>
    </row>
    <row r="425" spans="1:41" ht="15" customHeight="1">
      <c r="A425" s="132">
        <v>423</v>
      </c>
      <c r="B425" s="133" t="s">
        <v>400</v>
      </c>
      <c r="C425" s="133" t="s">
        <v>2981</v>
      </c>
      <c r="D425" s="133">
        <v>4188145401</v>
      </c>
      <c r="E425" s="134" t="s">
        <v>2982</v>
      </c>
      <c r="F425" s="134" t="s">
        <v>322</v>
      </c>
      <c r="G425" s="135" t="s">
        <v>2983</v>
      </c>
      <c r="H425" s="136" t="s">
        <v>2984</v>
      </c>
      <c r="I425" s="136" t="s">
        <v>2984</v>
      </c>
      <c r="J425" s="133" t="s">
        <v>503</v>
      </c>
      <c r="K425" s="136" t="s">
        <v>2985</v>
      </c>
      <c r="L425" s="137">
        <v>100000000</v>
      </c>
      <c r="M425" s="138">
        <v>75000000</v>
      </c>
      <c r="N425" s="138">
        <v>40000000</v>
      </c>
      <c r="O425" s="139">
        <v>34000000</v>
      </c>
      <c r="P425" s="133" t="s">
        <v>408</v>
      </c>
      <c r="Q425" s="133" t="s">
        <v>409</v>
      </c>
      <c r="R425" s="133"/>
      <c r="S425" s="133"/>
      <c r="T425" s="134" t="s">
        <v>410</v>
      </c>
      <c r="U425" s="133" t="s">
        <v>410</v>
      </c>
      <c r="V425" s="133" t="s">
        <v>410</v>
      </c>
      <c r="W425" s="133" t="s">
        <v>411</v>
      </c>
      <c r="X425" s="133" t="s">
        <v>412</v>
      </c>
      <c r="Y425" s="140" t="s">
        <v>412</v>
      </c>
      <c r="Z425" s="141"/>
      <c r="AA425" s="141"/>
      <c r="AB425" s="141"/>
      <c r="AC425" s="141"/>
      <c r="AD425" s="133"/>
      <c r="AE425" s="142"/>
      <c r="AF425" s="133"/>
      <c r="AG425" s="133" t="s">
        <v>431</v>
      </c>
      <c r="AH425" s="133"/>
      <c r="AI425" s="133"/>
      <c r="AJ425" s="133"/>
      <c r="AK425" s="133"/>
      <c r="AL425" s="133" t="s">
        <v>433</v>
      </c>
      <c r="AM425" s="133" t="s">
        <v>414</v>
      </c>
      <c r="AN425" s="133" t="s">
        <v>414</v>
      </c>
      <c r="AO425" s="143" t="s">
        <v>414</v>
      </c>
    </row>
    <row r="426" spans="1:41" ht="15" customHeight="1">
      <c r="A426" s="144">
        <v>424</v>
      </c>
      <c r="B426" s="59" t="s">
        <v>400</v>
      </c>
      <c r="C426" s="145" t="s">
        <v>2986</v>
      </c>
      <c r="D426" s="59" t="s">
        <v>2987</v>
      </c>
      <c r="E426" s="145" t="s">
        <v>2988</v>
      </c>
      <c r="F426" s="145" t="s">
        <v>322</v>
      </c>
      <c r="G426" s="146" t="s">
        <v>2989</v>
      </c>
      <c r="H426" s="147" t="s">
        <v>2990</v>
      </c>
      <c r="I426" s="147" t="s">
        <v>2990</v>
      </c>
      <c r="J426" s="145" t="s">
        <v>488</v>
      </c>
      <c r="K426" s="147" t="s">
        <v>2991</v>
      </c>
      <c r="L426" s="148">
        <v>600000000</v>
      </c>
      <c r="M426" s="149">
        <v>450000000</v>
      </c>
      <c r="N426" s="149">
        <v>10000000</v>
      </c>
      <c r="O426" s="150">
        <v>8500000</v>
      </c>
      <c r="P426" s="59" t="s">
        <v>408</v>
      </c>
      <c r="Q426" s="59" t="s">
        <v>409</v>
      </c>
      <c r="R426" s="59"/>
      <c r="S426" s="59"/>
      <c r="T426" s="145" t="s">
        <v>410</v>
      </c>
      <c r="U426" s="59" t="s">
        <v>410</v>
      </c>
      <c r="V426" s="59"/>
      <c r="W426" s="59" t="s">
        <v>411</v>
      </c>
      <c r="X426" s="59" t="s">
        <v>412</v>
      </c>
      <c r="Y426" s="151" t="s">
        <v>412</v>
      </c>
      <c r="Z426" s="152"/>
      <c r="AA426" s="152" t="s">
        <v>412</v>
      </c>
      <c r="AB426" s="152"/>
      <c r="AC426" s="152"/>
      <c r="AD426" s="59" t="s">
        <v>412</v>
      </c>
      <c r="AE426" s="153"/>
      <c r="AF426" s="59"/>
      <c r="AG426" s="59"/>
      <c r="AH426" s="59"/>
      <c r="AI426" s="59"/>
      <c r="AJ426" s="59"/>
      <c r="AK426" s="59"/>
      <c r="AL426" s="59"/>
      <c r="AM426" s="59"/>
      <c r="AN426" s="59"/>
      <c r="AO426" s="57"/>
    </row>
    <row r="427" spans="1:41" ht="15" customHeight="1">
      <c r="A427" s="132">
        <v>425</v>
      </c>
      <c r="B427" s="133" t="s">
        <v>400</v>
      </c>
      <c r="C427" s="133" t="s">
        <v>2992</v>
      </c>
      <c r="D427" s="133" t="s">
        <v>2993</v>
      </c>
      <c r="E427" s="134" t="s">
        <v>2994</v>
      </c>
      <c r="F427" s="134" t="s">
        <v>322</v>
      </c>
      <c r="G427" s="135" t="s">
        <v>2995</v>
      </c>
      <c r="H427" s="164" t="s">
        <v>2996</v>
      </c>
      <c r="I427" s="164" t="s">
        <v>2996</v>
      </c>
      <c r="J427" s="133" t="s">
        <v>406</v>
      </c>
      <c r="K427" s="136" t="s">
        <v>2997</v>
      </c>
      <c r="L427" s="137">
        <v>100000000</v>
      </c>
      <c r="M427" s="138">
        <v>75000000</v>
      </c>
      <c r="N427" s="138">
        <v>20000000</v>
      </c>
      <c r="O427" s="139">
        <v>17000000</v>
      </c>
      <c r="P427" s="133" t="s">
        <v>408</v>
      </c>
      <c r="Q427" s="133" t="s">
        <v>409</v>
      </c>
      <c r="R427" s="133"/>
      <c r="S427" s="133"/>
      <c r="T427" s="134" t="s">
        <v>410</v>
      </c>
      <c r="U427" s="133" t="s">
        <v>410</v>
      </c>
      <c r="V427" s="133" t="s">
        <v>410</v>
      </c>
      <c r="W427" s="133" t="s">
        <v>411</v>
      </c>
      <c r="X427" s="133" t="s">
        <v>412</v>
      </c>
      <c r="Y427" s="140" t="s">
        <v>412</v>
      </c>
      <c r="Z427" s="141"/>
      <c r="AA427" s="141"/>
      <c r="AB427" s="141"/>
      <c r="AC427" s="141"/>
      <c r="AD427" s="133"/>
      <c r="AE427" s="142"/>
      <c r="AF427" s="142"/>
      <c r="AG427" s="133"/>
      <c r="AH427" s="133"/>
      <c r="AI427" s="133"/>
      <c r="AJ427" s="133"/>
      <c r="AK427" s="133"/>
      <c r="AL427" s="133"/>
      <c r="AM427" s="133" t="s">
        <v>414</v>
      </c>
      <c r="AN427" s="133" t="s">
        <v>414</v>
      </c>
      <c r="AO427" s="143"/>
    </row>
    <row r="428" spans="1:41" ht="15" customHeight="1">
      <c r="A428" s="144">
        <v>426</v>
      </c>
      <c r="B428" s="151" t="s">
        <v>400</v>
      </c>
      <c r="C428" s="145" t="s">
        <v>2998</v>
      </c>
      <c r="D428" s="145" t="s">
        <v>2999</v>
      </c>
      <c r="E428" s="145" t="s">
        <v>3000</v>
      </c>
      <c r="F428" s="145" t="s">
        <v>571</v>
      </c>
      <c r="G428" s="147" t="s">
        <v>3001</v>
      </c>
      <c r="H428" s="147" t="s">
        <v>3002</v>
      </c>
      <c r="I428" s="147" t="s">
        <v>3002</v>
      </c>
      <c r="J428" s="59" t="s">
        <v>420</v>
      </c>
      <c r="K428" s="147" t="s">
        <v>3003</v>
      </c>
      <c r="L428" s="148">
        <v>600000000</v>
      </c>
      <c r="M428" s="149">
        <v>450000000</v>
      </c>
      <c r="N428" s="149">
        <v>10000000</v>
      </c>
      <c r="O428" s="150">
        <v>8500000</v>
      </c>
      <c r="P428" s="151" t="s">
        <v>429</v>
      </c>
      <c r="Q428" s="151" t="s">
        <v>409</v>
      </c>
      <c r="R428" s="151"/>
      <c r="S428" s="59" t="s">
        <v>430</v>
      </c>
      <c r="T428" s="145"/>
      <c r="U428" s="59" t="s">
        <v>410</v>
      </c>
      <c r="V428" s="59" t="s">
        <v>410</v>
      </c>
      <c r="W428" s="59" t="s">
        <v>411</v>
      </c>
      <c r="X428" s="59" t="s">
        <v>412</v>
      </c>
      <c r="Y428" s="151"/>
      <c r="Z428" s="151" t="s">
        <v>412</v>
      </c>
      <c r="AA428" s="151" t="s">
        <v>412</v>
      </c>
      <c r="AB428" s="59" t="s">
        <v>412</v>
      </c>
      <c r="AC428" s="151"/>
      <c r="AD428" s="59" t="s">
        <v>412</v>
      </c>
      <c r="AE428" s="59"/>
      <c r="AF428" s="151"/>
      <c r="AG428" s="151"/>
      <c r="AH428" s="151"/>
      <c r="AI428" s="151"/>
      <c r="AJ428" s="151"/>
      <c r="AK428" s="151"/>
      <c r="AL428" s="151"/>
      <c r="AM428" s="151"/>
      <c r="AN428" s="59" t="s">
        <v>414</v>
      </c>
      <c r="AO428" s="57" t="s">
        <v>414</v>
      </c>
    </row>
    <row r="429" spans="1:41" ht="15" customHeight="1">
      <c r="A429" s="132">
        <v>427</v>
      </c>
      <c r="B429" s="140" t="s">
        <v>400</v>
      </c>
      <c r="C429" s="133" t="s">
        <v>3004</v>
      </c>
      <c r="D429" s="134" t="s">
        <v>3005</v>
      </c>
      <c r="E429" s="134" t="s">
        <v>3006</v>
      </c>
      <c r="F429" s="134" t="s">
        <v>493</v>
      </c>
      <c r="G429" s="135" t="s">
        <v>3007</v>
      </c>
      <c r="H429" s="154" t="s">
        <v>3008</v>
      </c>
      <c r="I429" s="154" t="s">
        <v>3008</v>
      </c>
      <c r="J429" s="133" t="s">
        <v>406</v>
      </c>
      <c r="K429" s="154" t="s">
        <v>3009</v>
      </c>
      <c r="L429" s="137">
        <v>900000000</v>
      </c>
      <c r="M429" s="138">
        <v>675000000</v>
      </c>
      <c r="N429" s="138">
        <v>20000000</v>
      </c>
      <c r="O429" s="139">
        <v>17000000</v>
      </c>
      <c r="P429" s="140" t="s">
        <v>408</v>
      </c>
      <c r="Q429" s="140" t="s">
        <v>409</v>
      </c>
      <c r="R429" s="140" t="s">
        <v>429</v>
      </c>
      <c r="S429" s="133" t="s">
        <v>430</v>
      </c>
      <c r="T429" s="134" t="s">
        <v>410</v>
      </c>
      <c r="U429" s="133" t="s">
        <v>410</v>
      </c>
      <c r="V429" s="133" t="s">
        <v>410</v>
      </c>
      <c r="W429" s="133" t="s">
        <v>411</v>
      </c>
      <c r="X429" s="140"/>
      <c r="Y429" s="140"/>
      <c r="Z429" s="141" t="s">
        <v>412</v>
      </c>
      <c r="AA429" s="141"/>
      <c r="AB429" s="141"/>
      <c r="AC429" s="142" t="s">
        <v>412</v>
      </c>
      <c r="AD429" s="133"/>
      <c r="AE429" s="142"/>
      <c r="AF429" s="141"/>
      <c r="AG429" s="133"/>
      <c r="AH429" s="133"/>
      <c r="AI429" s="133"/>
      <c r="AJ429" s="133"/>
      <c r="AK429" s="133" t="s">
        <v>432</v>
      </c>
      <c r="AL429" s="133"/>
      <c r="AM429" s="133" t="s">
        <v>414</v>
      </c>
      <c r="AN429" s="133" t="s">
        <v>414</v>
      </c>
      <c r="AO429" s="143"/>
    </row>
    <row r="430" spans="1:41" ht="15" customHeight="1">
      <c r="A430" s="144">
        <v>428</v>
      </c>
      <c r="B430" s="151" t="s">
        <v>400</v>
      </c>
      <c r="C430" s="59" t="s">
        <v>3010</v>
      </c>
      <c r="D430" s="59" t="s">
        <v>3011</v>
      </c>
      <c r="E430" s="145" t="s">
        <v>3012</v>
      </c>
      <c r="F430" s="145" t="s">
        <v>485</v>
      </c>
      <c r="G430" s="146" t="s">
        <v>3013</v>
      </c>
      <c r="H430" s="157" t="s">
        <v>3014</v>
      </c>
      <c r="I430" s="157" t="s">
        <v>3014</v>
      </c>
      <c r="J430" s="59" t="s">
        <v>521</v>
      </c>
      <c r="K430" s="157" t="s">
        <v>3015</v>
      </c>
      <c r="L430" s="148">
        <v>500000000</v>
      </c>
      <c r="M430" s="149">
        <v>375000000</v>
      </c>
      <c r="N430" s="149">
        <v>10000000</v>
      </c>
      <c r="O430" s="150">
        <v>8500000</v>
      </c>
      <c r="P430" s="151" t="s">
        <v>409</v>
      </c>
      <c r="Q430" s="151"/>
      <c r="R430" s="151"/>
      <c r="S430" s="59"/>
      <c r="T430" s="145" t="s">
        <v>410</v>
      </c>
      <c r="U430" s="59" t="s">
        <v>410</v>
      </c>
      <c r="V430" s="59" t="s">
        <v>410</v>
      </c>
      <c r="W430" s="59" t="s">
        <v>411</v>
      </c>
      <c r="X430" s="59" t="s">
        <v>412</v>
      </c>
      <c r="Y430" s="151" t="s">
        <v>412</v>
      </c>
      <c r="Z430" s="152"/>
      <c r="AA430" s="152" t="s">
        <v>412</v>
      </c>
      <c r="AB430" s="152"/>
      <c r="AC430" s="152"/>
      <c r="AD430" s="59"/>
      <c r="AE430" s="153"/>
      <c r="AF430" s="153" t="s">
        <v>412</v>
      </c>
      <c r="AG430" s="59"/>
      <c r="AH430" s="59"/>
      <c r="AI430" s="59"/>
      <c r="AJ430" s="59"/>
      <c r="AK430" s="59"/>
      <c r="AL430" s="59" t="s">
        <v>433</v>
      </c>
      <c r="AM430" s="59"/>
      <c r="AN430" s="59" t="s">
        <v>414</v>
      </c>
      <c r="AO430" s="57" t="s">
        <v>414</v>
      </c>
    </row>
    <row r="431" spans="1:41" ht="15" customHeight="1">
      <c r="A431" s="132">
        <v>429</v>
      </c>
      <c r="B431" s="133" t="s">
        <v>400</v>
      </c>
      <c r="C431" s="134" t="s">
        <v>3016</v>
      </c>
      <c r="D431" s="133" t="s">
        <v>3017</v>
      </c>
      <c r="E431" s="134" t="s">
        <v>3018</v>
      </c>
      <c r="F431" s="134" t="s">
        <v>322</v>
      </c>
      <c r="G431" s="135" t="s">
        <v>3019</v>
      </c>
      <c r="H431" s="136" t="s">
        <v>3020</v>
      </c>
      <c r="I431" s="136" t="s">
        <v>3020</v>
      </c>
      <c r="J431" s="134" t="s">
        <v>535</v>
      </c>
      <c r="K431" s="136" t="s">
        <v>3021</v>
      </c>
      <c r="L431" s="137">
        <v>400000000</v>
      </c>
      <c r="M431" s="138">
        <v>300000000</v>
      </c>
      <c r="N431" s="138">
        <v>30000000</v>
      </c>
      <c r="O431" s="139">
        <v>25500000</v>
      </c>
      <c r="P431" s="133" t="s">
        <v>408</v>
      </c>
      <c r="Q431" s="133" t="s">
        <v>409</v>
      </c>
      <c r="R431" s="133"/>
      <c r="S431" s="133"/>
      <c r="T431" s="134" t="s">
        <v>410</v>
      </c>
      <c r="U431" s="133" t="s">
        <v>410</v>
      </c>
      <c r="V431" s="133"/>
      <c r="W431" s="133" t="s">
        <v>411</v>
      </c>
      <c r="X431" s="133" t="s">
        <v>412</v>
      </c>
      <c r="Y431" s="140" t="s">
        <v>412</v>
      </c>
      <c r="Z431" s="141"/>
      <c r="AA431" s="141" t="s">
        <v>412</v>
      </c>
      <c r="AB431" s="142" t="s">
        <v>412</v>
      </c>
      <c r="AC431" s="142" t="s">
        <v>412</v>
      </c>
      <c r="AD431" s="133" t="s">
        <v>412</v>
      </c>
      <c r="AE431" s="142" t="s">
        <v>412</v>
      </c>
      <c r="AF431" s="133"/>
      <c r="AG431" s="133" t="s">
        <v>446</v>
      </c>
      <c r="AH431" s="133"/>
      <c r="AI431" s="133"/>
      <c r="AJ431" s="133"/>
      <c r="AK431" s="133"/>
      <c r="AL431" s="133"/>
      <c r="AM431" s="133" t="s">
        <v>414</v>
      </c>
      <c r="AN431" s="133" t="s">
        <v>414</v>
      </c>
      <c r="AO431" s="143" t="s">
        <v>414</v>
      </c>
    </row>
    <row r="432" spans="1:41" ht="15" customHeight="1">
      <c r="A432" s="144">
        <v>430</v>
      </c>
      <c r="B432" s="151" t="s">
        <v>400</v>
      </c>
      <c r="C432" s="59" t="s">
        <v>3022</v>
      </c>
      <c r="D432" s="145" t="s">
        <v>3023</v>
      </c>
      <c r="E432" s="145" t="s">
        <v>3024</v>
      </c>
      <c r="F432" s="145" t="s">
        <v>425</v>
      </c>
      <c r="G432" s="147" t="s">
        <v>3025</v>
      </c>
      <c r="H432" s="147" t="s">
        <v>3026</v>
      </c>
      <c r="I432" s="147" t="s">
        <v>3027</v>
      </c>
      <c r="J432" s="59" t="s">
        <v>420</v>
      </c>
      <c r="K432" s="147" t="s">
        <v>1406</v>
      </c>
      <c r="L432" s="148">
        <v>300000000</v>
      </c>
      <c r="M432" s="149">
        <v>225000000</v>
      </c>
      <c r="N432" s="149">
        <v>10000000</v>
      </c>
      <c r="O432" s="150">
        <v>8500000</v>
      </c>
      <c r="P432" s="59" t="s">
        <v>409</v>
      </c>
      <c r="Q432" s="59" t="s">
        <v>429</v>
      </c>
      <c r="R432" s="59"/>
      <c r="S432" s="59" t="s">
        <v>430</v>
      </c>
      <c r="T432" s="145"/>
      <c r="U432" s="151"/>
      <c r="V432" s="151"/>
      <c r="W432" s="59"/>
      <c r="X432" s="59" t="s">
        <v>412</v>
      </c>
      <c r="Y432" s="151"/>
      <c r="Z432" s="151"/>
      <c r="AA432" s="151"/>
      <c r="AB432" s="59" t="s">
        <v>412</v>
      </c>
      <c r="AC432" s="59" t="s">
        <v>412</v>
      </c>
      <c r="AD432" s="59"/>
      <c r="AE432" s="59" t="s">
        <v>412</v>
      </c>
      <c r="AF432" s="151"/>
      <c r="AG432" s="151"/>
      <c r="AH432" s="59"/>
      <c r="AI432" s="151"/>
      <c r="AJ432" s="151"/>
      <c r="AK432" s="59" t="s">
        <v>432</v>
      </c>
      <c r="AL432" s="151"/>
      <c r="AM432" s="59" t="s">
        <v>414</v>
      </c>
      <c r="AN432" s="151"/>
      <c r="AO432" s="57" t="s">
        <v>414</v>
      </c>
    </row>
    <row r="433" spans="1:41" ht="15" customHeight="1">
      <c r="A433" s="132">
        <v>431</v>
      </c>
      <c r="B433" s="133" t="s">
        <v>400</v>
      </c>
      <c r="C433" s="134" t="s">
        <v>3028</v>
      </c>
      <c r="D433" s="133" t="s">
        <v>3029</v>
      </c>
      <c r="E433" s="134" t="s">
        <v>3030</v>
      </c>
      <c r="F433" s="134" t="s">
        <v>485</v>
      </c>
      <c r="G433" s="135" t="s">
        <v>3031</v>
      </c>
      <c r="H433" s="136" t="s">
        <v>3032</v>
      </c>
      <c r="I433" s="136" t="s">
        <v>3032</v>
      </c>
      <c r="J433" s="134" t="s">
        <v>643</v>
      </c>
      <c r="K433" s="136" t="s">
        <v>3033</v>
      </c>
      <c r="L433" s="137">
        <v>500000000</v>
      </c>
      <c r="M433" s="138">
        <v>375000000</v>
      </c>
      <c r="N433" s="138">
        <v>30000000</v>
      </c>
      <c r="O433" s="139">
        <v>25500000</v>
      </c>
      <c r="P433" s="133" t="s">
        <v>409</v>
      </c>
      <c r="Q433" s="133"/>
      <c r="R433" s="133"/>
      <c r="S433" s="133"/>
      <c r="T433" s="134" t="s">
        <v>410</v>
      </c>
      <c r="U433" s="133" t="s">
        <v>410</v>
      </c>
      <c r="V433" s="133"/>
      <c r="W433" s="133" t="s">
        <v>411</v>
      </c>
      <c r="X433" s="133" t="s">
        <v>412</v>
      </c>
      <c r="Y433" s="140" t="s">
        <v>412</v>
      </c>
      <c r="Z433" s="141"/>
      <c r="AA433" s="141"/>
      <c r="AB433" s="141"/>
      <c r="AC433" s="141"/>
      <c r="AD433" s="133" t="s">
        <v>412</v>
      </c>
      <c r="AE433" s="142"/>
      <c r="AF433" s="133"/>
      <c r="AG433" s="133" t="s">
        <v>413</v>
      </c>
      <c r="AH433" s="133"/>
      <c r="AI433" s="133"/>
      <c r="AJ433" s="133"/>
      <c r="AK433" s="133"/>
      <c r="AL433" s="133"/>
      <c r="AM433" s="133" t="s">
        <v>414</v>
      </c>
      <c r="AN433" s="133"/>
      <c r="AO433" s="143" t="s">
        <v>414</v>
      </c>
    </row>
    <row r="434" spans="1:41" ht="15" customHeight="1">
      <c r="A434" s="144">
        <v>432</v>
      </c>
      <c r="B434" s="59" t="s">
        <v>400</v>
      </c>
      <c r="C434" s="59" t="s">
        <v>3034</v>
      </c>
      <c r="D434" s="59" t="s">
        <v>3035</v>
      </c>
      <c r="E434" s="145" t="s">
        <v>3036</v>
      </c>
      <c r="F434" s="145" t="s">
        <v>485</v>
      </c>
      <c r="G434" s="146" t="s">
        <v>3037</v>
      </c>
      <c r="H434" s="147" t="s">
        <v>3038</v>
      </c>
      <c r="I434" s="147" t="s">
        <v>3038</v>
      </c>
      <c r="J434" s="59" t="s">
        <v>406</v>
      </c>
      <c r="K434" s="147" t="s">
        <v>2780</v>
      </c>
      <c r="L434" s="148">
        <v>600000000</v>
      </c>
      <c r="M434" s="149">
        <v>450000000</v>
      </c>
      <c r="N434" s="149">
        <v>40000000</v>
      </c>
      <c r="O434" s="150">
        <v>34000000</v>
      </c>
      <c r="P434" s="59" t="s">
        <v>409</v>
      </c>
      <c r="Q434" s="59"/>
      <c r="R434" s="59"/>
      <c r="S434" s="59"/>
      <c r="T434" s="145" t="s">
        <v>410</v>
      </c>
      <c r="U434" s="59" t="s">
        <v>410</v>
      </c>
      <c r="V434" s="59" t="s">
        <v>410</v>
      </c>
      <c r="W434" s="59" t="s">
        <v>411</v>
      </c>
      <c r="X434" s="59" t="s">
        <v>412</v>
      </c>
      <c r="Y434" s="151" t="s">
        <v>412</v>
      </c>
      <c r="Z434" s="152"/>
      <c r="AA434" s="152" t="s">
        <v>412</v>
      </c>
      <c r="AB434" s="152"/>
      <c r="AC434" s="152"/>
      <c r="AD434" s="59"/>
      <c r="AE434" s="153"/>
      <c r="AF434" s="59" t="s">
        <v>412</v>
      </c>
      <c r="AG434" s="59" t="s">
        <v>413</v>
      </c>
      <c r="AH434" s="59"/>
      <c r="AI434" s="59"/>
      <c r="AJ434" s="59"/>
      <c r="AK434" s="59"/>
      <c r="AL434" s="59"/>
      <c r="AM434" s="59" t="s">
        <v>414</v>
      </c>
      <c r="AN434" s="59" t="s">
        <v>414</v>
      </c>
      <c r="AO434" s="57"/>
    </row>
    <row r="435" spans="1:41" ht="15" customHeight="1">
      <c r="A435" s="132">
        <v>433</v>
      </c>
      <c r="B435" s="133" t="s">
        <v>400</v>
      </c>
      <c r="C435" s="133" t="s">
        <v>3039</v>
      </c>
      <c r="D435" s="133" t="s">
        <v>3040</v>
      </c>
      <c r="E435" s="134" t="s">
        <v>3041</v>
      </c>
      <c r="F435" s="134" t="s">
        <v>485</v>
      </c>
      <c r="G435" s="135" t="s">
        <v>3042</v>
      </c>
      <c r="H435" s="136" t="s">
        <v>3043</v>
      </c>
      <c r="I435" s="136" t="s">
        <v>3043</v>
      </c>
      <c r="J435" s="133" t="s">
        <v>420</v>
      </c>
      <c r="K435" s="136" t="s">
        <v>3044</v>
      </c>
      <c r="L435" s="137">
        <v>300000000</v>
      </c>
      <c r="M435" s="138">
        <v>225000000</v>
      </c>
      <c r="N435" s="138">
        <v>30000000</v>
      </c>
      <c r="O435" s="139">
        <v>25500000</v>
      </c>
      <c r="P435" s="133" t="s">
        <v>409</v>
      </c>
      <c r="Q435" s="133"/>
      <c r="R435" s="133"/>
      <c r="S435" s="133"/>
      <c r="T435" s="134" t="s">
        <v>410</v>
      </c>
      <c r="U435" s="133" t="s">
        <v>410</v>
      </c>
      <c r="V435" s="133" t="s">
        <v>410</v>
      </c>
      <c r="W435" s="133" t="s">
        <v>411</v>
      </c>
      <c r="X435" s="133" t="s">
        <v>412</v>
      </c>
      <c r="Y435" s="140" t="s">
        <v>412</v>
      </c>
      <c r="Z435" s="141"/>
      <c r="AA435" s="141"/>
      <c r="AB435" s="142" t="s">
        <v>412</v>
      </c>
      <c r="AC435" s="141"/>
      <c r="AD435" s="133" t="s">
        <v>412</v>
      </c>
      <c r="AE435" s="142" t="s">
        <v>412</v>
      </c>
      <c r="AF435" s="133"/>
      <c r="AG435" s="133"/>
      <c r="AH435" s="133"/>
      <c r="AI435" s="133"/>
      <c r="AJ435" s="133"/>
      <c r="AK435" s="133"/>
      <c r="AL435" s="133"/>
      <c r="AM435" s="133" t="s">
        <v>414</v>
      </c>
      <c r="AN435" s="133" t="s">
        <v>414</v>
      </c>
      <c r="AO435" s="143" t="s">
        <v>414</v>
      </c>
    </row>
    <row r="436" spans="1:41" ht="15" customHeight="1">
      <c r="A436" s="144">
        <v>434</v>
      </c>
      <c r="B436" s="59" t="s">
        <v>400</v>
      </c>
      <c r="C436" s="59" t="s">
        <v>3045</v>
      </c>
      <c r="D436" s="59" t="s">
        <v>3046</v>
      </c>
      <c r="E436" s="145" t="s">
        <v>449</v>
      </c>
      <c r="F436" s="173" t="s">
        <v>493</v>
      </c>
      <c r="G436" s="146" t="s">
        <v>3047</v>
      </c>
      <c r="H436" s="147" t="s">
        <v>3048</v>
      </c>
      <c r="I436" s="147" t="s">
        <v>3048</v>
      </c>
      <c r="J436" s="59" t="s">
        <v>406</v>
      </c>
      <c r="K436" s="147" t="s">
        <v>3049</v>
      </c>
      <c r="L436" s="148">
        <v>100000000</v>
      </c>
      <c r="M436" s="149">
        <v>75000000</v>
      </c>
      <c r="N436" s="149">
        <v>10000000</v>
      </c>
      <c r="O436" s="150">
        <v>8500000</v>
      </c>
      <c r="P436" s="59" t="s">
        <v>408</v>
      </c>
      <c r="Q436" s="59" t="s">
        <v>409</v>
      </c>
      <c r="R436" s="59" t="s">
        <v>429</v>
      </c>
      <c r="S436" s="59" t="s">
        <v>430</v>
      </c>
      <c r="T436" s="145" t="s">
        <v>410</v>
      </c>
      <c r="U436" s="59" t="s">
        <v>410</v>
      </c>
      <c r="V436" s="59" t="s">
        <v>410</v>
      </c>
      <c r="W436" s="59" t="s">
        <v>411</v>
      </c>
      <c r="X436" s="59"/>
      <c r="Y436" s="151"/>
      <c r="Z436" s="152" t="s">
        <v>412</v>
      </c>
      <c r="AA436" s="152" t="s">
        <v>412</v>
      </c>
      <c r="AB436" s="152"/>
      <c r="AC436" s="153" t="s">
        <v>412</v>
      </c>
      <c r="AD436" s="59"/>
      <c r="AE436" s="153"/>
      <c r="AF436" s="59" t="s">
        <v>412</v>
      </c>
      <c r="AG436" s="59"/>
      <c r="AH436" s="59"/>
      <c r="AI436" s="59"/>
      <c r="AJ436" s="59" t="s">
        <v>422</v>
      </c>
      <c r="AK436" s="59"/>
      <c r="AL436" s="59"/>
      <c r="AM436" s="59" t="s">
        <v>414</v>
      </c>
      <c r="AN436" s="59" t="s">
        <v>414</v>
      </c>
      <c r="AO436" s="57" t="s">
        <v>414</v>
      </c>
    </row>
    <row r="437" spans="1:41" ht="15" customHeight="1">
      <c r="A437" s="132">
        <v>435</v>
      </c>
      <c r="B437" s="133" t="s">
        <v>400</v>
      </c>
      <c r="C437" s="134" t="s">
        <v>3050</v>
      </c>
      <c r="D437" s="133" t="s">
        <v>3051</v>
      </c>
      <c r="E437" s="134" t="s">
        <v>3052</v>
      </c>
      <c r="F437" s="134" t="s">
        <v>485</v>
      </c>
      <c r="G437" s="135" t="s">
        <v>3053</v>
      </c>
      <c r="H437" s="136" t="s">
        <v>3054</v>
      </c>
      <c r="I437" s="136" t="s">
        <v>3055</v>
      </c>
      <c r="J437" s="134" t="s">
        <v>643</v>
      </c>
      <c r="K437" s="136" t="s">
        <v>3056</v>
      </c>
      <c r="L437" s="137">
        <v>300000000</v>
      </c>
      <c r="M437" s="138">
        <v>225000000</v>
      </c>
      <c r="N437" s="138">
        <v>20000000</v>
      </c>
      <c r="O437" s="139">
        <v>17000000</v>
      </c>
      <c r="P437" s="133" t="s">
        <v>409</v>
      </c>
      <c r="Q437" s="133"/>
      <c r="R437" s="133"/>
      <c r="S437" s="133"/>
      <c r="T437" s="134" t="s">
        <v>410</v>
      </c>
      <c r="U437" s="133" t="s">
        <v>410</v>
      </c>
      <c r="V437" s="133" t="s">
        <v>410</v>
      </c>
      <c r="W437" s="133" t="s">
        <v>411</v>
      </c>
      <c r="X437" s="133" t="s">
        <v>412</v>
      </c>
      <c r="Y437" s="140" t="s">
        <v>412</v>
      </c>
      <c r="Z437" s="141"/>
      <c r="AA437" s="141" t="s">
        <v>412</v>
      </c>
      <c r="AB437" s="141"/>
      <c r="AC437" s="141"/>
      <c r="AD437" s="133" t="s">
        <v>412</v>
      </c>
      <c r="AE437" s="142" t="s">
        <v>412</v>
      </c>
      <c r="AF437" s="133"/>
      <c r="AG437" s="133"/>
      <c r="AH437" s="133"/>
      <c r="AI437" s="133"/>
      <c r="AJ437" s="133"/>
      <c r="AK437" s="133" t="s">
        <v>432</v>
      </c>
      <c r="AL437" s="133"/>
      <c r="AM437" s="133" t="s">
        <v>414</v>
      </c>
      <c r="AN437" s="133"/>
      <c r="AO437" s="143"/>
    </row>
    <row r="438" spans="1:41" ht="15" customHeight="1">
      <c r="A438" s="144">
        <v>436</v>
      </c>
      <c r="B438" s="59" t="s">
        <v>400</v>
      </c>
      <c r="C438" s="145" t="s">
        <v>3057</v>
      </c>
      <c r="D438" s="59" t="s">
        <v>3058</v>
      </c>
      <c r="E438" s="145" t="s">
        <v>3059</v>
      </c>
      <c r="F438" s="145" t="s">
        <v>322</v>
      </c>
      <c r="G438" s="146" t="s">
        <v>3060</v>
      </c>
      <c r="H438" s="147" t="s">
        <v>3061</v>
      </c>
      <c r="I438" s="147" t="s">
        <v>3061</v>
      </c>
      <c r="J438" s="145" t="s">
        <v>535</v>
      </c>
      <c r="K438" s="147" t="s">
        <v>2266</v>
      </c>
      <c r="L438" s="148">
        <v>500000000</v>
      </c>
      <c r="M438" s="149">
        <v>375000000</v>
      </c>
      <c r="N438" s="149">
        <v>10000000</v>
      </c>
      <c r="O438" s="150">
        <v>8500000</v>
      </c>
      <c r="P438" s="59" t="s">
        <v>408</v>
      </c>
      <c r="Q438" s="59" t="s">
        <v>409</v>
      </c>
      <c r="R438" s="59"/>
      <c r="S438" s="59"/>
      <c r="T438" s="145" t="s">
        <v>410</v>
      </c>
      <c r="U438" s="59" t="s">
        <v>410</v>
      </c>
      <c r="V438" s="59" t="s">
        <v>410</v>
      </c>
      <c r="W438" s="59" t="s">
        <v>411</v>
      </c>
      <c r="X438" s="59" t="s">
        <v>412</v>
      </c>
      <c r="Y438" s="151" t="s">
        <v>412</v>
      </c>
      <c r="Z438" s="152"/>
      <c r="AA438" s="152"/>
      <c r="AB438" s="153" t="s">
        <v>412</v>
      </c>
      <c r="AC438" s="152"/>
      <c r="AD438" s="59"/>
      <c r="AE438" s="153" t="s">
        <v>412</v>
      </c>
      <c r="AF438" s="59"/>
      <c r="AG438" s="59"/>
      <c r="AH438" s="59"/>
      <c r="AI438" s="59"/>
      <c r="AJ438" s="59"/>
      <c r="AK438" s="59" t="s">
        <v>432</v>
      </c>
      <c r="AL438" s="59"/>
      <c r="AM438" s="59" t="s">
        <v>414</v>
      </c>
      <c r="AN438" s="59"/>
      <c r="AO438" s="57" t="s">
        <v>414</v>
      </c>
    </row>
    <row r="439" spans="1:41" ht="15" customHeight="1">
      <c r="A439" s="132">
        <v>437</v>
      </c>
      <c r="B439" s="140" t="s">
        <v>400</v>
      </c>
      <c r="C439" s="134" t="s">
        <v>3062</v>
      </c>
      <c r="D439" s="134" t="s">
        <v>3063</v>
      </c>
      <c r="E439" s="134" t="s">
        <v>3064</v>
      </c>
      <c r="F439" s="134" t="s">
        <v>463</v>
      </c>
      <c r="G439" s="136" t="s">
        <v>3065</v>
      </c>
      <c r="H439" s="136" t="s">
        <v>3066</v>
      </c>
      <c r="I439" s="136" t="s">
        <v>3066</v>
      </c>
      <c r="J439" s="133" t="s">
        <v>503</v>
      </c>
      <c r="K439" s="136" t="s">
        <v>3067</v>
      </c>
      <c r="L439" s="137">
        <v>800000000</v>
      </c>
      <c r="M439" s="138">
        <v>600000000</v>
      </c>
      <c r="N439" s="138">
        <v>20000000</v>
      </c>
      <c r="O439" s="139">
        <v>17000000</v>
      </c>
      <c r="P439" s="140" t="s">
        <v>429</v>
      </c>
      <c r="Q439" s="140" t="s">
        <v>408</v>
      </c>
      <c r="R439" s="140"/>
      <c r="S439" s="133" t="s">
        <v>430</v>
      </c>
      <c r="T439" s="134"/>
      <c r="U439" s="133" t="s">
        <v>410</v>
      </c>
      <c r="V439" s="133" t="s">
        <v>410</v>
      </c>
      <c r="W439" s="133" t="s">
        <v>411</v>
      </c>
      <c r="X439" s="133" t="s">
        <v>412</v>
      </c>
      <c r="Y439" s="140" t="s">
        <v>412</v>
      </c>
      <c r="Z439" s="140" t="s">
        <v>412</v>
      </c>
      <c r="AA439" s="140" t="s">
        <v>412</v>
      </c>
      <c r="AB439" s="140"/>
      <c r="AC439" s="140"/>
      <c r="AD439" s="134"/>
      <c r="AE439" s="133"/>
      <c r="AF439" s="140"/>
      <c r="AG439" s="133" t="s">
        <v>431</v>
      </c>
      <c r="AH439" s="140"/>
      <c r="AI439" s="140"/>
      <c r="AJ439" s="140"/>
      <c r="AK439" s="140"/>
      <c r="AL439" s="140"/>
      <c r="AM439" s="140"/>
      <c r="AN439" s="140"/>
      <c r="AO439" s="143" t="s">
        <v>414</v>
      </c>
    </row>
    <row r="440" spans="1:41" ht="15" customHeight="1">
      <c r="A440" s="144">
        <v>438</v>
      </c>
      <c r="B440" s="151" t="s">
        <v>400</v>
      </c>
      <c r="C440" s="145" t="s">
        <v>3068</v>
      </c>
      <c r="D440" s="145" t="s">
        <v>3069</v>
      </c>
      <c r="E440" s="145" t="s">
        <v>3070</v>
      </c>
      <c r="F440" s="145" t="s">
        <v>571</v>
      </c>
      <c r="G440" s="147" t="s">
        <v>3071</v>
      </c>
      <c r="H440" s="147" t="s">
        <v>3072</v>
      </c>
      <c r="I440" s="147" t="s">
        <v>3073</v>
      </c>
      <c r="J440" s="59" t="s">
        <v>466</v>
      </c>
      <c r="K440" s="147" t="s">
        <v>3074</v>
      </c>
      <c r="L440" s="148">
        <v>300000000</v>
      </c>
      <c r="M440" s="149">
        <v>225000000</v>
      </c>
      <c r="N440" s="149">
        <v>60000000</v>
      </c>
      <c r="O440" s="150">
        <v>51000000</v>
      </c>
      <c r="P440" s="151" t="s">
        <v>429</v>
      </c>
      <c r="Q440" s="151" t="s">
        <v>409</v>
      </c>
      <c r="R440" s="151"/>
      <c r="S440" s="59" t="s">
        <v>430</v>
      </c>
      <c r="T440" s="145"/>
      <c r="U440" s="59" t="s">
        <v>410</v>
      </c>
      <c r="V440" s="151"/>
      <c r="W440" s="59" t="s">
        <v>411</v>
      </c>
      <c r="X440" s="59" t="s">
        <v>412</v>
      </c>
      <c r="Y440" s="151"/>
      <c r="Z440" s="151" t="s">
        <v>412</v>
      </c>
      <c r="AA440" s="151"/>
      <c r="AB440" s="59" t="s">
        <v>412</v>
      </c>
      <c r="AC440" s="151"/>
      <c r="AD440" s="59" t="s">
        <v>412</v>
      </c>
      <c r="AE440" s="59"/>
      <c r="AF440" s="151"/>
      <c r="AG440" s="59" t="s">
        <v>431</v>
      </c>
      <c r="AH440" s="151"/>
      <c r="AI440" s="151"/>
      <c r="AJ440" s="151"/>
      <c r="AK440" s="151"/>
      <c r="AL440" s="151"/>
      <c r="AM440" s="59" t="s">
        <v>414</v>
      </c>
      <c r="AN440" s="59" t="s">
        <v>414</v>
      </c>
      <c r="AO440" s="57" t="s">
        <v>414</v>
      </c>
    </row>
    <row r="441" spans="1:41" ht="15" customHeight="1">
      <c r="A441" s="132">
        <v>439</v>
      </c>
      <c r="B441" s="140" t="s">
        <v>400</v>
      </c>
      <c r="C441" s="133" t="s">
        <v>3075</v>
      </c>
      <c r="D441" s="133" t="s">
        <v>3076</v>
      </c>
      <c r="E441" s="134" t="s">
        <v>3077</v>
      </c>
      <c r="F441" s="134" t="s">
        <v>322</v>
      </c>
      <c r="G441" s="135" t="s">
        <v>3078</v>
      </c>
      <c r="H441" s="154" t="s">
        <v>3079</v>
      </c>
      <c r="I441" s="154" t="s">
        <v>3079</v>
      </c>
      <c r="J441" s="133" t="s">
        <v>521</v>
      </c>
      <c r="K441" s="154" t="s">
        <v>3080</v>
      </c>
      <c r="L441" s="137">
        <v>500000000</v>
      </c>
      <c r="M441" s="138">
        <v>375000000</v>
      </c>
      <c r="N441" s="138">
        <v>10000000</v>
      </c>
      <c r="O441" s="139">
        <v>8500000</v>
      </c>
      <c r="P441" s="140" t="s">
        <v>408</v>
      </c>
      <c r="Q441" s="140" t="s">
        <v>409</v>
      </c>
      <c r="R441" s="140"/>
      <c r="S441" s="133"/>
      <c r="T441" s="134" t="s">
        <v>410</v>
      </c>
      <c r="U441" s="133" t="s">
        <v>410</v>
      </c>
      <c r="V441" s="133" t="s">
        <v>410</v>
      </c>
      <c r="W441" s="133" t="s">
        <v>411</v>
      </c>
      <c r="X441" s="133" t="s">
        <v>412</v>
      </c>
      <c r="Y441" s="140" t="s">
        <v>412</v>
      </c>
      <c r="Z441" s="141"/>
      <c r="AA441" s="141"/>
      <c r="AB441" s="142" t="s">
        <v>412</v>
      </c>
      <c r="AC441" s="141"/>
      <c r="AD441" s="133" t="s">
        <v>412</v>
      </c>
      <c r="AE441" s="142"/>
      <c r="AF441" s="142"/>
      <c r="AG441" s="133"/>
      <c r="AH441" s="133"/>
      <c r="AI441" s="133"/>
      <c r="AJ441" s="133"/>
      <c r="AK441" s="133"/>
      <c r="AL441" s="133"/>
      <c r="AM441" s="133"/>
      <c r="AN441" s="133" t="s">
        <v>414</v>
      </c>
      <c r="AO441" s="143" t="s">
        <v>414</v>
      </c>
    </row>
    <row r="442" spans="1:41" ht="15" customHeight="1">
      <c r="A442" s="144">
        <v>440</v>
      </c>
      <c r="B442" s="151" t="s">
        <v>400</v>
      </c>
      <c r="C442" s="59" t="s">
        <v>3081</v>
      </c>
      <c r="D442" s="59" t="s">
        <v>3082</v>
      </c>
      <c r="E442" s="145" t="s">
        <v>3083</v>
      </c>
      <c r="F442" s="145" t="s">
        <v>322</v>
      </c>
      <c r="G442" s="146" t="s">
        <v>3084</v>
      </c>
      <c r="H442" s="157" t="s">
        <v>3085</v>
      </c>
      <c r="I442" s="157" t="s">
        <v>3085</v>
      </c>
      <c r="J442" s="59" t="s">
        <v>466</v>
      </c>
      <c r="K442" s="157" t="s">
        <v>3086</v>
      </c>
      <c r="L442" s="148">
        <v>500000000</v>
      </c>
      <c r="M442" s="149">
        <v>375000000</v>
      </c>
      <c r="N442" s="149">
        <v>10000000</v>
      </c>
      <c r="O442" s="150">
        <v>8500000</v>
      </c>
      <c r="P442" s="151" t="s">
        <v>408</v>
      </c>
      <c r="Q442" s="151" t="s">
        <v>409</v>
      </c>
      <c r="R442" s="151"/>
      <c r="S442" s="59"/>
      <c r="T442" s="145" t="s">
        <v>410</v>
      </c>
      <c r="U442" s="59" t="s">
        <v>410</v>
      </c>
      <c r="V442" s="59" t="s">
        <v>410</v>
      </c>
      <c r="W442" s="59" t="s">
        <v>411</v>
      </c>
      <c r="X442" s="59" t="s">
        <v>412</v>
      </c>
      <c r="Y442" s="151" t="s">
        <v>412</v>
      </c>
      <c r="Z442" s="152"/>
      <c r="AA442" s="152"/>
      <c r="AB442" s="153" t="s">
        <v>412</v>
      </c>
      <c r="AC442" s="153" t="s">
        <v>412</v>
      </c>
      <c r="AD442" s="59" t="s">
        <v>412</v>
      </c>
      <c r="AE442" s="153" t="s">
        <v>412</v>
      </c>
      <c r="AF442" s="153"/>
      <c r="AG442" s="59"/>
      <c r="AH442" s="59"/>
      <c r="AI442" s="59"/>
      <c r="AJ442" s="59" t="s">
        <v>422</v>
      </c>
      <c r="AK442" s="59"/>
      <c r="AL442" s="59"/>
      <c r="AM442" s="59" t="s">
        <v>414</v>
      </c>
      <c r="AN442" s="59" t="s">
        <v>414</v>
      </c>
      <c r="AO442" s="57" t="s">
        <v>414</v>
      </c>
    </row>
    <row r="443" spans="1:41" ht="15" customHeight="1">
      <c r="A443" s="132">
        <v>441</v>
      </c>
      <c r="B443" s="140" t="s">
        <v>400</v>
      </c>
      <c r="C443" s="133" t="s">
        <v>3087</v>
      </c>
      <c r="D443" s="133" t="s">
        <v>3088</v>
      </c>
      <c r="E443" s="134" t="s">
        <v>3089</v>
      </c>
      <c r="F443" s="134" t="s">
        <v>485</v>
      </c>
      <c r="G443" s="135" t="s">
        <v>3090</v>
      </c>
      <c r="H443" s="154" t="s">
        <v>3091</v>
      </c>
      <c r="I443" s="154" t="s">
        <v>3091</v>
      </c>
      <c r="J443" s="133" t="s">
        <v>406</v>
      </c>
      <c r="K443" s="154" t="s">
        <v>799</v>
      </c>
      <c r="L443" s="137">
        <v>600000000</v>
      </c>
      <c r="M443" s="138">
        <v>450000000</v>
      </c>
      <c r="N443" s="138">
        <v>10000000</v>
      </c>
      <c r="O443" s="139">
        <v>8500000</v>
      </c>
      <c r="P443" s="140" t="s">
        <v>409</v>
      </c>
      <c r="Q443" s="140"/>
      <c r="R443" s="140"/>
      <c r="S443" s="133"/>
      <c r="T443" s="134" t="s">
        <v>410</v>
      </c>
      <c r="U443" s="133" t="s">
        <v>410</v>
      </c>
      <c r="V443" s="133" t="s">
        <v>410</v>
      </c>
      <c r="W443" s="133" t="s">
        <v>411</v>
      </c>
      <c r="X443" s="133" t="s">
        <v>412</v>
      </c>
      <c r="Y443" s="140" t="s">
        <v>412</v>
      </c>
      <c r="Z443" s="141"/>
      <c r="AA443" s="141" t="s">
        <v>412</v>
      </c>
      <c r="AB443" s="142" t="s">
        <v>412</v>
      </c>
      <c r="AC443" s="141"/>
      <c r="AD443" s="133"/>
      <c r="AE443" s="142"/>
      <c r="AF443" s="142"/>
      <c r="AG443" s="133" t="s">
        <v>413</v>
      </c>
      <c r="AH443" s="133"/>
      <c r="AI443" s="133"/>
      <c r="AJ443" s="133"/>
      <c r="AK443" s="133"/>
      <c r="AL443" s="133"/>
      <c r="AM443" s="133"/>
      <c r="AN443" s="133" t="s">
        <v>414</v>
      </c>
      <c r="AO443" s="143" t="s">
        <v>414</v>
      </c>
    </row>
    <row r="444" spans="1:41" ht="15" customHeight="1">
      <c r="A444" s="144">
        <v>442</v>
      </c>
      <c r="B444" s="151" t="s">
        <v>400</v>
      </c>
      <c r="C444" s="145" t="s">
        <v>3092</v>
      </c>
      <c r="D444" s="145" t="s">
        <v>3093</v>
      </c>
      <c r="E444" s="145" t="s">
        <v>3094</v>
      </c>
      <c r="F444" s="145" t="s">
        <v>571</v>
      </c>
      <c r="G444" s="147" t="s">
        <v>3095</v>
      </c>
      <c r="H444" s="147" t="s">
        <v>3096</v>
      </c>
      <c r="I444" s="147" t="s">
        <v>3096</v>
      </c>
      <c r="J444" s="59" t="s">
        <v>420</v>
      </c>
      <c r="K444" s="147" t="s">
        <v>3097</v>
      </c>
      <c r="L444" s="148">
        <v>400000000</v>
      </c>
      <c r="M444" s="149">
        <v>300000000</v>
      </c>
      <c r="N444" s="149">
        <v>10000000</v>
      </c>
      <c r="O444" s="150">
        <v>8500000</v>
      </c>
      <c r="P444" s="151" t="s">
        <v>429</v>
      </c>
      <c r="Q444" s="151" t="s">
        <v>409</v>
      </c>
      <c r="R444" s="151"/>
      <c r="S444" s="59" t="s">
        <v>430</v>
      </c>
      <c r="T444" s="145"/>
      <c r="U444" s="59" t="s">
        <v>410</v>
      </c>
      <c r="V444" s="151"/>
      <c r="W444" s="59" t="s">
        <v>411</v>
      </c>
      <c r="X444" s="59" t="s">
        <v>412</v>
      </c>
      <c r="Y444" s="151"/>
      <c r="Z444" s="151" t="s">
        <v>412</v>
      </c>
      <c r="AA444" s="151" t="s">
        <v>412</v>
      </c>
      <c r="AB444" s="151"/>
      <c r="AC444" s="151"/>
      <c r="AD444" s="145"/>
      <c r="AE444" s="59"/>
      <c r="AF444" s="59" t="s">
        <v>412</v>
      </c>
      <c r="AG444" s="151"/>
      <c r="AH444" s="151"/>
      <c r="AI444" s="59"/>
      <c r="AJ444" s="151"/>
      <c r="AK444" s="151"/>
      <c r="AL444" s="59" t="s">
        <v>433</v>
      </c>
      <c r="AM444" s="59" t="s">
        <v>414</v>
      </c>
      <c r="AN444" s="151"/>
      <c r="AO444" s="57" t="s">
        <v>414</v>
      </c>
    </row>
    <row r="445" spans="1:41" ht="15" customHeight="1">
      <c r="A445" s="132">
        <v>443</v>
      </c>
      <c r="B445" s="133" t="s">
        <v>400</v>
      </c>
      <c r="C445" s="133" t="s">
        <v>3098</v>
      </c>
      <c r="D445" s="133" t="s">
        <v>3099</v>
      </c>
      <c r="E445" s="134" t="s">
        <v>3100</v>
      </c>
      <c r="F445" s="134" t="s">
        <v>493</v>
      </c>
      <c r="G445" s="135" t="s">
        <v>3101</v>
      </c>
      <c r="H445" s="136" t="s">
        <v>3102</v>
      </c>
      <c r="I445" s="136" t="s">
        <v>3103</v>
      </c>
      <c r="J445" s="133" t="s">
        <v>521</v>
      </c>
      <c r="K445" s="136" t="s">
        <v>3104</v>
      </c>
      <c r="L445" s="137">
        <v>200000000</v>
      </c>
      <c r="M445" s="138">
        <v>150000000</v>
      </c>
      <c r="N445" s="138">
        <v>20000000</v>
      </c>
      <c r="O445" s="139">
        <v>17000000</v>
      </c>
      <c r="P445" s="133" t="s">
        <v>408</v>
      </c>
      <c r="Q445" s="133" t="s">
        <v>409</v>
      </c>
      <c r="R445" s="133" t="s">
        <v>429</v>
      </c>
      <c r="S445" s="133" t="s">
        <v>430</v>
      </c>
      <c r="T445" s="134" t="s">
        <v>410</v>
      </c>
      <c r="U445" s="133" t="s">
        <v>410</v>
      </c>
      <c r="V445" s="133" t="s">
        <v>410</v>
      </c>
      <c r="W445" s="133" t="s">
        <v>411</v>
      </c>
      <c r="X445" s="133"/>
      <c r="Y445" s="140"/>
      <c r="Z445" s="141" t="s">
        <v>412</v>
      </c>
      <c r="AA445" s="141" t="s">
        <v>412</v>
      </c>
      <c r="AB445" s="141"/>
      <c r="AC445" s="142" t="s">
        <v>412</v>
      </c>
      <c r="AD445" s="133"/>
      <c r="AE445" s="142"/>
      <c r="AF445" s="133" t="s">
        <v>412</v>
      </c>
      <c r="AG445" s="133" t="s">
        <v>413</v>
      </c>
      <c r="AH445" s="133"/>
      <c r="AI445" s="133"/>
      <c r="AJ445" s="133"/>
      <c r="AK445" s="133"/>
      <c r="AL445" s="133"/>
      <c r="AM445" s="133" t="s">
        <v>414</v>
      </c>
      <c r="AN445" s="133"/>
      <c r="AO445" s="143" t="s">
        <v>414</v>
      </c>
    </row>
    <row r="446" spans="1:41" ht="15" customHeight="1">
      <c r="A446" s="144">
        <v>444</v>
      </c>
      <c r="B446" s="59" t="s">
        <v>400</v>
      </c>
      <c r="C446" s="162" t="s">
        <v>315</v>
      </c>
      <c r="D446" s="59" t="s">
        <v>320</v>
      </c>
      <c r="E446" s="163" t="s">
        <v>317</v>
      </c>
      <c r="F446" s="145" t="s">
        <v>322</v>
      </c>
      <c r="G446" s="146" t="s">
        <v>3105</v>
      </c>
      <c r="H446" s="147" t="s">
        <v>3106</v>
      </c>
      <c r="I446" s="147" t="s">
        <v>3106</v>
      </c>
      <c r="J446" s="145" t="s">
        <v>643</v>
      </c>
      <c r="K446" s="147" t="s">
        <v>3107</v>
      </c>
      <c r="L446" s="148">
        <v>400000000</v>
      </c>
      <c r="M446" s="149">
        <v>300000000</v>
      </c>
      <c r="N446" s="149">
        <v>10000000</v>
      </c>
      <c r="O446" s="150">
        <v>8500000</v>
      </c>
      <c r="P446" s="59" t="s">
        <v>408</v>
      </c>
      <c r="Q446" s="59" t="s">
        <v>409</v>
      </c>
      <c r="R446" s="59"/>
      <c r="S446" s="59"/>
      <c r="T446" s="145" t="s">
        <v>410</v>
      </c>
      <c r="U446" s="59" t="s">
        <v>410</v>
      </c>
      <c r="V446" s="59"/>
      <c r="W446" s="59" t="s">
        <v>411</v>
      </c>
      <c r="X446" s="59" t="s">
        <v>412</v>
      </c>
      <c r="Y446" s="151" t="s">
        <v>412</v>
      </c>
      <c r="Z446" s="152"/>
      <c r="AA446" s="153" t="s">
        <v>412</v>
      </c>
      <c r="AB446" s="153" t="s">
        <v>412</v>
      </c>
      <c r="AC446" s="152"/>
      <c r="AD446" s="59"/>
      <c r="AE446" s="153"/>
      <c r="AF446" s="59"/>
      <c r="AG446" s="59"/>
      <c r="AH446" s="59"/>
      <c r="AI446" s="59"/>
      <c r="AJ446" s="59"/>
      <c r="AK446" s="59"/>
      <c r="AL446" s="59"/>
      <c r="AM446" s="59" t="s">
        <v>414</v>
      </c>
      <c r="AN446" s="59"/>
      <c r="AO446" s="57" t="s">
        <v>414</v>
      </c>
    </row>
    <row r="447" spans="1:41" ht="15" customHeight="1">
      <c r="A447" s="132">
        <v>445</v>
      </c>
      <c r="B447" s="140" t="s">
        <v>400</v>
      </c>
      <c r="C447" s="133" t="s">
        <v>3108</v>
      </c>
      <c r="D447" s="134" t="s">
        <v>3109</v>
      </c>
      <c r="E447" s="134" t="s">
        <v>3110</v>
      </c>
      <c r="F447" s="134" t="s">
        <v>425</v>
      </c>
      <c r="G447" s="136" t="s">
        <v>3111</v>
      </c>
      <c r="H447" s="136" t="s">
        <v>3112</v>
      </c>
      <c r="I447" s="136" t="s">
        <v>3113</v>
      </c>
      <c r="J447" s="133" t="s">
        <v>466</v>
      </c>
      <c r="K447" s="136" t="s">
        <v>3114</v>
      </c>
      <c r="L447" s="137">
        <v>300000000</v>
      </c>
      <c r="M447" s="138">
        <v>225000000</v>
      </c>
      <c r="N447" s="138">
        <v>40000000</v>
      </c>
      <c r="O447" s="139">
        <v>34000000</v>
      </c>
      <c r="P447" s="133" t="s">
        <v>409</v>
      </c>
      <c r="Q447" s="133" t="s">
        <v>429</v>
      </c>
      <c r="R447" s="133"/>
      <c r="S447" s="133" t="s">
        <v>430</v>
      </c>
      <c r="T447" s="134"/>
      <c r="U447" s="140"/>
      <c r="V447" s="140"/>
      <c r="W447" s="133"/>
      <c r="X447" s="133" t="s">
        <v>412</v>
      </c>
      <c r="Y447" s="140"/>
      <c r="Z447" s="140"/>
      <c r="AA447" s="140" t="s">
        <v>412</v>
      </c>
      <c r="AB447" s="133" t="s">
        <v>412</v>
      </c>
      <c r="AC447" s="140"/>
      <c r="AD447" s="133" t="s">
        <v>412</v>
      </c>
      <c r="AE447" s="133"/>
      <c r="AF447" s="133" t="s">
        <v>412</v>
      </c>
      <c r="AG447" s="133" t="s">
        <v>446</v>
      </c>
      <c r="AH447" s="140"/>
      <c r="AI447" s="140"/>
      <c r="AJ447" s="140"/>
      <c r="AK447" s="140"/>
      <c r="AL447" s="140"/>
      <c r="AM447" s="133" t="s">
        <v>414</v>
      </c>
      <c r="AN447" s="133" t="s">
        <v>414</v>
      </c>
      <c r="AO447" s="161"/>
    </row>
    <row r="448" spans="1:41" ht="15" customHeight="1">
      <c r="A448" s="144">
        <v>446</v>
      </c>
      <c r="B448" s="59" t="s">
        <v>400</v>
      </c>
      <c r="C448" s="59" t="s">
        <v>3115</v>
      </c>
      <c r="D448" s="59" t="s">
        <v>3116</v>
      </c>
      <c r="E448" s="145" t="s">
        <v>3117</v>
      </c>
      <c r="F448" s="165" t="s">
        <v>322</v>
      </c>
      <c r="G448" s="146" t="s">
        <v>3118</v>
      </c>
      <c r="H448" s="147" t="s">
        <v>3119</v>
      </c>
      <c r="I448" s="147" t="s">
        <v>3119</v>
      </c>
      <c r="J448" s="59" t="s">
        <v>480</v>
      </c>
      <c r="K448" s="147" t="s">
        <v>3120</v>
      </c>
      <c r="L448" s="148">
        <v>400000000</v>
      </c>
      <c r="M448" s="149">
        <v>300000000</v>
      </c>
      <c r="N448" s="149">
        <v>30000000</v>
      </c>
      <c r="O448" s="150">
        <v>25500000</v>
      </c>
      <c r="P448" s="59" t="s">
        <v>408</v>
      </c>
      <c r="Q448" s="59" t="s">
        <v>409</v>
      </c>
      <c r="R448" s="59"/>
      <c r="S448" s="59"/>
      <c r="T448" s="145" t="s">
        <v>410</v>
      </c>
      <c r="U448" s="59" t="s">
        <v>410</v>
      </c>
      <c r="V448" s="59" t="s">
        <v>410</v>
      </c>
      <c r="W448" s="59" t="s">
        <v>411</v>
      </c>
      <c r="X448" s="59" t="s">
        <v>412</v>
      </c>
      <c r="Y448" s="151" t="s">
        <v>412</v>
      </c>
      <c r="Z448" s="152"/>
      <c r="AA448" s="152"/>
      <c r="AB448" s="153" t="s">
        <v>412</v>
      </c>
      <c r="AC448" s="153" t="s">
        <v>412</v>
      </c>
      <c r="AD448" s="59"/>
      <c r="AE448" s="153"/>
      <c r="AF448" s="59" t="s">
        <v>412</v>
      </c>
      <c r="AG448" s="59"/>
      <c r="AH448" s="59"/>
      <c r="AI448" s="59"/>
      <c r="AJ448" s="59"/>
      <c r="AK448" s="59"/>
      <c r="AL448" s="59"/>
      <c r="AM448" s="59" t="s">
        <v>414</v>
      </c>
      <c r="AN448" s="59" t="s">
        <v>414</v>
      </c>
      <c r="AO448" s="57" t="s">
        <v>414</v>
      </c>
    </row>
    <row r="449" spans="1:41" ht="15" customHeight="1">
      <c r="A449" s="132">
        <v>447</v>
      </c>
      <c r="B449" s="133" t="s">
        <v>400</v>
      </c>
      <c r="C449" s="133" t="s">
        <v>3121</v>
      </c>
      <c r="D449" s="133" t="s">
        <v>3122</v>
      </c>
      <c r="E449" s="134" t="s">
        <v>3123</v>
      </c>
      <c r="F449" s="134" t="s">
        <v>493</v>
      </c>
      <c r="G449" s="135" t="s">
        <v>3124</v>
      </c>
      <c r="H449" s="136" t="s">
        <v>3125</v>
      </c>
      <c r="I449" s="136" t="s">
        <v>3125</v>
      </c>
      <c r="J449" s="133" t="s">
        <v>521</v>
      </c>
      <c r="K449" s="136" t="s">
        <v>3126</v>
      </c>
      <c r="L449" s="137">
        <v>100000000</v>
      </c>
      <c r="M449" s="138">
        <v>75000000</v>
      </c>
      <c r="N449" s="138">
        <v>10000000</v>
      </c>
      <c r="O449" s="139">
        <v>8500000</v>
      </c>
      <c r="P449" s="133" t="s">
        <v>408</v>
      </c>
      <c r="Q449" s="133" t="s">
        <v>409</v>
      </c>
      <c r="R449" s="133" t="s">
        <v>429</v>
      </c>
      <c r="S449" s="133" t="s">
        <v>430</v>
      </c>
      <c r="T449" s="134" t="s">
        <v>410</v>
      </c>
      <c r="U449" s="133" t="s">
        <v>410</v>
      </c>
      <c r="V449" s="133" t="s">
        <v>410</v>
      </c>
      <c r="W449" s="133" t="s">
        <v>411</v>
      </c>
      <c r="X449" s="133"/>
      <c r="Y449" s="140"/>
      <c r="Z449" s="141" t="s">
        <v>412</v>
      </c>
      <c r="AA449" s="141"/>
      <c r="AB449" s="142" t="s">
        <v>412</v>
      </c>
      <c r="AC449" s="141"/>
      <c r="AD449" s="133" t="s">
        <v>412</v>
      </c>
      <c r="AE449" s="142" t="s">
        <v>412</v>
      </c>
      <c r="AF449" s="133"/>
      <c r="AG449" s="133"/>
      <c r="AH449" s="133"/>
      <c r="AI449" s="133"/>
      <c r="AJ449" s="133"/>
      <c r="AK449" s="133"/>
      <c r="AL449" s="133"/>
      <c r="AM449" s="133"/>
      <c r="AN449" s="133" t="s">
        <v>414</v>
      </c>
      <c r="AO449" s="143"/>
    </row>
    <row r="450" spans="1:41" ht="15" customHeight="1">
      <c r="A450" s="144">
        <v>448</v>
      </c>
      <c r="B450" s="151" t="s">
        <v>400</v>
      </c>
      <c r="C450" s="59" t="s">
        <v>3127</v>
      </c>
      <c r="D450" s="145" t="s">
        <v>3128</v>
      </c>
      <c r="E450" s="145" t="s">
        <v>3129</v>
      </c>
      <c r="F450" s="145" t="s">
        <v>493</v>
      </c>
      <c r="G450" s="146" t="s">
        <v>3130</v>
      </c>
      <c r="H450" s="157" t="s">
        <v>3131</v>
      </c>
      <c r="I450" s="157" t="s">
        <v>3132</v>
      </c>
      <c r="J450" s="59" t="s">
        <v>521</v>
      </c>
      <c r="K450" s="157" t="s">
        <v>549</v>
      </c>
      <c r="L450" s="148">
        <v>300000000</v>
      </c>
      <c r="M450" s="149">
        <v>225000000</v>
      </c>
      <c r="N450" s="149">
        <v>40000000</v>
      </c>
      <c r="O450" s="150">
        <v>34000000</v>
      </c>
      <c r="P450" s="151" t="s">
        <v>408</v>
      </c>
      <c r="Q450" s="151" t="s">
        <v>409</v>
      </c>
      <c r="R450" s="151" t="s">
        <v>429</v>
      </c>
      <c r="S450" s="59" t="s">
        <v>430</v>
      </c>
      <c r="T450" s="145" t="s">
        <v>410</v>
      </c>
      <c r="U450" s="59" t="s">
        <v>410</v>
      </c>
      <c r="V450" s="151"/>
      <c r="W450" s="59" t="s">
        <v>411</v>
      </c>
      <c r="X450" s="151"/>
      <c r="Y450" s="151"/>
      <c r="Z450" s="152" t="s">
        <v>412</v>
      </c>
      <c r="AA450" s="152"/>
      <c r="AB450" s="153" t="s">
        <v>412</v>
      </c>
      <c r="AC450" s="152"/>
      <c r="AD450" s="59"/>
      <c r="AE450" s="153" t="s">
        <v>412</v>
      </c>
      <c r="AF450" s="152"/>
      <c r="AG450" s="59" t="s">
        <v>446</v>
      </c>
      <c r="AH450" s="59"/>
      <c r="AI450" s="59"/>
      <c r="AJ450" s="59" t="s">
        <v>422</v>
      </c>
      <c r="AK450" s="59" t="s">
        <v>432</v>
      </c>
      <c r="AL450" s="59"/>
      <c r="AM450" s="59" t="s">
        <v>414</v>
      </c>
      <c r="AN450" s="59" t="s">
        <v>414</v>
      </c>
      <c r="AO450" s="57" t="s">
        <v>414</v>
      </c>
    </row>
    <row r="451" spans="1:41" ht="15" customHeight="1">
      <c r="A451" s="132">
        <v>449</v>
      </c>
      <c r="B451" s="140" t="s">
        <v>400</v>
      </c>
      <c r="C451" s="133" t="s">
        <v>3133</v>
      </c>
      <c r="D451" s="134" t="s">
        <v>1553</v>
      </c>
      <c r="E451" s="134" t="s">
        <v>1554</v>
      </c>
      <c r="F451" s="134" t="s">
        <v>425</v>
      </c>
      <c r="G451" s="135" t="s">
        <v>1555</v>
      </c>
      <c r="H451" s="154" t="s">
        <v>3134</v>
      </c>
      <c r="I451" s="154" t="s">
        <v>3134</v>
      </c>
      <c r="J451" s="133" t="s">
        <v>420</v>
      </c>
      <c r="K451" s="154" t="s">
        <v>1557</v>
      </c>
      <c r="L451" s="137">
        <v>900000000</v>
      </c>
      <c r="M451" s="138">
        <v>675000000</v>
      </c>
      <c r="N451" s="138">
        <v>10000000</v>
      </c>
      <c r="O451" s="139">
        <v>8500000</v>
      </c>
      <c r="P451" s="140" t="s">
        <v>409</v>
      </c>
      <c r="Q451" s="140" t="s">
        <v>429</v>
      </c>
      <c r="R451" s="140"/>
      <c r="S451" s="133" t="s">
        <v>430</v>
      </c>
      <c r="T451" s="134" t="s">
        <v>410</v>
      </c>
      <c r="U451" s="133" t="s">
        <v>410</v>
      </c>
      <c r="V451" s="133" t="s">
        <v>410</v>
      </c>
      <c r="W451" s="133" t="s">
        <v>411</v>
      </c>
      <c r="X451" s="133" t="s">
        <v>412</v>
      </c>
      <c r="Y451" s="133" t="s">
        <v>412</v>
      </c>
      <c r="Z451" s="141"/>
      <c r="AA451" s="141"/>
      <c r="AB451" s="142" t="s">
        <v>412</v>
      </c>
      <c r="AC451" s="142" t="s">
        <v>412</v>
      </c>
      <c r="AD451" s="133" t="s">
        <v>412</v>
      </c>
      <c r="AE451" s="142"/>
      <c r="AF451" s="141"/>
      <c r="AG451" s="133" t="s">
        <v>446</v>
      </c>
      <c r="AH451" s="133" t="s">
        <v>431</v>
      </c>
      <c r="AI451" s="133"/>
      <c r="AJ451" s="133"/>
      <c r="AK451" s="133"/>
      <c r="AL451" s="133"/>
      <c r="AM451" s="133" t="s">
        <v>414</v>
      </c>
      <c r="AN451" s="133"/>
      <c r="AO451" s="143" t="s">
        <v>414</v>
      </c>
    </row>
    <row r="452" spans="1:41" ht="15" customHeight="1">
      <c r="A452" s="144">
        <v>450</v>
      </c>
      <c r="B452" s="151" t="s">
        <v>400</v>
      </c>
      <c r="C452" s="59" t="s">
        <v>3135</v>
      </c>
      <c r="D452" s="145" t="s">
        <v>3136</v>
      </c>
      <c r="E452" s="145" t="s">
        <v>3137</v>
      </c>
      <c r="F452" s="145" t="s">
        <v>322</v>
      </c>
      <c r="G452" s="146" t="s">
        <v>3138</v>
      </c>
      <c r="H452" s="157" t="s">
        <v>3139</v>
      </c>
      <c r="I452" s="157" t="s">
        <v>3139</v>
      </c>
      <c r="J452" s="59" t="s">
        <v>406</v>
      </c>
      <c r="K452" s="157" t="s">
        <v>3140</v>
      </c>
      <c r="L452" s="148">
        <v>600000000</v>
      </c>
      <c r="M452" s="149">
        <v>450000000</v>
      </c>
      <c r="N452" s="149">
        <v>10000000</v>
      </c>
      <c r="O452" s="150">
        <v>8500000</v>
      </c>
      <c r="P452" s="151" t="s">
        <v>408</v>
      </c>
      <c r="Q452" s="151" t="s">
        <v>409</v>
      </c>
      <c r="R452" s="151"/>
      <c r="S452" s="59"/>
      <c r="T452" s="145" t="s">
        <v>410</v>
      </c>
      <c r="U452" s="59" t="s">
        <v>410</v>
      </c>
      <c r="V452" s="59" t="s">
        <v>410</v>
      </c>
      <c r="W452" s="59" t="s">
        <v>411</v>
      </c>
      <c r="X452" s="59" t="s">
        <v>412</v>
      </c>
      <c r="Y452" s="151" t="s">
        <v>412</v>
      </c>
      <c r="Z452" s="152"/>
      <c r="AA452" s="152" t="s">
        <v>412</v>
      </c>
      <c r="AB452" s="153" t="s">
        <v>412</v>
      </c>
      <c r="AC452" s="152"/>
      <c r="AD452" s="59"/>
      <c r="AE452" s="153"/>
      <c r="AF452" s="153" t="s">
        <v>412</v>
      </c>
      <c r="AG452" s="59"/>
      <c r="AH452" s="59"/>
      <c r="AI452" s="59"/>
      <c r="AJ452" s="59" t="s">
        <v>422</v>
      </c>
      <c r="AK452" s="59"/>
      <c r="AL452" s="59"/>
      <c r="AM452" s="59" t="s">
        <v>414</v>
      </c>
      <c r="AN452" s="59"/>
      <c r="AO452" s="57" t="s">
        <v>414</v>
      </c>
    </row>
    <row r="453" spans="1:41" ht="15" customHeight="1">
      <c r="A453" s="132">
        <v>451</v>
      </c>
      <c r="B453" s="133" t="s">
        <v>400</v>
      </c>
      <c r="C453" s="133" t="s">
        <v>3141</v>
      </c>
      <c r="D453" s="133" t="s">
        <v>3142</v>
      </c>
      <c r="E453" s="134" t="s">
        <v>3143</v>
      </c>
      <c r="F453" s="134" t="s">
        <v>322</v>
      </c>
      <c r="G453" s="135" t="s">
        <v>3144</v>
      </c>
      <c r="H453" s="136" t="s">
        <v>3145</v>
      </c>
      <c r="I453" s="136" t="s">
        <v>3145</v>
      </c>
      <c r="J453" s="133" t="s">
        <v>503</v>
      </c>
      <c r="K453" s="136" t="s">
        <v>1646</v>
      </c>
      <c r="L453" s="137">
        <v>300000000</v>
      </c>
      <c r="M453" s="138">
        <v>225000000</v>
      </c>
      <c r="N453" s="138">
        <v>10000000</v>
      </c>
      <c r="O453" s="139">
        <v>8500000</v>
      </c>
      <c r="P453" s="133" t="s">
        <v>408</v>
      </c>
      <c r="Q453" s="133" t="s">
        <v>409</v>
      </c>
      <c r="R453" s="133"/>
      <c r="S453" s="133"/>
      <c r="T453" s="134" t="s">
        <v>410</v>
      </c>
      <c r="U453" s="133" t="s">
        <v>410</v>
      </c>
      <c r="V453" s="133"/>
      <c r="W453" s="133" t="s">
        <v>411</v>
      </c>
      <c r="X453" s="133" t="s">
        <v>412</v>
      </c>
      <c r="Y453" s="140" t="s">
        <v>412</v>
      </c>
      <c r="Z453" s="141"/>
      <c r="AA453" s="141" t="s">
        <v>412</v>
      </c>
      <c r="AB453" s="141"/>
      <c r="AC453" s="141"/>
      <c r="AD453" s="133" t="s">
        <v>412</v>
      </c>
      <c r="AE453" s="142"/>
      <c r="AF453" s="133"/>
      <c r="AG453" s="133"/>
      <c r="AH453" s="133"/>
      <c r="AI453" s="133"/>
      <c r="AJ453" s="133"/>
      <c r="AK453" s="133"/>
      <c r="AL453" s="133"/>
      <c r="AM453" s="133" t="s">
        <v>414</v>
      </c>
      <c r="AN453" s="133" t="s">
        <v>414</v>
      </c>
      <c r="AO453" s="143"/>
    </row>
    <row r="454" spans="1:41" ht="15" customHeight="1">
      <c r="A454" s="144">
        <v>452</v>
      </c>
      <c r="B454" s="151" t="s">
        <v>400</v>
      </c>
      <c r="C454" s="145" t="s">
        <v>3146</v>
      </c>
      <c r="D454" s="145" t="s">
        <v>3147</v>
      </c>
      <c r="E454" s="145" t="s">
        <v>3148</v>
      </c>
      <c r="F454" s="145" t="s">
        <v>571</v>
      </c>
      <c r="G454" s="147" t="s">
        <v>3149</v>
      </c>
      <c r="H454" s="147" t="s">
        <v>3150</v>
      </c>
      <c r="I454" s="147" t="s">
        <v>3151</v>
      </c>
      <c r="J454" s="59" t="s">
        <v>503</v>
      </c>
      <c r="K454" s="147" t="s">
        <v>3152</v>
      </c>
      <c r="L454" s="148">
        <v>800000000</v>
      </c>
      <c r="M454" s="149">
        <v>600000000</v>
      </c>
      <c r="N454" s="149">
        <v>20000000</v>
      </c>
      <c r="O454" s="150">
        <v>17000000</v>
      </c>
      <c r="P454" s="151" t="s">
        <v>429</v>
      </c>
      <c r="Q454" s="151" t="s">
        <v>409</v>
      </c>
      <c r="R454" s="151"/>
      <c r="S454" s="59" t="s">
        <v>430</v>
      </c>
      <c r="T454" s="145"/>
      <c r="U454" s="59" t="s">
        <v>410</v>
      </c>
      <c r="V454" s="151"/>
      <c r="W454" s="59" t="s">
        <v>411</v>
      </c>
      <c r="X454" s="59" t="s">
        <v>412</v>
      </c>
      <c r="Y454" s="151"/>
      <c r="Z454" s="151" t="s">
        <v>412</v>
      </c>
      <c r="AA454" s="151"/>
      <c r="AB454" s="151"/>
      <c r="AC454" s="151"/>
      <c r="AD454" s="145"/>
      <c r="AE454" s="59"/>
      <c r="AF454" s="151"/>
      <c r="AG454" s="59" t="s">
        <v>413</v>
      </c>
      <c r="AH454" s="151"/>
      <c r="AI454" s="59"/>
      <c r="AJ454" s="151"/>
      <c r="AK454" s="151"/>
      <c r="AL454" s="59" t="s">
        <v>433</v>
      </c>
      <c r="AM454" s="59" t="s">
        <v>414</v>
      </c>
      <c r="AN454" s="151"/>
      <c r="AO454" s="57" t="s">
        <v>414</v>
      </c>
    </row>
    <row r="455" spans="1:41" ht="15" customHeight="1">
      <c r="A455" s="132">
        <v>453</v>
      </c>
      <c r="B455" s="140" t="s">
        <v>400</v>
      </c>
      <c r="C455" s="134" t="s">
        <v>3153</v>
      </c>
      <c r="D455" s="134" t="s">
        <v>3154</v>
      </c>
      <c r="E455" s="134" t="s">
        <v>3155</v>
      </c>
      <c r="F455" s="134" t="s">
        <v>463</v>
      </c>
      <c r="G455" s="136" t="s">
        <v>3156</v>
      </c>
      <c r="H455" s="136" t="s">
        <v>3157</v>
      </c>
      <c r="I455" s="136" t="s">
        <v>3158</v>
      </c>
      <c r="J455" s="133" t="s">
        <v>503</v>
      </c>
      <c r="K455" s="136" t="s">
        <v>2306</v>
      </c>
      <c r="L455" s="137">
        <v>400000000</v>
      </c>
      <c r="M455" s="138">
        <v>300000000</v>
      </c>
      <c r="N455" s="138">
        <v>10000000</v>
      </c>
      <c r="O455" s="139">
        <v>8500000</v>
      </c>
      <c r="P455" s="140" t="s">
        <v>429</v>
      </c>
      <c r="Q455" s="140" t="s">
        <v>408</v>
      </c>
      <c r="R455" s="140"/>
      <c r="S455" s="133" t="s">
        <v>430</v>
      </c>
      <c r="T455" s="134"/>
      <c r="U455" s="133" t="s">
        <v>410</v>
      </c>
      <c r="V455" s="133" t="s">
        <v>410</v>
      </c>
      <c r="W455" s="133" t="s">
        <v>411</v>
      </c>
      <c r="X455" s="133" t="s">
        <v>412</v>
      </c>
      <c r="Y455" s="140" t="s">
        <v>412</v>
      </c>
      <c r="Z455" s="140" t="s">
        <v>412</v>
      </c>
      <c r="AA455" s="140" t="s">
        <v>412</v>
      </c>
      <c r="AB455" s="140"/>
      <c r="AC455" s="140"/>
      <c r="AD455" s="134"/>
      <c r="AE455" s="133"/>
      <c r="AF455" s="133" t="s">
        <v>412</v>
      </c>
      <c r="AG455" s="140"/>
      <c r="AH455" s="140"/>
      <c r="AI455" s="140"/>
      <c r="AJ455" s="140"/>
      <c r="AK455" s="140"/>
      <c r="AL455" s="140"/>
      <c r="AM455" s="133" t="s">
        <v>414</v>
      </c>
      <c r="AN455" s="133" t="s">
        <v>414</v>
      </c>
      <c r="AO455" s="143" t="s">
        <v>414</v>
      </c>
    </row>
    <row r="456" spans="1:41" ht="15" customHeight="1">
      <c r="A456" s="144">
        <v>454</v>
      </c>
      <c r="B456" s="59" t="s">
        <v>400</v>
      </c>
      <c r="C456" s="59" t="s">
        <v>3159</v>
      </c>
      <c r="D456" s="59" t="s">
        <v>3160</v>
      </c>
      <c r="E456" s="145" t="s">
        <v>3161</v>
      </c>
      <c r="F456" s="145" t="s">
        <v>493</v>
      </c>
      <c r="G456" s="146" t="s">
        <v>3162</v>
      </c>
      <c r="H456" s="147" t="s">
        <v>3163</v>
      </c>
      <c r="I456" s="147" t="s">
        <v>3163</v>
      </c>
      <c r="J456" s="59" t="s">
        <v>420</v>
      </c>
      <c r="K456" s="147" t="s">
        <v>731</v>
      </c>
      <c r="L456" s="148">
        <v>300000000</v>
      </c>
      <c r="M456" s="149">
        <v>225000000</v>
      </c>
      <c r="N456" s="149">
        <v>10000000</v>
      </c>
      <c r="O456" s="150">
        <v>8500000</v>
      </c>
      <c r="P456" s="59" t="s">
        <v>408</v>
      </c>
      <c r="Q456" s="59" t="s">
        <v>409</v>
      </c>
      <c r="R456" s="59" t="s">
        <v>429</v>
      </c>
      <c r="S456" s="59" t="s">
        <v>430</v>
      </c>
      <c r="T456" s="145" t="s">
        <v>410</v>
      </c>
      <c r="U456" s="59" t="s">
        <v>410</v>
      </c>
      <c r="V456" s="59"/>
      <c r="W456" s="59" t="s">
        <v>411</v>
      </c>
      <c r="X456" s="59"/>
      <c r="Y456" s="151"/>
      <c r="Z456" s="152" t="s">
        <v>412</v>
      </c>
      <c r="AA456" s="152" t="s">
        <v>412</v>
      </c>
      <c r="AB456" s="153" t="s">
        <v>412</v>
      </c>
      <c r="AC456" s="152"/>
      <c r="AD456" s="59"/>
      <c r="AE456" s="153" t="s">
        <v>412</v>
      </c>
      <c r="AF456" s="59" t="s">
        <v>412</v>
      </c>
      <c r="AG456" s="59" t="s">
        <v>413</v>
      </c>
      <c r="AH456" s="59" t="s">
        <v>431</v>
      </c>
      <c r="AI456" s="59" t="s">
        <v>446</v>
      </c>
      <c r="AJ456" s="59" t="s">
        <v>422</v>
      </c>
      <c r="AK456" s="59"/>
      <c r="AL456" s="59"/>
      <c r="AM456" s="59" t="s">
        <v>414</v>
      </c>
      <c r="AN456" s="59" t="s">
        <v>414</v>
      </c>
      <c r="AO456" s="57" t="s">
        <v>414</v>
      </c>
    </row>
    <row r="457" spans="1:41" ht="15" customHeight="1">
      <c r="A457" s="132">
        <v>455</v>
      </c>
      <c r="B457" s="133" t="s">
        <v>400</v>
      </c>
      <c r="C457" s="133" t="s">
        <v>3164</v>
      </c>
      <c r="D457" s="133" t="s">
        <v>3165</v>
      </c>
      <c r="E457" s="134" t="s">
        <v>3166</v>
      </c>
      <c r="F457" s="134" t="s">
        <v>322</v>
      </c>
      <c r="G457" s="135" t="s">
        <v>3167</v>
      </c>
      <c r="H457" s="136" t="s">
        <v>3168</v>
      </c>
      <c r="I457" s="136" t="s">
        <v>3168</v>
      </c>
      <c r="J457" s="133" t="s">
        <v>420</v>
      </c>
      <c r="K457" s="136" t="s">
        <v>3003</v>
      </c>
      <c r="L457" s="137">
        <v>300000000</v>
      </c>
      <c r="M457" s="138">
        <v>225000000</v>
      </c>
      <c r="N457" s="138">
        <v>10000000</v>
      </c>
      <c r="O457" s="139">
        <v>8500000</v>
      </c>
      <c r="P457" s="133" t="s">
        <v>408</v>
      </c>
      <c r="Q457" s="133" t="s">
        <v>409</v>
      </c>
      <c r="R457" s="133"/>
      <c r="S457" s="133"/>
      <c r="T457" s="134" t="s">
        <v>410</v>
      </c>
      <c r="U457" s="133" t="s">
        <v>410</v>
      </c>
      <c r="V457" s="133" t="s">
        <v>410</v>
      </c>
      <c r="W457" s="133" t="s">
        <v>411</v>
      </c>
      <c r="X457" s="133" t="s">
        <v>412</v>
      </c>
      <c r="Y457" s="140" t="s">
        <v>412</v>
      </c>
      <c r="Z457" s="141"/>
      <c r="AA457" s="141"/>
      <c r="AB457" s="141"/>
      <c r="AC457" s="141"/>
      <c r="AD457" s="133" t="s">
        <v>412</v>
      </c>
      <c r="AE457" s="142"/>
      <c r="AF457" s="133"/>
      <c r="AG457" s="133" t="s">
        <v>446</v>
      </c>
      <c r="AH457" s="133"/>
      <c r="AI457" s="133"/>
      <c r="AJ457" s="133" t="s">
        <v>422</v>
      </c>
      <c r="AK457" s="133" t="s">
        <v>432</v>
      </c>
      <c r="AL457" s="133"/>
      <c r="AM457" s="133" t="s">
        <v>414</v>
      </c>
      <c r="AN457" s="133"/>
      <c r="AO457" s="143" t="s">
        <v>414</v>
      </c>
    </row>
    <row r="458" spans="1:41" ht="15" customHeight="1">
      <c r="A458" s="144">
        <v>456</v>
      </c>
      <c r="B458" s="151" t="s">
        <v>400</v>
      </c>
      <c r="C458" s="59" t="s">
        <v>3169</v>
      </c>
      <c r="D458" s="59" t="s">
        <v>3170</v>
      </c>
      <c r="E458" s="145" t="s">
        <v>3171</v>
      </c>
      <c r="F458" s="145" t="s">
        <v>322</v>
      </c>
      <c r="G458" s="146" t="s">
        <v>3172</v>
      </c>
      <c r="H458" s="147" t="s">
        <v>3173</v>
      </c>
      <c r="I458" s="147" t="s">
        <v>3173</v>
      </c>
      <c r="J458" s="59" t="s">
        <v>521</v>
      </c>
      <c r="K458" s="147" t="s">
        <v>3174</v>
      </c>
      <c r="L458" s="148">
        <v>300000000</v>
      </c>
      <c r="M458" s="149">
        <v>225000000</v>
      </c>
      <c r="N458" s="149">
        <v>10000000</v>
      </c>
      <c r="O458" s="150">
        <v>8500000</v>
      </c>
      <c r="P458" s="59" t="s">
        <v>408</v>
      </c>
      <c r="Q458" s="59" t="s">
        <v>409</v>
      </c>
      <c r="R458" s="59"/>
      <c r="S458" s="59"/>
      <c r="T458" s="145" t="s">
        <v>410</v>
      </c>
      <c r="U458" s="59" t="s">
        <v>410</v>
      </c>
      <c r="V458" s="59"/>
      <c r="W458" s="59" t="s">
        <v>411</v>
      </c>
      <c r="X458" s="59" t="s">
        <v>412</v>
      </c>
      <c r="Y458" s="151" t="s">
        <v>412</v>
      </c>
      <c r="Z458" s="59"/>
      <c r="AA458" s="59"/>
      <c r="AB458" s="59" t="s">
        <v>412</v>
      </c>
      <c r="AC458" s="59" t="s">
        <v>412</v>
      </c>
      <c r="AD458" s="59" t="s">
        <v>412</v>
      </c>
      <c r="AE458" s="153"/>
      <c r="AF458" s="59"/>
      <c r="AG458" s="59" t="s">
        <v>446</v>
      </c>
      <c r="AH458" s="59" t="s">
        <v>431</v>
      </c>
      <c r="AI458" s="59" t="s">
        <v>413</v>
      </c>
      <c r="AJ458" s="59" t="s">
        <v>422</v>
      </c>
      <c r="AK458" s="59"/>
      <c r="AL458" s="59"/>
      <c r="AM458" s="59" t="s">
        <v>414</v>
      </c>
      <c r="AN458" s="59" t="s">
        <v>414</v>
      </c>
      <c r="AO458" s="57"/>
    </row>
    <row r="459" spans="1:41" ht="15" customHeight="1">
      <c r="A459" s="132">
        <v>457</v>
      </c>
      <c r="B459" s="140" t="s">
        <v>400</v>
      </c>
      <c r="C459" s="134" t="s">
        <v>3175</v>
      </c>
      <c r="D459" s="134" t="s">
        <v>3176</v>
      </c>
      <c r="E459" s="134" t="s">
        <v>3177</v>
      </c>
      <c r="F459" s="134" t="s">
        <v>571</v>
      </c>
      <c r="G459" s="136" t="s">
        <v>3178</v>
      </c>
      <c r="H459" s="136" t="s">
        <v>3179</v>
      </c>
      <c r="I459" s="136" t="s">
        <v>3180</v>
      </c>
      <c r="J459" s="133" t="s">
        <v>406</v>
      </c>
      <c r="K459" s="136" t="s">
        <v>3181</v>
      </c>
      <c r="L459" s="137">
        <v>200000000</v>
      </c>
      <c r="M459" s="138">
        <v>150000000</v>
      </c>
      <c r="N459" s="138">
        <v>30000000</v>
      </c>
      <c r="O459" s="139">
        <v>25500000</v>
      </c>
      <c r="P459" s="140" t="s">
        <v>429</v>
      </c>
      <c r="Q459" s="140" t="s">
        <v>409</v>
      </c>
      <c r="R459" s="140"/>
      <c r="S459" s="133" t="s">
        <v>430</v>
      </c>
      <c r="T459" s="134"/>
      <c r="U459" s="133" t="s">
        <v>410</v>
      </c>
      <c r="V459" s="133" t="s">
        <v>410</v>
      </c>
      <c r="W459" s="133" t="s">
        <v>411</v>
      </c>
      <c r="X459" s="133" t="s">
        <v>412</v>
      </c>
      <c r="Y459" s="140"/>
      <c r="Z459" s="140" t="s">
        <v>412</v>
      </c>
      <c r="AA459" s="140"/>
      <c r="AB459" s="140"/>
      <c r="AC459" s="140"/>
      <c r="AD459" s="134"/>
      <c r="AE459" s="133" t="s">
        <v>412</v>
      </c>
      <c r="AF459" s="133" t="s">
        <v>412</v>
      </c>
      <c r="AG459" s="133" t="s">
        <v>446</v>
      </c>
      <c r="AH459" s="140"/>
      <c r="AI459" s="140"/>
      <c r="AJ459" s="140"/>
      <c r="AK459" s="140"/>
      <c r="AL459" s="140"/>
      <c r="AM459" s="133" t="s">
        <v>414</v>
      </c>
      <c r="AN459" s="133" t="s">
        <v>414</v>
      </c>
      <c r="AO459" s="161"/>
    </row>
    <row r="460" spans="1:41" ht="15" customHeight="1">
      <c r="A460" s="144">
        <v>458</v>
      </c>
      <c r="B460" s="59" t="s">
        <v>400</v>
      </c>
      <c r="C460" s="59" t="s">
        <v>3182</v>
      </c>
      <c r="D460" s="59" t="s">
        <v>3183</v>
      </c>
      <c r="E460" s="145" t="s">
        <v>3184</v>
      </c>
      <c r="F460" s="165" t="s">
        <v>485</v>
      </c>
      <c r="G460" s="146" t="s">
        <v>3185</v>
      </c>
      <c r="H460" s="147" t="s">
        <v>3186</v>
      </c>
      <c r="I460" s="147" t="s">
        <v>3186</v>
      </c>
      <c r="J460" s="59" t="s">
        <v>643</v>
      </c>
      <c r="K460" s="147" t="s">
        <v>3187</v>
      </c>
      <c r="L460" s="148">
        <v>900000000</v>
      </c>
      <c r="M460" s="149">
        <v>675000000</v>
      </c>
      <c r="N460" s="149">
        <v>50000000</v>
      </c>
      <c r="O460" s="150">
        <v>42500000</v>
      </c>
      <c r="P460" s="59" t="s">
        <v>409</v>
      </c>
      <c r="Q460" s="59"/>
      <c r="R460" s="59"/>
      <c r="S460" s="59"/>
      <c r="T460" s="145" t="s">
        <v>410</v>
      </c>
      <c r="U460" s="59" t="s">
        <v>410</v>
      </c>
      <c r="V460" s="59" t="s">
        <v>410</v>
      </c>
      <c r="W460" s="59" t="s">
        <v>411</v>
      </c>
      <c r="X460" s="59" t="s">
        <v>412</v>
      </c>
      <c r="Y460" s="151" t="s">
        <v>412</v>
      </c>
      <c r="Z460" s="152"/>
      <c r="AA460" s="152"/>
      <c r="AB460" s="152"/>
      <c r="AC460" s="152"/>
      <c r="AD460" s="59"/>
      <c r="AE460" s="153"/>
      <c r="AF460" s="59"/>
      <c r="AG460" s="59" t="s">
        <v>413</v>
      </c>
      <c r="AH460" s="59" t="s">
        <v>431</v>
      </c>
      <c r="AI460" s="59"/>
      <c r="AJ460" s="59" t="s">
        <v>422</v>
      </c>
      <c r="AK460" s="59" t="s">
        <v>432</v>
      </c>
      <c r="AL460" s="59"/>
      <c r="AM460" s="59" t="s">
        <v>414</v>
      </c>
      <c r="AN460" s="59" t="s">
        <v>414</v>
      </c>
      <c r="AO460" s="57" t="s">
        <v>414</v>
      </c>
    </row>
    <row r="461" spans="1:41" ht="15" customHeight="1">
      <c r="A461" s="132">
        <v>459</v>
      </c>
      <c r="B461" s="133" t="s">
        <v>400</v>
      </c>
      <c r="C461" s="133" t="s">
        <v>3188</v>
      </c>
      <c r="D461" s="133" t="s">
        <v>3189</v>
      </c>
      <c r="E461" s="134" t="s">
        <v>3190</v>
      </c>
      <c r="F461" s="134" t="s">
        <v>322</v>
      </c>
      <c r="G461" s="135" t="s">
        <v>3191</v>
      </c>
      <c r="H461" s="136" t="s">
        <v>3192</v>
      </c>
      <c r="I461" s="136" t="s">
        <v>3192</v>
      </c>
      <c r="J461" s="133" t="s">
        <v>406</v>
      </c>
      <c r="K461" s="136" t="s">
        <v>3193</v>
      </c>
      <c r="L461" s="137">
        <v>600000000</v>
      </c>
      <c r="M461" s="138">
        <v>450000000</v>
      </c>
      <c r="N461" s="138">
        <v>10000000</v>
      </c>
      <c r="O461" s="139">
        <v>8500000</v>
      </c>
      <c r="P461" s="133" t="s">
        <v>408</v>
      </c>
      <c r="Q461" s="133" t="s">
        <v>409</v>
      </c>
      <c r="R461" s="133"/>
      <c r="S461" s="133"/>
      <c r="T461" s="134" t="s">
        <v>410</v>
      </c>
      <c r="U461" s="133" t="s">
        <v>410</v>
      </c>
      <c r="V461" s="133" t="s">
        <v>410</v>
      </c>
      <c r="W461" s="133" t="s">
        <v>411</v>
      </c>
      <c r="X461" s="133" t="s">
        <v>412</v>
      </c>
      <c r="Y461" s="140" t="s">
        <v>412</v>
      </c>
      <c r="Z461" s="141"/>
      <c r="AA461" s="141" t="s">
        <v>412</v>
      </c>
      <c r="AB461" s="141"/>
      <c r="AC461" s="141"/>
      <c r="AD461" s="133" t="s">
        <v>412</v>
      </c>
      <c r="AE461" s="142"/>
      <c r="AF461" s="133"/>
      <c r="AG461" s="133"/>
      <c r="AH461" s="133"/>
      <c r="AI461" s="133"/>
      <c r="AJ461" s="133"/>
      <c r="AK461" s="133"/>
      <c r="AL461" s="133"/>
      <c r="AM461" s="133" t="s">
        <v>414</v>
      </c>
      <c r="AN461" s="133"/>
      <c r="AO461" s="143" t="s">
        <v>414</v>
      </c>
    </row>
    <row r="462" spans="1:41" ht="15" customHeight="1">
      <c r="A462" s="144">
        <v>460</v>
      </c>
      <c r="B462" s="151" t="s">
        <v>400</v>
      </c>
      <c r="C462" s="145" t="s">
        <v>3194</v>
      </c>
      <c r="D462" s="145" t="s">
        <v>3195</v>
      </c>
      <c r="E462" s="145" t="s">
        <v>3196</v>
      </c>
      <c r="F462" s="145" t="s">
        <v>571</v>
      </c>
      <c r="G462" s="147" t="s">
        <v>3197</v>
      </c>
      <c r="H462" s="147" t="s">
        <v>3198</v>
      </c>
      <c r="I462" s="147" t="s">
        <v>3198</v>
      </c>
      <c r="J462" s="59" t="s">
        <v>466</v>
      </c>
      <c r="K462" s="147" t="s">
        <v>811</v>
      </c>
      <c r="L462" s="148">
        <v>600000000</v>
      </c>
      <c r="M462" s="149">
        <v>450000000</v>
      </c>
      <c r="N462" s="149">
        <v>10000000</v>
      </c>
      <c r="O462" s="150">
        <v>8500000</v>
      </c>
      <c r="P462" s="151" t="s">
        <v>429</v>
      </c>
      <c r="Q462" s="151" t="s">
        <v>409</v>
      </c>
      <c r="R462" s="151"/>
      <c r="S462" s="59" t="s">
        <v>430</v>
      </c>
      <c r="T462" s="145"/>
      <c r="U462" s="59" t="s">
        <v>410</v>
      </c>
      <c r="V462" s="151"/>
      <c r="W462" s="59" t="s">
        <v>411</v>
      </c>
      <c r="X462" s="59" t="s">
        <v>412</v>
      </c>
      <c r="Y462" s="151"/>
      <c r="Z462" s="151" t="s">
        <v>412</v>
      </c>
      <c r="AA462" s="151" t="s">
        <v>412</v>
      </c>
      <c r="AB462" s="59" t="s">
        <v>412</v>
      </c>
      <c r="AC462" s="151"/>
      <c r="AD462" s="145"/>
      <c r="AE462" s="59" t="s">
        <v>412</v>
      </c>
      <c r="AF462" s="151"/>
      <c r="AG462" s="59"/>
      <c r="AH462" s="151"/>
      <c r="AI462" s="151"/>
      <c r="AJ462" s="59" t="s">
        <v>422</v>
      </c>
      <c r="AK462" s="151"/>
      <c r="AL462" s="151"/>
      <c r="AM462" s="59" t="s">
        <v>414</v>
      </c>
      <c r="AN462" s="151"/>
      <c r="AO462" s="58"/>
    </row>
    <row r="463" spans="1:41" ht="15" customHeight="1">
      <c r="A463" s="132">
        <v>461</v>
      </c>
      <c r="B463" s="133" t="s">
        <v>400</v>
      </c>
      <c r="C463" s="167" t="s">
        <v>3199</v>
      </c>
      <c r="D463" s="133">
        <v>3018154280</v>
      </c>
      <c r="E463" s="168" t="s">
        <v>3200</v>
      </c>
      <c r="F463" s="134" t="s">
        <v>485</v>
      </c>
      <c r="G463" s="135" t="s">
        <v>3201</v>
      </c>
      <c r="H463" s="136" t="s">
        <v>3202</v>
      </c>
      <c r="I463" s="136" t="s">
        <v>3202</v>
      </c>
      <c r="J463" s="134" t="s">
        <v>643</v>
      </c>
      <c r="K463" s="136" t="s">
        <v>3203</v>
      </c>
      <c r="L463" s="137">
        <v>300000000</v>
      </c>
      <c r="M463" s="138">
        <v>225000000</v>
      </c>
      <c r="N463" s="138">
        <v>30000000</v>
      </c>
      <c r="O463" s="139">
        <v>25500000</v>
      </c>
      <c r="P463" s="133" t="s">
        <v>409</v>
      </c>
      <c r="Q463" s="133"/>
      <c r="R463" s="133"/>
      <c r="S463" s="133"/>
      <c r="T463" s="134" t="s">
        <v>410</v>
      </c>
      <c r="U463" s="133" t="s">
        <v>410</v>
      </c>
      <c r="V463" s="133"/>
      <c r="W463" s="133" t="s">
        <v>411</v>
      </c>
      <c r="X463" s="133" t="s">
        <v>412</v>
      </c>
      <c r="Y463" s="140" t="s">
        <v>412</v>
      </c>
      <c r="Z463" s="141"/>
      <c r="AA463" s="141"/>
      <c r="AB463" s="141"/>
      <c r="AC463" s="141"/>
      <c r="AD463" s="133" t="s">
        <v>412</v>
      </c>
      <c r="AE463" s="142"/>
      <c r="AF463" s="133"/>
      <c r="AG463" s="133"/>
      <c r="AH463" s="133"/>
      <c r="AI463" s="133"/>
      <c r="AJ463" s="133"/>
      <c r="AK463" s="133" t="s">
        <v>432</v>
      </c>
      <c r="AL463" s="133"/>
      <c r="AM463" s="133" t="s">
        <v>414</v>
      </c>
      <c r="AN463" s="133"/>
      <c r="AO463" s="143" t="s">
        <v>414</v>
      </c>
    </row>
    <row r="464" spans="1:41" ht="15" customHeight="1">
      <c r="A464" s="144">
        <v>462</v>
      </c>
      <c r="B464" s="59" t="s">
        <v>400</v>
      </c>
      <c r="C464" s="59" t="s">
        <v>3204</v>
      </c>
      <c r="D464" s="59" t="s">
        <v>3205</v>
      </c>
      <c r="E464" s="145" t="s">
        <v>3206</v>
      </c>
      <c r="F464" s="145" t="s">
        <v>425</v>
      </c>
      <c r="G464" s="146" t="s">
        <v>3207</v>
      </c>
      <c r="H464" s="147" t="s">
        <v>3208</v>
      </c>
      <c r="I464" s="147" t="s">
        <v>3209</v>
      </c>
      <c r="J464" s="59" t="s">
        <v>452</v>
      </c>
      <c r="K464" s="147" t="s">
        <v>3210</v>
      </c>
      <c r="L464" s="148">
        <v>400000000</v>
      </c>
      <c r="M464" s="149">
        <v>300000000</v>
      </c>
      <c r="N464" s="149">
        <v>10000000</v>
      </c>
      <c r="O464" s="150">
        <v>8500000</v>
      </c>
      <c r="P464" s="59" t="s">
        <v>409</v>
      </c>
      <c r="Q464" s="59" t="s">
        <v>429</v>
      </c>
      <c r="R464" s="59"/>
      <c r="S464" s="59"/>
      <c r="T464" s="145" t="s">
        <v>410</v>
      </c>
      <c r="U464" s="59" t="s">
        <v>410</v>
      </c>
      <c r="V464" s="59" t="s">
        <v>410</v>
      </c>
      <c r="W464" s="59" t="s">
        <v>411</v>
      </c>
      <c r="X464" s="59" t="s">
        <v>412</v>
      </c>
      <c r="Y464" s="59" t="s">
        <v>412</v>
      </c>
      <c r="Z464" s="152"/>
      <c r="AA464" s="152"/>
      <c r="AB464" s="152"/>
      <c r="AC464" s="152"/>
      <c r="AD464" s="59"/>
      <c r="AE464" s="153"/>
      <c r="AF464" s="59" t="s">
        <v>412</v>
      </c>
      <c r="AG464" s="59" t="s">
        <v>413</v>
      </c>
      <c r="AH464" s="59"/>
      <c r="AI464" s="59"/>
      <c r="AJ464" s="59"/>
      <c r="AK464" s="59"/>
      <c r="AL464" s="59"/>
      <c r="AM464" s="59"/>
      <c r="AN464" s="59" t="s">
        <v>414</v>
      </c>
      <c r="AO464" s="57" t="s">
        <v>414</v>
      </c>
    </row>
    <row r="465" spans="1:41" ht="15" customHeight="1">
      <c r="A465" s="132">
        <v>463</v>
      </c>
      <c r="B465" s="133" t="s">
        <v>400</v>
      </c>
      <c r="C465" s="133" t="s">
        <v>3211</v>
      </c>
      <c r="D465" s="133" t="s">
        <v>3212</v>
      </c>
      <c r="E465" s="134" t="s">
        <v>3213</v>
      </c>
      <c r="F465" s="134" t="s">
        <v>425</v>
      </c>
      <c r="G465" s="135" t="s">
        <v>3214</v>
      </c>
      <c r="H465" s="136" t="s">
        <v>3215</v>
      </c>
      <c r="I465" s="136" t="s">
        <v>3215</v>
      </c>
      <c r="J465" s="133" t="s">
        <v>452</v>
      </c>
      <c r="K465" s="136" t="s">
        <v>3216</v>
      </c>
      <c r="L465" s="137">
        <v>500000000</v>
      </c>
      <c r="M465" s="138">
        <v>375000000</v>
      </c>
      <c r="N465" s="138">
        <v>60000000</v>
      </c>
      <c r="O465" s="139">
        <v>51000000</v>
      </c>
      <c r="P465" s="133" t="s">
        <v>409</v>
      </c>
      <c r="Q465" s="133" t="s">
        <v>429</v>
      </c>
      <c r="R465" s="133"/>
      <c r="S465" s="133"/>
      <c r="T465" s="134" t="s">
        <v>410</v>
      </c>
      <c r="U465" s="133" t="s">
        <v>410</v>
      </c>
      <c r="V465" s="133" t="s">
        <v>410</v>
      </c>
      <c r="W465" s="133" t="s">
        <v>411</v>
      </c>
      <c r="X465" s="133" t="s">
        <v>412</v>
      </c>
      <c r="Y465" s="133" t="s">
        <v>412</v>
      </c>
      <c r="Z465" s="141"/>
      <c r="AA465" s="141" t="s">
        <v>412</v>
      </c>
      <c r="AB465" s="142" t="s">
        <v>412</v>
      </c>
      <c r="AC465" s="141"/>
      <c r="AD465" s="133"/>
      <c r="AE465" s="142" t="s">
        <v>412</v>
      </c>
      <c r="AF465" s="133" t="s">
        <v>412</v>
      </c>
      <c r="AG465" s="133"/>
      <c r="AH465" s="133"/>
      <c r="AI465" s="133"/>
      <c r="AJ465" s="133" t="s">
        <v>422</v>
      </c>
      <c r="AK465" s="133" t="s">
        <v>432</v>
      </c>
      <c r="AL465" s="133"/>
      <c r="AM465" s="133" t="s">
        <v>414</v>
      </c>
      <c r="AN465" s="133"/>
      <c r="AO465" s="143" t="s">
        <v>414</v>
      </c>
    </row>
    <row r="466" spans="1:41" ht="15" customHeight="1">
      <c r="A466" s="144">
        <v>464</v>
      </c>
      <c r="B466" s="151" t="s">
        <v>400</v>
      </c>
      <c r="C466" s="145" t="s">
        <v>3217</v>
      </c>
      <c r="D466" s="145" t="s">
        <v>3218</v>
      </c>
      <c r="E466" s="145" t="s">
        <v>3219</v>
      </c>
      <c r="F466" s="145" t="s">
        <v>571</v>
      </c>
      <c r="G466" s="147" t="s">
        <v>3220</v>
      </c>
      <c r="H466" s="147" t="s">
        <v>3221</v>
      </c>
      <c r="I466" s="147" t="s">
        <v>3222</v>
      </c>
      <c r="J466" s="59" t="s">
        <v>503</v>
      </c>
      <c r="K466" s="147" t="s">
        <v>3223</v>
      </c>
      <c r="L466" s="148">
        <v>300000000</v>
      </c>
      <c r="M466" s="149">
        <v>225000000</v>
      </c>
      <c r="N466" s="149">
        <v>10000000</v>
      </c>
      <c r="O466" s="150">
        <v>8500000</v>
      </c>
      <c r="P466" s="151" t="s">
        <v>429</v>
      </c>
      <c r="Q466" s="151" t="s">
        <v>409</v>
      </c>
      <c r="R466" s="151"/>
      <c r="S466" s="59" t="s">
        <v>430</v>
      </c>
      <c r="T466" s="145"/>
      <c r="U466" s="59" t="s">
        <v>410</v>
      </c>
      <c r="V466" s="151"/>
      <c r="W466" s="59" t="s">
        <v>411</v>
      </c>
      <c r="X466" s="59" t="s">
        <v>412</v>
      </c>
      <c r="Y466" s="151"/>
      <c r="Z466" s="151" t="s">
        <v>412</v>
      </c>
      <c r="AA466" s="151"/>
      <c r="AB466" s="151"/>
      <c r="AC466" s="151"/>
      <c r="AD466" s="145"/>
      <c r="AE466" s="59"/>
      <c r="AF466" s="59" t="s">
        <v>412</v>
      </c>
      <c r="AG466" s="59" t="s">
        <v>431</v>
      </c>
      <c r="AH466" s="151"/>
      <c r="AI466" s="151"/>
      <c r="AJ466" s="151"/>
      <c r="AK466" s="151"/>
      <c r="AL466" s="151"/>
      <c r="AM466" s="59" t="s">
        <v>414</v>
      </c>
      <c r="AN466" s="59" t="s">
        <v>414</v>
      </c>
      <c r="AO466" s="58"/>
    </row>
    <row r="467" spans="1:41" ht="15" customHeight="1">
      <c r="A467" s="132">
        <v>465</v>
      </c>
      <c r="B467" s="140" t="s">
        <v>400</v>
      </c>
      <c r="C467" s="134" t="s">
        <v>3224</v>
      </c>
      <c r="D467" s="134" t="s">
        <v>3225</v>
      </c>
      <c r="E467" s="134" t="s">
        <v>3226</v>
      </c>
      <c r="F467" s="134" t="s">
        <v>571</v>
      </c>
      <c r="G467" s="136" t="s">
        <v>3227</v>
      </c>
      <c r="H467" s="136" t="s">
        <v>3228</v>
      </c>
      <c r="I467" s="136" t="s">
        <v>3228</v>
      </c>
      <c r="J467" s="133" t="s">
        <v>406</v>
      </c>
      <c r="K467" s="136" t="s">
        <v>3229</v>
      </c>
      <c r="L467" s="137">
        <v>300000000</v>
      </c>
      <c r="M467" s="138">
        <v>225000000</v>
      </c>
      <c r="N467" s="138">
        <v>10000000</v>
      </c>
      <c r="O467" s="139">
        <v>8500000</v>
      </c>
      <c r="P467" s="140" t="s">
        <v>429</v>
      </c>
      <c r="Q467" s="140" t="s">
        <v>409</v>
      </c>
      <c r="R467" s="140"/>
      <c r="S467" s="133" t="s">
        <v>430</v>
      </c>
      <c r="T467" s="134"/>
      <c r="U467" s="133" t="s">
        <v>410</v>
      </c>
      <c r="V467" s="133" t="s">
        <v>410</v>
      </c>
      <c r="W467" s="133" t="s">
        <v>411</v>
      </c>
      <c r="X467" s="133" t="s">
        <v>412</v>
      </c>
      <c r="Y467" s="140"/>
      <c r="Z467" s="140" t="s">
        <v>412</v>
      </c>
      <c r="AA467" s="140" t="s">
        <v>412</v>
      </c>
      <c r="AB467" s="140"/>
      <c r="AC467" s="140"/>
      <c r="AD467" s="134"/>
      <c r="AE467" s="133"/>
      <c r="AF467" s="133" t="s">
        <v>412</v>
      </c>
      <c r="AG467" s="133"/>
      <c r="AH467" s="140"/>
      <c r="AI467" s="140"/>
      <c r="AJ467" s="133" t="s">
        <v>422</v>
      </c>
      <c r="AK467" s="140"/>
      <c r="AL467" s="140"/>
      <c r="AM467" s="133" t="s">
        <v>414</v>
      </c>
      <c r="AN467" s="140"/>
      <c r="AO467" s="161"/>
    </row>
    <row r="468" spans="1:41" ht="15" customHeight="1">
      <c r="A468" s="144">
        <v>466</v>
      </c>
      <c r="B468" s="59" t="s">
        <v>400</v>
      </c>
      <c r="C468" s="59" t="s">
        <v>3230</v>
      </c>
      <c r="D468" s="59" t="s">
        <v>3231</v>
      </c>
      <c r="E468" s="145" t="s">
        <v>3232</v>
      </c>
      <c r="F468" s="145" t="s">
        <v>322</v>
      </c>
      <c r="G468" s="146" t="s">
        <v>3233</v>
      </c>
      <c r="H468" s="147" t="s">
        <v>3234</v>
      </c>
      <c r="I468" s="147" t="s">
        <v>3234</v>
      </c>
      <c r="J468" s="59" t="s">
        <v>420</v>
      </c>
      <c r="K468" s="147" t="s">
        <v>3235</v>
      </c>
      <c r="L468" s="148">
        <v>600000000</v>
      </c>
      <c r="M468" s="149">
        <v>450000000</v>
      </c>
      <c r="N468" s="149">
        <v>30000000</v>
      </c>
      <c r="O468" s="150">
        <v>25500000</v>
      </c>
      <c r="P468" s="59" t="s">
        <v>408</v>
      </c>
      <c r="Q468" s="59" t="s">
        <v>409</v>
      </c>
      <c r="R468" s="59"/>
      <c r="S468" s="59"/>
      <c r="T468" s="145" t="s">
        <v>410</v>
      </c>
      <c r="U468" s="59" t="s">
        <v>410</v>
      </c>
      <c r="V468" s="59"/>
      <c r="W468" s="59" t="s">
        <v>411</v>
      </c>
      <c r="X468" s="59" t="s">
        <v>412</v>
      </c>
      <c r="Y468" s="151" t="s">
        <v>412</v>
      </c>
      <c r="Z468" s="152"/>
      <c r="AA468" s="152"/>
      <c r="AB468" s="152"/>
      <c r="AC468" s="152"/>
      <c r="AD468" s="59" t="s">
        <v>412</v>
      </c>
      <c r="AE468" s="153"/>
      <c r="AF468" s="59"/>
      <c r="AG468" s="59" t="s">
        <v>431</v>
      </c>
      <c r="AH468" s="59"/>
      <c r="AI468" s="59"/>
      <c r="AJ468" s="59"/>
      <c r="AK468" s="59"/>
      <c r="AL468" s="59"/>
      <c r="AM468" s="59" t="s">
        <v>414</v>
      </c>
      <c r="AN468" s="59"/>
      <c r="AO468" s="57" t="s">
        <v>414</v>
      </c>
    </row>
    <row r="469" spans="1:41" ht="15" customHeight="1">
      <c r="A469" s="132">
        <v>467</v>
      </c>
      <c r="B469" s="140" t="s">
        <v>400</v>
      </c>
      <c r="C469" s="133" t="s">
        <v>3236</v>
      </c>
      <c r="D469" s="133" t="s">
        <v>3237</v>
      </c>
      <c r="E469" s="134" t="s">
        <v>3238</v>
      </c>
      <c r="F469" s="134" t="s">
        <v>322</v>
      </c>
      <c r="G469" s="135" t="s">
        <v>3239</v>
      </c>
      <c r="H469" s="154" t="s">
        <v>3240</v>
      </c>
      <c r="I469" s="154" t="s">
        <v>3240</v>
      </c>
      <c r="J469" s="133" t="s">
        <v>452</v>
      </c>
      <c r="K469" s="154" t="s">
        <v>3241</v>
      </c>
      <c r="L469" s="137">
        <v>300000000</v>
      </c>
      <c r="M469" s="138">
        <v>225000000</v>
      </c>
      <c r="N469" s="138">
        <v>20000000</v>
      </c>
      <c r="O469" s="139">
        <v>17000000</v>
      </c>
      <c r="P469" s="140" t="s">
        <v>408</v>
      </c>
      <c r="Q469" s="140" t="s">
        <v>409</v>
      </c>
      <c r="R469" s="140"/>
      <c r="S469" s="133"/>
      <c r="T469" s="134" t="s">
        <v>410</v>
      </c>
      <c r="U469" s="133" t="s">
        <v>410</v>
      </c>
      <c r="V469" s="133" t="s">
        <v>410</v>
      </c>
      <c r="W469" s="133" t="s">
        <v>411</v>
      </c>
      <c r="X469" s="133" t="s">
        <v>412</v>
      </c>
      <c r="Y469" s="140" t="s">
        <v>412</v>
      </c>
      <c r="Z469" s="141"/>
      <c r="AA469" s="141"/>
      <c r="AB469" s="142" t="s">
        <v>412</v>
      </c>
      <c r="AC469" s="141"/>
      <c r="AD469" s="133"/>
      <c r="AE469" s="142"/>
      <c r="AF469" s="142"/>
      <c r="AG469" s="133"/>
      <c r="AH469" s="133"/>
      <c r="AI469" s="133"/>
      <c r="AJ469" s="133"/>
      <c r="AK469" s="133"/>
      <c r="AL469" s="133"/>
      <c r="AM469" s="133" t="s">
        <v>414</v>
      </c>
      <c r="AN469" s="133"/>
      <c r="AO469" s="143" t="s">
        <v>414</v>
      </c>
    </row>
    <row r="470" spans="1:41" ht="15" customHeight="1">
      <c r="A470" s="144">
        <v>468</v>
      </c>
      <c r="B470" s="59" t="s">
        <v>400</v>
      </c>
      <c r="C470" s="162" t="s">
        <v>3242</v>
      </c>
      <c r="D470" s="59">
        <v>4188152144</v>
      </c>
      <c r="E470" s="163" t="s">
        <v>3243</v>
      </c>
      <c r="F470" s="145" t="s">
        <v>322</v>
      </c>
      <c r="G470" s="146" t="s">
        <v>3244</v>
      </c>
      <c r="H470" s="147" t="s">
        <v>3245</v>
      </c>
      <c r="I470" s="147" t="s">
        <v>3245</v>
      </c>
      <c r="J470" s="145" t="s">
        <v>452</v>
      </c>
      <c r="K470" s="147" t="s">
        <v>3246</v>
      </c>
      <c r="L470" s="148">
        <v>400000000</v>
      </c>
      <c r="M470" s="149">
        <v>300000000</v>
      </c>
      <c r="N470" s="149">
        <v>40000000</v>
      </c>
      <c r="O470" s="150">
        <v>34000000</v>
      </c>
      <c r="P470" s="59" t="s">
        <v>408</v>
      </c>
      <c r="Q470" s="59" t="s">
        <v>409</v>
      </c>
      <c r="R470" s="59"/>
      <c r="S470" s="59"/>
      <c r="T470" s="145" t="s">
        <v>410</v>
      </c>
      <c r="U470" s="59" t="s">
        <v>410</v>
      </c>
      <c r="V470" s="59" t="s">
        <v>410</v>
      </c>
      <c r="W470" s="59" t="s">
        <v>411</v>
      </c>
      <c r="X470" s="59" t="s">
        <v>412</v>
      </c>
      <c r="Y470" s="151" t="s">
        <v>412</v>
      </c>
      <c r="Z470" s="152"/>
      <c r="AA470" s="153" t="s">
        <v>412</v>
      </c>
      <c r="AB470" s="153" t="s">
        <v>412</v>
      </c>
      <c r="AC470" s="152"/>
      <c r="AD470" s="59" t="s">
        <v>412</v>
      </c>
      <c r="AE470" s="153"/>
      <c r="AF470" s="59"/>
      <c r="AG470" s="59"/>
      <c r="AH470" s="59"/>
      <c r="AI470" s="59"/>
      <c r="AJ470" s="59"/>
      <c r="AK470" s="59"/>
      <c r="AL470" s="59"/>
      <c r="AM470" s="59" t="s">
        <v>414</v>
      </c>
      <c r="AN470" s="59" t="s">
        <v>414</v>
      </c>
      <c r="AO470" s="57"/>
    </row>
    <row r="471" spans="1:41" ht="15" customHeight="1">
      <c r="A471" s="132">
        <v>469</v>
      </c>
      <c r="B471" s="133" t="s">
        <v>400</v>
      </c>
      <c r="C471" s="133" t="s">
        <v>3247</v>
      </c>
      <c r="D471" s="133">
        <v>6088164506</v>
      </c>
      <c r="E471" s="134" t="s">
        <v>3248</v>
      </c>
      <c r="F471" s="134" t="s">
        <v>322</v>
      </c>
      <c r="G471" s="135" t="s">
        <v>3249</v>
      </c>
      <c r="H471" s="136" t="s">
        <v>3250</v>
      </c>
      <c r="I471" s="136" t="s">
        <v>3250</v>
      </c>
      <c r="J471" s="133" t="s">
        <v>406</v>
      </c>
      <c r="K471" s="136" t="s">
        <v>3251</v>
      </c>
      <c r="L471" s="137">
        <v>600000000</v>
      </c>
      <c r="M471" s="138">
        <v>450000000</v>
      </c>
      <c r="N471" s="138">
        <v>60000000</v>
      </c>
      <c r="O471" s="139">
        <v>51000000</v>
      </c>
      <c r="P471" s="133" t="s">
        <v>408</v>
      </c>
      <c r="Q471" s="133" t="s">
        <v>409</v>
      </c>
      <c r="R471" s="133"/>
      <c r="S471" s="133"/>
      <c r="T471" s="134" t="s">
        <v>410</v>
      </c>
      <c r="U471" s="133" t="s">
        <v>410</v>
      </c>
      <c r="V471" s="133"/>
      <c r="W471" s="133" t="s">
        <v>411</v>
      </c>
      <c r="X471" s="133" t="s">
        <v>412</v>
      </c>
      <c r="Y471" s="140" t="s">
        <v>412</v>
      </c>
      <c r="Z471" s="141"/>
      <c r="AA471" s="141" t="s">
        <v>412</v>
      </c>
      <c r="AB471" s="141"/>
      <c r="AC471" s="141"/>
      <c r="AD471" s="133" t="s">
        <v>412</v>
      </c>
      <c r="AE471" s="142"/>
      <c r="AF471" s="133" t="s">
        <v>412</v>
      </c>
      <c r="AG471" s="133"/>
      <c r="AH471" s="133"/>
      <c r="AI471" s="133"/>
      <c r="AJ471" s="133"/>
      <c r="AK471" s="133"/>
      <c r="AL471" s="133"/>
      <c r="AM471" s="133" t="s">
        <v>414</v>
      </c>
      <c r="AN471" s="133" t="s">
        <v>414</v>
      </c>
      <c r="AO471" s="143"/>
    </row>
    <row r="472" spans="1:41" ht="15" customHeight="1">
      <c r="A472" s="144">
        <v>470</v>
      </c>
      <c r="B472" s="59" t="s">
        <v>400</v>
      </c>
      <c r="C472" s="59" t="s">
        <v>3252</v>
      </c>
      <c r="D472" s="59" t="s">
        <v>3253</v>
      </c>
      <c r="E472" s="145" t="s">
        <v>3254</v>
      </c>
      <c r="F472" s="145" t="s">
        <v>485</v>
      </c>
      <c r="G472" s="146" t="s">
        <v>3255</v>
      </c>
      <c r="H472" s="147" t="s">
        <v>3256</v>
      </c>
      <c r="I472" s="147" t="s">
        <v>3256</v>
      </c>
      <c r="J472" s="59" t="s">
        <v>420</v>
      </c>
      <c r="K472" s="147" t="s">
        <v>3257</v>
      </c>
      <c r="L472" s="148">
        <v>200000000</v>
      </c>
      <c r="M472" s="149">
        <v>150000000</v>
      </c>
      <c r="N472" s="149">
        <v>10000000</v>
      </c>
      <c r="O472" s="150">
        <v>8500000</v>
      </c>
      <c r="P472" s="59" t="s">
        <v>409</v>
      </c>
      <c r="Q472" s="59"/>
      <c r="R472" s="59"/>
      <c r="S472" s="59"/>
      <c r="T472" s="145" t="s">
        <v>410</v>
      </c>
      <c r="U472" s="59" t="s">
        <v>410</v>
      </c>
      <c r="V472" s="59"/>
      <c r="W472" s="59" t="s">
        <v>411</v>
      </c>
      <c r="X472" s="59" t="s">
        <v>412</v>
      </c>
      <c r="Y472" s="151" t="s">
        <v>412</v>
      </c>
      <c r="Z472" s="152"/>
      <c r="AA472" s="152"/>
      <c r="AB472" s="152"/>
      <c r="AC472" s="152"/>
      <c r="AD472" s="59"/>
      <c r="AE472" s="153" t="s">
        <v>412</v>
      </c>
      <c r="AF472" s="59"/>
      <c r="AG472" s="59"/>
      <c r="AH472" s="59"/>
      <c r="AI472" s="59"/>
      <c r="AJ472" s="59"/>
      <c r="AK472" s="59"/>
      <c r="AL472" s="59"/>
      <c r="AM472" s="59"/>
      <c r="AN472" s="59" t="s">
        <v>414</v>
      </c>
      <c r="AO472" s="57" t="s">
        <v>414</v>
      </c>
    </row>
    <row r="473" spans="1:41" ht="15" customHeight="1">
      <c r="A473" s="132">
        <v>471</v>
      </c>
      <c r="B473" s="133" t="s">
        <v>400</v>
      </c>
      <c r="C473" s="133" t="s">
        <v>3258</v>
      </c>
      <c r="D473" s="133" t="s">
        <v>3259</v>
      </c>
      <c r="E473" s="134" t="s">
        <v>3260</v>
      </c>
      <c r="F473" s="134" t="s">
        <v>425</v>
      </c>
      <c r="G473" s="135" t="s">
        <v>3261</v>
      </c>
      <c r="H473" s="136" t="s">
        <v>3262</v>
      </c>
      <c r="I473" s="136" t="s">
        <v>3263</v>
      </c>
      <c r="J473" s="133" t="s">
        <v>503</v>
      </c>
      <c r="K473" s="136" t="s">
        <v>2205</v>
      </c>
      <c r="L473" s="137">
        <v>600000000</v>
      </c>
      <c r="M473" s="138">
        <v>450000000</v>
      </c>
      <c r="N473" s="138">
        <v>10000000</v>
      </c>
      <c r="O473" s="139">
        <v>8500000</v>
      </c>
      <c r="P473" s="133" t="s">
        <v>409</v>
      </c>
      <c r="Q473" s="133" t="s">
        <v>429</v>
      </c>
      <c r="R473" s="133"/>
      <c r="S473" s="133"/>
      <c r="T473" s="134" t="s">
        <v>410</v>
      </c>
      <c r="U473" s="133" t="s">
        <v>410</v>
      </c>
      <c r="V473" s="133" t="s">
        <v>410</v>
      </c>
      <c r="W473" s="133" t="s">
        <v>411</v>
      </c>
      <c r="X473" s="133" t="s">
        <v>412</v>
      </c>
      <c r="Y473" s="133" t="s">
        <v>412</v>
      </c>
      <c r="Z473" s="141"/>
      <c r="AA473" s="141"/>
      <c r="AB473" s="141"/>
      <c r="AC473" s="141"/>
      <c r="AD473" s="133"/>
      <c r="AE473" s="142" t="s">
        <v>412</v>
      </c>
      <c r="AF473" s="133"/>
      <c r="AG473" s="133"/>
      <c r="AH473" s="133"/>
      <c r="AI473" s="133"/>
      <c r="AJ473" s="133"/>
      <c r="AK473" s="133"/>
      <c r="AL473" s="133"/>
      <c r="AM473" s="133"/>
      <c r="AN473" s="133"/>
      <c r="AO473" s="143" t="s">
        <v>414</v>
      </c>
    </row>
    <row r="474" spans="1:41" ht="15" customHeight="1">
      <c r="A474" s="144">
        <v>472</v>
      </c>
      <c r="B474" s="59" t="s">
        <v>400</v>
      </c>
      <c r="C474" s="162" t="s">
        <v>3264</v>
      </c>
      <c r="D474" s="59" t="s">
        <v>3265</v>
      </c>
      <c r="E474" s="163" t="s">
        <v>3266</v>
      </c>
      <c r="F474" s="145" t="s">
        <v>485</v>
      </c>
      <c r="G474" s="146" t="s">
        <v>3267</v>
      </c>
      <c r="H474" s="147" t="s">
        <v>3268</v>
      </c>
      <c r="I474" s="147" t="s">
        <v>3268</v>
      </c>
      <c r="J474" s="145" t="s">
        <v>488</v>
      </c>
      <c r="K474" s="147" t="s">
        <v>3269</v>
      </c>
      <c r="L474" s="148">
        <v>400000000</v>
      </c>
      <c r="M474" s="149">
        <v>300000000</v>
      </c>
      <c r="N474" s="149">
        <v>40000000</v>
      </c>
      <c r="O474" s="150">
        <v>34000000</v>
      </c>
      <c r="P474" s="59" t="s">
        <v>409</v>
      </c>
      <c r="Q474" s="59"/>
      <c r="R474" s="59"/>
      <c r="S474" s="59"/>
      <c r="T474" s="145" t="s">
        <v>410</v>
      </c>
      <c r="U474" s="59" t="s">
        <v>410</v>
      </c>
      <c r="V474" s="59" t="s">
        <v>410</v>
      </c>
      <c r="W474" s="59" t="s">
        <v>411</v>
      </c>
      <c r="X474" s="59" t="s">
        <v>412</v>
      </c>
      <c r="Y474" s="151" t="s">
        <v>412</v>
      </c>
      <c r="Z474" s="152"/>
      <c r="AA474" s="152"/>
      <c r="AB474" s="152"/>
      <c r="AC474" s="152"/>
      <c r="AD474" s="59" t="s">
        <v>412</v>
      </c>
      <c r="AE474" s="153"/>
      <c r="AF474" s="59"/>
      <c r="AG474" s="59"/>
      <c r="AH474" s="59"/>
      <c r="AI474" s="59"/>
      <c r="AJ474" s="59"/>
      <c r="AK474" s="59"/>
      <c r="AL474" s="59"/>
      <c r="AM474" s="59" t="s">
        <v>414</v>
      </c>
      <c r="AN474" s="59" t="s">
        <v>414</v>
      </c>
      <c r="AO474" s="57"/>
    </row>
    <row r="475" spans="1:41" ht="15" customHeight="1">
      <c r="A475" s="132">
        <v>473</v>
      </c>
      <c r="B475" s="140" t="s">
        <v>400</v>
      </c>
      <c r="C475" s="134" t="s">
        <v>3270</v>
      </c>
      <c r="D475" s="134" t="s">
        <v>3271</v>
      </c>
      <c r="E475" s="134" t="s">
        <v>3272</v>
      </c>
      <c r="F475" s="134" t="s">
        <v>425</v>
      </c>
      <c r="G475" s="136" t="s">
        <v>3273</v>
      </c>
      <c r="H475" s="136" t="s">
        <v>3274</v>
      </c>
      <c r="I475" s="136" t="s">
        <v>3274</v>
      </c>
      <c r="J475" s="133" t="s">
        <v>503</v>
      </c>
      <c r="K475" s="136" t="s">
        <v>3275</v>
      </c>
      <c r="L475" s="137">
        <v>100000000</v>
      </c>
      <c r="M475" s="138">
        <v>75000000</v>
      </c>
      <c r="N475" s="138">
        <v>40000000</v>
      </c>
      <c r="O475" s="139">
        <v>34000000</v>
      </c>
      <c r="P475" s="140" t="s">
        <v>409</v>
      </c>
      <c r="Q475" s="140" t="s">
        <v>429</v>
      </c>
      <c r="R475" s="140"/>
      <c r="S475" s="133" t="s">
        <v>430</v>
      </c>
      <c r="T475" s="134"/>
      <c r="U475" s="133" t="s">
        <v>410</v>
      </c>
      <c r="V475" s="133" t="s">
        <v>410</v>
      </c>
      <c r="W475" s="133" t="s">
        <v>411</v>
      </c>
      <c r="X475" s="133" t="s">
        <v>412</v>
      </c>
      <c r="Y475" s="140"/>
      <c r="Z475" s="140"/>
      <c r="AA475" s="140"/>
      <c r="AB475" s="140"/>
      <c r="AC475" s="140"/>
      <c r="AD475" s="134"/>
      <c r="AE475" s="133"/>
      <c r="AF475" s="133" t="s">
        <v>412</v>
      </c>
      <c r="AG475" s="140"/>
      <c r="AH475" s="140"/>
      <c r="AI475" s="140"/>
      <c r="AJ475" s="140"/>
      <c r="AK475" s="140"/>
      <c r="AL475" s="140"/>
      <c r="AM475" s="133" t="s">
        <v>414</v>
      </c>
      <c r="AN475" s="140"/>
      <c r="AO475" s="143" t="s">
        <v>414</v>
      </c>
    </row>
    <row r="476" spans="1:41" ht="15" customHeight="1">
      <c r="A476" s="144">
        <v>474</v>
      </c>
      <c r="B476" s="59" t="s">
        <v>400</v>
      </c>
      <c r="C476" s="145" t="s">
        <v>3276</v>
      </c>
      <c r="D476" s="59" t="s">
        <v>3277</v>
      </c>
      <c r="E476" s="145" t="s">
        <v>3278</v>
      </c>
      <c r="F476" s="145" t="s">
        <v>322</v>
      </c>
      <c r="G476" s="146" t="s">
        <v>3279</v>
      </c>
      <c r="H476" s="147" t="s">
        <v>3280</v>
      </c>
      <c r="I476" s="147" t="s">
        <v>3281</v>
      </c>
      <c r="J476" s="145" t="s">
        <v>730</v>
      </c>
      <c r="K476" s="147" t="s">
        <v>3282</v>
      </c>
      <c r="L476" s="148">
        <v>500000000</v>
      </c>
      <c r="M476" s="149">
        <v>375000000</v>
      </c>
      <c r="N476" s="149">
        <v>10000000</v>
      </c>
      <c r="O476" s="150">
        <v>8500000</v>
      </c>
      <c r="P476" s="59" t="s">
        <v>408</v>
      </c>
      <c r="Q476" s="59" t="s">
        <v>409</v>
      </c>
      <c r="R476" s="59"/>
      <c r="S476" s="59"/>
      <c r="T476" s="145" t="s">
        <v>410</v>
      </c>
      <c r="U476" s="59" t="s">
        <v>410</v>
      </c>
      <c r="V476" s="59"/>
      <c r="W476" s="59" t="s">
        <v>411</v>
      </c>
      <c r="X476" s="59" t="s">
        <v>412</v>
      </c>
      <c r="Y476" s="151" t="s">
        <v>412</v>
      </c>
      <c r="Z476" s="152"/>
      <c r="AA476" s="152"/>
      <c r="AB476" s="153" t="s">
        <v>412</v>
      </c>
      <c r="AC476" s="152"/>
      <c r="AD476" s="59"/>
      <c r="AE476" s="153"/>
      <c r="AF476" s="59" t="s">
        <v>412</v>
      </c>
      <c r="AG476" s="59" t="s">
        <v>413</v>
      </c>
      <c r="AH476" s="59"/>
      <c r="AI476" s="59"/>
      <c r="AJ476" s="59"/>
      <c r="AK476" s="59"/>
      <c r="AL476" s="59"/>
      <c r="AM476" s="59" t="s">
        <v>414</v>
      </c>
      <c r="AN476" s="59" t="s">
        <v>414</v>
      </c>
      <c r="AO476" s="57" t="s">
        <v>414</v>
      </c>
    </row>
    <row r="477" spans="1:41" ht="15" customHeight="1">
      <c r="A477" s="132">
        <v>475</v>
      </c>
      <c r="B477" s="133" t="s">
        <v>400</v>
      </c>
      <c r="C477" s="133" t="s">
        <v>3283</v>
      </c>
      <c r="D477" s="133" t="s">
        <v>3284</v>
      </c>
      <c r="E477" s="134" t="s">
        <v>3285</v>
      </c>
      <c r="F477" s="134" t="s">
        <v>425</v>
      </c>
      <c r="G477" s="135" t="s">
        <v>3286</v>
      </c>
      <c r="H477" s="136" t="s">
        <v>3287</v>
      </c>
      <c r="I477" s="136" t="s">
        <v>3288</v>
      </c>
      <c r="J477" s="133" t="s">
        <v>466</v>
      </c>
      <c r="K477" s="136" t="s">
        <v>3289</v>
      </c>
      <c r="L477" s="137">
        <v>300000000</v>
      </c>
      <c r="M477" s="138">
        <v>225000000</v>
      </c>
      <c r="N477" s="138">
        <v>20000000</v>
      </c>
      <c r="O477" s="139">
        <v>17000000</v>
      </c>
      <c r="P477" s="133" t="s">
        <v>409</v>
      </c>
      <c r="Q477" s="133" t="s">
        <v>429</v>
      </c>
      <c r="R477" s="133"/>
      <c r="S477" s="133"/>
      <c r="T477" s="134" t="s">
        <v>410</v>
      </c>
      <c r="U477" s="133" t="s">
        <v>410</v>
      </c>
      <c r="V477" s="133"/>
      <c r="W477" s="133" t="s">
        <v>411</v>
      </c>
      <c r="X477" s="133" t="s">
        <v>412</v>
      </c>
      <c r="Y477" s="133" t="s">
        <v>412</v>
      </c>
      <c r="Z477" s="141"/>
      <c r="AA477" s="141" t="s">
        <v>412</v>
      </c>
      <c r="AB477" s="141"/>
      <c r="AC477" s="141"/>
      <c r="AD477" s="133"/>
      <c r="AE477" s="142"/>
      <c r="AF477" s="133"/>
      <c r="AG477" s="133"/>
      <c r="AH477" s="133"/>
      <c r="AI477" s="133"/>
      <c r="AJ477" s="133"/>
      <c r="AK477" s="133"/>
      <c r="AL477" s="133"/>
      <c r="AM477" s="133" t="s">
        <v>414</v>
      </c>
      <c r="AN477" s="133" t="s">
        <v>414</v>
      </c>
      <c r="AO477" s="143"/>
    </row>
    <row r="478" spans="1:41" ht="15" customHeight="1">
      <c r="A478" s="144">
        <v>476</v>
      </c>
      <c r="B478" s="59" t="s">
        <v>400</v>
      </c>
      <c r="C478" s="59" t="s">
        <v>3290</v>
      </c>
      <c r="D478" s="59" t="s">
        <v>3291</v>
      </c>
      <c r="E478" s="145" t="s">
        <v>3292</v>
      </c>
      <c r="F478" s="165" t="s">
        <v>425</v>
      </c>
      <c r="G478" s="146" t="s">
        <v>3293</v>
      </c>
      <c r="H478" s="147" t="s">
        <v>3294</v>
      </c>
      <c r="I478" s="147" t="s">
        <v>3294</v>
      </c>
      <c r="J478" s="59" t="s">
        <v>420</v>
      </c>
      <c r="K478" s="147" t="s">
        <v>1024</v>
      </c>
      <c r="L478" s="148">
        <v>100000000</v>
      </c>
      <c r="M478" s="149">
        <v>75000000</v>
      </c>
      <c r="N478" s="149">
        <v>10000000</v>
      </c>
      <c r="O478" s="150">
        <v>8500000</v>
      </c>
      <c r="P478" s="59" t="s">
        <v>409</v>
      </c>
      <c r="Q478" s="59" t="s">
        <v>429</v>
      </c>
      <c r="R478" s="59"/>
      <c r="S478" s="59" t="s">
        <v>430</v>
      </c>
      <c r="T478" s="145" t="s">
        <v>410</v>
      </c>
      <c r="U478" s="59" t="s">
        <v>410</v>
      </c>
      <c r="V478" s="59"/>
      <c r="W478" s="59" t="s">
        <v>411</v>
      </c>
      <c r="X478" s="59" t="s">
        <v>412</v>
      </c>
      <c r="Y478" s="59" t="s">
        <v>412</v>
      </c>
      <c r="Z478" s="152"/>
      <c r="AA478" s="152"/>
      <c r="AB478" s="152"/>
      <c r="AC478" s="152"/>
      <c r="AD478" s="59"/>
      <c r="AE478" s="153"/>
      <c r="AF478" s="59"/>
      <c r="AG478" s="59" t="s">
        <v>413</v>
      </c>
      <c r="AH478" s="59"/>
      <c r="AI478" s="59"/>
      <c r="AJ478" s="59" t="s">
        <v>422</v>
      </c>
      <c r="AK478" s="59"/>
      <c r="AL478" s="59"/>
      <c r="AM478" s="59" t="s">
        <v>414</v>
      </c>
      <c r="AN478" s="59" t="s">
        <v>414</v>
      </c>
      <c r="AO478" s="57" t="s">
        <v>414</v>
      </c>
    </row>
    <row r="479" spans="1:41" ht="15" customHeight="1">
      <c r="A479" s="132">
        <v>477</v>
      </c>
      <c r="B479" s="133" t="s">
        <v>400</v>
      </c>
      <c r="C479" s="133" t="s">
        <v>3295</v>
      </c>
      <c r="D479" s="133" t="s">
        <v>3296</v>
      </c>
      <c r="E479" s="134" t="s">
        <v>3297</v>
      </c>
      <c r="F479" s="158" t="s">
        <v>485</v>
      </c>
      <c r="G479" s="135" t="s">
        <v>3298</v>
      </c>
      <c r="H479" s="136" t="s">
        <v>3299</v>
      </c>
      <c r="I479" s="136" t="s">
        <v>3299</v>
      </c>
      <c r="J479" s="133" t="s">
        <v>488</v>
      </c>
      <c r="K479" s="136" t="s">
        <v>3300</v>
      </c>
      <c r="L479" s="137">
        <v>300000000</v>
      </c>
      <c r="M479" s="138">
        <v>225000000</v>
      </c>
      <c r="N479" s="138">
        <v>40000000</v>
      </c>
      <c r="O479" s="139">
        <v>34000000</v>
      </c>
      <c r="P479" s="133" t="s">
        <v>409</v>
      </c>
      <c r="Q479" s="133"/>
      <c r="R479" s="133"/>
      <c r="S479" s="133"/>
      <c r="T479" s="134" t="s">
        <v>410</v>
      </c>
      <c r="U479" s="133" t="s">
        <v>410</v>
      </c>
      <c r="V479" s="133" t="s">
        <v>410</v>
      </c>
      <c r="W479" s="133" t="s">
        <v>411</v>
      </c>
      <c r="X479" s="133" t="s">
        <v>412</v>
      </c>
      <c r="Y479" s="140" t="s">
        <v>412</v>
      </c>
      <c r="Z479" s="141"/>
      <c r="AA479" s="141"/>
      <c r="AB479" s="141"/>
      <c r="AC479" s="141"/>
      <c r="AD479" s="133" t="s">
        <v>412</v>
      </c>
      <c r="AE479" s="142"/>
      <c r="AF479" s="133"/>
      <c r="AG479" s="133"/>
      <c r="AH479" s="133"/>
      <c r="AI479" s="133"/>
      <c r="AJ479" s="133" t="s">
        <v>422</v>
      </c>
      <c r="AK479" s="133"/>
      <c r="AL479" s="133"/>
      <c r="AM479" s="133" t="s">
        <v>414</v>
      </c>
      <c r="AN479" s="133"/>
      <c r="AO479" s="143"/>
    </row>
    <row r="480" spans="1:41" ht="15" customHeight="1">
      <c r="A480" s="144">
        <v>478</v>
      </c>
      <c r="B480" s="59" t="s">
        <v>400</v>
      </c>
      <c r="C480" s="59" t="s">
        <v>3301</v>
      </c>
      <c r="D480" s="59" t="s">
        <v>3302</v>
      </c>
      <c r="E480" s="145" t="s">
        <v>3303</v>
      </c>
      <c r="F480" s="145" t="s">
        <v>322</v>
      </c>
      <c r="G480" s="146" t="s">
        <v>3304</v>
      </c>
      <c r="H480" s="147" t="s">
        <v>3305</v>
      </c>
      <c r="I480" s="147" t="s">
        <v>3305</v>
      </c>
      <c r="J480" s="59" t="s">
        <v>542</v>
      </c>
      <c r="K480" s="147" t="s">
        <v>3306</v>
      </c>
      <c r="L480" s="148">
        <v>800000000</v>
      </c>
      <c r="M480" s="149">
        <v>600000000</v>
      </c>
      <c r="N480" s="149">
        <v>10000000</v>
      </c>
      <c r="O480" s="150">
        <v>8500000</v>
      </c>
      <c r="P480" s="59" t="s">
        <v>408</v>
      </c>
      <c r="Q480" s="59" t="s">
        <v>409</v>
      </c>
      <c r="R480" s="59"/>
      <c r="S480" s="59"/>
      <c r="T480" s="145" t="s">
        <v>410</v>
      </c>
      <c r="U480" s="59" t="s">
        <v>410</v>
      </c>
      <c r="V480" s="59"/>
      <c r="W480" s="59" t="s">
        <v>411</v>
      </c>
      <c r="X480" s="59" t="s">
        <v>412</v>
      </c>
      <c r="Y480" s="151" t="s">
        <v>412</v>
      </c>
      <c r="Z480" s="152"/>
      <c r="AA480" s="152"/>
      <c r="AB480" s="152"/>
      <c r="AC480" s="152"/>
      <c r="AD480" s="59"/>
      <c r="AE480" s="153"/>
      <c r="AF480" s="59"/>
      <c r="AG480" s="59"/>
      <c r="AH480" s="59"/>
      <c r="AI480" s="59"/>
      <c r="AJ480" s="59"/>
      <c r="AK480" s="59"/>
      <c r="AL480" s="59"/>
      <c r="AM480" s="59" t="s">
        <v>414</v>
      </c>
      <c r="AN480" s="59" t="s">
        <v>414</v>
      </c>
      <c r="AO480" s="57" t="s">
        <v>414</v>
      </c>
    </row>
    <row r="481" spans="1:41" ht="15" customHeight="1">
      <c r="A481" s="132">
        <v>479</v>
      </c>
      <c r="B481" s="140" t="s">
        <v>400</v>
      </c>
      <c r="C481" s="133" t="s">
        <v>3307</v>
      </c>
      <c r="D481" s="133" t="s">
        <v>3308</v>
      </c>
      <c r="E481" s="134" t="s">
        <v>3309</v>
      </c>
      <c r="F481" s="134" t="s">
        <v>322</v>
      </c>
      <c r="G481" s="135" t="s">
        <v>3310</v>
      </c>
      <c r="H481" s="178" t="s">
        <v>3311</v>
      </c>
      <c r="I481" s="178" t="s">
        <v>3311</v>
      </c>
      <c r="J481" s="133" t="s">
        <v>420</v>
      </c>
      <c r="K481" s="154" t="s">
        <v>3312</v>
      </c>
      <c r="L481" s="137">
        <v>400000000</v>
      </c>
      <c r="M481" s="138">
        <v>300000000</v>
      </c>
      <c r="N481" s="138">
        <v>10000000</v>
      </c>
      <c r="O481" s="139">
        <v>8500000</v>
      </c>
      <c r="P481" s="140" t="s">
        <v>408</v>
      </c>
      <c r="Q481" s="140" t="s">
        <v>409</v>
      </c>
      <c r="R481" s="140"/>
      <c r="S481" s="133"/>
      <c r="T481" s="134" t="s">
        <v>410</v>
      </c>
      <c r="U481" s="133" t="s">
        <v>410</v>
      </c>
      <c r="V481" s="140"/>
      <c r="W481" s="133" t="s">
        <v>411</v>
      </c>
      <c r="X481" s="133" t="s">
        <v>412</v>
      </c>
      <c r="Y481" s="140" t="s">
        <v>412</v>
      </c>
      <c r="Z481" s="141"/>
      <c r="AA481" s="141"/>
      <c r="AB481" s="142" t="s">
        <v>412</v>
      </c>
      <c r="AC481" s="141"/>
      <c r="AD481" s="133" t="s">
        <v>412</v>
      </c>
      <c r="AE481" s="142"/>
      <c r="AF481" s="142"/>
      <c r="AG481" s="133" t="s">
        <v>413</v>
      </c>
      <c r="AH481" s="133"/>
      <c r="AI481" s="140"/>
      <c r="AJ481" s="140"/>
      <c r="AK481" s="133" t="s">
        <v>432</v>
      </c>
      <c r="AL481" s="140"/>
      <c r="AM481" s="140"/>
      <c r="AN481" s="133" t="s">
        <v>414</v>
      </c>
      <c r="AO481" s="161"/>
    </row>
    <row r="482" spans="1:41" ht="15" customHeight="1">
      <c r="A482" s="144">
        <v>480</v>
      </c>
      <c r="B482" s="59" t="s">
        <v>400</v>
      </c>
      <c r="C482" s="59" t="s">
        <v>3313</v>
      </c>
      <c r="D482" s="59" t="s">
        <v>3314</v>
      </c>
      <c r="E482" s="145" t="s">
        <v>3315</v>
      </c>
      <c r="F482" s="165" t="s">
        <v>322</v>
      </c>
      <c r="G482" s="146" t="s">
        <v>3316</v>
      </c>
      <c r="H482" s="147" t="s">
        <v>3317</v>
      </c>
      <c r="I482" s="147" t="s">
        <v>3317</v>
      </c>
      <c r="J482" s="59" t="s">
        <v>730</v>
      </c>
      <c r="K482" s="147" t="s">
        <v>731</v>
      </c>
      <c r="L482" s="148">
        <v>300000000</v>
      </c>
      <c r="M482" s="149">
        <v>225000000</v>
      </c>
      <c r="N482" s="149">
        <v>10000000</v>
      </c>
      <c r="O482" s="150">
        <v>8500000</v>
      </c>
      <c r="P482" s="59" t="s">
        <v>408</v>
      </c>
      <c r="Q482" s="59" t="s">
        <v>409</v>
      </c>
      <c r="R482" s="59"/>
      <c r="S482" s="59"/>
      <c r="T482" s="145" t="s">
        <v>410</v>
      </c>
      <c r="U482" s="59" t="s">
        <v>410</v>
      </c>
      <c r="V482" s="59"/>
      <c r="W482" s="59" t="s">
        <v>411</v>
      </c>
      <c r="X482" s="59" t="s">
        <v>412</v>
      </c>
      <c r="Y482" s="151" t="s">
        <v>412</v>
      </c>
      <c r="Z482" s="152"/>
      <c r="AA482" s="152"/>
      <c r="AB482" s="152"/>
      <c r="AC482" s="153" t="s">
        <v>412</v>
      </c>
      <c r="AD482" s="59"/>
      <c r="AE482" s="153"/>
      <c r="AF482" s="59" t="s">
        <v>412</v>
      </c>
      <c r="AG482" s="59"/>
      <c r="AH482" s="59"/>
      <c r="AI482" s="59"/>
      <c r="AJ482" s="59"/>
      <c r="AK482" s="59" t="s">
        <v>432</v>
      </c>
      <c r="AL482" s="59"/>
      <c r="AM482" s="59" t="s">
        <v>414</v>
      </c>
      <c r="AN482" s="59" t="s">
        <v>414</v>
      </c>
      <c r="AO482" s="57" t="s">
        <v>414</v>
      </c>
    </row>
    <row r="483" spans="1:41" ht="15" customHeight="1">
      <c r="A483" s="132">
        <v>481</v>
      </c>
      <c r="B483" s="133" t="s">
        <v>400</v>
      </c>
      <c r="C483" s="133" t="s">
        <v>3318</v>
      </c>
      <c r="D483" s="133">
        <v>2068191490</v>
      </c>
      <c r="E483" s="134" t="s">
        <v>3319</v>
      </c>
      <c r="F483" s="134" t="s">
        <v>322</v>
      </c>
      <c r="G483" s="135" t="s">
        <v>3320</v>
      </c>
      <c r="H483" s="136" t="s">
        <v>3321</v>
      </c>
      <c r="I483" s="136" t="s">
        <v>3321</v>
      </c>
      <c r="J483" s="133" t="s">
        <v>521</v>
      </c>
      <c r="K483" s="136" t="s">
        <v>3322</v>
      </c>
      <c r="L483" s="137">
        <v>300000000</v>
      </c>
      <c r="M483" s="138">
        <v>225000000</v>
      </c>
      <c r="N483" s="138">
        <v>20000000</v>
      </c>
      <c r="O483" s="139">
        <v>17000000</v>
      </c>
      <c r="P483" s="133" t="s">
        <v>408</v>
      </c>
      <c r="Q483" s="133" t="s">
        <v>409</v>
      </c>
      <c r="R483" s="133"/>
      <c r="S483" s="133"/>
      <c r="T483" s="134" t="s">
        <v>410</v>
      </c>
      <c r="U483" s="133" t="s">
        <v>410</v>
      </c>
      <c r="V483" s="133"/>
      <c r="W483" s="133" t="s">
        <v>411</v>
      </c>
      <c r="X483" s="133" t="s">
        <v>412</v>
      </c>
      <c r="Y483" s="140" t="s">
        <v>412</v>
      </c>
      <c r="Z483" s="141"/>
      <c r="AA483" s="141"/>
      <c r="AB483" s="141"/>
      <c r="AC483" s="141"/>
      <c r="AD483" s="133" t="s">
        <v>412</v>
      </c>
      <c r="AE483" s="142"/>
      <c r="AF483" s="133"/>
      <c r="AG483" s="133"/>
      <c r="AH483" s="133"/>
      <c r="AI483" s="133"/>
      <c r="AJ483" s="133"/>
      <c r="AK483" s="133" t="s">
        <v>432</v>
      </c>
      <c r="AL483" s="133"/>
      <c r="AM483" s="133" t="s">
        <v>414</v>
      </c>
      <c r="AN483" s="133" t="s">
        <v>414</v>
      </c>
      <c r="AO483" s="143" t="s">
        <v>414</v>
      </c>
    </row>
    <row r="484" spans="1:41" ht="15" customHeight="1">
      <c r="A484" s="144">
        <v>482</v>
      </c>
      <c r="B484" s="151" t="s">
        <v>400</v>
      </c>
      <c r="C484" s="59" t="s">
        <v>3323</v>
      </c>
      <c r="D484" s="145" t="s">
        <v>3324</v>
      </c>
      <c r="E484" s="145" t="s">
        <v>3325</v>
      </c>
      <c r="F484" s="145" t="s">
        <v>425</v>
      </c>
      <c r="G484" s="146" t="s">
        <v>3326</v>
      </c>
      <c r="H484" s="157" t="s">
        <v>3327</v>
      </c>
      <c r="I484" s="157" t="s">
        <v>3327</v>
      </c>
      <c r="J484" s="59" t="s">
        <v>420</v>
      </c>
      <c r="K484" s="157" t="s">
        <v>3328</v>
      </c>
      <c r="L484" s="148">
        <v>300000000</v>
      </c>
      <c r="M484" s="149">
        <v>225000000</v>
      </c>
      <c r="N484" s="149">
        <v>10000000</v>
      </c>
      <c r="O484" s="150">
        <v>8500000</v>
      </c>
      <c r="P484" s="151" t="s">
        <v>409</v>
      </c>
      <c r="Q484" s="151" t="s">
        <v>429</v>
      </c>
      <c r="R484" s="151"/>
      <c r="S484" s="59"/>
      <c r="T484" s="145" t="s">
        <v>410</v>
      </c>
      <c r="U484" s="59" t="s">
        <v>410</v>
      </c>
      <c r="V484" s="151"/>
      <c r="W484" s="59" t="s">
        <v>411</v>
      </c>
      <c r="X484" s="59" t="s">
        <v>412</v>
      </c>
      <c r="Y484" s="59" t="s">
        <v>412</v>
      </c>
      <c r="Z484" s="152"/>
      <c r="AA484" s="152" t="s">
        <v>412</v>
      </c>
      <c r="AB484" s="153" t="s">
        <v>412</v>
      </c>
      <c r="AC484" s="152"/>
      <c r="AD484" s="59"/>
      <c r="AE484" s="153"/>
      <c r="AF484" s="152"/>
      <c r="AG484" s="59"/>
      <c r="AH484" s="59"/>
      <c r="AI484" s="59"/>
      <c r="AJ484" s="59"/>
      <c r="AK484" s="59"/>
      <c r="AL484" s="59" t="s">
        <v>433</v>
      </c>
      <c r="AM484" s="59" t="s">
        <v>414</v>
      </c>
      <c r="AN484" s="59" t="s">
        <v>414</v>
      </c>
      <c r="AO484" s="57" t="s">
        <v>414</v>
      </c>
    </row>
    <row r="485" spans="1:41" ht="15" customHeight="1">
      <c r="A485" s="132">
        <v>483</v>
      </c>
      <c r="B485" s="133" t="s">
        <v>400</v>
      </c>
      <c r="C485" s="133" t="s">
        <v>3329</v>
      </c>
      <c r="D485" s="133" t="s">
        <v>3330</v>
      </c>
      <c r="E485" s="134" t="s">
        <v>3331</v>
      </c>
      <c r="F485" s="158" t="s">
        <v>322</v>
      </c>
      <c r="G485" s="135" t="s">
        <v>3332</v>
      </c>
      <c r="H485" s="136" t="s">
        <v>3333</v>
      </c>
      <c r="I485" s="136" t="s">
        <v>3334</v>
      </c>
      <c r="J485" s="133" t="s">
        <v>643</v>
      </c>
      <c r="K485" s="136" t="s">
        <v>3335</v>
      </c>
      <c r="L485" s="137">
        <v>800000000</v>
      </c>
      <c r="M485" s="138">
        <v>600000000</v>
      </c>
      <c r="N485" s="138">
        <v>40000000</v>
      </c>
      <c r="O485" s="139">
        <v>34000000</v>
      </c>
      <c r="P485" s="133" t="s">
        <v>408</v>
      </c>
      <c r="Q485" s="133" t="s">
        <v>409</v>
      </c>
      <c r="R485" s="133"/>
      <c r="S485" s="133"/>
      <c r="T485" s="134" t="s">
        <v>410</v>
      </c>
      <c r="U485" s="133" t="s">
        <v>410</v>
      </c>
      <c r="V485" s="133"/>
      <c r="W485" s="133" t="s">
        <v>411</v>
      </c>
      <c r="X485" s="133" t="s">
        <v>412</v>
      </c>
      <c r="Y485" s="140" t="s">
        <v>412</v>
      </c>
      <c r="Z485" s="141"/>
      <c r="AA485" s="141" t="s">
        <v>412</v>
      </c>
      <c r="AB485" s="142" t="s">
        <v>412</v>
      </c>
      <c r="AC485" s="141"/>
      <c r="AD485" s="133"/>
      <c r="AE485" s="142"/>
      <c r="AF485" s="133" t="s">
        <v>412</v>
      </c>
      <c r="AG485" s="133"/>
      <c r="AH485" s="133"/>
      <c r="AI485" s="133"/>
      <c r="AJ485" s="133" t="s">
        <v>422</v>
      </c>
      <c r="AK485" s="133"/>
      <c r="AL485" s="133" t="s">
        <v>433</v>
      </c>
      <c r="AM485" s="133" t="s">
        <v>414</v>
      </c>
      <c r="AN485" s="133" t="s">
        <v>414</v>
      </c>
      <c r="AO485" s="143"/>
    </row>
    <row r="486" spans="1:41" ht="15" customHeight="1">
      <c r="A486" s="179">
        <v>484</v>
      </c>
      <c r="B486" s="55" t="s">
        <v>400</v>
      </c>
      <c r="C486" s="55" t="s">
        <v>3336</v>
      </c>
      <c r="D486" s="55" t="s">
        <v>3337</v>
      </c>
      <c r="E486" s="180" t="s">
        <v>3338</v>
      </c>
      <c r="F486" s="180" t="s">
        <v>485</v>
      </c>
      <c r="G486" s="181" t="s">
        <v>3339</v>
      </c>
      <c r="H486" s="182" t="s">
        <v>3340</v>
      </c>
      <c r="I486" s="182" t="s">
        <v>3340</v>
      </c>
      <c r="J486" s="55" t="s">
        <v>420</v>
      </c>
      <c r="K486" s="182" t="s">
        <v>3341</v>
      </c>
      <c r="L486" s="183">
        <v>800000000</v>
      </c>
      <c r="M486" s="184">
        <v>600000000</v>
      </c>
      <c r="N486" s="184">
        <v>10000000</v>
      </c>
      <c r="O486" s="185">
        <v>8500000</v>
      </c>
      <c r="P486" s="55" t="s">
        <v>409</v>
      </c>
      <c r="Q486" s="55"/>
      <c r="R486" s="55"/>
      <c r="S486" s="55"/>
      <c r="T486" s="180" t="s">
        <v>410</v>
      </c>
      <c r="U486" s="55" t="s">
        <v>410</v>
      </c>
      <c r="V486" s="55"/>
      <c r="W486" s="55" t="s">
        <v>411</v>
      </c>
      <c r="X486" s="55" t="s">
        <v>412</v>
      </c>
      <c r="Y486" s="56" t="s">
        <v>412</v>
      </c>
      <c r="Z486" s="186"/>
      <c r="AA486" s="186"/>
      <c r="AB486" s="186"/>
      <c r="AC486" s="186"/>
      <c r="AD486" s="187" t="s">
        <v>412</v>
      </c>
      <c r="AE486" s="188" t="s">
        <v>412</v>
      </c>
      <c r="AF486" s="55"/>
      <c r="AG486" s="55" t="s">
        <v>431</v>
      </c>
      <c r="AH486" s="55"/>
      <c r="AI486" s="55"/>
      <c r="AJ486" s="55"/>
      <c r="AK486" s="55"/>
      <c r="AL486" s="55"/>
      <c r="AM486" s="55" t="s">
        <v>414</v>
      </c>
      <c r="AN486" s="55" t="s">
        <v>414</v>
      </c>
      <c r="AO486" s="50" t="s">
        <v>414</v>
      </c>
    </row>
    <row r="487" spans="1:41">
      <c r="AB487" s="64"/>
    </row>
    <row r="490" spans="1:41">
      <c r="AG490" s="64"/>
    </row>
    <row r="667" spans="162:170" ht="24">
      <c r="FF667" s="47" ph="1"/>
      <c r="FG667" s="47" ph="1"/>
      <c r="FH667" s="47" ph="1"/>
      <c r="FI667" s="47" ph="1"/>
      <c r="FJ667" s="47" ph="1"/>
      <c r="FK667" s="47" ph="1"/>
      <c r="FL667" s="47" ph="1"/>
      <c r="FM667" s="47" ph="1"/>
      <c r="FN667" s="47" ph="1"/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EBA0B-B919-4B61-AD41-A500A21CCC27}">
  <dimension ref="C1:BN35"/>
  <sheetViews>
    <sheetView showGridLines="0" workbookViewId="0"/>
  </sheetViews>
  <sheetFormatPr defaultColWidth="9" defaultRowHeight="16.5"/>
  <cols>
    <col min="1" max="2" width="2.375" style="66" customWidth="1"/>
    <col min="3" max="4" width="2.25" style="66" customWidth="1"/>
    <col min="5" max="65" width="2.375" style="66" customWidth="1"/>
    <col min="66" max="66" width="5.875" style="66" customWidth="1"/>
    <col min="67" max="81" width="2.375" style="66" customWidth="1"/>
    <col min="82" max="129" width="2.25" style="66" customWidth="1"/>
    <col min="130" max="16384" width="9" style="66"/>
  </cols>
  <sheetData>
    <row r="1" spans="3:66" ht="17.25" thickBot="1"/>
    <row r="2" spans="3:66" ht="15" customHeight="1" thickTop="1"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9"/>
    </row>
    <row r="3" spans="3:66" ht="15" customHeight="1">
      <c r="C3" s="70"/>
      <c r="BH3" s="71"/>
    </row>
    <row r="4" spans="3:66" ht="20.25">
      <c r="C4" s="70"/>
      <c r="F4" s="550" t="s">
        <v>3342</v>
      </c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550"/>
      <c r="U4" s="550"/>
      <c r="V4" s="550"/>
      <c r="W4" s="550"/>
      <c r="X4" s="550"/>
      <c r="Y4" s="550"/>
      <c r="Z4" s="550"/>
      <c r="AA4" s="550"/>
      <c r="AB4" s="550"/>
      <c r="AC4" s="550"/>
      <c r="AD4" s="550"/>
      <c r="AE4" s="550"/>
      <c r="AF4" s="550"/>
      <c r="AG4" s="550"/>
      <c r="AH4" s="550"/>
      <c r="AI4" s="550"/>
      <c r="AJ4" s="550"/>
      <c r="AK4" s="550"/>
      <c r="AL4" s="550"/>
      <c r="AM4" s="550"/>
      <c r="AN4" s="550"/>
      <c r="AO4" s="550"/>
      <c r="AP4" s="550"/>
      <c r="AQ4" s="550"/>
      <c r="AR4" s="550"/>
      <c r="AS4" s="550"/>
      <c r="AT4" s="550"/>
      <c r="AU4" s="550"/>
      <c r="AV4" s="550"/>
      <c r="AW4" s="550"/>
      <c r="AX4" s="550"/>
      <c r="AY4" s="550"/>
      <c r="AZ4" s="550"/>
      <c r="BA4" s="550"/>
      <c r="BB4" s="550"/>
      <c r="BC4" s="550"/>
      <c r="BD4" s="550"/>
      <c r="BE4" s="550"/>
      <c r="BH4" s="71"/>
      <c r="BM4" s="80" t="s">
        <v>3343</v>
      </c>
      <c r="BN4" s="80"/>
    </row>
    <row r="5" spans="3:66" ht="20.25">
      <c r="C5" s="7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550"/>
      <c r="AK5" s="550"/>
      <c r="AL5" s="550"/>
      <c r="AM5" s="550"/>
      <c r="AN5" s="550"/>
      <c r="AO5" s="550"/>
      <c r="AP5" s="550"/>
      <c r="AQ5" s="550"/>
      <c r="AR5" s="550"/>
      <c r="AS5" s="550"/>
      <c r="AT5" s="550"/>
      <c r="AU5" s="550"/>
      <c r="AV5" s="550"/>
      <c r="AW5" s="550"/>
      <c r="AX5" s="550"/>
      <c r="AY5" s="550"/>
      <c r="AZ5" s="550"/>
      <c r="BA5" s="550"/>
      <c r="BB5" s="550"/>
      <c r="BC5" s="550"/>
      <c r="BD5" s="550"/>
      <c r="BE5" s="550"/>
      <c r="BH5" s="71"/>
      <c r="BM5" s="80"/>
      <c r="BN5" s="80"/>
    </row>
    <row r="6" spans="3:66" ht="20.25">
      <c r="C6" s="70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550"/>
      <c r="W6" s="550"/>
      <c r="X6" s="550"/>
      <c r="Y6" s="550"/>
      <c r="Z6" s="550"/>
      <c r="AA6" s="550"/>
      <c r="AB6" s="550"/>
      <c r="AC6" s="550"/>
      <c r="AD6" s="550"/>
      <c r="AE6" s="550"/>
      <c r="AF6" s="550"/>
      <c r="AG6" s="550"/>
      <c r="AH6" s="550"/>
      <c r="AI6" s="550"/>
      <c r="AJ6" s="550"/>
      <c r="AK6" s="550"/>
      <c r="AL6" s="550"/>
      <c r="AM6" s="550"/>
      <c r="AN6" s="550"/>
      <c r="AO6" s="550"/>
      <c r="AP6" s="550"/>
      <c r="AQ6" s="550"/>
      <c r="AR6" s="550"/>
      <c r="AS6" s="550"/>
      <c r="AT6" s="550"/>
      <c r="AU6" s="550"/>
      <c r="AV6" s="550"/>
      <c r="AW6" s="550"/>
      <c r="AX6" s="550"/>
      <c r="AY6" s="550"/>
      <c r="AZ6" s="550"/>
      <c r="BA6" s="550"/>
      <c r="BB6" s="550"/>
      <c r="BC6" s="550"/>
      <c r="BD6" s="550"/>
      <c r="BE6" s="550"/>
      <c r="BH6" s="71"/>
      <c r="BM6" s="80" t="s">
        <v>3344</v>
      </c>
      <c r="BN6" s="80"/>
    </row>
    <row r="7" spans="3:66" ht="20.25">
      <c r="C7" s="70"/>
      <c r="F7" s="550"/>
      <c r="G7" s="550"/>
      <c r="H7" s="550"/>
      <c r="I7" s="550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550"/>
      <c r="U7" s="550"/>
      <c r="V7" s="550"/>
      <c r="W7" s="550"/>
      <c r="X7" s="550"/>
      <c r="Y7" s="550"/>
      <c r="Z7" s="550"/>
      <c r="AA7" s="550"/>
      <c r="AB7" s="550"/>
      <c r="AC7" s="550"/>
      <c r="AD7" s="550"/>
      <c r="AE7" s="550"/>
      <c r="AF7" s="550"/>
      <c r="AG7" s="550"/>
      <c r="AH7" s="550"/>
      <c r="AI7" s="550"/>
      <c r="AJ7" s="550"/>
      <c r="AK7" s="550"/>
      <c r="AL7" s="550"/>
      <c r="AM7" s="550"/>
      <c r="AN7" s="550"/>
      <c r="AO7" s="550"/>
      <c r="AP7" s="550"/>
      <c r="AQ7" s="550"/>
      <c r="AR7" s="550"/>
      <c r="AS7" s="550"/>
      <c r="AT7" s="550"/>
      <c r="AU7" s="550"/>
      <c r="AV7" s="550"/>
      <c r="AW7" s="550"/>
      <c r="AX7" s="550"/>
      <c r="AY7" s="550"/>
      <c r="AZ7" s="550"/>
      <c r="BA7" s="550"/>
      <c r="BB7" s="550"/>
      <c r="BC7" s="550"/>
      <c r="BD7" s="550"/>
      <c r="BE7" s="550"/>
      <c r="BH7" s="71"/>
      <c r="BM7" s="80"/>
      <c r="BN7" s="80"/>
    </row>
    <row r="8" spans="3:66" ht="20.25">
      <c r="C8" s="7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50"/>
      <c r="AE8" s="550"/>
      <c r="AF8" s="550"/>
      <c r="AG8" s="550"/>
      <c r="AH8" s="550"/>
      <c r="AI8" s="550"/>
      <c r="AJ8" s="550"/>
      <c r="AK8" s="550"/>
      <c r="AL8" s="550"/>
      <c r="AM8" s="550"/>
      <c r="AN8" s="550"/>
      <c r="AO8" s="550"/>
      <c r="AP8" s="550"/>
      <c r="AQ8" s="550"/>
      <c r="AR8" s="550"/>
      <c r="AS8" s="550"/>
      <c r="AT8" s="550"/>
      <c r="AU8" s="550"/>
      <c r="AV8" s="550"/>
      <c r="AW8" s="550"/>
      <c r="AX8" s="550"/>
      <c r="AY8" s="550"/>
      <c r="AZ8" s="550"/>
      <c r="BA8" s="550"/>
      <c r="BB8" s="550"/>
      <c r="BC8" s="550"/>
      <c r="BD8" s="550"/>
      <c r="BE8" s="550"/>
      <c r="BH8" s="71"/>
      <c r="BM8" s="80" t="s">
        <v>3345</v>
      </c>
      <c r="BN8" s="80"/>
    </row>
    <row r="9" spans="3:66" ht="38.25">
      <c r="C9" s="70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H9" s="71"/>
      <c r="BM9" s="80"/>
      <c r="BN9" s="80"/>
    </row>
    <row r="10" spans="3:66" ht="20.25">
      <c r="C10" s="70"/>
      <c r="J10" s="73"/>
      <c r="BH10" s="71"/>
      <c r="BM10" s="80" t="s">
        <v>3346</v>
      </c>
      <c r="BN10" s="80"/>
    </row>
    <row r="11" spans="3:66" ht="26.25">
      <c r="C11" s="70"/>
      <c r="F11" s="551" t="s">
        <v>313</v>
      </c>
      <c r="G11" s="552"/>
      <c r="H11" s="552"/>
      <c r="I11" s="552"/>
      <c r="J11" s="552"/>
      <c r="K11" s="552"/>
      <c r="L11" s="552"/>
      <c r="M11" s="552"/>
      <c r="N11" s="552"/>
      <c r="O11" s="552"/>
      <c r="BH11" s="71"/>
    </row>
    <row r="12" spans="3:66" ht="20.25">
      <c r="C12" s="70"/>
      <c r="F12" s="74"/>
      <c r="BH12" s="71"/>
    </row>
    <row r="13" spans="3:66" ht="15" customHeight="1">
      <c r="C13" s="70"/>
      <c r="F13" s="633" t="s">
        <v>314</v>
      </c>
      <c r="G13" s="633"/>
      <c r="H13" s="633"/>
      <c r="I13" s="633"/>
      <c r="J13" s="633"/>
      <c r="K13" s="634"/>
      <c r="L13" s="634"/>
      <c r="M13" s="634"/>
      <c r="N13" s="634"/>
      <c r="O13" s="634"/>
      <c r="P13" s="634"/>
      <c r="Q13" s="634"/>
      <c r="R13" s="634"/>
      <c r="S13" s="634"/>
      <c r="T13" s="634"/>
      <c r="U13" s="634"/>
      <c r="V13" s="634"/>
      <c r="W13" s="634"/>
      <c r="X13" s="634"/>
      <c r="Y13" s="633" t="s">
        <v>316</v>
      </c>
      <c r="Z13" s="633"/>
      <c r="AA13" s="633"/>
      <c r="AB13" s="633"/>
      <c r="AC13" s="633"/>
      <c r="AD13" s="635"/>
      <c r="AE13" s="635"/>
      <c r="AF13" s="635"/>
      <c r="AG13" s="635"/>
      <c r="AH13" s="635"/>
      <c r="AI13" s="635"/>
      <c r="AJ13" s="635"/>
      <c r="AK13" s="635"/>
      <c r="AL13" s="635"/>
      <c r="AM13" s="635"/>
      <c r="AN13" s="635"/>
      <c r="AO13" s="635"/>
      <c r="AP13" s="635"/>
      <c r="AQ13" s="635"/>
      <c r="AR13" s="635"/>
      <c r="AS13" s="635"/>
      <c r="AT13"/>
      <c r="AU13"/>
      <c r="AV13"/>
      <c r="AW13"/>
      <c r="AX13"/>
      <c r="AY13"/>
      <c r="AZ13"/>
      <c r="BA13"/>
      <c r="BB13"/>
      <c r="BC13"/>
      <c r="BD13"/>
      <c r="BE13"/>
      <c r="BH13" s="71"/>
    </row>
    <row r="14" spans="3:66" ht="15" customHeight="1">
      <c r="C14" s="70"/>
      <c r="F14" s="633"/>
      <c r="G14" s="633"/>
      <c r="H14" s="633"/>
      <c r="I14" s="633"/>
      <c r="J14" s="633"/>
      <c r="K14" s="634"/>
      <c r="L14" s="634"/>
      <c r="M14" s="634"/>
      <c r="N14" s="634"/>
      <c r="O14" s="634"/>
      <c r="P14" s="634"/>
      <c r="Q14" s="634"/>
      <c r="R14" s="634"/>
      <c r="S14" s="634"/>
      <c r="T14" s="634"/>
      <c r="U14" s="634"/>
      <c r="V14" s="634"/>
      <c r="W14" s="634"/>
      <c r="X14" s="634"/>
      <c r="Y14" s="633"/>
      <c r="Z14" s="633"/>
      <c r="AA14" s="633"/>
      <c r="AB14" s="633"/>
      <c r="AC14" s="633"/>
      <c r="AD14" s="635"/>
      <c r="AE14" s="635"/>
      <c r="AF14" s="635"/>
      <c r="AG14" s="635"/>
      <c r="AH14" s="635"/>
      <c r="AI14" s="635"/>
      <c r="AJ14" s="635"/>
      <c r="AK14" s="635"/>
      <c r="AL14" s="635"/>
      <c r="AM14" s="635"/>
      <c r="AN14" s="635"/>
      <c r="AO14" s="635"/>
      <c r="AP14" s="635"/>
      <c r="AQ14" s="635"/>
      <c r="AR14" s="635"/>
      <c r="AS14" s="635"/>
      <c r="AT14"/>
      <c r="AU14"/>
      <c r="AV14"/>
      <c r="AW14"/>
      <c r="AX14"/>
      <c r="AY14"/>
      <c r="AZ14"/>
      <c r="BA14"/>
      <c r="BB14"/>
      <c r="BC14"/>
      <c r="BD14"/>
      <c r="BE14"/>
      <c r="BH14" s="71"/>
    </row>
    <row r="15" spans="3:66" ht="15" customHeight="1">
      <c r="C15" s="70"/>
      <c r="F15" s="633" t="s">
        <v>324</v>
      </c>
      <c r="G15" s="633"/>
      <c r="H15" s="633"/>
      <c r="I15" s="633"/>
      <c r="J15" s="633"/>
      <c r="K15" s="635"/>
      <c r="L15" s="635"/>
      <c r="M15" s="635"/>
      <c r="N15" s="635"/>
      <c r="O15" s="635"/>
      <c r="P15" s="635"/>
      <c r="Q15" s="635"/>
      <c r="R15" s="635"/>
      <c r="S15" s="635"/>
      <c r="T15" s="635"/>
      <c r="U15" s="635"/>
      <c r="V15" s="635"/>
      <c r="W15" s="635"/>
      <c r="X15" s="635"/>
      <c r="Y15" s="633" t="s">
        <v>321</v>
      </c>
      <c r="Z15" s="633"/>
      <c r="AA15" s="633"/>
      <c r="AB15" s="633"/>
      <c r="AC15" s="633"/>
      <c r="AD15" s="635"/>
      <c r="AE15" s="635"/>
      <c r="AF15" s="635"/>
      <c r="AG15" s="635"/>
      <c r="AH15" s="635"/>
      <c r="AI15" s="635"/>
      <c r="AJ15" s="635"/>
      <c r="AK15" s="635"/>
      <c r="AL15" s="635"/>
      <c r="AM15" s="635"/>
      <c r="AN15" s="635"/>
      <c r="AO15" s="635"/>
      <c r="AP15" s="635"/>
      <c r="AQ15" s="635"/>
      <c r="AR15" s="635"/>
      <c r="AS15" s="635"/>
      <c r="AT15"/>
      <c r="AU15"/>
      <c r="AV15"/>
      <c r="AW15"/>
      <c r="AX15"/>
      <c r="AY15"/>
      <c r="AZ15"/>
      <c r="BA15"/>
      <c r="BB15"/>
      <c r="BC15"/>
      <c r="BD15"/>
      <c r="BE15"/>
      <c r="BH15" s="71"/>
    </row>
    <row r="16" spans="3:66" ht="15" customHeight="1">
      <c r="C16" s="70"/>
      <c r="F16" s="633"/>
      <c r="G16" s="633"/>
      <c r="H16" s="633"/>
      <c r="I16" s="633"/>
      <c r="J16" s="633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  <c r="W16" s="635"/>
      <c r="X16" s="635"/>
      <c r="Y16" s="633"/>
      <c r="Z16" s="633"/>
      <c r="AA16" s="633"/>
      <c r="AB16" s="633"/>
      <c r="AC16" s="633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5"/>
      <c r="AR16" s="635"/>
      <c r="AS16" s="635"/>
      <c r="AT16"/>
      <c r="AU16"/>
      <c r="AV16"/>
      <c r="AW16"/>
      <c r="AX16"/>
      <c r="AY16"/>
      <c r="AZ16"/>
      <c r="BA16"/>
      <c r="BB16"/>
      <c r="BC16"/>
      <c r="BD16"/>
      <c r="BE16"/>
      <c r="BH16" s="71"/>
    </row>
    <row r="17" spans="3:60">
      <c r="C17" s="70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H17" s="71"/>
    </row>
    <row r="18" spans="3:60" hidden="1">
      <c r="C18" s="70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H18" s="71"/>
    </row>
    <row r="19" spans="3:60">
      <c r="C19" s="70"/>
      <c r="BH19" s="71"/>
    </row>
    <row r="20" spans="3:60" ht="26.25">
      <c r="C20" s="70"/>
      <c r="F20" s="551" t="s">
        <v>325</v>
      </c>
      <c r="G20" s="552"/>
      <c r="H20" s="552"/>
      <c r="I20" s="552"/>
      <c r="J20" s="552"/>
      <c r="K20" s="552"/>
      <c r="L20" s="552"/>
      <c r="M20" s="552"/>
      <c r="N20" s="552"/>
      <c r="O20" s="552"/>
      <c r="BH20" s="71"/>
    </row>
    <row r="21" spans="3:60" ht="20.25">
      <c r="C21" s="70"/>
      <c r="F21" s="74"/>
      <c r="BH21" s="71"/>
    </row>
    <row r="22" spans="3:60" ht="19.5">
      <c r="C22" s="70"/>
      <c r="F22" s="75" t="s">
        <v>5085</v>
      </c>
      <c r="BH22" s="71"/>
    </row>
    <row r="23" spans="3:60" ht="19.5">
      <c r="C23" s="70"/>
      <c r="F23" s="624" t="s">
        <v>328</v>
      </c>
      <c r="G23" s="624"/>
      <c r="H23" s="624"/>
      <c r="I23" s="624"/>
      <c r="J23" s="624"/>
      <c r="K23" s="624"/>
      <c r="L23" s="624"/>
      <c r="M23" s="624"/>
      <c r="N23" s="624"/>
      <c r="O23" s="624"/>
      <c r="P23" s="624" t="s">
        <v>329</v>
      </c>
      <c r="Q23" s="624"/>
      <c r="R23" s="624"/>
      <c r="S23" s="624"/>
      <c r="T23" s="624"/>
      <c r="U23" s="624"/>
      <c r="V23" s="624"/>
      <c r="W23" s="624"/>
      <c r="X23" s="624" t="s">
        <v>330</v>
      </c>
      <c r="Y23" s="624"/>
      <c r="Z23" s="624"/>
      <c r="AA23" s="624"/>
      <c r="AB23" s="624"/>
      <c r="AC23" s="624"/>
      <c r="AD23" s="624"/>
      <c r="AE23" s="624"/>
      <c r="AF23" s="624"/>
      <c r="AG23" s="624"/>
      <c r="BH23" s="71"/>
    </row>
    <row r="24" spans="3:60" ht="19.5">
      <c r="C24" s="70"/>
      <c r="F24" s="625" t="s">
        <v>337</v>
      </c>
      <c r="G24" s="625"/>
      <c r="H24" s="625"/>
      <c r="I24" s="625"/>
      <c r="J24" s="625"/>
      <c r="K24" s="625"/>
      <c r="L24" s="625"/>
      <c r="M24" s="625"/>
      <c r="N24" s="625"/>
      <c r="O24" s="625"/>
      <c r="P24" s="626"/>
      <c r="Q24" s="626"/>
      <c r="R24" s="626"/>
      <c r="S24" s="626"/>
      <c r="T24" s="626"/>
      <c r="U24" s="626"/>
      <c r="V24" s="626"/>
      <c r="W24" s="626"/>
      <c r="X24" s="629"/>
      <c r="Y24" s="630"/>
      <c r="Z24" s="630"/>
      <c r="AA24" s="630"/>
      <c r="AB24" s="630"/>
      <c r="AC24" s="630"/>
      <c r="AD24" s="630"/>
      <c r="AE24" s="630"/>
      <c r="AF24" s="630"/>
      <c r="AG24" s="631"/>
      <c r="BH24" s="71"/>
    </row>
    <row r="25" spans="3:60" ht="20.25">
      <c r="C25" s="70"/>
      <c r="F25" s="74"/>
      <c r="BH25" s="71"/>
    </row>
    <row r="26" spans="3:60" ht="19.5">
      <c r="C26" s="70"/>
      <c r="F26" s="75" t="s">
        <v>5086</v>
      </c>
      <c r="BH26" s="71"/>
    </row>
    <row r="27" spans="3:60" ht="19.5">
      <c r="C27" s="70"/>
      <c r="F27" s="632" t="s">
        <v>328</v>
      </c>
      <c r="G27" s="632"/>
      <c r="H27" s="632"/>
      <c r="I27" s="632"/>
      <c r="J27" s="632"/>
      <c r="K27" s="632"/>
      <c r="L27" s="632"/>
      <c r="M27" s="632"/>
      <c r="N27" s="632"/>
      <c r="O27" s="632"/>
      <c r="P27" s="632" t="s">
        <v>329</v>
      </c>
      <c r="Q27" s="632"/>
      <c r="R27" s="632"/>
      <c r="S27" s="632"/>
      <c r="T27" s="632"/>
      <c r="U27" s="632"/>
      <c r="V27" s="632"/>
      <c r="W27" s="632"/>
      <c r="X27" s="632" t="s">
        <v>330</v>
      </c>
      <c r="Y27" s="632"/>
      <c r="Z27" s="632"/>
      <c r="AA27" s="632"/>
      <c r="AB27" s="632"/>
      <c r="AC27" s="632"/>
      <c r="AD27" s="632"/>
      <c r="AE27" s="632"/>
      <c r="AF27" s="632"/>
      <c r="AG27" s="632"/>
      <c r="BH27" s="71"/>
    </row>
    <row r="28" spans="3:60" ht="19.5">
      <c r="C28" s="70"/>
      <c r="F28" s="625" t="s">
        <v>331</v>
      </c>
      <c r="G28" s="625"/>
      <c r="H28" s="625"/>
      <c r="I28" s="625"/>
      <c r="J28" s="625"/>
      <c r="K28" s="625"/>
      <c r="L28" s="625"/>
      <c r="M28" s="625"/>
      <c r="N28" s="625"/>
      <c r="O28" s="625"/>
      <c r="P28" s="628"/>
      <c r="Q28" s="628"/>
      <c r="R28" s="628"/>
      <c r="S28" s="628"/>
      <c r="T28" s="628"/>
      <c r="U28" s="628"/>
      <c r="V28" s="628"/>
      <c r="W28" s="628"/>
      <c r="X28" s="627"/>
      <c r="Y28" s="627"/>
      <c r="Z28" s="627"/>
      <c r="AA28" s="627"/>
      <c r="AB28" s="627"/>
      <c r="AC28" s="627"/>
      <c r="AD28" s="627"/>
      <c r="AE28" s="627"/>
      <c r="AF28" s="627"/>
      <c r="AG28" s="627"/>
      <c r="BH28" s="71"/>
    </row>
    <row r="29" spans="3:60" ht="19.5">
      <c r="C29" s="70"/>
      <c r="F29" s="625" t="s">
        <v>333</v>
      </c>
      <c r="G29" s="625"/>
      <c r="H29" s="625"/>
      <c r="I29" s="625"/>
      <c r="J29" s="625"/>
      <c r="K29" s="625"/>
      <c r="L29" s="625"/>
      <c r="M29" s="625"/>
      <c r="N29" s="625"/>
      <c r="O29" s="625"/>
      <c r="P29" s="628"/>
      <c r="Q29" s="628"/>
      <c r="R29" s="628"/>
      <c r="S29" s="628"/>
      <c r="T29" s="628"/>
      <c r="U29" s="628"/>
      <c r="V29" s="628"/>
      <c r="W29" s="628"/>
      <c r="X29" s="627"/>
      <c r="Y29" s="627"/>
      <c r="Z29" s="627"/>
      <c r="AA29" s="627"/>
      <c r="AB29" s="627"/>
      <c r="AC29" s="627"/>
      <c r="AD29" s="627"/>
      <c r="AE29" s="627"/>
      <c r="AF29" s="627"/>
      <c r="AG29" s="627"/>
      <c r="BH29" s="71"/>
    </row>
    <row r="30" spans="3:60" ht="20.25">
      <c r="C30" s="70"/>
      <c r="F30" s="74"/>
      <c r="BH30" s="71"/>
    </row>
    <row r="31" spans="3:60" ht="19.5">
      <c r="C31" s="70"/>
      <c r="F31" s="75" t="s">
        <v>3347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H31" s="71"/>
    </row>
    <row r="32" spans="3:60" ht="19.5">
      <c r="C32" s="70"/>
      <c r="F32" s="624" t="s">
        <v>328</v>
      </c>
      <c r="G32" s="624"/>
      <c r="H32" s="624"/>
      <c r="I32" s="624"/>
      <c r="J32" s="624"/>
      <c r="K32" s="624"/>
      <c r="L32" s="624"/>
      <c r="M32" s="624"/>
      <c r="N32" s="624"/>
      <c r="O32" s="624"/>
      <c r="P32" s="624" t="s">
        <v>329</v>
      </c>
      <c r="Q32" s="624"/>
      <c r="R32" s="624"/>
      <c r="S32" s="624"/>
      <c r="T32" s="624"/>
      <c r="U32" s="624"/>
      <c r="V32" s="624"/>
      <c r="W32" s="624"/>
      <c r="X32" s="624" t="s">
        <v>330</v>
      </c>
      <c r="Y32" s="624"/>
      <c r="Z32" s="624"/>
      <c r="AA32" s="624"/>
      <c r="AB32" s="624"/>
      <c r="AC32" s="624"/>
      <c r="AD32" s="624"/>
      <c r="AE32" s="624"/>
      <c r="AF32" s="624"/>
      <c r="AG32" s="624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H32" s="71"/>
    </row>
    <row r="33" spans="3:60" ht="19.5">
      <c r="C33" s="70"/>
      <c r="F33" s="625" t="s">
        <v>332</v>
      </c>
      <c r="G33" s="625"/>
      <c r="H33" s="625"/>
      <c r="I33" s="625"/>
      <c r="J33" s="625"/>
      <c r="K33" s="625"/>
      <c r="L33" s="625"/>
      <c r="M33" s="625"/>
      <c r="N33" s="625"/>
      <c r="O33" s="625"/>
      <c r="P33" s="626"/>
      <c r="Q33" s="626"/>
      <c r="R33" s="626"/>
      <c r="S33" s="626"/>
      <c r="T33" s="626"/>
      <c r="U33" s="626"/>
      <c r="V33" s="626"/>
      <c r="W33" s="626"/>
      <c r="X33" s="627"/>
      <c r="Y33" s="627"/>
      <c r="Z33" s="627"/>
      <c r="AA33" s="627"/>
      <c r="AB33" s="627"/>
      <c r="AC33" s="627"/>
      <c r="AD33" s="627"/>
      <c r="AE33" s="627"/>
      <c r="AF33" s="627"/>
      <c r="AG33" s="627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H33" s="71"/>
    </row>
    <row r="34" spans="3:60" ht="17.25" thickBot="1">
      <c r="C34" s="77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9"/>
    </row>
    <row r="35" spans="3:60" ht="17.25" thickTop="1"/>
  </sheetData>
  <mergeCells count="32">
    <mergeCell ref="F23:O23"/>
    <mergeCell ref="P23:W23"/>
    <mergeCell ref="X23:AG23"/>
    <mergeCell ref="F4:BE8"/>
    <mergeCell ref="F11:O11"/>
    <mergeCell ref="F13:J14"/>
    <mergeCell ref="K13:X14"/>
    <mergeCell ref="Y13:AC14"/>
    <mergeCell ref="AD13:AS14"/>
    <mergeCell ref="F15:J16"/>
    <mergeCell ref="K15:X16"/>
    <mergeCell ref="Y15:AC16"/>
    <mergeCell ref="AD15:AS16"/>
    <mergeCell ref="F20:O20"/>
    <mergeCell ref="F24:O24"/>
    <mergeCell ref="P24:W24"/>
    <mergeCell ref="X24:AG24"/>
    <mergeCell ref="F27:O27"/>
    <mergeCell ref="P27:W27"/>
    <mergeCell ref="X27:AG27"/>
    <mergeCell ref="F28:O28"/>
    <mergeCell ref="P28:W28"/>
    <mergeCell ref="X28:AG28"/>
    <mergeCell ref="F29:O29"/>
    <mergeCell ref="P29:W29"/>
    <mergeCell ref="X29:AG29"/>
    <mergeCell ref="F32:O32"/>
    <mergeCell ref="P32:W32"/>
    <mergeCell ref="X32:AG32"/>
    <mergeCell ref="F33:O33"/>
    <mergeCell ref="P33:W33"/>
    <mergeCell ref="X33:AG33"/>
  </mergeCells>
  <phoneticPr fontId="3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16C1-55D7-43FC-81F9-6176F1CF57D8}">
  <sheetPr codeName="Sheet16"/>
  <dimension ref="A1:FH668"/>
  <sheetViews>
    <sheetView showGridLines="0" zoomScaleNormal="100" workbookViewId="0"/>
  </sheetViews>
  <sheetFormatPr defaultColWidth="9" defaultRowHeight="13.5"/>
  <cols>
    <col min="1" max="1" width="10.625" style="48" customWidth="1"/>
    <col min="2" max="2" width="20.625" style="47" customWidth="1"/>
    <col min="3" max="3" width="20.625" style="49" customWidth="1"/>
    <col min="4" max="5" width="20.625" style="60" customWidth="1"/>
    <col min="6" max="6" width="20.625" style="61" customWidth="1"/>
    <col min="7" max="7" width="20.625" style="47" customWidth="1"/>
    <col min="8" max="8" width="20.625" style="62" customWidth="1"/>
    <col min="9" max="10" width="22.5" style="47" customWidth="1"/>
    <col min="11" max="12" width="20.75" style="47" customWidth="1"/>
    <col min="13" max="14" width="20.625" style="47" customWidth="1"/>
    <col min="15" max="18" width="13.375" style="47" customWidth="1"/>
    <col min="19" max="27" width="16.625" style="47" customWidth="1"/>
    <col min="28" max="16384" width="9" style="47"/>
  </cols>
  <sheetData>
    <row r="1" spans="1:27"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</row>
    <row r="2" spans="1:27">
      <c r="A2" s="81" t="s">
        <v>3348</v>
      </c>
      <c r="B2" s="81"/>
      <c r="C2" s="81"/>
      <c r="D2" s="81"/>
      <c r="E2" s="81"/>
      <c r="F2" s="81"/>
      <c r="G2" s="81" t="s">
        <v>3349</v>
      </c>
      <c r="H2" s="81"/>
      <c r="I2" s="47" t="s">
        <v>3350</v>
      </c>
    </row>
    <row r="3" spans="1:27" ht="38.25" customHeight="1">
      <c r="A3" s="82" t="s">
        <v>360</v>
      </c>
      <c r="B3" s="82" t="s">
        <v>361</v>
      </c>
      <c r="C3" s="82" t="s">
        <v>362</v>
      </c>
      <c r="D3" s="82" t="s">
        <v>363</v>
      </c>
      <c r="E3" s="82" t="s">
        <v>364</v>
      </c>
      <c r="F3" s="83" t="s">
        <v>365</v>
      </c>
      <c r="G3" s="82" t="s">
        <v>368</v>
      </c>
      <c r="H3" s="83" t="s">
        <v>4872</v>
      </c>
      <c r="I3" s="82" t="s">
        <v>370</v>
      </c>
      <c r="J3" s="82" t="s">
        <v>371</v>
      </c>
      <c r="K3" s="82" t="s">
        <v>372</v>
      </c>
      <c r="L3" s="82" t="s">
        <v>373</v>
      </c>
      <c r="M3" s="82" t="s">
        <v>3351</v>
      </c>
      <c r="N3" s="82" t="s">
        <v>381</v>
      </c>
      <c r="O3" s="82" t="s">
        <v>3352</v>
      </c>
      <c r="P3" s="82" t="s">
        <v>3353</v>
      </c>
      <c r="Q3" s="82" t="s">
        <v>3354</v>
      </c>
      <c r="R3" s="82" t="s">
        <v>377</v>
      </c>
      <c r="S3" s="82" t="s">
        <v>382</v>
      </c>
      <c r="T3" s="82" t="s">
        <v>383</v>
      </c>
      <c r="U3" s="82" t="s">
        <v>384</v>
      </c>
      <c r="V3" s="229" t="s">
        <v>4873</v>
      </c>
      <c r="W3" s="229" t="s">
        <v>4874</v>
      </c>
      <c r="X3" s="229" t="s">
        <v>4875</v>
      </c>
      <c r="Y3" s="229" t="s">
        <v>4876</v>
      </c>
      <c r="Z3" s="229" t="s">
        <v>4877</v>
      </c>
      <c r="AA3" s="229" t="s">
        <v>4878</v>
      </c>
    </row>
    <row r="4" spans="1:27" ht="15" customHeight="1">
      <c r="A4" s="84">
        <v>1</v>
      </c>
      <c r="B4" s="84" t="s">
        <v>400</v>
      </c>
      <c r="C4" s="84" t="s">
        <v>3355</v>
      </c>
      <c r="D4" s="85" t="s">
        <v>1475</v>
      </c>
      <c r="E4" s="85" t="s">
        <v>425</v>
      </c>
      <c r="F4" s="86" t="s">
        <v>1476</v>
      </c>
      <c r="G4" s="84" t="s">
        <v>452</v>
      </c>
      <c r="H4" s="87" t="s">
        <v>1479</v>
      </c>
      <c r="I4" s="88">
        <v>200000000</v>
      </c>
      <c r="J4" s="89">
        <v>150000000</v>
      </c>
      <c r="K4" s="89">
        <v>94460548</v>
      </c>
      <c r="L4" s="90">
        <v>1728057</v>
      </c>
      <c r="M4" s="91" t="s">
        <v>410</v>
      </c>
      <c r="N4" s="84" t="s">
        <v>411</v>
      </c>
      <c r="O4" s="50" t="s">
        <v>408</v>
      </c>
      <c r="P4" s="50"/>
      <c r="Q4" s="50"/>
      <c r="R4" s="50"/>
      <c r="S4" s="50" t="s">
        <v>412</v>
      </c>
      <c r="T4" s="52" t="s">
        <v>412</v>
      </c>
      <c r="U4" s="53"/>
      <c r="V4" s="53"/>
      <c r="W4" s="53"/>
      <c r="X4" s="53"/>
      <c r="Y4" s="50"/>
      <c r="Z4" s="54"/>
      <c r="AA4" s="50" t="s">
        <v>412</v>
      </c>
    </row>
    <row r="5" spans="1:27" ht="15" customHeight="1">
      <c r="A5" s="92">
        <v>2</v>
      </c>
      <c r="B5" s="93" t="s">
        <v>400</v>
      </c>
      <c r="C5" s="93" t="s">
        <v>3356</v>
      </c>
      <c r="D5" s="91" t="s">
        <v>2041</v>
      </c>
      <c r="E5" s="91" t="s">
        <v>322</v>
      </c>
      <c r="F5" s="94" t="s">
        <v>2042</v>
      </c>
      <c r="G5" s="92" t="s">
        <v>521</v>
      </c>
      <c r="H5" s="95" t="s">
        <v>2044</v>
      </c>
      <c r="I5" s="96">
        <v>300000000</v>
      </c>
      <c r="J5" s="97">
        <v>225000000</v>
      </c>
      <c r="K5" s="89">
        <v>75819297</v>
      </c>
      <c r="L5" s="90">
        <v>1156375</v>
      </c>
      <c r="M5" s="91" t="s">
        <v>410</v>
      </c>
      <c r="N5" s="92" t="s">
        <v>411</v>
      </c>
      <c r="O5" s="50" t="s">
        <v>408</v>
      </c>
      <c r="P5" s="50" t="s">
        <v>409</v>
      </c>
      <c r="Q5" s="50"/>
      <c r="R5" s="50"/>
      <c r="S5" s="50" t="s">
        <v>412</v>
      </c>
      <c r="T5" s="52" t="s">
        <v>412</v>
      </c>
      <c r="U5" s="53"/>
      <c r="V5" s="53"/>
      <c r="W5" s="53"/>
      <c r="X5" s="53"/>
      <c r="Y5" s="50"/>
      <c r="Z5" s="54"/>
      <c r="AA5" s="50"/>
    </row>
    <row r="6" spans="1:27" ht="15" customHeight="1">
      <c r="A6" s="84">
        <v>3</v>
      </c>
      <c r="B6" s="98" t="s">
        <v>400</v>
      </c>
      <c r="C6" s="98" t="s">
        <v>1110</v>
      </c>
      <c r="D6" s="85" t="s">
        <v>1112</v>
      </c>
      <c r="E6" s="85" t="s">
        <v>322</v>
      </c>
      <c r="F6" s="87" t="s">
        <v>1113</v>
      </c>
      <c r="G6" s="84" t="s">
        <v>730</v>
      </c>
      <c r="H6" s="87" t="s">
        <v>1115</v>
      </c>
      <c r="I6" s="88">
        <v>100000000</v>
      </c>
      <c r="J6" s="89">
        <v>75000000</v>
      </c>
      <c r="K6" s="89">
        <v>63838459</v>
      </c>
      <c r="L6" s="90">
        <v>9631261</v>
      </c>
      <c r="M6" s="85" t="s">
        <v>410</v>
      </c>
      <c r="N6" s="84" t="s">
        <v>3357</v>
      </c>
      <c r="O6" s="52" t="s">
        <v>409</v>
      </c>
      <c r="P6" s="52" t="s">
        <v>429</v>
      </c>
      <c r="Q6" s="52" t="s">
        <v>4871</v>
      </c>
      <c r="R6" s="50" t="s">
        <v>430</v>
      </c>
      <c r="S6" s="50" t="s">
        <v>412</v>
      </c>
      <c r="T6" s="50" t="s">
        <v>412</v>
      </c>
      <c r="U6" s="53"/>
      <c r="V6" s="53" t="s">
        <v>412</v>
      </c>
      <c r="W6" s="53"/>
      <c r="X6" s="53"/>
      <c r="Y6" s="50"/>
      <c r="Z6" s="54"/>
      <c r="AA6" s="53"/>
    </row>
    <row r="7" spans="1:27" ht="15" customHeight="1">
      <c r="A7" s="92">
        <v>4</v>
      </c>
      <c r="B7" s="92" t="s">
        <v>400</v>
      </c>
      <c r="C7" s="92" t="s">
        <v>3358</v>
      </c>
      <c r="D7" s="91" t="s">
        <v>1593</v>
      </c>
      <c r="E7" s="99" t="s">
        <v>425</v>
      </c>
      <c r="F7" s="94" t="s">
        <v>1594</v>
      </c>
      <c r="G7" s="92" t="s">
        <v>406</v>
      </c>
      <c r="H7" s="95" t="s">
        <v>1597</v>
      </c>
      <c r="I7" s="96">
        <v>300000000</v>
      </c>
      <c r="J7" s="97">
        <v>225000000</v>
      </c>
      <c r="K7" s="89">
        <v>78523410</v>
      </c>
      <c r="L7" s="90">
        <v>1776305</v>
      </c>
      <c r="M7" s="91" t="s">
        <v>3359</v>
      </c>
      <c r="N7" s="92" t="s">
        <v>411</v>
      </c>
      <c r="O7" s="50" t="s">
        <v>409</v>
      </c>
      <c r="P7" s="50" t="s">
        <v>429</v>
      </c>
      <c r="Q7" s="50"/>
      <c r="R7" s="50" t="s">
        <v>430</v>
      </c>
      <c r="S7" s="50" t="s">
        <v>412</v>
      </c>
      <c r="T7" s="50" t="s">
        <v>412</v>
      </c>
      <c r="U7" s="53"/>
      <c r="V7" s="53"/>
      <c r="W7" s="53"/>
      <c r="X7" s="53"/>
      <c r="Y7" s="50"/>
      <c r="Z7" s="54"/>
      <c r="AA7" s="50"/>
    </row>
    <row r="8" spans="1:27" ht="15" customHeight="1">
      <c r="A8" s="84">
        <v>5</v>
      </c>
      <c r="B8" s="84" t="s">
        <v>400</v>
      </c>
      <c r="C8" s="84" t="s">
        <v>3360</v>
      </c>
      <c r="D8" s="85" t="s">
        <v>2427</v>
      </c>
      <c r="E8" s="85" t="s">
        <v>322</v>
      </c>
      <c r="F8" s="86" t="s">
        <v>2428</v>
      </c>
      <c r="G8" s="84" t="s">
        <v>503</v>
      </c>
      <c r="H8" s="87" t="s">
        <v>2430</v>
      </c>
      <c r="I8" s="88">
        <v>100000000</v>
      </c>
      <c r="J8" s="89">
        <v>75000000</v>
      </c>
      <c r="K8" s="89">
        <v>88000295</v>
      </c>
      <c r="L8" s="90">
        <v>8313365</v>
      </c>
      <c r="M8" s="91" t="s">
        <v>3359</v>
      </c>
      <c r="N8" s="84" t="s">
        <v>411</v>
      </c>
      <c r="O8" s="50" t="s">
        <v>408</v>
      </c>
      <c r="P8" s="50" t="s">
        <v>409</v>
      </c>
      <c r="Q8" s="50"/>
      <c r="R8" s="50"/>
      <c r="S8" s="50" t="s">
        <v>412</v>
      </c>
      <c r="T8" s="52" t="s">
        <v>412</v>
      </c>
      <c r="U8" s="53"/>
      <c r="V8" s="53"/>
      <c r="W8" s="53"/>
      <c r="X8" s="54" t="s">
        <v>412</v>
      </c>
      <c r="Y8" s="50"/>
      <c r="Z8" s="54" t="s">
        <v>412</v>
      </c>
      <c r="AA8" s="50"/>
    </row>
    <row r="9" spans="1:27" ht="15" customHeight="1">
      <c r="A9" s="92">
        <v>6</v>
      </c>
      <c r="B9" s="92" t="s">
        <v>400</v>
      </c>
      <c r="C9" s="92" t="s">
        <v>1516</v>
      </c>
      <c r="D9" s="91" t="s">
        <v>1518</v>
      </c>
      <c r="E9" s="91" t="s">
        <v>425</v>
      </c>
      <c r="F9" s="94" t="s">
        <v>1519</v>
      </c>
      <c r="G9" s="92" t="s">
        <v>420</v>
      </c>
      <c r="H9" s="95" t="s">
        <v>1442</v>
      </c>
      <c r="I9" s="96">
        <v>300000000</v>
      </c>
      <c r="J9" s="97">
        <v>225000000</v>
      </c>
      <c r="K9" s="89">
        <v>44218550</v>
      </c>
      <c r="L9" s="90">
        <v>9883663</v>
      </c>
      <c r="M9" s="91" t="s">
        <v>410</v>
      </c>
      <c r="N9" s="92" t="s">
        <v>411</v>
      </c>
      <c r="O9" s="52" t="s">
        <v>408</v>
      </c>
      <c r="P9" s="52" t="s">
        <v>409</v>
      </c>
      <c r="Q9" s="52"/>
      <c r="R9" s="50"/>
      <c r="S9" s="50" t="s">
        <v>412</v>
      </c>
      <c r="T9" s="52" t="s">
        <v>412</v>
      </c>
      <c r="U9" s="53"/>
      <c r="V9" s="53" t="s">
        <v>412</v>
      </c>
      <c r="W9" s="53"/>
      <c r="X9" s="53"/>
      <c r="Y9" s="50"/>
      <c r="Z9" s="54"/>
      <c r="AA9" s="53"/>
    </row>
    <row r="10" spans="1:27" ht="15" customHeight="1">
      <c r="A10" s="84">
        <v>7</v>
      </c>
      <c r="B10" s="84" t="s">
        <v>400</v>
      </c>
      <c r="C10" s="84" t="s">
        <v>3361</v>
      </c>
      <c r="D10" s="85" t="s">
        <v>2839</v>
      </c>
      <c r="E10" s="85" t="s">
        <v>322</v>
      </c>
      <c r="F10" s="86" t="s">
        <v>2840</v>
      </c>
      <c r="G10" s="84" t="s">
        <v>521</v>
      </c>
      <c r="H10" s="87" t="s">
        <v>2842</v>
      </c>
      <c r="I10" s="88">
        <v>600000000</v>
      </c>
      <c r="J10" s="89">
        <v>450000000</v>
      </c>
      <c r="K10" s="89">
        <v>79041622</v>
      </c>
      <c r="L10" s="90">
        <v>8884463</v>
      </c>
      <c r="M10" s="85" t="s">
        <v>410</v>
      </c>
      <c r="N10" s="84" t="s">
        <v>411</v>
      </c>
      <c r="O10" s="50" t="s">
        <v>408</v>
      </c>
      <c r="P10" s="50" t="s">
        <v>409</v>
      </c>
      <c r="Q10" s="50"/>
      <c r="R10" s="50"/>
      <c r="S10" s="50" t="s">
        <v>412</v>
      </c>
      <c r="T10" s="52" t="s">
        <v>412</v>
      </c>
      <c r="U10" s="53"/>
      <c r="V10" s="53"/>
      <c r="W10" s="53"/>
      <c r="X10" s="53"/>
      <c r="Y10" s="50" t="s">
        <v>412</v>
      </c>
      <c r="Z10" s="54"/>
      <c r="AA10" s="50"/>
    </row>
    <row r="11" spans="1:27" ht="15" customHeight="1">
      <c r="A11" s="92">
        <v>8</v>
      </c>
      <c r="B11" s="92" t="s">
        <v>400</v>
      </c>
      <c r="C11" s="91" t="s">
        <v>3362</v>
      </c>
      <c r="D11" s="91" t="s">
        <v>1439</v>
      </c>
      <c r="E11" s="91" t="s">
        <v>322</v>
      </c>
      <c r="F11" s="94" t="s">
        <v>1440</v>
      </c>
      <c r="G11" s="91" t="s">
        <v>535</v>
      </c>
      <c r="H11" s="95" t="s">
        <v>1442</v>
      </c>
      <c r="I11" s="96">
        <v>200000000</v>
      </c>
      <c r="J11" s="97">
        <v>150000000</v>
      </c>
      <c r="K11" s="89">
        <v>57987516</v>
      </c>
      <c r="L11" s="90">
        <v>1028224</v>
      </c>
      <c r="M11" s="91" t="s">
        <v>3359</v>
      </c>
      <c r="N11" s="92" t="s">
        <v>411</v>
      </c>
      <c r="O11" s="52" t="s">
        <v>429</v>
      </c>
      <c r="P11" s="52" t="s">
        <v>408</v>
      </c>
      <c r="Q11" s="52"/>
      <c r="R11" s="50" t="s">
        <v>430</v>
      </c>
      <c r="S11" s="50" t="s">
        <v>412</v>
      </c>
      <c r="T11" s="52" t="s">
        <v>412</v>
      </c>
      <c r="U11" s="52" t="s">
        <v>412</v>
      </c>
      <c r="V11" s="52" t="s">
        <v>412</v>
      </c>
      <c r="W11" s="52"/>
      <c r="X11" s="52"/>
      <c r="Y11" s="50" t="s">
        <v>412</v>
      </c>
      <c r="Z11" s="50"/>
      <c r="AA11" s="50" t="s">
        <v>412</v>
      </c>
    </row>
    <row r="12" spans="1:27" ht="15" customHeight="1">
      <c r="A12" s="84">
        <v>9</v>
      </c>
      <c r="B12" s="98" t="s">
        <v>400</v>
      </c>
      <c r="C12" s="84" t="s">
        <v>3363</v>
      </c>
      <c r="D12" s="85" t="s">
        <v>1901</v>
      </c>
      <c r="E12" s="85" t="s">
        <v>425</v>
      </c>
      <c r="F12" s="86" t="s">
        <v>1902</v>
      </c>
      <c r="G12" s="84" t="s">
        <v>420</v>
      </c>
      <c r="H12" s="100" t="s">
        <v>1904</v>
      </c>
      <c r="I12" s="88">
        <v>900000000</v>
      </c>
      <c r="J12" s="89">
        <v>675000000</v>
      </c>
      <c r="K12" s="89">
        <v>15835954</v>
      </c>
      <c r="L12" s="90">
        <v>9607014</v>
      </c>
      <c r="M12" s="85" t="s">
        <v>410</v>
      </c>
      <c r="N12" s="84" t="s">
        <v>3357</v>
      </c>
      <c r="O12" s="52" t="s">
        <v>408</v>
      </c>
      <c r="P12" s="52" t="s">
        <v>409</v>
      </c>
      <c r="Q12" s="52"/>
      <c r="R12" s="50"/>
      <c r="S12" s="50" t="s">
        <v>412</v>
      </c>
      <c r="T12" s="52" t="s">
        <v>412</v>
      </c>
      <c r="U12" s="53"/>
      <c r="V12" s="53"/>
      <c r="W12" s="53"/>
      <c r="X12" s="54" t="s">
        <v>412</v>
      </c>
      <c r="Y12" s="50" t="s">
        <v>412</v>
      </c>
      <c r="Z12" s="54"/>
      <c r="AA12" s="53"/>
    </row>
    <row r="13" spans="1:27" ht="15" customHeight="1">
      <c r="A13" s="92">
        <v>10</v>
      </c>
      <c r="B13" s="92" t="s">
        <v>400</v>
      </c>
      <c r="C13" s="92" t="s">
        <v>3364</v>
      </c>
      <c r="D13" s="91" t="s">
        <v>2718</v>
      </c>
      <c r="E13" s="91" t="s">
        <v>322</v>
      </c>
      <c r="F13" s="94" t="s">
        <v>2719</v>
      </c>
      <c r="G13" s="92" t="s">
        <v>406</v>
      </c>
      <c r="H13" s="95" t="s">
        <v>2721</v>
      </c>
      <c r="I13" s="96">
        <v>800000000</v>
      </c>
      <c r="J13" s="97">
        <v>600000000</v>
      </c>
      <c r="K13" s="89">
        <v>47360347</v>
      </c>
      <c r="L13" s="90">
        <v>3672694</v>
      </c>
      <c r="M13" s="91" t="s">
        <v>410</v>
      </c>
      <c r="N13" s="92" t="s">
        <v>411</v>
      </c>
      <c r="O13" s="50" t="s">
        <v>409</v>
      </c>
      <c r="P13" s="50" t="s">
        <v>429</v>
      </c>
      <c r="Q13" s="50"/>
      <c r="R13" s="50" t="s">
        <v>430</v>
      </c>
      <c r="S13" s="50" t="s">
        <v>412</v>
      </c>
      <c r="T13" s="52"/>
      <c r="U13" s="52"/>
      <c r="V13" s="52" t="s">
        <v>412</v>
      </c>
      <c r="W13" s="50" t="s">
        <v>412</v>
      </c>
      <c r="X13" s="52"/>
      <c r="Y13" s="50"/>
      <c r="Z13" s="50"/>
      <c r="AA13" s="52"/>
    </row>
    <row r="14" spans="1:27" ht="15" customHeight="1">
      <c r="A14" s="84">
        <v>11</v>
      </c>
      <c r="B14" s="84" t="s">
        <v>400</v>
      </c>
      <c r="C14" s="101" t="s">
        <v>2751</v>
      </c>
      <c r="D14" s="102" t="s">
        <v>2753</v>
      </c>
      <c r="E14" s="85" t="s">
        <v>322</v>
      </c>
      <c r="F14" s="86" t="s">
        <v>2754</v>
      </c>
      <c r="G14" s="85" t="s">
        <v>480</v>
      </c>
      <c r="H14" s="87" t="s">
        <v>2079</v>
      </c>
      <c r="I14" s="88">
        <v>900000000</v>
      </c>
      <c r="J14" s="89">
        <v>675000000</v>
      </c>
      <c r="K14" s="89">
        <v>44839996</v>
      </c>
      <c r="L14" s="90">
        <v>7668377</v>
      </c>
      <c r="M14" s="85" t="s">
        <v>410</v>
      </c>
      <c r="N14" s="84" t="s">
        <v>411</v>
      </c>
      <c r="O14" s="50" t="s">
        <v>409</v>
      </c>
      <c r="P14" s="50"/>
      <c r="Q14" s="50"/>
      <c r="R14" s="50"/>
      <c r="S14" s="50" t="s">
        <v>412</v>
      </c>
      <c r="T14" s="52" t="s">
        <v>412</v>
      </c>
      <c r="U14" s="53"/>
      <c r="V14" s="53"/>
      <c r="W14" s="53"/>
      <c r="X14" s="53"/>
      <c r="Y14" s="50"/>
      <c r="Z14" s="54" t="s">
        <v>412</v>
      </c>
      <c r="AA14" s="50"/>
    </row>
    <row r="15" spans="1:27" ht="15" customHeight="1">
      <c r="A15" s="92">
        <v>12</v>
      </c>
      <c r="B15" s="93" t="s">
        <v>400</v>
      </c>
      <c r="C15" s="91" t="s">
        <v>3365</v>
      </c>
      <c r="D15" s="91" t="s">
        <v>1560</v>
      </c>
      <c r="E15" s="91" t="s">
        <v>571</v>
      </c>
      <c r="F15" s="95" t="s">
        <v>1561</v>
      </c>
      <c r="G15" s="92" t="s">
        <v>406</v>
      </c>
      <c r="H15" s="95" t="s">
        <v>1564</v>
      </c>
      <c r="I15" s="96">
        <v>300000000</v>
      </c>
      <c r="J15" s="97">
        <v>225000000</v>
      </c>
      <c r="K15" s="89">
        <v>74129679</v>
      </c>
      <c r="L15" s="90">
        <v>4488837</v>
      </c>
      <c r="M15" s="91" t="s">
        <v>3359</v>
      </c>
      <c r="N15" s="92" t="s">
        <v>411</v>
      </c>
      <c r="O15" s="50" t="s">
        <v>408</v>
      </c>
      <c r="P15" s="50" t="s">
        <v>409</v>
      </c>
      <c r="Q15" s="50" t="s">
        <v>429</v>
      </c>
      <c r="R15" s="50" t="s">
        <v>430</v>
      </c>
      <c r="S15" s="50"/>
      <c r="T15" s="52"/>
      <c r="U15" s="53" t="s">
        <v>412</v>
      </c>
      <c r="V15" s="53" t="s">
        <v>412</v>
      </c>
      <c r="W15" s="53"/>
      <c r="X15" s="53"/>
      <c r="Y15" s="50" t="s">
        <v>412</v>
      </c>
      <c r="Z15" s="54"/>
      <c r="AA15" s="50" t="s">
        <v>412</v>
      </c>
    </row>
    <row r="16" spans="1:27" ht="15" customHeight="1">
      <c r="A16" s="84">
        <v>13</v>
      </c>
      <c r="B16" s="84" t="s">
        <v>400</v>
      </c>
      <c r="C16" s="84" t="s">
        <v>3366</v>
      </c>
      <c r="D16" s="85" t="s">
        <v>708</v>
      </c>
      <c r="E16" s="85" t="s">
        <v>322</v>
      </c>
      <c r="F16" s="86" t="s">
        <v>709</v>
      </c>
      <c r="G16" s="84" t="s">
        <v>452</v>
      </c>
      <c r="H16" s="87" t="s">
        <v>711</v>
      </c>
      <c r="I16" s="88">
        <v>400000000</v>
      </c>
      <c r="J16" s="89">
        <v>300000000</v>
      </c>
      <c r="K16" s="89">
        <v>88375254</v>
      </c>
      <c r="L16" s="90">
        <v>4917674</v>
      </c>
      <c r="M16" s="85" t="s">
        <v>410</v>
      </c>
      <c r="N16" s="84" t="s">
        <v>411</v>
      </c>
      <c r="O16" s="50" t="s">
        <v>408</v>
      </c>
      <c r="P16" s="50" t="s">
        <v>409</v>
      </c>
      <c r="Q16" s="50" t="s">
        <v>429</v>
      </c>
      <c r="R16" s="50" t="s">
        <v>430</v>
      </c>
      <c r="S16" s="50"/>
      <c r="T16" s="52"/>
      <c r="U16" s="53" t="s">
        <v>412</v>
      </c>
      <c r="V16" s="53" t="s">
        <v>412</v>
      </c>
      <c r="W16" s="53"/>
      <c r="X16" s="53"/>
      <c r="Y16" s="50"/>
      <c r="Z16" s="54"/>
      <c r="AA16" s="54"/>
    </row>
    <row r="17" spans="1:27" ht="15" customHeight="1">
      <c r="A17" s="92">
        <v>14</v>
      </c>
      <c r="B17" s="92" t="s">
        <v>400</v>
      </c>
      <c r="C17" s="92" t="s">
        <v>3367</v>
      </c>
      <c r="D17" s="91" t="s">
        <v>1810</v>
      </c>
      <c r="E17" s="103" t="s">
        <v>425</v>
      </c>
      <c r="F17" s="94" t="s">
        <v>1811</v>
      </c>
      <c r="G17" s="92" t="s">
        <v>643</v>
      </c>
      <c r="H17" s="95" t="s">
        <v>1814</v>
      </c>
      <c r="I17" s="96">
        <v>300000000</v>
      </c>
      <c r="J17" s="97">
        <v>225000000</v>
      </c>
      <c r="K17" s="89">
        <v>71046609</v>
      </c>
      <c r="L17" s="90">
        <v>3880905</v>
      </c>
      <c r="M17" s="91" t="s">
        <v>410</v>
      </c>
      <c r="N17" s="92" t="s">
        <v>411</v>
      </c>
      <c r="O17" s="50" t="s">
        <v>408</v>
      </c>
      <c r="P17" s="50" t="s">
        <v>409</v>
      </c>
      <c r="Q17" s="50"/>
      <c r="R17" s="50"/>
      <c r="S17" s="50" t="s">
        <v>412</v>
      </c>
      <c r="T17" s="52" t="s">
        <v>412</v>
      </c>
      <c r="U17" s="53"/>
      <c r="V17" s="53" t="s">
        <v>412</v>
      </c>
      <c r="W17" s="54" t="s">
        <v>412</v>
      </c>
      <c r="X17" s="53"/>
      <c r="Y17" s="50"/>
      <c r="Z17" s="54"/>
      <c r="AA17" s="50"/>
    </row>
    <row r="18" spans="1:27" ht="15" customHeight="1">
      <c r="A18" s="84">
        <v>15</v>
      </c>
      <c r="B18" s="84" t="s">
        <v>400</v>
      </c>
      <c r="C18" s="84" t="s">
        <v>3368</v>
      </c>
      <c r="D18" s="85" t="s">
        <v>1680</v>
      </c>
      <c r="E18" s="85" t="s">
        <v>485</v>
      </c>
      <c r="F18" s="86" t="s">
        <v>1681</v>
      </c>
      <c r="G18" s="84" t="s">
        <v>521</v>
      </c>
      <c r="H18" s="87" t="s">
        <v>1684</v>
      </c>
      <c r="I18" s="88">
        <v>200000000</v>
      </c>
      <c r="J18" s="89">
        <v>150000000</v>
      </c>
      <c r="K18" s="89">
        <v>95968677</v>
      </c>
      <c r="L18" s="90">
        <v>3458866</v>
      </c>
      <c r="M18" s="85" t="s">
        <v>410</v>
      </c>
      <c r="N18" s="84" t="s">
        <v>3357</v>
      </c>
      <c r="O18" s="50" t="s">
        <v>408</v>
      </c>
      <c r="P18" s="50" t="s">
        <v>409</v>
      </c>
      <c r="Q18" s="50" t="s">
        <v>429</v>
      </c>
      <c r="R18" s="50" t="s">
        <v>430</v>
      </c>
      <c r="S18" s="50"/>
      <c r="T18" s="52"/>
      <c r="U18" s="53" t="s">
        <v>412</v>
      </c>
      <c r="V18" s="53"/>
      <c r="W18" s="53"/>
      <c r="X18" s="53"/>
      <c r="Y18" s="50"/>
      <c r="Z18" s="54" t="s">
        <v>412</v>
      </c>
      <c r="AA18" s="50"/>
    </row>
    <row r="19" spans="1:27" ht="15" customHeight="1">
      <c r="A19" s="92">
        <v>16</v>
      </c>
      <c r="B19" s="93" t="s">
        <v>400</v>
      </c>
      <c r="C19" s="92" t="s">
        <v>3369</v>
      </c>
      <c r="D19" s="91" t="s">
        <v>2152</v>
      </c>
      <c r="E19" s="91" t="s">
        <v>493</v>
      </c>
      <c r="F19" s="94" t="s">
        <v>2153</v>
      </c>
      <c r="G19" s="92" t="s">
        <v>420</v>
      </c>
      <c r="H19" s="104" t="s">
        <v>2155</v>
      </c>
      <c r="I19" s="96">
        <v>800000000</v>
      </c>
      <c r="J19" s="97">
        <v>600000000</v>
      </c>
      <c r="K19" s="89">
        <v>14556448</v>
      </c>
      <c r="L19" s="90">
        <v>9417016</v>
      </c>
      <c r="M19" s="91" t="s">
        <v>410</v>
      </c>
      <c r="N19" s="92" t="s">
        <v>411</v>
      </c>
      <c r="O19" s="50" t="s">
        <v>408</v>
      </c>
      <c r="P19" s="50" t="s">
        <v>409</v>
      </c>
      <c r="Q19" s="50" t="s">
        <v>429</v>
      </c>
      <c r="R19" s="50" t="s">
        <v>430</v>
      </c>
      <c r="S19" s="50"/>
      <c r="T19" s="52"/>
      <c r="U19" s="53" t="s">
        <v>412</v>
      </c>
      <c r="V19" s="53"/>
      <c r="W19" s="54" t="s">
        <v>412</v>
      </c>
      <c r="X19" s="54" t="s">
        <v>412</v>
      </c>
      <c r="Y19" s="50" t="s">
        <v>412</v>
      </c>
      <c r="Z19" s="54"/>
      <c r="AA19" s="54"/>
    </row>
    <row r="20" spans="1:27" ht="15" customHeight="1">
      <c r="A20" s="84">
        <v>17</v>
      </c>
      <c r="B20" s="84" t="s">
        <v>400</v>
      </c>
      <c r="C20" s="84" t="s">
        <v>3370</v>
      </c>
      <c r="D20" s="85" t="s">
        <v>2518</v>
      </c>
      <c r="E20" s="85" t="s">
        <v>322</v>
      </c>
      <c r="F20" s="86" t="s">
        <v>2519</v>
      </c>
      <c r="G20" s="84" t="s">
        <v>521</v>
      </c>
      <c r="H20" s="87" t="s">
        <v>2521</v>
      </c>
      <c r="I20" s="88">
        <v>600000000</v>
      </c>
      <c r="J20" s="89">
        <v>450000000</v>
      </c>
      <c r="K20" s="89">
        <v>37638669</v>
      </c>
      <c r="L20" s="90">
        <v>6667036</v>
      </c>
      <c r="M20" s="85" t="s">
        <v>410</v>
      </c>
      <c r="N20" s="84" t="s">
        <v>411</v>
      </c>
      <c r="O20" s="50" t="s">
        <v>408</v>
      </c>
      <c r="P20" s="50" t="s">
        <v>409</v>
      </c>
      <c r="Q20" s="50" t="s">
        <v>429</v>
      </c>
      <c r="R20" s="50" t="s">
        <v>430</v>
      </c>
      <c r="S20" s="50"/>
      <c r="T20" s="52"/>
      <c r="U20" s="53" t="s">
        <v>412</v>
      </c>
      <c r="V20" s="53"/>
      <c r="W20" s="53"/>
      <c r="X20" s="53"/>
      <c r="Y20" s="50"/>
      <c r="Z20" s="54"/>
      <c r="AA20" s="54"/>
    </row>
    <row r="21" spans="1:27" s="48" customFormat="1" ht="15" customHeight="1">
      <c r="A21" s="92">
        <v>18</v>
      </c>
      <c r="B21" s="93" t="s">
        <v>400</v>
      </c>
      <c r="C21" s="91" t="s">
        <v>3371</v>
      </c>
      <c r="D21" s="91" t="s">
        <v>2493</v>
      </c>
      <c r="E21" s="91" t="s">
        <v>571</v>
      </c>
      <c r="F21" s="95" t="s">
        <v>2494</v>
      </c>
      <c r="G21" s="92" t="s">
        <v>521</v>
      </c>
      <c r="H21" s="95" t="s">
        <v>2496</v>
      </c>
      <c r="I21" s="96">
        <v>900000000</v>
      </c>
      <c r="J21" s="97">
        <v>675000000</v>
      </c>
      <c r="K21" s="89">
        <v>44397746</v>
      </c>
      <c r="L21" s="90">
        <v>7703168</v>
      </c>
      <c r="M21" s="91" t="s">
        <v>3359</v>
      </c>
      <c r="N21" s="84" t="s">
        <v>3357</v>
      </c>
      <c r="O21" s="50" t="s">
        <v>408</v>
      </c>
      <c r="P21" s="50" t="s">
        <v>409</v>
      </c>
      <c r="Q21" s="50"/>
      <c r="R21" s="50"/>
      <c r="S21" s="50" t="s">
        <v>412</v>
      </c>
      <c r="T21" s="52" t="s">
        <v>412</v>
      </c>
      <c r="U21" s="53"/>
      <c r="V21" s="53"/>
      <c r="W21" s="53"/>
      <c r="X21" s="54" t="s">
        <v>412</v>
      </c>
      <c r="Y21" s="50"/>
      <c r="Z21" s="54" t="s">
        <v>412</v>
      </c>
      <c r="AA21" s="50"/>
    </row>
    <row r="22" spans="1:27" ht="15" customHeight="1">
      <c r="A22" s="84">
        <v>19</v>
      </c>
      <c r="B22" s="84" t="s">
        <v>400</v>
      </c>
      <c r="C22" s="84" t="s">
        <v>3372</v>
      </c>
      <c r="D22" s="85" t="s">
        <v>3303</v>
      </c>
      <c r="E22" s="85" t="s">
        <v>322</v>
      </c>
      <c r="F22" s="86" t="s">
        <v>3304</v>
      </c>
      <c r="G22" s="84" t="s">
        <v>542</v>
      </c>
      <c r="H22" s="87" t="s">
        <v>3306</v>
      </c>
      <c r="I22" s="88">
        <v>800000000</v>
      </c>
      <c r="J22" s="89">
        <v>600000000</v>
      </c>
      <c r="K22" s="89">
        <v>38046735</v>
      </c>
      <c r="L22" s="90">
        <v>1612991</v>
      </c>
      <c r="M22" s="85" t="s">
        <v>410</v>
      </c>
      <c r="N22" s="84" t="s">
        <v>411</v>
      </c>
      <c r="O22" s="52" t="s">
        <v>429</v>
      </c>
      <c r="P22" s="52" t="s">
        <v>408</v>
      </c>
      <c r="Q22" s="52"/>
      <c r="R22" s="50" t="s">
        <v>430</v>
      </c>
      <c r="S22" s="50" t="s">
        <v>412</v>
      </c>
      <c r="T22" s="52" t="s">
        <v>412</v>
      </c>
      <c r="U22" s="52" t="s">
        <v>412</v>
      </c>
      <c r="V22" s="52" t="s">
        <v>412</v>
      </c>
      <c r="W22" s="50" t="s">
        <v>412</v>
      </c>
      <c r="X22" s="52"/>
      <c r="Y22" s="51"/>
      <c r="Z22" s="50"/>
      <c r="AA22" s="52"/>
    </row>
    <row r="23" spans="1:27" ht="15" customHeight="1">
      <c r="A23" s="92">
        <v>20</v>
      </c>
      <c r="B23" s="93" t="s">
        <v>400</v>
      </c>
      <c r="C23" s="91" t="s">
        <v>626</v>
      </c>
      <c r="D23" s="91" t="s">
        <v>628</v>
      </c>
      <c r="E23" s="91" t="s">
        <v>571</v>
      </c>
      <c r="F23" s="95" t="s">
        <v>629</v>
      </c>
      <c r="G23" s="92" t="s">
        <v>521</v>
      </c>
      <c r="H23" s="95" t="s">
        <v>631</v>
      </c>
      <c r="I23" s="96">
        <v>300000000</v>
      </c>
      <c r="J23" s="97">
        <v>225000000</v>
      </c>
      <c r="K23" s="89">
        <v>35763379</v>
      </c>
      <c r="L23" s="90">
        <v>4994032</v>
      </c>
      <c r="M23" s="91" t="s">
        <v>3359</v>
      </c>
      <c r="N23" s="92" t="s">
        <v>411</v>
      </c>
      <c r="O23" s="50" t="s">
        <v>409</v>
      </c>
      <c r="P23" s="50"/>
      <c r="Q23" s="50"/>
      <c r="R23" s="50"/>
      <c r="S23" s="50" t="s">
        <v>412</v>
      </c>
      <c r="T23" s="52" t="s">
        <v>412</v>
      </c>
      <c r="U23" s="53"/>
      <c r="V23" s="53" t="s">
        <v>412</v>
      </c>
      <c r="W23" s="53"/>
      <c r="X23" s="53"/>
      <c r="Y23" s="50"/>
      <c r="Z23" s="54" t="s">
        <v>412</v>
      </c>
      <c r="AA23" s="54"/>
    </row>
    <row r="204" spans="135:164" ht="24">
      <c r="EE204" s="47" ph="1"/>
      <c r="EF204" s="47" ph="1"/>
      <c r="EG204" s="47" ph="1"/>
      <c r="EH204" s="47" ph="1"/>
      <c r="EI204" s="47" ph="1"/>
      <c r="EJ204" s="47" ph="1"/>
      <c r="EK204" s="47" ph="1"/>
      <c r="EL204" s="47" ph="1"/>
      <c r="EM204" s="47" ph="1"/>
      <c r="EN204" s="47" ph="1"/>
      <c r="EW204" s="47" ph="1"/>
      <c r="EX204" s="47" ph="1"/>
      <c r="EY204" s="47" ph="1"/>
      <c r="EZ204" s="47" ph="1"/>
      <c r="FA204" s="47" ph="1"/>
      <c r="FB204" s="47" ph="1"/>
      <c r="FC204" s="47" ph="1"/>
      <c r="FD204" s="47" ph="1"/>
      <c r="FE204" s="47" ph="1"/>
      <c r="FF204" s="47" ph="1"/>
      <c r="FG204" s="47" ph="1"/>
      <c r="FH204" s="47" ph="1"/>
    </row>
    <row r="668" spans="135:164" ht="24">
      <c r="EE668" s="47" ph="1"/>
      <c r="EF668" s="47" ph="1"/>
      <c r="EG668" s="47" ph="1"/>
      <c r="EH668" s="47" ph="1"/>
      <c r="EI668" s="47" ph="1"/>
      <c r="EJ668" s="47" ph="1"/>
      <c r="EK668" s="47" ph="1"/>
      <c r="EL668" s="47" ph="1"/>
      <c r="EM668" s="47" ph="1"/>
      <c r="EN668" s="47" ph="1"/>
      <c r="EW668" s="47" ph="1"/>
      <c r="EX668" s="47" ph="1"/>
      <c r="EY668" s="47" ph="1"/>
      <c r="EZ668" s="47" ph="1"/>
      <c r="FA668" s="47" ph="1"/>
      <c r="FB668" s="47" ph="1"/>
      <c r="FC668" s="47" ph="1"/>
      <c r="FD668" s="47" ph="1"/>
      <c r="FE668" s="47" ph="1"/>
      <c r="FF668" s="47" ph="1"/>
      <c r="FG668" s="47" ph="1"/>
      <c r="FH668" s="47" ph="1"/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A9BE8-C78C-450E-8831-147A0F40D66B}">
  <dimension ref="A1:L55"/>
  <sheetViews>
    <sheetView showGridLines="0" workbookViewId="0">
      <selection sqref="A1:XFD3"/>
    </sheetView>
  </sheetViews>
  <sheetFormatPr defaultRowHeight="16.5"/>
  <cols>
    <col min="1" max="1" width="9.125" customWidth="1"/>
    <col min="2" max="11" width="15.625" customWidth="1"/>
    <col min="12" max="12" width="10.25" bestFit="1" customWidth="1"/>
    <col min="13" max="13" width="9.875" bestFit="1" customWidth="1"/>
    <col min="15" max="15" width="9.75" bestFit="1" customWidth="1"/>
  </cols>
  <sheetData>
    <row r="1" spans="1:12" s="438" customFormat="1">
      <c r="A1" s="437" t="s">
        <v>17</v>
      </c>
    </row>
    <row r="2" spans="1:12" s="440" customFormat="1">
      <c r="A2" s="439"/>
    </row>
    <row r="3" spans="1:12" s="442" customFormat="1">
      <c r="A3" s="441"/>
    </row>
    <row r="4" spans="1:12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1:1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2" ht="20.25">
      <c r="A6" s="10"/>
      <c r="B6" s="359" t="s">
        <v>5087</v>
      </c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2">
      <c r="A7" s="10"/>
      <c r="B7" s="360" t="s">
        <v>5088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10" spans="1:12" ht="21.95" customHeight="1">
      <c r="B10" s="361" t="s">
        <v>5089</v>
      </c>
      <c r="C10" s="362">
        <v>42201</v>
      </c>
      <c r="D10" s="361" t="s">
        <v>5090</v>
      </c>
      <c r="E10" s="636"/>
      <c r="F10" s="637"/>
      <c r="G10" s="361" t="s">
        <v>5090</v>
      </c>
      <c r="H10" s="636"/>
      <c r="I10" s="637"/>
      <c r="K10" s="19"/>
    </row>
    <row r="11" spans="1:12" ht="21.95" customHeight="1">
      <c r="B11" s="361" t="s">
        <v>5091</v>
      </c>
      <c r="C11" s="363">
        <f>E24/D24</f>
        <v>0.54216774833333337</v>
      </c>
      <c r="K11" s="364"/>
    </row>
    <row r="12" spans="1:12">
      <c r="E12" s="10"/>
      <c r="F12" s="10"/>
      <c r="G12" s="10"/>
      <c r="H12" s="10"/>
      <c r="I12" s="365"/>
    </row>
    <row r="13" spans="1:12">
      <c r="E13" s="10"/>
      <c r="F13" s="10"/>
      <c r="G13" s="10"/>
      <c r="H13" s="10"/>
      <c r="I13" s="365"/>
    </row>
    <row r="14" spans="1:12" ht="20.25">
      <c r="B14" s="359" t="s">
        <v>5092</v>
      </c>
      <c r="E14" s="10"/>
      <c r="F14" s="10"/>
      <c r="G14" s="10"/>
      <c r="H14" s="10"/>
      <c r="I14" s="365"/>
    </row>
    <row r="15" spans="1:12">
      <c r="E15" s="10"/>
      <c r="F15" s="10"/>
      <c r="G15" s="10"/>
      <c r="H15" s="10"/>
      <c r="I15" s="365"/>
    </row>
    <row r="16" spans="1:12" ht="21.95" customHeight="1">
      <c r="B16" s="638" t="s">
        <v>5093</v>
      </c>
      <c r="C16" s="639"/>
      <c r="D16" s="639"/>
      <c r="E16" s="640"/>
      <c r="F16" s="10"/>
      <c r="G16" s="10"/>
      <c r="H16" s="10"/>
      <c r="I16" s="365"/>
    </row>
    <row r="17" spans="2:12" ht="21.95" customHeight="1">
      <c r="B17" s="361" t="s">
        <v>5094</v>
      </c>
      <c r="C17" s="366">
        <v>42188</v>
      </c>
      <c r="D17" s="361" t="s">
        <v>5095</v>
      </c>
      <c r="E17" s="366">
        <v>42191</v>
      </c>
      <c r="F17" s="10"/>
      <c r="G17" s="10"/>
      <c r="H17" s="10"/>
      <c r="I17" s="365"/>
    </row>
    <row r="18" spans="2:12" ht="21.95" customHeight="1">
      <c r="B18" s="641"/>
      <c r="C18" s="641"/>
      <c r="D18" s="641"/>
      <c r="E18" s="641"/>
      <c r="F18" s="10"/>
      <c r="G18" s="10"/>
      <c r="H18" s="10"/>
      <c r="I18" s="365"/>
    </row>
    <row r="19" spans="2:12">
      <c r="E19" s="10"/>
      <c r="F19" s="10"/>
      <c r="G19" s="10"/>
      <c r="H19" s="10"/>
      <c r="I19" s="365"/>
    </row>
    <row r="20" spans="2:12">
      <c r="E20" s="10"/>
      <c r="F20" s="10"/>
      <c r="G20" s="10"/>
      <c r="H20" s="10"/>
      <c r="I20" s="365"/>
    </row>
    <row r="21" spans="2:12" ht="24">
      <c r="B21" s="367" t="s">
        <v>5096</v>
      </c>
      <c r="E21" s="10"/>
      <c r="F21" s="10"/>
      <c r="G21" s="10"/>
      <c r="H21" s="10"/>
      <c r="I21" s="365"/>
    </row>
    <row r="22" spans="2:12">
      <c r="E22" s="10"/>
      <c r="F22" s="10"/>
      <c r="G22" s="10"/>
      <c r="H22" s="10"/>
      <c r="I22" s="365"/>
    </row>
    <row r="23" spans="2:12" ht="24">
      <c r="B23" s="368" t="s">
        <v>5097</v>
      </c>
      <c r="C23" s="368" t="s">
        <v>5098</v>
      </c>
      <c r="D23" s="368" t="s">
        <v>5099</v>
      </c>
      <c r="E23" s="368" t="s">
        <v>5100</v>
      </c>
      <c r="F23" s="368" t="s">
        <v>5101</v>
      </c>
      <c r="G23" s="369" t="s">
        <v>5102</v>
      </c>
      <c r="H23" s="369" t="s">
        <v>5103</v>
      </c>
      <c r="I23" s="369" t="s">
        <v>5104</v>
      </c>
      <c r="J23" s="369" t="s">
        <v>5105</v>
      </c>
      <c r="L23" s="364"/>
    </row>
    <row r="24" spans="2:12">
      <c r="B24" s="370" t="s">
        <v>5106</v>
      </c>
      <c r="C24" s="371"/>
      <c r="D24" s="372">
        <f>SUM(D25:D55)</f>
        <v>600000000</v>
      </c>
      <c r="E24" s="372">
        <f>SUM(E25:E55)</f>
        <v>325300649</v>
      </c>
      <c r="F24" s="373">
        <f>E24/D24</f>
        <v>0.54216774833333337</v>
      </c>
      <c r="G24" s="373">
        <f t="shared" ref="G24:G55" si="0">E24/H24-1</f>
        <v>-0.32241833516913232</v>
      </c>
      <c r="H24" s="372">
        <f>SUM(H25:H54)</f>
        <v>480090690</v>
      </c>
      <c r="I24" s="372">
        <f>SUM(I25:I55)</f>
        <v>2214</v>
      </c>
      <c r="J24" s="374">
        <f t="shared" ref="J24:J55" si="1">E24/I24</f>
        <v>146928.92908762422</v>
      </c>
    </row>
    <row r="25" spans="2:12">
      <c r="B25" s="375">
        <v>42186</v>
      </c>
      <c r="C25" s="376" t="s">
        <v>283</v>
      </c>
      <c r="D25" s="377">
        <v>30000000</v>
      </c>
      <c r="E25" s="378">
        <v>12713921</v>
      </c>
      <c r="F25" s="379">
        <f>E25/D25</f>
        <v>0.42379736666666667</v>
      </c>
      <c r="G25" s="380">
        <f t="shared" si="0"/>
        <v>-0.45995370881664821</v>
      </c>
      <c r="H25" s="381">
        <v>23542280</v>
      </c>
      <c r="I25" s="382">
        <v>52</v>
      </c>
      <c r="J25" s="383">
        <f t="shared" si="1"/>
        <v>244498.48076923078</v>
      </c>
    </row>
    <row r="26" spans="2:12">
      <c r="B26" s="375">
        <v>42187</v>
      </c>
      <c r="C26" s="376" t="s">
        <v>5107</v>
      </c>
      <c r="D26" s="377">
        <v>29000000</v>
      </c>
      <c r="E26" s="378">
        <v>23842750</v>
      </c>
      <c r="F26" s="379">
        <f t="shared" ref="F26:F55" si="2">E26/D26</f>
        <v>0.82216379310344823</v>
      </c>
      <c r="G26" s="380">
        <f t="shared" si="0"/>
        <v>0.48187246303670506</v>
      </c>
      <c r="H26" s="381">
        <v>16089610</v>
      </c>
      <c r="I26" s="382">
        <v>74</v>
      </c>
      <c r="J26" s="383">
        <f t="shared" si="1"/>
        <v>322199.32432432432</v>
      </c>
    </row>
    <row r="27" spans="2:12">
      <c r="B27" s="375">
        <v>42188</v>
      </c>
      <c r="C27" s="376" t="s">
        <v>5108</v>
      </c>
      <c r="D27" s="377">
        <v>26000000</v>
      </c>
      <c r="E27" s="378">
        <v>15257432</v>
      </c>
      <c r="F27" s="379">
        <f t="shared" si="2"/>
        <v>0.58682430769230765</v>
      </c>
      <c r="G27" s="380">
        <f t="shared" si="0"/>
        <v>-6.0060767503924306E-2</v>
      </c>
      <c r="H27" s="381">
        <v>16232360</v>
      </c>
      <c r="I27" s="382">
        <v>82</v>
      </c>
      <c r="J27" s="383">
        <f t="shared" si="1"/>
        <v>186066.24390243902</v>
      </c>
    </row>
    <row r="28" spans="2:12">
      <c r="B28" s="375">
        <v>42189</v>
      </c>
      <c r="C28" s="384" t="s">
        <v>5109</v>
      </c>
      <c r="D28" s="377">
        <v>20000000</v>
      </c>
      <c r="E28" s="378">
        <v>13826057</v>
      </c>
      <c r="F28" s="379">
        <f t="shared" si="2"/>
        <v>0.69130285000000002</v>
      </c>
      <c r="G28" s="380">
        <f t="shared" si="0"/>
        <v>-5.0181808439236586E-2</v>
      </c>
      <c r="H28" s="381">
        <v>14556530</v>
      </c>
      <c r="I28" s="382">
        <v>88</v>
      </c>
      <c r="J28" s="383">
        <f t="shared" si="1"/>
        <v>157114.28409090909</v>
      </c>
    </row>
    <row r="29" spans="2:12">
      <c r="B29" s="375">
        <v>42190</v>
      </c>
      <c r="C29" s="385" t="s">
        <v>5110</v>
      </c>
      <c r="D29" s="377">
        <v>26000000</v>
      </c>
      <c r="E29" s="378">
        <v>22943200</v>
      </c>
      <c r="F29" s="379">
        <f t="shared" si="2"/>
        <v>0.88243076923076924</v>
      </c>
      <c r="G29" s="380">
        <f t="shared" si="0"/>
        <v>0.69272164810023296</v>
      </c>
      <c r="H29" s="381">
        <v>13554030</v>
      </c>
      <c r="I29" s="382">
        <v>61</v>
      </c>
      <c r="J29" s="383">
        <f t="shared" si="1"/>
        <v>376118.03278688522</v>
      </c>
    </row>
    <row r="30" spans="2:12">
      <c r="B30" s="375">
        <v>42191</v>
      </c>
      <c r="C30" s="376" t="s">
        <v>5111</v>
      </c>
      <c r="D30" s="377">
        <v>34000000</v>
      </c>
      <c r="E30" s="378">
        <v>15399859</v>
      </c>
      <c r="F30" s="379">
        <f t="shared" si="2"/>
        <v>0.45293702941176472</v>
      </c>
      <c r="G30" s="380">
        <f t="shared" si="0"/>
        <v>0.75986522051655947</v>
      </c>
      <c r="H30" s="381">
        <v>8750590</v>
      </c>
      <c r="I30" s="382">
        <v>74</v>
      </c>
      <c r="J30" s="383">
        <f t="shared" si="1"/>
        <v>208106.20270270269</v>
      </c>
    </row>
    <row r="31" spans="2:12">
      <c r="B31" s="375">
        <v>42192</v>
      </c>
      <c r="C31" s="376" t="s">
        <v>5112</v>
      </c>
      <c r="D31" s="377">
        <v>32000000</v>
      </c>
      <c r="E31" s="378">
        <v>13836905</v>
      </c>
      <c r="F31" s="379">
        <f t="shared" si="2"/>
        <v>0.43240328124999999</v>
      </c>
      <c r="G31" s="380">
        <f t="shared" si="0"/>
        <v>0.45248604923601454</v>
      </c>
      <c r="H31" s="381">
        <v>9526360</v>
      </c>
      <c r="I31" s="382">
        <v>56</v>
      </c>
      <c r="J31" s="383">
        <f t="shared" si="1"/>
        <v>247087.58928571429</v>
      </c>
    </row>
    <row r="32" spans="2:12">
      <c r="B32" s="375">
        <v>42193</v>
      </c>
      <c r="C32" s="376" t="s">
        <v>5113</v>
      </c>
      <c r="D32" s="377">
        <v>27000000</v>
      </c>
      <c r="E32" s="378">
        <v>27828675</v>
      </c>
      <c r="F32" s="379">
        <f t="shared" si="2"/>
        <v>1.0306916666666666</v>
      </c>
      <c r="G32" s="380">
        <f t="shared" si="0"/>
        <v>0.58476655328468907</v>
      </c>
      <c r="H32" s="381">
        <v>17560110</v>
      </c>
      <c r="I32" s="382">
        <v>52</v>
      </c>
      <c r="J32" s="383">
        <f t="shared" si="1"/>
        <v>535166.82692307688</v>
      </c>
    </row>
    <row r="33" spans="2:10">
      <c r="B33" s="375">
        <v>42194</v>
      </c>
      <c r="C33" s="376" t="s">
        <v>5107</v>
      </c>
      <c r="D33" s="377">
        <v>25000000</v>
      </c>
      <c r="E33" s="378">
        <v>28845932</v>
      </c>
      <c r="F33" s="379">
        <f t="shared" si="2"/>
        <v>1.1538372800000001</v>
      </c>
      <c r="G33" s="380">
        <f t="shared" si="0"/>
        <v>0.86424519735672845</v>
      </c>
      <c r="H33" s="381">
        <v>15473250</v>
      </c>
      <c r="I33" s="382">
        <v>87</v>
      </c>
      <c r="J33" s="383">
        <f t="shared" si="1"/>
        <v>331562.4367816092</v>
      </c>
    </row>
    <row r="34" spans="2:10">
      <c r="B34" s="375">
        <v>42195</v>
      </c>
      <c r="C34" s="376" t="s">
        <v>5108</v>
      </c>
      <c r="D34" s="377">
        <v>21000000</v>
      </c>
      <c r="E34" s="378">
        <v>23574595</v>
      </c>
      <c r="F34" s="379">
        <f t="shared" si="2"/>
        <v>1.1225997619047619</v>
      </c>
      <c r="G34" s="380">
        <f t="shared" si="0"/>
        <v>9.2378334996835232E-2</v>
      </c>
      <c r="H34" s="381">
        <v>21580980</v>
      </c>
      <c r="I34" s="382">
        <v>79</v>
      </c>
      <c r="J34" s="383">
        <f t="shared" si="1"/>
        <v>298412.59493670886</v>
      </c>
    </row>
    <row r="35" spans="2:10">
      <c r="B35" s="375">
        <v>42196</v>
      </c>
      <c r="C35" s="384" t="s">
        <v>5109</v>
      </c>
      <c r="D35" s="377">
        <v>16000000</v>
      </c>
      <c r="E35" s="378">
        <v>19474759</v>
      </c>
      <c r="F35" s="379">
        <f t="shared" si="2"/>
        <v>1.2171724374999999</v>
      </c>
      <c r="G35" s="380">
        <f t="shared" si="0"/>
        <v>-4.0533159781411254E-2</v>
      </c>
      <c r="H35" s="381">
        <v>20297480</v>
      </c>
      <c r="I35" s="382">
        <v>52</v>
      </c>
      <c r="J35" s="383">
        <f t="shared" si="1"/>
        <v>374514.59615384613</v>
      </c>
    </row>
    <row r="36" spans="2:10">
      <c r="B36" s="375">
        <v>42197</v>
      </c>
      <c r="C36" s="385" t="s">
        <v>5110</v>
      </c>
      <c r="D36" s="377">
        <v>23000000</v>
      </c>
      <c r="E36" s="378">
        <v>29919877</v>
      </c>
      <c r="F36" s="379">
        <f t="shared" si="2"/>
        <v>1.3008642173913043</v>
      </c>
      <c r="G36" s="380">
        <f t="shared" si="0"/>
        <v>0.79322222741651482</v>
      </c>
      <c r="H36" s="381">
        <v>16684980</v>
      </c>
      <c r="I36" s="382">
        <v>96</v>
      </c>
      <c r="J36" s="383">
        <f t="shared" si="1"/>
        <v>311665.38541666669</v>
      </c>
    </row>
    <row r="37" spans="2:10">
      <c r="B37" s="375">
        <v>42198</v>
      </c>
      <c r="C37" s="376" t="s">
        <v>5111</v>
      </c>
      <c r="D37" s="377">
        <v>23000000</v>
      </c>
      <c r="E37" s="378">
        <v>11462635</v>
      </c>
      <c r="F37" s="379">
        <f t="shared" si="2"/>
        <v>0.49837543478260871</v>
      </c>
      <c r="G37" s="380">
        <f t="shared" si="0"/>
        <v>6.6723278722087498E-2</v>
      </c>
      <c r="H37" s="381">
        <v>10745650</v>
      </c>
      <c r="I37" s="382">
        <v>67</v>
      </c>
      <c r="J37" s="383">
        <f t="shared" si="1"/>
        <v>171084.10447761195</v>
      </c>
    </row>
    <row r="38" spans="2:10">
      <c r="B38" s="375">
        <v>42199</v>
      </c>
      <c r="C38" s="376" t="s">
        <v>5112</v>
      </c>
      <c r="D38" s="377">
        <v>21000000</v>
      </c>
      <c r="E38" s="378">
        <v>24062614</v>
      </c>
      <c r="F38" s="379">
        <f t="shared" si="2"/>
        <v>1.1458387619047619</v>
      </c>
      <c r="G38" s="380">
        <f t="shared" si="0"/>
        <v>0.9665730343965786</v>
      </c>
      <c r="H38" s="381">
        <v>12235810</v>
      </c>
      <c r="I38" s="382">
        <v>73</v>
      </c>
      <c r="J38" s="383">
        <f t="shared" si="1"/>
        <v>329624.84931506851</v>
      </c>
    </row>
    <row r="39" spans="2:10">
      <c r="B39" s="375">
        <v>42200</v>
      </c>
      <c r="C39" s="376" t="s">
        <v>5113</v>
      </c>
      <c r="D39" s="377">
        <v>18000000</v>
      </c>
      <c r="E39" s="378">
        <v>27311438</v>
      </c>
      <c r="F39" s="379">
        <f t="shared" si="2"/>
        <v>1.5173021111111111</v>
      </c>
      <c r="G39" s="380">
        <f t="shared" si="0"/>
        <v>0.16954554135845123</v>
      </c>
      <c r="H39" s="381">
        <v>23352180</v>
      </c>
      <c r="I39" s="382">
        <v>54</v>
      </c>
      <c r="J39" s="383">
        <f t="shared" si="1"/>
        <v>505767.37037037039</v>
      </c>
    </row>
    <row r="40" spans="2:10">
      <c r="B40" s="375">
        <v>42201</v>
      </c>
      <c r="C40" s="376" t="s">
        <v>5107</v>
      </c>
      <c r="D40" s="377">
        <v>17000000</v>
      </c>
      <c r="E40" s="378">
        <v>15000000</v>
      </c>
      <c r="F40" s="379">
        <f t="shared" si="2"/>
        <v>0.88235294117647056</v>
      </c>
      <c r="G40" s="380">
        <f t="shared" si="0"/>
        <v>-0.29022876873145431</v>
      </c>
      <c r="H40" s="381">
        <v>21133570</v>
      </c>
      <c r="I40" s="382">
        <v>52</v>
      </c>
      <c r="J40" s="383">
        <f t="shared" si="1"/>
        <v>288461.53846153844</v>
      </c>
    </row>
    <row r="41" spans="2:10">
      <c r="B41" s="375">
        <v>42202</v>
      </c>
      <c r="C41" s="376" t="s">
        <v>5108</v>
      </c>
      <c r="D41" s="377">
        <v>14000000</v>
      </c>
      <c r="E41" s="378"/>
      <c r="F41" s="379">
        <f t="shared" si="2"/>
        <v>0</v>
      </c>
      <c r="G41" s="380">
        <f t="shared" si="0"/>
        <v>-1</v>
      </c>
      <c r="H41" s="381">
        <v>22971130</v>
      </c>
      <c r="I41" s="382">
        <v>74</v>
      </c>
      <c r="J41" s="383">
        <f t="shared" si="1"/>
        <v>0</v>
      </c>
    </row>
    <row r="42" spans="2:10">
      <c r="B42" s="375">
        <v>42203</v>
      </c>
      <c r="C42" s="384" t="s">
        <v>5109</v>
      </c>
      <c r="D42" s="377">
        <v>12000000</v>
      </c>
      <c r="E42" s="378"/>
      <c r="F42" s="379">
        <f t="shared" si="2"/>
        <v>0</v>
      </c>
      <c r="G42" s="380">
        <f t="shared" si="0"/>
        <v>-1</v>
      </c>
      <c r="H42" s="381">
        <v>17687200</v>
      </c>
      <c r="I42" s="382">
        <v>65</v>
      </c>
      <c r="J42" s="383">
        <f t="shared" si="1"/>
        <v>0</v>
      </c>
    </row>
    <row r="43" spans="2:10">
      <c r="B43" s="375">
        <v>42204</v>
      </c>
      <c r="C43" s="385" t="s">
        <v>5110</v>
      </c>
      <c r="D43" s="377">
        <v>15000000</v>
      </c>
      <c r="E43" s="378"/>
      <c r="F43" s="379">
        <f t="shared" si="2"/>
        <v>0</v>
      </c>
      <c r="G43" s="380">
        <f t="shared" si="0"/>
        <v>-1</v>
      </c>
      <c r="H43" s="381">
        <v>14113700</v>
      </c>
      <c r="I43" s="382">
        <v>70</v>
      </c>
      <c r="J43" s="383">
        <f t="shared" si="1"/>
        <v>0</v>
      </c>
    </row>
    <row r="44" spans="2:10">
      <c r="B44" s="375">
        <v>42205</v>
      </c>
      <c r="C44" s="376" t="s">
        <v>5111</v>
      </c>
      <c r="D44" s="377">
        <v>21000000</v>
      </c>
      <c r="E44" s="378"/>
      <c r="F44" s="379">
        <f t="shared" si="2"/>
        <v>0</v>
      </c>
      <c r="G44" s="380">
        <f t="shared" si="0"/>
        <v>-1</v>
      </c>
      <c r="H44" s="381">
        <v>11322980</v>
      </c>
      <c r="I44" s="382">
        <v>69</v>
      </c>
      <c r="J44" s="383">
        <f t="shared" si="1"/>
        <v>0</v>
      </c>
    </row>
    <row r="45" spans="2:10">
      <c r="B45" s="375">
        <v>42206</v>
      </c>
      <c r="C45" s="376" t="s">
        <v>5112</v>
      </c>
      <c r="D45" s="377">
        <v>19000000</v>
      </c>
      <c r="E45" s="378"/>
      <c r="F45" s="379">
        <f t="shared" si="2"/>
        <v>0</v>
      </c>
      <c r="G45" s="380">
        <f t="shared" si="0"/>
        <v>-1</v>
      </c>
      <c r="H45" s="381">
        <v>11831910</v>
      </c>
      <c r="I45" s="382">
        <v>86</v>
      </c>
      <c r="J45" s="383">
        <f t="shared" si="1"/>
        <v>0</v>
      </c>
    </row>
    <row r="46" spans="2:10">
      <c r="B46" s="375">
        <v>42207</v>
      </c>
      <c r="C46" s="376" t="s">
        <v>5113</v>
      </c>
      <c r="D46" s="377">
        <v>16000000</v>
      </c>
      <c r="E46" s="378"/>
      <c r="F46" s="379">
        <f t="shared" si="2"/>
        <v>0</v>
      </c>
      <c r="G46" s="380">
        <f t="shared" si="0"/>
        <v>-1</v>
      </c>
      <c r="H46" s="381">
        <v>23103220</v>
      </c>
      <c r="I46" s="382">
        <v>84</v>
      </c>
      <c r="J46" s="383">
        <f t="shared" si="1"/>
        <v>0</v>
      </c>
    </row>
    <row r="47" spans="2:10">
      <c r="B47" s="375">
        <v>42208</v>
      </c>
      <c r="C47" s="376" t="s">
        <v>5107</v>
      </c>
      <c r="D47" s="377">
        <v>15000000</v>
      </c>
      <c r="E47" s="378"/>
      <c r="F47" s="379">
        <f t="shared" si="2"/>
        <v>0</v>
      </c>
      <c r="G47" s="380">
        <f t="shared" si="0"/>
        <v>-1</v>
      </c>
      <c r="H47" s="381">
        <v>17882660</v>
      </c>
      <c r="I47" s="382">
        <v>70</v>
      </c>
      <c r="J47" s="383">
        <f t="shared" si="1"/>
        <v>0</v>
      </c>
    </row>
    <row r="48" spans="2:10">
      <c r="B48" s="375">
        <v>42209</v>
      </c>
      <c r="C48" s="376" t="s">
        <v>5108</v>
      </c>
      <c r="D48" s="377">
        <v>14000000</v>
      </c>
      <c r="E48" s="378"/>
      <c r="F48" s="379">
        <f t="shared" si="2"/>
        <v>0</v>
      </c>
      <c r="G48" s="380">
        <f t="shared" si="0"/>
        <v>-1</v>
      </c>
      <c r="H48" s="381">
        <v>17198690</v>
      </c>
      <c r="I48" s="382">
        <v>92</v>
      </c>
      <c r="J48" s="383">
        <f t="shared" si="1"/>
        <v>0</v>
      </c>
    </row>
    <row r="49" spans="2:10">
      <c r="B49" s="375">
        <v>42210</v>
      </c>
      <c r="C49" s="384" t="s">
        <v>5109</v>
      </c>
      <c r="D49" s="377">
        <v>11000000</v>
      </c>
      <c r="E49" s="378"/>
      <c r="F49" s="379">
        <f t="shared" si="2"/>
        <v>0</v>
      </c>
      <c r="G49" s="380">
        <f t="shared" si="0"/>
        <v>-1</v>
      </c>
      <c r="H49" s="381">
        <v>16539920</v>
      </c>
      <c r="I49" s="382">
        <v>64</v>
      </c>
      <c r="J49" s="383">
        <f t="shared" si="1"/>
        <v>0</v>
      </c>
    </row>
    <row r="50" spans="2:10">
      <c r="B50" s="375">
        <v>42211</v>
      </c>
      <c r="C50" s="385" t="s">
        <v>5110</v>
      </c>
      <c r="D50" s="377">
        <v>14000000</v>
      </c>
      <c r="E50" s="378"/>
      <c r="F50" s="379">
        <f t="shared" si="2"/>
        <v>0</v>
      </c>
      <c r="G50" s="380">
        <f t="shared" si="0"/>
        <v>-1</v>
      </c>
      <c r="H50" s="381">
        <v>14688720</v>
      </c>
      <c r="I50" s="382">
        <v>53</v>
      </c>
      <c r="J50" s="383">
        <f t="shared" si="1"/>
        <v>0</v>
      </c>
    </row>
    <row r="51" spans="2:10">
      <c r="B51" s="375">
        <v>42212</v>
      </c>
      <c r="C51" s="376" t="s">
        <v>5111</v>
      </c>
      <c r="D51" s="377">
        <v>15000000</v>
      </c>
      <c r="E51" s="378"/>
      <c r="F51" s="379">
        <f t="shared" si="2"/>
        <v>0</v>
      </c>
      <c r="G51" s="380">
        <f t="shared" si="0"/>
        <v>-1</v>
      </c>
      <c r="H51" s="381">
        <v>10565910</v>
      </c>
      <c r="I51" s="382">
        <v>71</v>
      </c>
      <c r="J51" s="383">
        <f t="shared" si="1"/>
        <v>0</v>
      </c>
    </row>
    <row r="52" spans="2:10">
      <c r="B52" s="375">
        <v>42213</v>
      </c>
      <c r="C52" s="376" t="s">
        <v>5112</v>
      </c>
      <c r="D52" s="377">
        <v>13000000</v>
      </c>
      <c r="E52" s="378"/>
      <c r="F52" s="379">
        <f t="shared" si="2"/>
        <v>0</v>
      </c>
      <c r="G52" s="380">
        <f t="shared" si="0"/>
        <v>-1</v>
      </c>
      <c r="H52" s="381">
        <v>12592680</v>
      </c>
      <c r="I52" s="382">
        <v>87</v>
      </c>
      <c r="J52" s="383">
        <f t="shared" si="1"/>
        <v>0</v>
      </c>
    </row>
    <row r="53" spans="2:10">
      <c r="B53" s="375">
        <v>42214</v>
      </c>
      <c r="C53" s="376" t="s">
        <v>5113</v>
      </c>
      <c r="D53" s="377">
        <v>12000000</v>
      </c>
      <c r="E53" s="378"/>
      <c r="F53" s="379">
        <f t="shared" si="2"/>
        <v>0</v>
      </c>
      <c r="G53" s="380">
        <f t="shared" si="0"/>
        <v>-1</v>
      </c>
      <c r="H53" s="381">
        <v>15165400</v>
      </c>
      <c r="I53" s="382">
        <v>100</v>
      </c>
      <c r="J53" s="383">
        <f t="shared" si="1"/>
        <v>0</v>
      </c>
    </row>
    <row r="54" spans="2:10">
      <c r="B54" s="375">
        <v>42215</v>
      </c>
      <c r="C54" s="376" t="s">
        <v>5107</v>
      </c>
      <c r="D54" s="377">
        <v>11000000</v>
      </c>
      <c r="E54" s="378"/>
      <c r="F54" s="379">
        <f t="shared" si="2"/>
        <v>0</v>
      </c>
      <c r="G54" s="380">
        <f t="shared" si="0"/>
        <v>-1</v>
      </c>
      <c r="H54" s="381">
        <v>13110800</v>
      </c>
      <c r="I54" s="382">
        <v>53</v>
      </c>
      <c r="J54" s="383">
        <f t="shared" si="1"/>
        <v>0</v>
      </c>
    </row>
    <row r="55" spans="2:10">
      <c r="B55" s="375">
        <v>42216</v>
      </c>
      <c r="C55" s="376" t="s">
        <v>5108</v>
      </c>
      <c r="D55" s="377">
        <v>10000000</v>
      </c>
      <c r="E55" s="378"/>
      <c r="F55" s="379">
        <f t="shared" si="2"/>
        <v>0</v>
      </c>
      <c r="G55" s="380">
        <f t="shared" si="0"/>
        <v>-1</v>
      </c>
      <c r="H55" s="381">
        <v>17687200</v>
      </c>
      <c r="I55" s="382">
        <v>77</v>
      </c>
      <c r="J55" s="383">
        <f t="shared" si="1"/>
        <v>0</v>
      </c>
    </row>
  </sheetData>
  <mergeCells count="5">
    <mergeCell ref="A1:XFD3"/>
    <mergeCell ref="E10:F10"/>
    <mergeCell ref="H10:I10"/>
    <mergeCell ref="B16:E16"/>
    <mergeCell ref="B18:E18"/>
  </mergeCells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C597-F622-42AE-B5BB-0C0ABF83E368}">
  <dimension ref="A1:A4"/>
  <sheetViews>
    <sheetView showGridLines="0" workbookViewId="0">
      <selection sqref="A1:XFD3"/>
    </sheetView>
  </sheetViews>
  <sheetFormatPr defaultRowHeight="16.5"/>
  <sheetData>
    <row r="1" spans="1:1" s="470" customFormat="1" ht="20.100000000000001" customHeight="1">
      <c r="A1" s="469" t="s">
        <v>5327</v>
      </c>
    </row>
    <row r="2" spans="1:1" s="470" customFormat="1" ht="39.950000000000003" customHeight="1"/>
    <row r="3" spans="1:1" s="471" customFormat="1" ht="17.25" thickBot="1"/>
    <row r="4" spans="1:1" ht="17.25" thickTop="1"/>
  </sheetData>
  <mergeCells count="1">
    <mergeCell ref="A1:XFD3"/>
  </mergeCells>
  <phoneticPr fontId="3" type="noConversion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A51E-B2AE-4563-AD50-2398ACFBD8D9}">
  <dimension ref="A1:J30"/>
  <sheetViews>
    <sheetView showGridLines="0" workbookViewId="0">
      <selection sqref="A1:XFD3"/>
    </sheetView>
  </sheetViews>
  <sheetFormatPr defaultRowHeight="16.5"/>
  <cols>
    <col min="1" max="1" width="5.625" customWidth="1"/>
    <col min="2" max="13" width="15.625" customWidth="1"/>
  </cols>
  <sheetData>
    <row r="1" spans="1:10" s="470" customFormat="1" ht="20.100000000000001" customHeight="1">
      <c r="A1" s="469" t="s">
        <v>5327</v>
      </c>
    </row>
    <row r="2" spans="1:10" s="470" customFormat="1" ht="39.950000000000003" customHeight="1"/>
    <row r="3" spans="1:10" s="471" customFormat="1" ht="17.25" thickBot="1"/>
    <row r="4" spans="1:10" ht="17.25" thickTop="1"/>
    <row r="5" spans="1:10" ht="20.25">
      <c r="B5" s="218" t="s">
        <v>4854</v>
      </c>
      <c r="C5" s="458" t="s">
        <v>4856</v>
      </c>
      <c r="D5" s="459"/>
      <c r="E5" s="459"/>
      <c r="F5" s="459"/>
      <c r="G5" s="459"/>
      <c r="H5" s="459"/>
      <c r="I5" s="459"/>
      <c r="J5" s="460"/>
    </row>
    <row r="6" spans="1:10" ht="19.5">
      <c r="B6" s="227" t="s">
        <v>5257</v>
      </c>
      <c r="C6" s="646" t="s">
        <v>5258</v>
      </c>
      <c r="D6" s="647"/>
      <c r="E6" s="647"/>
      <c r="F6" s="647"/>
      <c r="G6" s="647"/>
      <c r="H6" s="647"/>
      <c r="I6" s="647"/>
      <c r="J6" s="648"/>
    </row>
    <row r="9" spans="1:10" ht="17.25">
      <c r="B9" s="435" t="s">
        <v>5259</v>
      </c>
      <c r="C9" s="435"/>
      <c r="D9" s="435"/>
      <c r="G9" s="643" t="s">
        <v>5260</v>
      </c>
      <c r="H9" s="644"/>
      <c r="I9" s="644"/>
      <c r="J9" s="645"/>
    </row>
    <row r="10" spans="1:10" ht="17.25">
      <c r="B10" s="642" t="s">
        <v>5261</v>
      </c>
      <c r="C10" s="642"/>
      <c r="D10" s="642"/>
      <c r="G10" s="230" t="s">
        <v>4819</v>
      </c>
      <c r="H10" s="230" t="s">
        <v>4820</v>
      </c>
      <c r="I10" s="230" t="s">
        <v>5262</v>
      </c>
      <c r="J10" s="230" t="s">
        <v>5263</v>
      </c>
    </row>
    <row r="11" spans="1:10" ht="17.25">
      <c r="B11" s="230" t="s">
        <v>4819</v>
      </c>
      <c r="C11" s="230" t="s">
        <v>4820</v>
      </c>
      <c r="D11" s="230" t="s">
        <v>5263</v>
      </c>
      <c r="G11" s="400" t="s">
        <v>4822</v>
      </c>
      <c r="H11" s="400" t="s">
        <v>4823</v>
      </c>
      <c r="I11" s="400" t="s">
        <v>5264</v>
      </c>
      <c r="J11" s="400" t="s">
        <v>5265</v>
      </c>
    </row>
    <row r="12" spans="1:10" ht="27" customHeight="1">
      <c r="B12" s="231" t="s">
        <v>4821</v>
      </c>
      <c r="C12" s="266"/>
      <c r="D12" s="402"/>
      <c r="G12" s="400" t="s">
        <v>5267</v>
      </c>
      <c r="H12" s="400" t="s">
        <v>5268</v>
      </c>
      <c r="I12" s="400" t="s">
        <v>5269</v>
      </c>
      <c r="J12" s="400" t="s">
        <v>5270</v>
      </c>
    </row>
    <row r="13" spans="1:10" ht="17.25">
      <c r="B13" s="231" t="s">
        <v>5271</v>
      </c>
      <c r="C13" s="266"/>
      <c r="D13" s="402"/>
      <c r="G13" s="400" t="s">
        <v>4827</v>
      </c>
      <c r="H13" s="400" t="s">
        <v>4828</v>
      </c>
      <c r="I13" s="400" t="s">
        <v>5272</v>
      </c>
      <c r="J13" s="400" t="s">
        <v>5273</v>
      </c>
    </row>
    <row r="14" spans="1:10" ht="17.25">
      <c r="B14" s="231" t="s">
        <v>5274</v>
      </c>
      <c r="C14" s="266"/>
      <c r="D14" s="402"/>
      <c r="G14" s="400" t="s">
        <v>4825</v>
      </c>
      <c r="H14" s="400" t="s">
        <v>4826</v>
      </c>
      <c r="I14" s="400" t="s">
        <v>5275</v>
      </c>
      <c r="J14" s="400" t="s">
        <v>5276</v>
      </c>
    </row>
    <row r="15" spans="1:10" ht="17.25">
      <c r="B15" s="231" t="s">
        <v>5271</v>
      </c>
      <c r="C15" s="266"/>
      <c r="D15" s="402"/>
      <c r="G15" s="400" t="s">
        <v>4831</v>
      </c>
      <c r="H15" s="400" t="s">
        <v>4832</v>
      </c>
      <c r="I15" s="400" t="s">
        <v>5277</v>
      </c>
      <c r="J15" s="400" t="s">
        <v>5278</v>
      </c>
    </row>
    <row r="16" spans="1:10" ht="17.25">
      <c r="B16" s="231" t="s">
        <v>5123</v>
      </c>
      <c r="C16" s="266"/>
      <c r="D16" s="402"/>
      <c r="G16" s="400" t="s">
        <v>5279</v>
      </c>
      <c r="H16" s="400" t="s">
        <v>5280</v>
      </c>
      <c r="I16" s="400" t="s">
        <v>5281</v>
      </c>
      <c r="J16" s="400" t="s">
        <v>5282</v>
      </c>
    </row>
    <row r="17" spans="2:10" ht="17.25">
      <c r="B17" s="231" t="s">
        <v>5266</v>
      </c>
      <c r="C17" s="266"/>
      <c r="D17" s="402"/>
      <c r="G17" s="400" t="s">
        <v>5283</v>
      </c>
      <c r="H17" s="400" t="s">
        <v>4830</v>
      </c>
      <c r="I17" s="400" t="s">
        <v>5284</v>
      </c>
      <c r="J17" s="400" t="s">
        <v>5285</v>
      </c>
    </row>
    <row r="18" spans="2:10" ht="17.25">
      <c r="B18" s="231" t="s">
        <v>4821</v>
      </c>
      <c r="C18" s="266"/>
      <c r="D18" s="402"/>
      <c r="G18" s="400" t="s">
        <v>5287</v>
      </c>
      <c r="H18" s="400" t="s">
        <v>5288</v>
      </c>
      <c r="I18" s="400" t="s">
        <v>5289</v>
      </c>
      <c r="J18" s="400" t="s">
        <v>5290</v>
      </c>
    </row>
    <row r="19" spans="2:10" ht="17.25">
      <c r="B19" s="231" t="s">
        <v>5286</v>
      </c>
      <c r="C19" s="266"/>
      <c r="D19" s="402"/>
      <c r="G19" s="400" t="s">
        <v>5291</v>
      </c>
      <c r="H19" s="400" t="s">
        <v>5292</v>
      </c>
      <c r="I19" s="400" t="s">
        <v>5293</v>
      </c>
      <c r="J19" s="400" t="s">
        <v>5294</v>
      </c>
    </row>
    <row r="20" spans="2:10" ht="17.25">
      <c r="B20" s="231" t="s">
        <v>4824</v>
      </c>
      <c r="C20" s="266"/>
      <c r="D20" s="402"/>
      <c r="G20" s="400" t="s">
        <v>5296</v>
      </c>
      <c r="H20" s="400" t="s">
        <v>5297</v>
      </c>
      <c r="I20" s="400" t="s">
        <v>5298</v>
      </c>
      <c r="J20" s="400" t="s">
        <v>5299</v>
      </c>
    </row>
    <row r="21" spans="2:10" ht="17.25">
      <c r="B21" s="231" t="s">
        <v>5295</v>
      </c>
      <c r="C21" s="266"/>
      <c r="D21" s="402"/>
      <c r="G21" s="400" t="s">
        <v>5300</v>
      </c>
      <c r="H21" s="400" t="s">
        <v>5301</v>
      </c>
      <c r="I21" s="400" t="s">
        <v>5302</v>
      </c>
      <c r="J21" s="400" t="s">
        <v>5303</v>
      </c>
    </row>
    <row r="22" spans="2:10" ht="17.25">
      <c r="G22" s="400" t="s">
        <v>5304</v>
      </c>
      <c r="H22" s="400" t="s">
        <v>5305</v>
      </c>
      <c r="I22" s="400" t="s">
        <v>5306</v>
      </c>
      <c r="J22" s="400" t="s">
        <v>5307</v>
      </c>
    </row>
    <row r="23" spans="2:10" ht="17.25">
      <c r="G23" s="400" t="s">
        <v>5308</v>
      </c>
      <c r="H23" s="400" t="s">
        <v>5309</v>
      </c>
      <c r="I23" s="400" t="s">
        <v>5310</v>
      </c>
      <c r="J23" s="400" t="s">
        <v>5311</v>
      </c>
    </row>
    <row r="24" spans="2:10" ht="17.25">
      <c r="G24" s="400" t="s">
        <v>5312</v>
      </c>
      <c r="H24" s="400" t="s">
        <v>5313</v>
      </c>
      <c r="I24" s="400" t="s">
        <v>5314</v>
      </c>
      <c r="J24" s="400" t="s">
        <v>5315</v>
      </c>
    </row>
    <row r="25" spans="2:10" ht="17.25">
      <c r="G25" s="400" t="s">
        <v>5316</v>
      </c>
      <c r="H25" s="400" t="s">
        <v>5317</v>
      </c>
      <c r="I25" s="400" t="s">
        <v>5318</v>
      </c>
      <c r="J25" s="400" t="s">
        <v>5319</v>
      </c>
    </row>
    <row r="26" spans="2:10" ht="17.25">
      <c r="G26" s="400" t="s">
        <v>5320</v>
      </c>
      <c r="H26" s="400" t="s">
        <v>5321</v>
      </c>
      <c r="I26" s="400" t="s">
        <v>5322</v>
      </c>
      <c r="J26" s="400" t="s">
        <v>5323</v>
      </c>
    </row>
    <row r="27" spans="2:10" ht="17.25">
      <c r="G27" s="400" t="s">
        <v>4829</v>
      </c>
      <c r="H27" s="400" t="s">
        <v>5324</v>
      </c>
      <c r="I27" s="400" t="s">
        <v>5325</v>
      </c>
      <c r="J27" s="400" t="s">
        <v>5326</v>
      </c>
    </row>
    <row r="28" spans="2:10" ht="17.25">
      <c r="E28" s="401"/>
      <c r="F28" s="401"/>
      <c r="G28" s="401"/>
      <c r="H28" s="401"/>
    </row>
    <row r="29" spans="2:10" ht="17.25">
      <c r="E29" s="401"/>
      <c r="F29" s="401"/>
      <c r="G29" s="401"/>
      <c r="H29" s="401"/>
    </row>
    <row r="30" spans="2:10" ht="17.25">
      <c r="E30" s="401"/>
      <c r="F30" s="401"/>
      <c r="G30" s="401"/>
      <c r="H30" s="401"/>
    </row>
  </sheetData>
  <mergeCells count="6">
    <mergeCell ref="B9:D9"/>
    <mergeCell ref="B10:D10"/>
    <mergeCell ref="A1:XFD3"/>
    <mergeCell ref="G9:J9"/>
    <mergeCell ref="C5:J5"/>
    <mergeCell ref="C6:J6"/>
  </mergeCells>
  <phoneticPr fontId="3" type="noConversion"/>
  <conditionalFormatting sqref="B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{59A8932A-1F66-4C62-969B-BF0C909C8E49}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A8932A-1F66-4C62-969B-BF0C909C8E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2F3E4-E7BE-4230-ABC9-992A9C5BA345}">
  <dimension ref="A1:M26"/>
  <sheetViews>
    <sheetView showGridLines="0" workbookViewId="0">
      <selection sqref="A1:XFD3"/>
    </sheetView>
  </sheetViews>
  <sheetFormatPr defaultRowHeight="16.5"/>
  <cols>
    <col min="1" max="1" width="3.625" customWidth="1"/>
    <col min="2" max="4" width="15" customWidth="1"/>
    <col min="7" max="7" width="12.625" style="403" customWidth="1"/>
    <col min="9" max="10" width="13.375" style="403" customWidth="1"/>
    <col min="13" max="13" width="13" style="403" customWidth="1"/>
  </cols>
  <sheetData>
    <row r="1" spans="1:13" s="470" customFormat="1" ht="20.100000000000001" customHeight="1">
      <c r="A1" s="469" t="s">
        <v>5328</v>
      </c>
    </row>
    <row r="2" spans="1:13" s="470" customFormat="1" ht="26.25" customHeight="1"/>
    <row r="3" spans="1:13" s="471" customFormat="1" ht="17.25" thickBot="1"/>
    <row r="4" spans="1:13" ht="17.25" thickTop="1"/>
    <row r="5" spans="1:13" ht="20.25">
      <c r="B5" s="218" t="s">
        <v>4854</v>
      </c>
      <c r="C5" s="458" t="s">
        <v>4856</v>
      </c>
      <c r="D5" s="459"/>
      <c r="E5" s="459"/>
      <c r="F5" s="460"/>
    </row>
    <row r="6" spans="1:13" ht="19.5">
      <c r="B6" s="227" t="s">
        <v>5329</v>
      </c>
      <c r="C6" s="646" t="s">
        <v>5330</v>
      </c>
      <c r="D6" s="647"/>
      <c r="E6" s="647"/>
      <c r="F6" s="648"/>
    </row>
    <row r="8" spans="1:13" ht="21" customHeight="1">
      <c r="B8" s="268" t="s">
        <v>5021</v>
      </c>
      <c r="C8" s="268" t="s">
        <v>5022</v>
      </c>
      <c r="D8" s="268" t="s">
        <v>5020</v>
      </c>
      <c r="G8" s="404" t="s">
        <v>5020</v>
      </c>
      <c r="I8" s="404" t="s">
        <v>5021</v>
      </c>
      <c r="J8" s="404" t="s">
        <v>5022</v>
      </c>
      <c r="M8" s="404" t="s">
        <v>5361</v>
      </c>
    </row>
    <row r="9" spans="1:13" ht="21" customHeight="1">
      <c r="B9" s="387" t="s">
        <v>5331</v>
      </c>
      <c r="C9" s="387" t="s">
        <v>5332</v>
      </c>
      <c r="D9" s="231" t="s">
        <v>5028</v>
      </c>
    </row>
    <row r="10" spans="1:13" ht="21" customHeight="1">
      <c r="B10" s="387" t="s">
        <v>5333</v>
      </c>
      <c r="C10" s="387" t="s">
        <v>5334</v>
      </c>
      <c r="D10" s="231" t="s">
        <v>5031</v>
      </c>
    </row>
    <row r="11" spans="1:13" ht="21" customHeight="1">
      <c r="B11" s="387" t="s">
        <v>5335</v>
      </c>
      <c r="C11" s="387" t="s">
        <v>5336</v>
      </c>
      <c r="D11" s="231" t="s">
        <v>5028</v>
      </c>
    </row>
    <row r="12" spans="1:13" ht="21" customHeight="1">
      <c r="B12" s="387" t="s">
        <v>5337</v>
      </c>
      <c r="C12" s="387" t="s">
        <v>5338</v>
      </c>
      <c r="D12" s="231" t="s">
        <v>5031</v>
      </c>
    </row>
    <row r="13" spans="1:13" ht="21" customHeight="1">
      <c r="B13" s="387" t="s">
        <v>5339</v>
      </c>
      <c r="C13" s="387" t="s">
        <v>5340</v>
      </c>
      <c r="D13" s="231" t="s">
        <v>5038</v>
      </c>
    </row>
    <row r="14" spans="1:13" ht="21" customHeight="1">
      <c r="B14" s="387" t="s">
        <v>5339</v>
      </c>
      <c r="C14" s="387" t="s">
        <v>5358</v>
      </c>
      <c r="D14" s="231" t="s">
        <v>5028</v>
      </c>
    </row>
    <row r="15" spans="1:13" ht="21" customHeight="1">
      <c r="B15" s="387" t="s">
        <v>5356</v>
      </c>
      <c r="C15" s="387" t="s">
        <v>5357</v>
      </c>
      <c r="D15" s="231" t="s">
        <v>5031</v>
      </c>
    </row>
    <row r="16" spans="1:13" ht="21" customHeight="1">
      <c r="B16" s="387" t="s">
        <v>5341</v>
      </c>
      <c r="C16" s="387" t="s">
        <v>5342</v>
      </c>
      <c r="D16" s="231" t="s">
        <v>5038</v>
      </c>
    </row>
    <row r="17" spans="2:4" ht="21" customHeight="1">
      <c r="B17" s="387" t="s">
        <v>5341</v>
      </c>
      <c r="C17" s="387" t="s">
        <v>5343</v>
      </c>
      <c r="D17" s="231" t="s">
        <v>5038</v>
      </c>
    </row>
    <row r="18" spans="2:4" ht="21" customHeight="1">
      <c r="B18" s="387" t="s">
        <v>5344</v>
      </c>
      <c r="C18" s="387" t="s">
        <v>5345</v>
      </c>
      <c r="D18" s="231" t="s">
        <v>5028</v>
      </c>
    </row>
    <row r="19" spans="2:4" ht="21" customHeight="1">
      <c r="B19" s="387" t="s">
        <v>5346</v>
      </c>
      <c r="C19" s="387" t="s">
        <v>5347</v>
      </c>
      <c r="D19" s="231" t="s">
        <v>5031</v>
      </c>
    </row>
    <row r="20" spans="2:4" ht="21" customHeight="1">
      <c r="B20" s="387" t="s">
        <v>5348</v>
      </c>
      <c r="C20" s="387" t="s">
        <v>5349</v>
      </c>
      <c r="D20" s="231" t="s">
        <v>5038</v>
      </c>
    </row>
    <row r="21" spans="2:4" ht="21" customHeight="1">
      <c r="B21" s="387" t="s">
        <v>5348</v>
      </c>
      <c r="C21" s="387" t="s">
        <v>5350</v>
      </c>
      <c r="D21" s="231" t="s">
        <v>5028</v>
      </c>
    </row>
    <row r="22" spans="2:4" ht="21" customHeight="1">
      <c r="B22" s="387" t="s">
        <v>5351</v>
      </c>
      <c r="C22" s="387" t="s">
        <v>5352</v>
      </c>
      <c r="D22" s="231" t="s">
        <v>5031</v>
      </c>
    </row>
    <row r="23" spans="2:4" ht="21" customHeight="1">
      <c r="B23" s="387" t="s">
        <v>5351</v>
      </c>
      <c r="C23" s="387" t="s">
        <v>5353</v>
      </c>
      <c r="D23" s="231" t="s">
        <v>5038</v>
      </c>
    </row>
    <row r="24" spans="2:4" ht="21" customHeight="1">
      <c r="B24" s="387" t="s">
        <v>5351</v>
      </c>
      <c r="C24" s="387" t="s">
        <v>5354</v>
      </c>
      <c r="D24" s="231" t="s">
        <v>5028</v>
      </c>
    </row>
    <row r="25" spans="2:4" ht="21" customHeight="1">
      <c r="B25" s="387" t="s">
        <v>5351</v>
      </c>
      <c r="C25" s="387" t="s">
        <v>5355</v>
      </c>
      <c r="D25" s="231" t="s">
        <v>5038</v>
      </c>
    </row>
    <row r="26" spans="2:4" ht="21" customHeight="1">
      <c r="B26" s="387" t="s">
        <v>5360</v>
      </c>
      <c r="C26" s="387" t="s">
        <v>5359</v>
      </c>
      <c r="D26" s="231" t="s">
        <v>5028</v>
      </c>
    </row>
  </sheetData>
  <mergeCells count="3">
    <mergeCell ref="A1:XFD3"/>
    <mergeCell ref="C5:F5"/>
    <mergeCell ref="C6:F6"/>
  </mergeCells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A3745-C04E-4528-83A8-FE5F2547A537}">
  <dimension ref="A1:N26"/>
  <sheetViews>
    <sheetView showGridLines="0" workbookViewId="0">
      <selection sqref="A1:XFD3"/>
    </sheetView>
  </sheetViews>
  <sheetFormatPr defaultRowHeight="16.5"/>
  <cols>
    <col min="1" max="1" width="5" customWidth="1"/>
    <col min="2" max="4" width="16.75" customWidth="1"/>
    <col min="5" max="6" width="14.25" customWidth="1"/>
    <col min="7" max="9" width="17.125" style="403" customWidth="1"/>
    <col min="12" max="12" width="12.125" customWidth="1"/>
    <col min="14" max="14" width="11.75" customWidth="1"/>
  </cols>
  <sheetData>
    <row r="1" spans="1:14" s="470" customFormat="1" ht="20.100000000000001" customHeight="1">
      <c r="A1" s="469" t="s">
        <v>5362</v>
      </c>
    </row>
    <row r="2" spans="1:14" s="470" customFormat="1" ht="26.25" customHeight="1"/>
    <row r="3" spans="1:14" s="471" customFormat="1" ht="17.25" thickBot="1"/>
    <row r="4" spans="1:14" ht="17.25" thickTop="1"/>
    <row r="5" spans="1:14" ht="20.25">
      <c r="B5" s="218" t="s">
        <v>4854</v>
      </c>
      <c r="C5" s="458" t="s">
        <v>4856</v>
      </c>
      <c r="D5" s="459"/>
      <c r="E5" s="459"/>
      <c r="F5" s="460"/>
    </row>
    <row r="6" spans="1:14" ht="19.5">
      <c r="B6" s="227" t="s">
        <v>5363</v>
      </c>
      <c r="C6" s="646" t="s">
        <v>5371</v>
      </c>
      <c r="D6" s="647"/>
      <c r="E6" s="647"/>
      <c r="F6" s="648"/>
    </row>
    <row r="8" spans="1:14" ht="20.25" customHeight="1">
      <c r="B8" s="268" t="s">
        <v>5364</v>
      </c>
      <c r="C8" s="268" t="s">
        <v>5022</v>
      </c>
      <c r="D8" s="268" t="s">
        <v>5370</v>
      </c>
      <c r="G8" s="404" t="s">
        <v>5364</v>
      </c>
      <c r="H8" s="404" t="s">
        <v>5022</v>
      </c>
      <c r="I8" s="404" t="s">
        <v>5370</v>
      </c>
      <c r="L8" s="404" t="s">
        <v>5364</v>
      </c>
      <c r="N8" s="404" t="s">
        <v>5372</v>
      </c>
    </row>
    <row r="9" spans="1:14" ht="20.25" customHeight="1">
      <c r="B9" s="387" t="s">
        <v>5365</v>
      </c>
      <c r="C9" s="193" t="s">
        <v>3</v>
      </c>
      <c r="D9" s="405">
        <v>960</v>
      </c>
      <c r="N9" s="6"/>
    </row>
    <row r="10" spans="1:14" ht="20.25" customHeight="1">
      <c r="B10" s="387" t="s">
        <v>5366</v>
      </c>
      <c r="C10" s="193" t="s">
        <v>6</v>
      </c>
      <c r="D10" s="405">
        <v>1514</v>
      </c>
    </row>
    <row r="11" spans="1:14" ht="20.25" customHeight="1">
      <c r="B11" s="387" t="s">
        <v>5367</v>
      </c>
      <c r="C11" s="193" t="s">
        <v>8</v>
      </c>
      <c r="D11" s="405">
        <v>1240</v>
      </c>
    </row>
    <row r="12" spans="1:14" ht="20.25" customHeight="1">
      <c r="B12" s="387" t="s">
        <v>5368</v>
      </c>
      <c r="C12" s="193" t="s">
        <v>10</v>
      </c>
      <c r="D12" s="405">
        <v>1621</v>
      </c>
    </row>
    <row r="13" spans="1:14" ht="20.25" customHeight="1">
      <c r="B13" s="387" t="s">
        <v>5369</v>
      </c>
      <c r="C13" s="193" t="s">
        <v>5124</v>
      </c>
      <c r="D13" s="405">
        <v>1352</v>
      </c>
    </row>
    <row r="14" spans="1:14" ht="20.25" customHeight="1">
      <c r="B14" s="387" t="s">
        <v>5365</v>
      </c>
      <c r="C14" s="193" t="s">
        <v>5127</v>
      </c>
      <c r="D14" s="405">
        <v>1190</v>
      </c>
    </row>
    <row r="15" spans="1:14" ht="20.25" customHeight="1">
      <c r="B15" s="387" t="s">
        <v>5365</v>
      </c>
      <c r="C15" s="193" t="s">
        <v>5131</v>
      </c>
      <c r="D15" s="405">
        <v>635</v>
      </c>
    </row>
    <row r="16" spans="1:14" ht="20.25" customHeight="1">
      <c r="B16" s="387" t="s">
        <v>5367</v>
      </c>
      <c r="C16" s="40" t="s">
        <v>5134</v>
      </c>
      <c r="D16" s="405">
        <v>767</v>
      </c>
    </row>
    <row r="17" spans="2:4" ht="20.25" customHeight="1">
      <c r="B17" s="387" t="s">
        <v>5366</v>
      </c>
      <c r="C17" s="40" t="s">
        <v>5136</v>
      </c>
      <c r="D17" s="405">
        <v>1266</v>
      </c>
    </row>
    <row r="18" spans="2:4" ht="20.25" customHeight="1">
      <c r="B18" s="387" t="s">
        <v>5368</v>
      </c>
      <c r="C18" s="40" t="s">
        <v>12</v>
      </c>
      <c r="D18" s="405">
        <v>808</v>
      </c>
    </row>
    <row r="19" spans="2:4" ht="20.25" customHeight="1">
      <c r="B19" s="387" t="s">
        <v>5369</v>
      </c>
      <c r="C19" s="40" t="s">
        <v>14</v>
      </c>
      <c r="D19" s="405">
        <v>601</v>
      </c>
    </row>
    <row r="20" spans="2:4" ht="20.25" customHeight="1">
      <c r="B20" s="387" t="s">
        <v>5369</v>
      </c>
      <c r="C20" s="40" t="s">
        <v>5140</v>
      </c>
      <c r="D20" s="405">
        <v>1920</v>
      </c>
    </row>
    <row r="21" spans="2:4" ht="20.25" customHeight="1">
      <c r="B21" s="387" t="s">
        <v>5365</v>
      </c>
      <c r="C21" s="40" t="s">
        <v>5142</v>
      </c>
      <c r="D21" s="405">
        <v>1997</v>
      </c>
    </row>
    <row r="22" spans="2:4" ht="20.25" customHeight="1">
      <c r="B22" s="387" t="s">
        <v>5366</v>
      </c>
      <c r="C22" s="40" t="s">
        <v>5143</v>
      </c>
      <c r="D22" s="405">
        <v>587</v>
      </c>
    </row>
    <row r="23" spans="2:4" ht="20.25" customHeight="1">
      <c r="B23" s="387" t="s">
        <v>5367</v>
      </c>
      <c r="C23" s="40" t="s">
        <v>5146</v>
      </c>
      <c r="D23" s="405">
        <v>776</v>
      </c>
    </row>
    <row r="24" spans="2:4" ht="20.25" customHeight="1">
      <c r="B24" s="387" t="s">
        <v>5367</v>
      </c>
      <c r="C24" s="40" t="s">
        <v>5148</v>
      </c>
      <c r="D24" s="405">
        <v>1195</v>
      </c>
    </row>
    <row r="25" spans="2:4" ht="20.25" customHeight="1">
      <c r="B25" s="387" t="s">
        <v>5369</v>
      </c>
      <c r="C25" s="40" t="s">
        <v>5150</v>
      </c>
      <c r="D25" s="405">
        <v>1959</v>
      </c>
    </row>
    <row r="26" spans="2:4" ht="20.25" customHeight="1">
      <c r="B26" s="387" t="s">
        <v>5368</v>
      </c>
      <c r="C26" s="40" t="s">
        <v>5151</v>
      </c>
      <c r="D26" s="405">
        <v>716</v>
      </c>
    </row>
  </sheetData>
  <mergeCells count="3">
    <mergeCell ref="A1:XFD3"/>
    <mergeCell ref="C5:F5"/>
    <mergeCell ref="C6:F6"/>
  </mergeCells>
  <phoneticPr fontId="3" type="noConversion"/>
  <conditionalFormatting sqref="C9:C26">
    <cfRule type="expression" dxfId="16" priority="1">
      <formula>$C$8=$C9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630-0517-471F-A8BE-180485E4DFCE}">
  <dimension ref="A1:J28"/>
  <sheetViews>
    <sheetView showGridLines="0" workbookViewId="0">
      <selection sqref="A1:XFD3"/>
    </sheetView>
  </sheetViews>
  <sheetFormatPr defaultRowHeight="16.5"/>
  <cols>
    <col min="1" max="1" width="4.75" customWidth="1"/>
    <col min="2" max="6" width="22" customWidth="1"/>
    <col min="8" max="10" width="16.5" customWidth="1"/>
  </cols>
  <sheetData>
    <row r="1" spans="1:10" s="470" customFormat="1" ht="20.100000000000001" customHeight="1">
      <c r="A1" s="469" t="s">
        <v>5373</v>
      </c>
    </row>
    <row r="2" spans="1:10" s="470" customFormat="1" ht="26.25" customHeight="1"/>
    <row r="3" spans="1:10" s="471" customFormat="1" ht="17.25" thickBot="1"/>
    <row r="4" spans="1:10" ht="17.25" thickTop="1"/>
    <row r="5" spans="1:10" ht="20.25">
      <c r="B5" s="218" t="s">
        <v>4854</v>
      </c>
      <c r="C5" s="458" t="s">
        <v>4856</v>
      </c>
      <c r="D5" s="459"/>
      <c r="E5" s="459"/>
      <c r="F5" s="460"/>
    </row>
    <row r="6" spans="1:10" ht="19.5">
      <c r="B6" s="227" t="s">
        <v>5377</v>
      </c>
      <c r="C6" s="646" t="s">
        <v>5378</v>
      </c>
      <c r="D6" s="647"/>
      <c r="E6" s="647"/>
      <c r="F6" s="648"/>
    </row>
    <row r="8" spans="1:10" ht="26.25" customHeight="1">
      <c r="B8" s="82" t="s">
        <v>362</v>
      </c>
      <c r="C8" s="82" t="s">
        <v>363</v>
      </c>
      <c r="D8" s="82" t="s">
        <v>364</v>
      </c>
      <c r="E8" s="83" t="s">
        <v>365</v>
      </c>
      <c r="F8" s="82" t="s">
        <v>368</v>
      </c>
      <c r="H8" s="82" t="s">
        <v>5374</v>
      </c>
      <c r="I8" s="82" t="s">
        <v>5376</v>
      </c>
      <c r="J8" s="82" t="s">
        <v>5375</v>
      </c>
    </row>
    <row r="9" spans="1:10" ht="18" customHeight="1">
      <c r="B9" s="84" t="s">
        <v>3355</v>
      </c>
      <c r="C9" s="85" t="s">
        <v>1475</v>
      </c>
      <c r="D9" s="85" t="s">
        <v>425</v>
      </c>
      <c r="E9" s="86" t="s">
        <v>1476</v>
      </c>
      <c r="F9" s="84" t="s">
        <v>452</v>
      </c>
    </row>
    <row r="10" spans="1:10" ht="18" customHeight="1">
      <c r="B10" s="93" t="s">
        <v>3356</v>
      </c>
      <c r="C10" s="91" t="s">
        <v>2041</v>
      </c>
      <c r="D10" s="91" t="s">
        <v>322</v>
      </c>
      <c r="E10" s="94" t="s">
        <v>2042</v>
      </c>
      <c r="F10" s="92" t="s">
        <v>521</v>
      </c>
    </row>
    <row r="11" spans="1:10" ht="18" customHeight="1">
      <c r="B11" s="98" t="s">
        <v>1110</v>
      </c>
      <c r="C11" s="85" t="s">
        <v>1112</v>
      </c>
      <c r="D11" s="85" t="s">
        <v>322</v>
      </c>
      <c r="E11" s="87" t="s">
        <v>1113</v>
      </c>
      <c r="F11" s="84" t="s">
        <v>730</v>
      </c>
    </row>
    <row r="12" spans="1:10" ht="18" customHeight="1">
      <c r="B12" s="92" t="s">
        <v>3358</v>
      </c>
      <c r="C12" s="91" t="s">
        <v>1593</v>
      </c>
      <c r="D12" s="99" t="s">
        <v>425</v>
      </c>
      <c r="E12" s="94" t="s">
        <v>1594</v>
      </c>
      <c r="F12" s="92" t="s">
        <v>406</v>
      </c>
    </row>
    <row r="13" spans="1:10" ht="18" customHeight="1">
      <c r="B13" s="84" t="s">
        <v>3360</v>
      </c>
      <c r="C13" s="85" t="s">
        <v>2427</v>
      </c>
      <c r="D13" s="85" t="s">
        <v>322</v>
      </c>
      <c r="E13" s="86" t="s">
        <v>2428</v>
      </c>
      <c r="F13" s="84" t="s">
        <v>503</v>
      </c>
    </row>
    <row r="14" spans="1:10" ht="18" customHeight="1">
      <c r="B14" s="92" t="s">
        <v>1516</v>
      </c>
      <c r="C14" s="91" t="s">
        <v>1518</v>
      </c>
      <c r="D14" s="91" t="s">
        <v>425</v>
      </c>
      <c r="E14" s="94" t="s">
        <v>1519</v>
      </c>
      <c r="F14" s="92" t="s">
        <v>420</v>
      </c>
    </row>
    <row r="15" spans="1:10" ht="18" customHeight="1">
      <c r="B15" s="84" t="s">
        <v>3361</v>
      </c>
      <c r="C15" s="85" t="s">
        <v>2839</v>
      </c>
      <c r="D15" s="85" t="s">
        <v>322</v>
      </c>
      <c r="E15" s="86" t="s">
        <v>2840</v>
      </c>
      <c r="F15" s="84" t="s">
        <v>521</v>
      </c>
    </row>
    <row r="16" spans="1:10" ht="18" customHeight="1">
      <c r="B16" s="91" t="s">
        <v>3362</v>
      </c>
      <c r="C16" s="91" t="s">
        <v>1439</v>
      </c>
      <c r="D16" s="91" t="s">
        <v>322</v>
      </c>
      <c r="E16" s="94" t="s">
        <v>1440</v>
      </c>
      <c r="F16" s="91" t="s">
        <v>535</v>
      </c>
    </row>
    <row r="17" spans="2:6" ht="18" customHeight="1">
      <c r="B17" s="84" t="s">
        <v>3363</v>
      </c>
      <c r="C17" s="85" t="s">
        <v>1901</v>
      </c>
      <c r="D17" s="85" t="s">
        <v>425</v>
      </c>
      <c r="E17" s="86" t="s">
        <v>1902</v>
      </c>
      <c r="F17" s="84" t="s">
        <v>420</v>
      </c>
    </row>
    <row r="18" spans="2:6" ht="18" customHeight="1">
      <c r="B18" s="92" t="s">
        <v>3364</v>
      </c>
      <c r="C18" s="91" t="s">
        <v>2718</v>
      </c>
      <c r="D18" s="91" t="s">
        <v>322</v>
      </c>
      <c r="E18" s="94" t="s">
        <v>2719</v>
      </c>
      <c r="F18" s="92" t="s">
        <v>406</v>
      </c>
    </row>
    <row r="19" spans="2:6" ht="18" customHeight="1">
      <c r="B19" s="101" t="s">
        <v>2751</v>
      </c>
      <c r="C19" s="102" t="s">
        <v>2753</v>
      </c>
      <c r="D19" s="85" t="s">
        <v>322</v>
      </c>
      <c r="E19" s="86" t="s">
        <v>2754</v>
      </c>
      <c r="F19" s="85" t="s">
        <v>480</v>
      </c>
    </row>
    <row r="20" spans="2:6" ht="18" customHeight="1">
      <c r="B20" s="91" t="s">
        <v>3365</v>
      </c>
      <c r="C20" s="91" t="s">
        <v>1560</v>
      </c>
      <c r="D20" s="91" t="s">
        <v>571</v>
      </c>
      <c r="E20" s="95" t="s">
        <v>1561</v>
      </c>
      <c r="F20" s="92" t="s">
        <v>406</v>
      </c>
    </row>
    <row r="21" spans="2:6" ht="18" customHeight="1">
      <c r="B21" s="84" t="s">
        <v>3366</v>
      </c>
      <c r="C21" s="85" t="s">
        <v>708</v>
      </c>
      <c r="D21" s="85" t="s">
        <v>322</v>
      </c>
      <c r="E21" s="86" t="s">
        <v>709</v>
      </c>
      <c r="F21" s="84" t="s">
        <v>452</v>
      </c>
    </row>
    <row r="22" spans="2:6" ht="18" customHeight="1">
      <c r="B22" s="92" t="s">
        <v>3367</v>
      </c>
      <c r="C22" s="91" t="s">
        <v>1810</v>
      </c>
      <c r="D22" s="103" t="s">
        <v>425</v>
      </c>
      <c r="E22" s="94" t="s">
        <v>1811</v>
      </c>
      <c r="F22" s="92" t="s">
        <v>643</v>
      </c>
    </row>
    <row r="23" spans="2:6" ht="18" customHeight="1">
      <c r="B23" s="84" t="s">
        <v>3368</v>
      </c>
      <c r="C23" s="85" t="s">
        <v>1680</v>
      </c>
      <c r="D23" s="85" t="s">
        <v>485</v>
      </c>
      <c r="E23" s="86" t="s">
        <v>1681</v>
      </c>
      <c r="F23" s="84" t="s">
        <v>521</v>
      </c>
    </row>
    <row r="24" spans="2:6" ht="18" customHeight="1">
      <c r="B24" s="92" t="s">
        <v>3369</v>
      </c>
      <c r="C24" s="91" t="s">
        <v>2152</v>
      </c>
      <c r="D24" s="91" t="s">
        <v>493</v>
      </c>
      <c r="E24" s="94" t="s">
        <v>2153</v>
      </c>
      <c r="F24" s="92" t="s">
        <v>420</v>
      </c>
    </row>
    <row r="25" spans="2:6" ht="18" customHeight="1">
      <c r="B25" s="84" t="s">
        <v>3370</v>
      </c>
      <c r="C25" s="85" t="s">
        <v>2518</v>
      </c>
      <c r="D25" s="85" t="s">
        <v>322</v>
      </c>
      <c r="E25" s="86" t="s">
        <v>2519</v>
      </c>
      <c r="F25" s="84" t="s">
        <v>521</v>
      </c>
    </row>
    <row r="26" spans="2:6" ht="18" customHeight="1">
      <c r="B26" s="91" t="s">
        <v>3371</v>
      </c>
      <c r="C26" s="91" t="s">
        <v>2493</v>
      </c>
      <c r="D26" s="91" t="s">
        <v>571</v>
      </c>
      <c r="E26" s="95" t="s">
        <v>2494</v>
      </c>
      <c r="F26" s="92" t="s">
        <v>521</v>
      </c>
    </row>
    <row r="27" spans="2:6" ht="18" customHeight="1">
      <c r="B27" s="84" t="s">
        <v>3372</v>
      </c>
      <c r="C27" s="85" t="s">
        <v>3303</v>
      </c>
      <c r="D27" s="85" t="s">
        <v>322</v>
      </c>
      <c r="E27" s="86" t="s">
        <v>3304</v>
      </c>
      <c r="F27" s="84" t="s">
        <v>542</v>
      </c>
    </row>
    <row r="28" spans="2:6" ht="18" customHeight="1">
      <c r="B28" s="91" t="s">
        <v>626</v>
      </c>
      <c r="C28" s="91" t="s">
        <v>628</v>
      </c>
      <c r="D28" s="91" t="s">
        <v>571</v>
      </c>
      <c r="E28" s="95" t="s">
        <v>629</v>
      </c>
      <c r="F28" s="92" t="s">
        <v>521</v>
      </c>
    </row>
  </sheetData>
  <mergeCells count="3">
    <mergeCell ref="A1:XFD3"/>
    <mergeCell ref="C5:F5"/>
    <mergeCell ref="C6:F6"/>
  </mergeCells>
  <phoneticPr fontId="3" type="noConversion"/>
  <dataValidations count="1">
    <dataValidation type="list" allowBlank="1" showInputMessage="1" showErrorMessage="1" sqref="H8:J8" xr:uid="{CF1580D9-1457-4413-83F1-9AC03CAA9D0A}">
      <formula1>$B$8:$F$8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B574-7A21-40C8-8BAE-9AC0C3907763}">
  <dimension ref="A1:K28"/>
  <sheetViews>
    <sheetView showGridLines="0" workbookViewId="0">
      <selection sqref="A1:XFD3"/>
    </sheetView>
  </sheetViews>
  <sheetFormatPr defaultRowHeight="16.5"/>
  <cols>
    <col min="1" max="1" width="5" customWidth="1"/>
    <col min="2" max="6" width="20.125" customWidth="1"/>
    <col min="9" max="11" width="19" customWidth="1"/>
  </cols>
  <sheetData>
    <row r="1" spans="1:11" s="470" customFormat="1" ht="20.100000000000001" customHeight="1">
      <c r="A1" s="469" t="s">
        <v>5379</v>
      </c>
    </row>
    <row r="2" spans="1:11" s="470" customFormat="1" ht="26.25" customHeight="1"/>
    <row r="3" spans="1:11" s="471" customFormat="1" ht="17.25" thickBot="1"/>
    <row r="4" spans="1:11" ht="17.25" thickTop="1"/>
    <row r="5" spans="1:11" ht="20.25">
      <c r="B5" s="218" t="s">
        <v>4854</v>
      </c>
      <c r="C5" s="458" t="s">
        <v>4856</v>
      </c>
      <c r="D5" s="459"/>
      <c r="E5" s="459"/>
      <c r="F5" s="460"/>
    </row>
    <row r="6" spans="1:11" ht="19.5">
      <c r="B6" s="227" t="s">
        <v>5380</v>
      </c>
      <c r="C6" s="646" t="s">
        <v>5381</v>
      </c>
      <c r="D6" s="647"/>
      <c r="E6" s="647"/>
      <c r="F6" s="648"/>
    </row>
    <row r="8" spans="1:11">
      <c r="B8" s="82" t="s">
        <v>362</v>
      </c>
      <c r="C8" s="82" t="s">
        <v>363</v>
      </c>
      <c r="D8" s="83" t="s">
        <v>365</v>
      </c>
      <c r="E8" s="82" t="s">
        <v>368</v>
      </c>
      <c r="F8" s="83" t="s">
        <v>4872</v>
      </c>
      <c r="I8" s="83" t="s">
        <v>365</v>
      </c>
      <c r="J8" s="82" t="s">
        <v>362</v>
      </c>
      <c r="K8" s="82" t="s">
        <v>363</v>
      </c>
    </row>
    <row r="9" spans="1:11">
      <c r="B9" s="84" t="s">
        <v>3355</v>
      </c>
      <c r="C9" s="85" t="s">
        <v>1475</v>
      </c>
      <c r="D9" s="86" t="s">
        <v>1476</v>
      </c>
      <c r="E9" s="84" t="s">
        <v>452</v>
      </c>
      <c r="F9" s="87" t="s">
        <v>1479</v>
      </c>
      <c r="I9" s="94" t="s">
        <v>1594</v>
      </c>
      <c r="J9" s="6"/>
      <c r="K9" s="6"/>
    </row>
    <row r="10" spans="1:11">
      <c r="B10" s="93" t="s">
        <v>3356</v>
      </c>
      <c r="C10" s="91" t="s">
        <v>2041</v>
      </c>
      <c r="D10" s="94" t="s">
        <v>2042</v>
      </c>
      <c r="E10" s="92" t="s">
        <v>521</v>
      </c>
      <c r="F10" s="95" t="s">
        <v>2044</v>
      </c>
    </row>
    <row r="11" spans="1:11">
      <c r="B11" s="98" t="s">
        <v>1110</v>
      </c>
      <c r="C11" s="85" t="s">
        <v>1112</v>
      </c>
      <c r="D11" s="87" t="s">
        <v>1113</v>
      </c>
      <c r="E11" s="84" t="s">
        <v>730</v>
      </c>
      <c r="F11" s="87" t="s">
        <v>1115</v>
      </c>
    </row>
    <row r="12" spans="1:11">
      <c r="B12" s="92" t="s">
        <v>3358</v>
      </c>
      <c r="C12" s="91" t="s">
        <v>1593</v>
      </c>
      <c r="D12" s="94" t="s">
        <v>1594</v>
      </c>
      <c r="E12" s="92" t="s">
        <v>406</v>
      </c>
      <c r="F12" s="95" t="s">
        <v>1597</v>
      </c>
    </row>
    <row r="13" spans="1:11">
      <c r="B13" s="84" t="s">
        <v>3360</v>
      </c>
      <c r="C13" s="85" t="s">
        <v>2427</v>
      </c>
      <c r="D13" s="86" t="s">
        <v>2428</v>
      </c>
      <c r="E13" s="84" t="s">
        <v>503</v>
      </c>
      <c r="F13" s="87" t="s">
        <v>2430</v>
      </c>
    </row>
    <row r="14" spans="1:11">
      <c r="B14" s="92" t="s">
        <v>1516</v>
      </c>
      <c r="C14" s="91" t="s">
        <v>1518</v>
      </c>
      <c r="D14" s="94" t="s">
        <v>1519</v>
      </c>
      <c r="E14" s="92" t="s">
        <v>420</v>
      </c>
      <c r="F14" s="95" t="s">
        <v>1442</v>
      </c>
    </row>
    <row r="15" spans="1:11">
      <c r="B15" s="84" t="s">
        <v>3361</v>
      </c>
      <c r="C15" s="85" t="s">
        <v>2839</v>
      </c>
      <c r="D15" s="86" t="s">
        <v>2840</v>
      </c>
      <c r="E15" s="84" t="s">
        <v>521</v>
      </c>
      <c r="F15" s="87" t="s">
        <v>2842</v>
      </c>
    </row>
    <row r="16" spans="1:11">
      <c r="B16" s="91" t="s">
        <v>3362</v>
      </c>
      <c r="C16" s="91" t="s">
        <v>1439</v>
      </c>
      <c r="D16" s="94" t="s">
        <v>1440</v>
      </c>
      <c r="E16" s="91" t="s">
        <v>535</v>
      </c>
      <c r="F16" s="95" t="s">
        <v>1442</v>
      </c>
      <c r="I16" s="83" t="s">
        <v>365</v>
      </c>
      <c r="J16" s="82" t="s">
        <v>362</v>
      </c>
      <c r="K16" s="82" t="s">
        <v>4872</v>
      </c>
    </row>
    <row r="17" spans="2:11">
      <c r="B17" s="84" t="s">
        <v>3363</v>
      </c>
      <c r="C17" s="85" t="s">
        <v>1901</v>
      </c>
      <c r="D17" s="86" t="s">
        <v>1902</v>
      </c>
      <c r="E17" s="84" t="s">
        <v>420</v>
      </c>
      <c r="F17" s="100" t="s">
        <v>1904</v>
      </c>
      <c r="I17" s="94" t="s">
        <v>1594</v>
      </c>
      <c r="J17" s="6"/>
      <c r="K17" s="6"/>
    </row>
    <row r="18" spans="2:11">
      <c r="B18" s="92" t="s">
        <v>3364</v>
      </c>
      <c r="C18" s="91" t="s">
        <v>2718</v>
      </c>
      <c r="D18" s="94" t="s">
        <v>2719</v>
      </c>
      <c r="E18" s="92" t="s">
        <v>406</v>
      </c>
      <c r="F18" s="95" t="s">
        <v>2721</v>
      </c>
    </row>
    <row r="19" spans="2:11">
      <c r="B19" s="101" t="s">
        <v>2751</v>
      </c>
      <c r="C19" s="102" t="s">
        <v>2753</v>
      </c>
      <c r="D19" s="86" t="s">
        <v>2754</v>
      </c>
      <c r="E19" s="85" t="s">
        <v>480</v>
      </c>
      <c r="F19" s="87" t="s">
        <v>2079</v>
      </c>
    </row>
    <row r="20" spans="2:11">
      <c r="B20" s="91" t="s">
        <v>3365</v>
      </c>
      <c r="C20" s="91" t="s">
        <v>1560</v>
      </c>
      <c r="D20" s="95" t="s">
        <v>1561</v>
      </c>
      <c r="E20" s="92" t="s">
        <v>406</v>
      </c>
      <c r="F20" s="95" t="s">
        <v>1564</v>
      </c>
    </row>
    <row r="21" spans="2:11">
      <c r="B21" s="84" t="s">
        <v>3366</v>
      </c>
      <c r="C21" s="85" t="s">
        <v>708</v>
      </c>
      <c r="D21" s="86" t="s">
        <v>709</v>
      </c>
      <c r="E21" s="84" t="s">
        <v>452</v>
      </c>
      <c r="F21" s="87" t="s">
        <v>711</v>
      </c>
    </row>
    <row r="22" spans="2:11">
      <c r="B22" s="92" t="s">
        <v>3367</v>
      </c>
      <c r="C22" s="91" t="s">
        <v>1810</v>
      </c>
      <c r="D22" s="94" t="s">
        <v>1811</v>
      </c>
      <c r="E22" s="92" t="s">
        <v>643</v>
      </c>
      <c r="F22" s="95" t="s">
        <v>1814</v>
      </c>
    </row>
    <row r="23" spans="2:11">
      <c r="B23" s="84" t="s">
        <v>3368</v>
      </c>
      <c r="C23" s="85" t="s">
        <v>1680</v>
      </c>
      <c r="D23" s="86" t="s">
        <v>1681</v>
      </c>
      <c r="E23" s="84" t="s">
        <v>521</v>
      </c>
      <c r="F23" s="87" t="s">
        <v>1684</v>
      </c>
      <c r="I23" s="83" t="s">
        <v>365</v>
      </c>
      <c r="J23" s="82" t="s">
        <v>368</v>
      </c>
      <c r="K23" s="82" t="s">
        <v>4872</v>
      </c>
    </row>
    <row r="24" spans="2:11">
      <c r="B24" s="92" t="s">
        <v>3369</v>
      </c>
      <c r="C24" s="91" t="s">
        <v>2152</v>
      </c>
      <c r="D24" s="94" t="s">
        <v>2153</v>
      </c>
      <c r="E24" s="92" t="s">
        <v>420</v>
      </c>
      <c r="F24" s="104" t="s">
        <v>2155</v>
      </c>
      <c r="I24" s="94" t="s">
        <v>1594</v>
      </c>
      <c r="J24" s="92" t="s">
        <v>406</v>
      </c>
      <c r="K24" s="6"/>
    </row>
    <row r="25" spans="2:11">
      <c r="B25" s="84" t="s">
        <v>3370</v>
      </c>
      <c r="C25" s="85" t="s">
        <v>2518</v>
      </c>
      <c r="D25" s="86" t="s">
        <v>2519</v>
      </c>
      <c r="E25" s="84" t="s">
        <v>521</v>
      </c>
      <c r="F25" s="87" t="s">
        <v>2521</v>
      </c>
    </row>
    <row r="26" spans="2:11">
      <c r="B26" s="91" t="s">
        <v>3371</v>
      </c>
      <c r="C26" s="91" t="s">
        <v>2493</v>
      </c>
      <c r="D26" s="95" t="s">
        <v>2494</v>
      </c>
      <c r="E26" s="92" t="s">
        <v>521</v>
      </c>
      <c r="F26" s="95" t="s">
        <v>2496</v>
      </c>
    </row>
    <row r="27" spans="2:11">
      <c r="B27" s="84" t="s">
        <v>3372</v>
      </c>
      <c r="C27" s="85" t="s">
        <v>3303</v>
      </c>
      <c r="D27" s="86" t="s">
        <v>3304</v>
      </c>
      <c r="E27" s="84" t="s">
        <v>542</v>
      </c>
      <c r="F27" s="87" t="s">
        <v>3306</v>
      </c>
    </row>
    <row r="28" spans="2:11">
      <c r="B28" s="91" t="s">
        <v>626</v>
      </c>
      <c r="C28" s="91" t="s">
        <v>628</v>
      </c>
      <c r="D28" s="95" t="s">
        <v>629</v>
      </c>
      <c r="E28" s="92" t="s">
        <v>521</v>
      </c>
      <c r="F28" s="95" t="s">
        <v>631</v>
      </c>
    </row>
  </sheetData>
  <mergeCells count="3">
    <mergeCell ref="A1:XFD3"/>
    <mergeCell ref="C5:F5"/>
    <mergeCell ref="C6:F6"/>
  </mergeCells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02F69-D27A-4D3B-B122-1B2EDB7CC2D3}">
  <dimension ref="A1:J27"/>
  <sheetViews>
    <sheetView showGridLines="0" workbookViewId="0">
      <selection sqref="A1:XFD3"/>
    </sheetView>
  </sheetViews>
  <sheetFormatPr defaultRowHeight="16.5"/>
  <cols>
    <col min="1" max="1" width="5.5" customWidth="1"/>
    <col min="2" max="6" width="16.625" customWidth="1"/>
    <col min="7" max="10" width="13.625" style="403" customWidth="1"/>
  </cols>
  <sheetData>
    <row r="1" spans="1:10" s="470" customFormat="1" ht="20.100000000000001" customHeight="1">
      <c r="A1" s="469" t="s">
        <v>5382</v>
      </c>
    </row>
    <row r="2" spans="1:10" s="470" customFormat="1" ht="26.25" customHeight="1"/>
    <row r="3" spans="1:10" s="471" customFormat="1" ht="17.25" thickBot="1"/>
    <row r="4" spans="1:10" ht="17.25" thickTop="1"/>
    <row r="5" spans="1:10" ht="20.25">
      <c r="B5" s="218" t="s">
        <v>4854</v>
      </c>
      <c r="C5" s="458" t="s">
        <v>4856</v>
      </c>
      <c r="D5" s="459"/>
      <c r="E5" s="459"/>
      <c r="F5" s="460"/>
    </row>
    <row r="6" spans="1:10" ht="19.5">
      <c r="B6" s="227" t="s">
        <v>5383</v>
      </c>
      <c r="C6" s="646" t="s">
        <v>5384</v>
      </c>
      <c r="D6" s="647"/>
      <c r="E6" s="647"/>
      <c r="F6" s="648"/>
      <c r="H6" s="7" t="s">
        <v>2</v>
      </c>
      <c r="I6" s="387" t="s">
        <v>5149</v>
      </c>
    </row>
    <row r="8" spans="1:10" ht="24" customHeight="1">
      <c r="B8" s="7" t="s">
        <v>0</v>
      </c>
      <c r="C8" s="7" t="s">
        <v>1</v>
      </c>
      <c r="D8" s="7" t="s">
        <v>4896</v>
      </c>
      <c r="E8" s="7" t="s">
        <v>2</v>
      </c>
      <c r="G8" s="7" t="s">
        <v>0</v>
      </c>
      <c r="H8" s="7" t="s">
        <v>1</v>
      </c>
      <c r="I8" s="7" t="s">
        <v>4896</v>
      </c>
      <c r="J8" s="7" t="s">
        <v>2</v>
      </c>
    </row>
    <row r="9" spans="1:10" s="406" customFormat="1" ht="18.75" customHeight="1">
      <c r="B9" s="40" t="s">
        <v>3</v>
      </c>
      <c r="C9" s="40" t="s">
        <v>4</v>
      </c>
      <c r="D9" s="40" t="s">
        <v>4821</v>
      </c>
      <c r="E9" s="40" t="s">
        <v>5</v>
      </c>
      <c r="G9" s="407"/>
      <c r="H9" s="407"/>
      <c r="I9" s="407"/>
      <c r="J9" s="407"/>
    </row>
    <row r="10" spans="1:10" s="406" customFormat="1" ht="18.75" customHeight="1">
      <c r="B10" s="40" t="s">
        <v>6</v>
      </c>
      <c r="C10" s="40" t="s">
        <v>7</v>
      </c>
      <c r="D10" s="40" t="s">
        <v>4821</v>
      </c>
      <c r="E10" s="40" t="s">
        <v>5</v>
      </c>
      <c r="G10" s="407"/>
      <c r="H10" s="407"/>
      <c r="I10" s="407"/>
      <c r="J10" s="407"/>
    </row>
    <row r="11" spans="1:10" s="406" customFormat="1" ht="18.75" customHeight="1">
      <c r="B11" s="40" t="s">
        <v>8</v>
      </c>
      <c r="C11" s="40" t="s">
        <v>7</v>
      </c>
      <c r="D11" s="40" t="s">
        <v>5123</v>
      </c>
      <c r="E11" s="40" t="s">
        <v>9</v>
      </c>
      <c r="G11" s="407"/>
      <c r="H11" s="407"/>
      <c r="I11" s="407"/>
      <c r="J11" s="407"/>
    </row>
    <row r="12" spans="1:10" s="406" customFormat="1" ht="18.75" customHeight="1">
      <c r="B12" s="40" t="s">
        <v>10</v>
      </c>
      <c r="C12" s="40" t="s">
        <v>7</v>
      </c>
      <c r="D12" s="40" t="s">
        <v>5123</v>
      </c>
      <c r="E12" s="40" t="s">
        <v>9</v>
      </c>
      <c r="G12" s="407"/>
      <c r="H12" s="407"/>
      <c r="I12" s="407"/>
      <c r="J12" s="407"/>
    </row>
    <row r="13" spans="1:10" s="406" customFormat="1" ht="18.75" customHeight="1">
      <c r="B13" s="40" t="s">
        <v>5124</v>
      </c>
      <c r="C13" s="40" t="s">
        <v>5125</v>
      </c>
      <c r="D13" s="40" t="s">
        <v>5126</v>
      </c>
      <c r="E13" s="40" t="s">
        <v>11</v>
      </c>
      <c r="G13" s="407"/>
      <c r="H13" s="407"/>
      <c r="I13" s="407"/>
      <c r="J13" s="407"/>
    </row>
    <row r="14" spans="1:10" s="406" customFormat="1" ht="18.75" customHeight="1">
      <c r="B14" s="40" t="s">
        <v>5127</v>
      </c>
      <c r="C14" s="40" t="s">
        <v>5128</v>
      </c>
      <c r="D14" s="40" t="s">
        <v>5129</v>
      </c>
      <c r="E14" s="40" t="s">
        <v>5130</v>
      </c>
      <c r="G14" s="407"/>
      <c r="H14" s="407"/>
      <c r="I14" s="407"/>
      <c r="J14" s="407"/>
    </row>
    <row r="15" spans="1:10" s="406" customFormat="1" ht="18.75" customHeight="1">
      <c r="B15" s="40" t="s">
        <v>5131</v>
      </c>
      <c r="C15" s="40" t="s">
        <v>5128</v>
      </c>
      <c r="D15" s="40" t="s">
        <v>5132</v>
      </c>
      <c r="E15" s="40" t="s">
        <v>5133</v>
      </c>
      <c r="G15" s="407"/>
      <c r="H15" s="407"/>
      <c r="I15" s="407"/>
      <c r="J15" s="407"/>
    </row>
    <row r="16" spans="1:10" s="406" customFormat="1" ht="18.75" customHeight="1">
      <c r="B16" s="40" t="s">
        <v>5134</v>
      </c>
      <c r="C16" s="40" t="s">
        <v>5128</v>
      </c>
      <c r="D16" s="40" t="s">
        <v>5135</v>
      </c>
      <c r="E16" s="40" t="s">
        <v>5133</v>
      </c>
      <c r="G16" s="407"/>
      <c r="H16" s="407"/>
      <c r="I16" s="407"/>
      <c r="J16" s="407"/>
    </row>
    <row r="17" spans="2:10" s="406" customFormat="1" ht="18.75" customHeight="1">
      <c r="B17" s="40" t="s">
        <v>5136</v>
      </c>
      <c r="C17" s="40" t="s">
        <v>7</v>
      </c>
      <c r="D17" s="40" t="s">
        <v>5137</v>
      </c>
      <c r="E17" s="40" t="s">
        <v>11</v>
      </c>
      <c r="G17" s="407"/>
      <c r="H17" s="407"/>
      <c r="I17" s="407"/>
      <c r="J17" s="407"/>
    </row>
    <row r="18" spans="2:10" s="406" customFormat="1" ht="18.75" customHeight="1">
      <c r="B18" s="40" t="s">
        <v>12</v>
      </c>
      <c r="C18" s="40" t="s">
        <v>13</v>
      </c>
      <c r="D18" s="40" t="s">
        <v>5137</v>
      </c>
      <c r="E18" s="40" t="s">
        <v>11</v>
      </c>
      <c r="G18" s="407"/>
      <c r="H18" s="407"/>
      <c r="I18" s="407"/>
      <c r="J18" s="407"/>
    </row>
    <row r="19" spans="2:10" s="406" customFormat="1" ht="18.75" customHeight="1">
      <c r="B19" s="40" t="s">
        <v>14</v>
      </c>
      <c r="C19" s="40" t="s">
        <v>13</v>
      </c>
      <c r="D19" s="40" t="s">
        <v>5139</v>
      </c>
      <c r="E19" s="40" t="s">
        <v>9</v>
      </c>
      <c r="G19" s="407"/>
      <c r="H19" s="407"/>
      <c r="I19" s="407"/>
      <c r="J19" s="407"/>
    </row>
    <row r="20" spans="2:10" s="406" customFormat="1" ht="18.75" customHeight="1">
      <c r="B20" s="40" t="s">
        <v>5140</v>
      </c>
      <c r="C20" s="40" t="s">
        <v>13</v>
      </c>
      <c r="D20" s="40" t="s">
        <v>5139</v>
      </c>
      <c r="E20" s="40" t="s">
        <v>5141</v>
      </c>
      <c r="G20" s="407"/>
      <c r="H20" s="407"/>
      <c r="I20" s="407"/>
      <c r="J20" s="407"/>
    </row>
    <row r="21" spans="2:10" s="406" customFormat="1" ht="18.75" customHeight="1">
      <c r="B21" s="40" t="s">
        <v>5142</v>
      </c>
      <c r="C21" s="40" t="s">
        <v>7</v>
      </c>
      <c r="D21" s="40" t="s">
        <v>5123</v>
      </c>
      <c r="E21" s="40" t="s">
        <v>5</v>
      </c>
      <c r="G21" s="407"/>
      <c r="H21" s="407"/>
      <c r="I21" s="407"/>
      <c r="J21" s="407"/>
    </row>
    <row r="22" spans="2:10" s="406" customFormat="1" ht="18.75" customHeight="1">
      <c r="B22" s="40" t="s">
        <v>5143</v>
      </c>
      <c r="C22" s="40" t="s">
        <v>5144</v>
      </c>
      <c r="D22" s="40" t="s">
        <v>5135</v>
      </c>
      <c r="E22" s="40" t="s">
        <v>5145</v>
      </c>
      <c r="G22" s="407"/>
      <c r="H22" s="407"/>
      <c r="I22" s="407"/>
      <c r="J22" s="407"/>
    </row>
    <row r="23" spans="2:10" s="406" customFormat="1" ht="18.75" customHeight="1">
      <c r="B23" s="40" t="s">
        <v>5146</v>
      </c>
      <c r="C23" s="40" t="s">
        <v>5147</v>
      </c>
      <c r="D23" s="40" t="s">
        <v>5126</v>
      </c>
      <c r="E23" s="40" t="s">
        <v>11</v>
      </c>
      <c r="G23" s="407"/>
      <c r="H23" s="407"/>
      <c r="I23" s="407"/>
      <c r="J23" s="407"/>
    </row>
    <row r="24" spans="2:10" s="406" customFormat="1" ht="18.75" customHeight="1">
      <c r="B24" s="40" t="s">
        <v>5148</v>
      </c>
      <c r="C24" s="40" t="s">
        <v>5144</v>
      </c>
      <c r="D24" s="40" t="s">
        <v>5129</v>
      </c>
      <c r="E24" s="40" t="s">
        <v>5149</v>
      </c>
      <c r="G24" s="407"/>
      <c r="H24" s="407"/>
      <c r="I24" s="407"/>
      <c r="J24" s="407"/>
    </row>
    <row r="25" spans="2:10" s="406" customFormat="1" ht="18.75" customHeight="1">
      <c r="B25" s="40" t="s">
        <v>5150</v>
      </c>
      <c r="C25" s="40" t="s">
        <v>5147</v>
      </c>
      <c r="D25" s="40" t="s">
        <v>5137</v>
      </c>
      <c r="E25" s="40" t="s">
        <v>11</v>
      </c>
      <c r="G25" s="407"/>
      <c r="H25" s="407"/>
      <c r="I25" s="407"/>
      <c r="J25" s="407"/>
    </row>
    <row r="26" spans="2:10" s="406" customFormat="1" ht="18.75" customHeight="1">
      <c r="B26" s="40" t="s">
        <v>5151</v>
      </c>
      <c r="C26" s="40" t="s">
        <v>5147</v>
      </c>
      <c r="D26" s="40" t="s">
        <v>5137</v>
      </c>
      <c r="E26" s="40" t="s">
        <v>5</v>
      </c>
      <c r="G26" s="407"/>
      <c r="H26" s="407"/>
      <c r="I26" s="407"/>
      <c r="J26" s="407"/>
    </row>
    <row r="27" spans="2:10" s="406" customFormat="1" ht="18.75" customHeight="1">
      <c r="B27" s="40" t="s">
        <v>15</v>
      </c>
      <c r="C27" s="40" t="s">
        <v>5144</v>
      </c>
      <c r="D27" s="40" t="s">
        <v>5152</v>
      </c>
      <c r="E27" s="40" t="s">
        <v>5130</v>
      </c>
      <c r="G27" s="407"/>
      <c r="H27" s="407"/>
      <c r="I27" s="407"/>
      <c r="J27" s="407"/>
    </row>
  </sheetData>
  <mergeCells count="3">
    <mergeCell ref="A1:XFD3"/>
    <mergeCell ref="C5:F5"/>
    <mergeCell ref="C6:F6"/>
  </mergeCells>
  <phoneticPr fontId="3" type="noConversion"/>
  <dataValidations count="1">
    <dataValidation type="list" allowBlank="1" showInputMessage="1" showErrorMessage="1" sqref="I6" xr:uid="{38506026-9944-49FC-8318-49B9C8358315}">
      <formula1>"컨설턴트,영업관리,해외영업,국내영업"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F0FC-F582-43BC-B563-3B9849E49F90}">
  <dimension ref="A1:H27"/>
  <sheetViews>
    <sheetView showGridLines="0" workbookViewId="0">
      <selection sqref="A1:XFD3"/>
    </sheetView>
  </sheetViews>
  <sheetFormatPr defaultRowHeight="16.5"/>
  <cols>
    <col min="1" max="1" width="5.5" customWidth="1"/>
    <col min="2" max="3" width="14.25" customWidth="1"/>
    <col min="6" max="7" width="16" style="403" customWidth="1"/>
    <col min="8" max="8" width="16" customWidth="1"/>
  </cols>
  <sheetData>
    <row r="1" spans="1:8" s="470" customFormat="1" ht="20.100000000000001" customHeight="1">
      <c r="A1" s="469" t="s">
        <v>5385</v>
      </c>
    </row>
    <row r="2" spans="1:8" s="470" customFormat="1" ht="26.25" customHeight="1"/>
    <row r="3" spans="1:8" s="471" customFormat="1" ht="17.25" thickBot="1"/>
    <row r="4" spans="1:8" ht="17.25" thickTop="1"/>
    <row r="6" spans="1:8">
      <c r="F6" s="7" t="s">
        <v>4896</v>
      </c>
      <c r="G6" s="7" t="s">
        <v>2</v>
      </c>
    </row>
    <row r="7" spans="1:8">
      <c r="F7" s="387" t="s">
        <v>4821</v>
      </c>
      <c r="G7" s="387" t="s">
        <v>5</v>
      </c>
    </row>
    <row r="8" spans="1:8">
      <c r="B8" s="7" t="s">
        <v>4896</v>
      </c>
      <c r="C8" s="7" t="s">
        <v>2</v>
      </c>
      <c r="F8" s="7" t="s">
        <v>5386</v>
      </c>
      <c r="G8" s="7" t="s">
        <v>5387</v>
      </c>
      <c r="H8" s="7" t="s">
        <v>5388</v>
      </c>
    </row>
    <row r="9" spans="1:8">
      <c r="B9" s="40" t="s">
        <v>4821</v>
      </c>
      <c r="C9" s="40" t="s">
        <v>5</v>
      </c>
    </row>
    <row r="10" spans="1:8">
      <c r="B10" s="40" t="s">
        <v>4821</v>
      </c>
      <c r="C10" s="40" t="s">
        <v>5</v>
      </c>
    </row>
    <row r="11" spans="1:8">
      <c r="B11" s="40" t="s">
        <v>5123</v>
      </c>
      <c r="C11" s="40" t="s">
        <v>9</v>
      </c>
    </row>
    <row r="12" spans="1:8">
      <c r="B12" s="40" t="s">
        <v>5123</v>
      </c>
      <c r="C12" s="40" t="s">
        <v>9</v>
      </c>
    </row>
    <row r="13" spans="1:8">
      <c r="B13" s="40" t="s">
        <v>5126</v>
      </c>
      <c r="C13" s="40" t="s">
        <v>11</v>
      </c>
    </row>
    <row r="14" spans="1:8">
      <c r="B14" s="40" t="s">
        <v>5129</v>
      </c>
      <c r="C14" s="40" t="s">
        <v>5130</v>
      </c>
    </row>
    <row r="15" spans="1:8">
      <c r="B15" s="40" t="s">
        <v>5132</v>
      </c>
      <c r="C15" s="40" t="s">
        <v>5133</v>
      </c>
    </row>
    <row r="16" spans="1:8">
      <c r="B16" s="40" t="s">
        <v>5135</v>
      </c>
      <c r="C16" s="40" t="s">
        <v>5133</v>
      </c>
    </row>
    <row r="17" spans="2:3">
      <c r="B17" s="40" t="s">
        <v>5137</v>
      </c>
      <c r="C17" s="40" t="s">
        <v>11</v>
      </c>
    </row>
    <row r="18" spans="2:3">
      <c r="B18" s="40" t="s">
        <v>5137</v>
      </c>
      <c r="C18" s="40" t="s">
        <v>11</v>
      </c>
    </row>
    <row r="19" spans="2:3">
      <c r="B19" s="40" t="s">
        <v>5139</v>
      </c>
      <c r="C19" s="40" t="s">
        <v>9</v>
      </c>
    </row>
    <row r="20" spans="2:3">
      <c r="B20" s="40" t="s">
        <v>5139</v>
      </c>
      <c r="C20" s="40" t="s">
        <v>5141</v>
      </c>
    </row>
    <row r="21" spans="2:3">
      <c r="B21" s="40" t="s">
        <v>5123</v>
      </c>
      <c r="C21" s="40" t="s">
        <v>5</v>
      </c>
    </row>
    <row r="22" spans="2:3">
      <c r="B22" s="40" t="s">
        <v>5135</v>
      </c>
      <c r="C22" s="40" t="s">
        <v>5145</v>
      </c>
    </row>
    <row r="23" spans="2:3">
      <c r="B23" s="40" t="s">
        <v>5126</v>
      </c>
      <c r="C23" s="40" t="s">
        <v>11</v>
      </c>
    </row>
    <row r="24" spans="2:3">
      <c r="B24" s="40" t="s">
        <v>5129</v>
      </c>
      <c r="C24" s="40" t="s">
        <v>5149</v>
      </c>
    </row>
    <row r="25" spans="2:3">
      <c r="B25" s="40" t="s">
        <v>5137</v>
      </c>
      <c r="C25" s="40" t="s">
        <v>11</v>
      </c>
    </row>
    <row r="26" spans="2:3">
      <c r="B26" s="40" t="s">
        <v>5137</v>
      </c>
      <c r="C26" s="40" t="s">
        <v>5</v>
      </c>
    </row>
    <row r="27" spans="2:3">
      <c r="B27" s="40" t="s">
        <v>5152</v>
      </c>
      <c r="C27" s="40" t="s">
        <v>5130</v>
      </c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4E850-8554-4581-8381-2AE3A063641E}">
  <dimension ref="A1:K27"/>
  <sheetViews>
    <sheetView showGridLines="0" workbookViewId="0">
      <selection sqref="A1:XFD3"/>
    </sheetView>
  </sheetViews>
  <sheetFormatPr defaultRowHeight="16.5"/>
  <cols>
    <col min="2" max="5" width="12.625" customWidth="1"/>
    <col min="8" max="11" width="13.875" customWidth="1"/>
  </cols>
  <sheetData>
    <row r="1" spans="1:11" s="470" customFormat="1" ht="20.100000000000001" customHeight="1">
      <c r="A1" s="469" t="s">
        <v>5385</v>
      </c>
    </row>
    <row r="2" spans="1:11" s="470" customFormat="1" ht="26.25" customHeight="1"/>
    <row r="3" spans="1:11" s="471" customFormat="1" ht="17.25" thickBot="1"/>
    <row r="4" spans="1:11" ht="17.25" thickTop="1"/>
    <row r="6" spans="1:11">
      <c r="H6" s="7" t="s">
        <v>4896</v>
      </c>
      <c r="I6" s="7" t="s">
        <v>2</v>
      </c>
    </row>
    <row r="7" spans="1:11">
      <c r="H7" s="387" t="s">
        <v>4821</v>
      </c>
      <c r="I7" s="387" t="s">
        <v>5</v>
      </c>
    </row>
    <row r="8" spans="1:11">
      <c r="B8" s="7" t="s">
        <v>0</v>
      </c>
      <c r="C8" s="7" t="s">
        <v>1</v>
      </c>
      <c r="D8" s="7" t="s">
        <v>4896</v>
      </c>
      <c r="E8" s="7" t="s">
        <v>2</v>
      </c>
      <c r="H8" s="7" t="s">
        <v>0</v>
      </c>
      <c r="I8" s="7" t="s">
        <v>1</v>
      </c>
      <c r="J8" s="7" t="s">
        <v>4896</v>
      </c>
      <c r="K8" s="7" t="s">
        <v>2</v>
      </c>
    </row>
    <row r="9" spans="1:11">
      <c r="B9" s="40" t="s">
        <v>3</v>
      </c>
      <c r="C9" s="40" t="s">
        <v>4</v>
      </c>
      <c r="D9" s="40" t="s">
        <v>4821</v>
      </c>
      <c r="E9" s="40" t="s">
        <v>5</v>
      </c>
    </row>
    <row r="10" spans="1:11">
      <c r="B10" s="40" t="s">
        <v>6</v>
      </c>
      <c r="C10" s="40" t="s">
        <v>7</v>
      </c>
      <c r="D10" s="40" t="s">
        <v>4821</v>
      </c>
      <c r="E10" s="40" t="s">
        <v>5</v>
      </c>
    </row>
    <row r="11" spans="1:11">
      <c r="B11" s="40" t="s">
        <v>8</v>
      </c>
      <c r="C11" s="40" t="s">
        <v>7</v>
      </c>
      <c r="D11" s="40" t="s">
        <v>5123</v>
      </c>
      <c r="E11" s="40" t="s">
        <v>9</v>
      </c>
    </row>
    <row r="12" spans="1:11">
      <c r="B12" s="40" t="s">
        <v>10</v>
      </c>
      <c r="C12" s="40" t="s">
        <v>7</v>
      </c>
      <c r="D12" s="40" t="s">
        <v>5123</v>
      </c>
      <c r="E12" s="40" t="s">
        <v>9</v>
      </c>
    </row>
    <row r="13" spans="1:11">
      <c r="B13" s="40" t="s">
        <v>5124</v>
      </c>
      <c r="C13" s="40" t="s">
        <v>5125</v>
      </c>
      <c r="D13" s="40" t="s">
        <v>5126</v>
      </c>
      <c r="E13" s="40" t="s">
        <v>11</v>
      </c>
    </row>
    <row r="14" spans="1:11">
      <c r="B14" s="40" t="s">
        <v>5127</v>
      </c>
      <c r="C14" s="40" t="s">
        <v>5128</v>
      </c>
      <c r="D14" s="40" t="s">
        <v>5129</v>
      </c>
      <c r="E14" s="40" t="s">
        <v>5130</v>
      </c>
    </row>
    <row r="15" spans="1:11">
      <c r="B15" s="40" t="s">
        <v>5131</v>
      </c>
      <c r="C15" s="40" t="s">
        <v>5128</v>
      </c>
      <c r="D15" s="40" t="s">
        <v>5132</v>
      </c>
      <c r="E15" s="40" t="s">
        <v>5133</v>
      </c>
    </row>
    <row r="16" spans="1:11">
      <c r="B16" s="40" t="s">
        <v>5134</v>
      </c>
      <c r="C16" s="40" t="s">
        <v>5128</v>
      </c>
      <c r="D16" s="40" t="s">
        <v>5135</v>
      </c>
      <c r="E16" s="40" t="s">
        <v>5133</v>
      </c>
    </row>
    <row r="17" spans="2:5">
      <c r="B17" s="40" t="s">
        <v>5136</v>
      </c>
      <c r="C17" s="40" t="s">
        <v>7</v>
      </c>
      <c r="D17" s="40" t="s">
        <v>5137</v>
      </c>
      <c r="E17" s="40" t="s">
        <v>11</v>
      </c>
    </row>
    <row r="18" spans="2:5">
      <c r="B18" s="40" t="s">
        <v>12</v>
      </c>
      <c r="C18" s="40" t="s">
        <v>13</v>
      </c>
      <c r="D18" s="40" t="s">
        <v>5137</v>
      </c>
      <c r="E18" s="40" t="s">
        <v>11</v>
      </c>
    </row>
    <row r="19" spans="2:5">
      <c r="B19" s="40" t="s">
        <v>14</v>
      </c>
      <c r="C19" s="40" t="s">
        <v>13</v>
      </c>
      <c r="D19" s="40" t="s">
        <v>5139</v>
      </c>
      <c r="E19" s="40" t="s">
        <v>9</v>
      </c>
    </row>
    <row r="20" spans="2:5">
      <c r="B20" s="40" t="s">
        <v>5140</v>
      </c>
      <c r="C20" s="40" t="s">
        <v>13</v>
      </c>
      <c r="D20" s="40" t="s">
        <v>5139</v>
      </c>
      <c r="E20" s="40" t="s">
        <v>5141</v>
      </c>
    </row>
    <row r="21" spans="2:5">
      <c r="B21" s="40" t="s">
        <v>5142</v>
      </c>
      <c r="C21" s="40" t="s">
        <v>7</v>
      </c>
      <c r="D21" s="40" t="s">
        <v>5123</v>
      </c>
      <c r="E21" s="40" t="s">
        <v>5</v>
      </c>
    </row>
    <row r="22" spans="2:5">
      <c r="B22" s="40" t="s">
        <v>5143</v>
      </c>
      <c r="C22" s="40" t="s">
        <v>5144</v>
      </c>
      <c r="D22" s="40" t="s">
        <v>5135</v>
      </c>
      <c r="E22" s="40" t="s">
        <v>5145</v>
      </c>
    </row>
    <row r="23" spans="2:5">
      <c r="B23" s="40" t="s">
        <v>5146</v>
      </c>
      <c r="C23" s="40" t="s">
        <v>5147</v>
      </c>
      <c r="D23" s="40" t="s">
        <v>5126</v>
      </c>
      <c r="E23" s="40" t="s">
        <v>11</v>
      </c>
    </row>
    <row r="24" spans="2:5">
      <c r="B24" s="40" t="s">
        <v>5148</v>
      </c>
      <c r="C24" s="40" t="s">
        <v>5144</v>
      </c>
      <c r="D24" s="40" t="s">
        <v>5129</v>
      </c>
      <c r="E24" s="40" t="s">
        <v>5149</v>
      </c>
    </row>
    <row r="25" spans="2:5">
      <c r="B25" s="40" t="s">
        <v>5150</v>
      </c>
      <c r="C25" s="40" t="s">
        <v>5147</v>
      </c>
      <c r="D25" s="40" t="s">
        <v>5137</v>
      </c>
      <c r="E25" s="40" t="s">
        <v>11</v>
      </c>
    </row>
    <row r="26" spans="2:5">
      <c r="B26" s="40" t="s">
        <v>5151</v>
      </c>
      <c r="C26" s="40" t="s">
        <v>5147</v>
      </c>
      <c r="D26" s="40" t="s">
        <v>5137</v>
      </c>
      <c r="E26" s="40" t="s">
        <v>5</v>
      </c>
    </row>
    <row r="27" spans="2:5">
      <c r="B27" s="40" t="s">
        <v>15</v>
      </c>
      <c r="C27" s="40" t="s">
        <v>5144</v>
      </c>
      <c r="D27" s="40" t="s">
        <v>5152</v>
      </c>
      <c r="E27" s="40" t="s">
        <v>5130</v>
      </c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E803-C647-4CC8-97B2-6C1205845F6D}">
  <dimension ref="A1:R28"/>
  <sheetViews>
    <sheetView showGridLines="0" workbookViewId="0">
      <selection sqref="A1:XFD3"/>
    </sheetView>
  </sheetViews>
  <sheetFormatPr defaultRowHeight="16.5"/>
  <cols>
    <col min="1" max="1" width="5.5" customWidth="1"/>
    <col min="2" max="2" width="17.25" customWidth="1"/>
    <col min="3" max="3" width="7.125" customWidth="1"/>
    <col min="4" max="4" width="17.25" style="403" customWidth="1"/>
    <col min="5" max="5" width="9.25" customWidth="1"/>
    <col min="6" max="6" width="17.25" customWidth="1"/>
    <col min="8" max="11" width="14.75" customWidth="1"/>
    <col min="12" max="12" width="7.75" customWidth="1"/>
    <col min="13" max="13" width="10.125" customWidth="1"/>
    <col min="14" max="14" width="7.75" customWidth="1"/>
    <col min="15" max="18" width="15.75" customWidth="1"/>
  </cols>
  <sheetData>
    <row r="1" spans="1:18" s="470" customFormat="1" ht="20.100000000000001" customHeight="1">
      <c r="A1" s="469" t="s">
        <v>5385</v>
      </c>
    </row>
    <row r="2" spans="1:18" s="470" customFormat="1" ht="26.25" customHeight="1"/>
    <row r="3" spans="1:18" s="471" customFormat="1" ht="17.25" thickBot="1"/>
    <row r="4" spans="1:18" ht="17.25" thickTop="1"/>
    <row r="5" spans="1:18" ht="20.25">
      <c r="B5" s="218" t="s">
        <v>4854</v>
      </c>
      <c r="C5" s="458" t="s">
        <v>4856</v>
      </c>
      <c r="D5" s="459"/>
      <c r="E5" s="459"/>
      <c r="F5" s="460"/>
    </row>
    <row r="6" spans="1:18" ht="19.5">
      <c r="B6" s="227" t="s">
        <v>5389</v>
      </c>
      <c r="C6" s="646" t="s">
        <v>5390</v>
      </c>
      <c r="D6" s="647"/>
      <c r="E6" s="647"/>
      <c r="F6" s="648"/>
    </row>
    <row r="9" spans="1:18">
      <c r="B9" s="7" t="s">
        <v>4896</v>
      </c>
      <c r="D9" s="7" t="s">
        <v>5391</v>
      </c>
      <c r="F9" s="7" t="s">
        <v>5392</v>
      </c>
      <c r="H9" s="7" t="s">
        <v>0</v>
      </c>
      <c r="I9" s="7" t="s">
        <v>1</v>
      </c>
      <c r="J9" s="7" t="s">
        <v>4896</v>
      </c>
      <c r="K9" s="7" t="s">
        <v>2</v>
      </c>
      <c r="M9" s="7" t="s">
        <v>4896</v>
      </c>
      <c r="O9" s="7" t="s">
        <v>0</v>
      </c>
      <c r="P9" s="7" t="s">
        <v>1</v>
      </c>
      <c r="Q9" s="7" t="s">
        <v>4896</v>
      </c>
      <c r="R9" s="7" t="s">
        <v>2</v>
      </c>
    </row>
    <row r="10" spans="1:18">
      <c r="B10" s="40" t="s">
        <v>4821</v>
      </c>
      <c r="D10" s="40" t="s">
        <v>4821</v>
      </c>
      <c r="H10" s="40" t="s">
        <v>3</v>
      </c>
      <c r="I10" s="40" t="s">
        <v>4</v>
      </c>
      <c r="J10" s="40" t="s">
        <v>4821</v>
      </c>
      <c r="K10" s="40" t="s">
        <v>5</v>
      </c>
      <c r="M10" s="40" t="s">
        <v>4821</v>
      </c>
    </row>
    <row r="11" spans="1:18">
      <c r="B11" s="40" t="s">
        <v>4821</v>
      </c>
      <c r="D11" s="40" t="s">
        <v>5126</v>
      </c>
      <c r="H11" s="40" t="s">
        <v>6</v>
      </c>
      <c r="I11" s="40" t="s">
        <v>7</v>
      </c>
      <c r="J11" s="40" t="s">
        <v>4821</v>
      </c>
      <c r="K11" s="40" t="s">
        <v>5</v>
      </c>
      <c r="M11" s="40" t="s">
        <v>5126</v>
      </c>
    </row>
    <row r="12" spans="1:18">
      <c r="B12" s="40" t="s">
        <v>5123</v>
      </c>
      <c r="D12" s="40" t="s">
        <v>5139</v>
      </c>
      <c r="H12" s="40" t="s">
        <v>8</v>
      </c>
      <c r="I12" s="40" t="s">
        <v>7</v>
      </c>
      <c r="J12" s="40" t="s">
        <v>5123</v>
      </c>
      <c r="K12" s="40" t="s">
        <v>9</v>
      </c>
      <c r="M12" s="40"/>
    </row>
    <row r="13" spans="1:18">
      <c r="B13" s="40" t="s">
        <v>5123</v>
      </c>
      <c r="D13" s="387"/>
      <c r="H13" s="40" t="s">
        <v>10</v>
      </c>
      <c r="I13" s="40" t="s">
        <v>7</v>
      </c>
      <c r="J13" s="40" t="s">
        <v>5123</v>
      </c>
      <c r="K13" s="40" t="s">
        <v>9</v>
      </c>
      <c r="M13" s="387"/>
    </row>
    <row r="14" spans="1:18">
      <c r="B14" s="40" t="s">
        <v>5126</v>
      </c>
      <c r="D14" s="387"/>
      <c r="H14" s="40" t="s">
        <v>5124</v>
      </c>
      <c r="I14" s="40" t="s">
        <v>5125</v>
      </c>
      <c r="J14" s="40" t="s">
        <v>5126</v>
      </c>
      <c r="K14" s="40" t="s">
        <v>11</v>
      </c>
      <c r="M14" s="387"/>
    </row>
    <row r="15" spans="1:18">
      <c r="B15" s="40" t="s">
        <v>5129</v>
      </c>
      <c r="D15" s="387"/>
      <c r="H15" s="40" t="s">
        <v>5127</v>
      </c>
      <c r="I15" s="40" t="s">
        <v>5128</v>
      </c>
      <c r="J15" s="40" t="s">
        <v>5129</v>
      </c>
      <c r="K15" s="40" t="s">
        <v>5130</v>
      </c>
      <c r="M15" s="387"/>
    </row>
    <row r="16" spans="1:18">
      <c r="B16" s="40" t="s">
        <v>5132</v>
      </c>
      <c r="H16" s="40" t="s">
        <v>5131</v>
      </c>
      <c r="I16" s="40" t="s">
        <v>5128</v>
      </c>
      <c r="J16" s="40" t="s">
        <v>5132</v>
      </c>
      <c r="K16" s="40" t="s">
        <v>5133</v>
      </c>
    </row>
    <row r="17" spans="2:11">
      <c r="B17" s="40" t="s">
        <v>5135</v>
      </c>
      <c r="H17" s="40" t="s">
        <v>5134</v>
      </c>
      <c r="I17" s="40" t="s">
        <v>5128</v>
      </c>
      <c r="J17" s="40" t="s">
        <v>5135</v>
      </c>
      <c r="K17" s="40" t="s">
        <v>5133</v>
      </c>
    </row>
    <row r="18" spans="2:11">
      <c r="B18" s="40" t="s">
        <v>5137</v>
      </c>
      <c r="H18" s="40" t="s">
        <v>5136</v>
      </c>
      <c r="I18" s="40" t="s">
        <v>7</v>
      </c>
      <c r="J18" s="40" t="s">
        <v>5137</v>
      </c>
      <c r="K18" s="40" t="s">
        <v>11</v>
      </c>
    </row>
    <row r="19" spans="2:11">
      <c r="B19" s="40" t="s">
        <v>5137</v>
      </c>
      <c r="H19" s="40" t="s">
        <v>12</v>
      </c>
      <c r="I19" s="40" t="s">
        <v>13</v>
      </c>
      <c r="J19" s="40" t="s">
        <v>5137</v>
      </c>
      <c r="K19" s="40" t="s">
        <v>11</v>
      </c>
    </row>
    <row r="20" spans="2:11">
      <c r="B20" s="40" t="s">
        <v>5139</v>
      </c>
      <c r="H20" s="40" t="s">
        <v>14</v>
      </c>
      <c r="I20" s="40" t="s">
        <v>13</v>
      </c>
      <c r="J20" s="40" t="s">
        <v>5139</v>
      </c>
      <c r="K20" s="40" t="s">
        <v>9</v>
      </c>
    </row>
    <row r="21" spans="2:11">
      <c r="B21" s="40" t="s">
        <v>5139</v>
      </c>
      <c r="H21" s="40" t="s">
        <v>5140</v>
      </c>
      <c r="I21" s="40" t="s">
        <v>13</v>
      </c>
      <c r="J21" s="40" t="s">
        <v>5139</v>
      </c>
      <c r="K21" s="40" t="s">
        <v>5141</v>
      </c>
    </row>
    <row r="22" spans="2:11">
      <c r="B22" s="40" t="s">
        <v>5123</v>
      </c>
      <c r="H22" s="40" t="s">
        <v>5142</v>
      </c>
      <c r="I22" s="40" t="s">
        <v>7</v>
      </c>
      <c r="J22" s="40" t="s">
        <v>5123</v>
      </c>
      <c r="K22" s="40" t="s">
        <v>5</v>
      </c>
    </row>
    <row r="23" spans="2:11">
      <c r="B23" s="40" t="s">
        <v>5135</v>
      </c>
      <c r="H23" s="40" t="s">
        <v>5143</v>
      </c>
      <c r="I23" s="40" t="s">
        <v>5144</v>
      </c>
      <c r="J23" s="40" t="s">
        <v>5135</v>
      </c>
      <c r="K23" s="40" t="s">
        <v>5145</v>
      </c>
    </row>
    <row r="24" spans="2:11">
      <c r="B24" s="40" t="s">
        <v>5126</v>
      </c>
      <c r="H24" s="40" t="s">
        <v>5146</v>
      </c>
      <c r="I24" s="40" t="s">
        <v>5147</v>
      </c>
      <c r="J24" s="40" t="s">
        <v>5126</v>
      </c>
      <c r="K24" s="40" t="s">
        <v>11</v>
      </c>
    </row>
    <row r="25" spans="2:11">
      <c r="B25" s="40" t="s">
        <v>5129</v>
      </c>
      <c r="H25" s="40" t="s">
        <v>5148</v>
      </c>
      <c r="I25" s="40" t="s">
        <v>5144</v>
      </c>
      <c r="J25" s="40" t="s">
        <v>5129</v>
      </c>
      <c r="K25" s="40" t="s">
        <v>5149</v>
      </c>
    </row>
    <row r="26" spans="2:11">
      <c r="B26" s="40" t="s">
        <v>5137</v>
      </c>
      <c r="H26" s="40" t="s">
        <v>5150</v>
      </c>
      <c r="I26" s="40" t="s">
        <v>5147</v>
      </c>
      <c r="J26" s="40" t="s">
        <v>5137</v>
      </c>
      <c r="K26" s="40" t="s">
        <v>11</v>
      </c>
    </row>
    <row r="27" spans="2:11">
      <c r="B27" s="40" t="s">
        <v>5137</v>
      </c>
      <c r="H27" s="40" t="s">
        <v>5151</v>
      </c>
      <c r="I27" s="40" t="s">
        <v>5147</v>
      </c>
      <c r="J27" s="40" t="s">
        <v>5137</v>
      </c>
      <c r="K27" s="40" t="s">
        <v>5</v>
      </c>
    </row>
    <row r="28" spans="2:11">
      <c r="B28" s="40" t="s">
        <v>5152</v>
      </c>
      <c r="H28" s="40" t="s">
        <v>15</v>
      </c>
      <c r="I28" s="40" t="s">
        <v>5144</v>
      </c>
      <c r="J28" s="40" t="s">
        <v>5152</v>
      </c>
      <c r="K28" s="40" t="s">
        <v>5130</v>
      </c>
    </row>
  </sheetData>
  <mergeCells count="3">
    <mergeCell ref="A1:XFD3"/>
    <mergeCell ref="C5:F5"/>
    <mergeCell ref="C6:F6"/>
  </mergeCells>
  <phoneticPr fontId="3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14F-7AEA-4B78-9291-F5C98623DE56}">
  <dimension ref="A1:N30"/>
  <sheetViews>
    <sheetView showGridLines="0" workbookViewId="0">
      <selection sqref="A1:XFD3"/>
    </sheetView>
  </sheetViews>
  <sheetFormatPr defaultRowHeight="16.5"/>
  <cols>
    <col min="1" max="1" width="5.5" customWidth="1"/>
    <col min="2" max="2" width="14.125" customWidth="1"/>
    <col min="3" max="3" width="7.25" customWidth="1"/>
    <col min="4" max="4" width="16.125" style="403" customWidth="1"/>
    <col min="5" max="5" width="7.5" customWidth="1"/>
    <col min="6" max="9" width="17.875" customWidth="1"/>
    <col min="11" max="14" width="18.375" style="403" customWidth="1"/>
  </cols>
  <sheetData>
    <row r="1" spans="1:14" s="470" customFormat="1" ht="20.100000000000001" customHeight="1">
      <c r="A1" s="469" t="s">
        <v>5393</v>
      </c>
    </row>
    <row r="2" spans="1:14" s="470" customFormat="1" ht="26.25" customHeight="1"/>
    <row r="3" spans="1:14" s="471" customFormat="1" ht="17.25" thickBot="1"/>
    <row r="4" spans="1:14" ht="17.25" thickTop="1"/>
    <row r="5" spans="1:14" ht="20.25">
      <c r="B5" s="218" t="s">
        <v>4854</v>
      </c>
      <c r="C5" s="458" t="s">
        <v>4856</v>
      </c>
      <c r="D5" s="459"/>
      <c r="E5" s="459"/>
      <c r="F5" s="460"/>
    </row>
    <row r="6" spans="1:14" ht="19.5">
      <c r="B6" s="227" t="s">
        <v>5395</v>
      </c>
      <c r="C6" s="646" t="s">
        <v>5396</v>
      </c>
      <c r="D6" s="647"/>
      <c r="E6" s="647"/>
      <c r="F6" s="648"/>
    </row>
    <row r="7" spans="1:14" ht="19.5">
      <c r="B7" s="227" t="s">
        <v>5394</v>
      </c>
      <c r="C7" s="646" t="s">
        <v>5397</v>
      </c>
      <c r="D7" s="647"/>
      <c r="E7" s="647"/>
      <c r="F7" s="648"/>
    </row>
    <row r="8" spans="1:14" ht="19.5">
      <c r="B8" s="408"/>
      <c r="C8" s="408"/>
      <c r="D8" s="408"/>
      <c r="E8" s="408"/>
      <c r="F8" s="408"/>
    </row>
    <row r="9" spans="1:14">
      <c r="D9" s="7" t="s">
        <v>5399</v>
      </c>
      <c r="K9" s="7" t="s">
        <v>5399</v>
      </c>
    </row>
    <row r="10" spans="1:14">
      <c r="D10" s="387" t="s">
        <v>5400</v>
      </c>
      <c r="K10" s="387" t="s">
        <v>5400</v>
      </c>
    </row>
    <row r="11" spans="1:14">
      <c r="B11" s="7" t="s">
        <v>2</v>
      </c>
      <c r="D11" s="7" t="s">
        <v>5398</v>
      </c>
      <c r="F11" s="7" t="s">
        <v>0</v>
      </c>
      <c r="G11" s="7" t="s">
        <v>1</v>
      </c>
      <c r="H11" s="7" t="s">
        <v>4896</v>
      </c>
      <c r="I11" s="7" t="s">
        <v>2</v>
      </c>
      <c r="K11" s="7" t="s">
        <v>0</v>
      </c>
      <c r="L11" s="7" t="s">
        <v>1</v>
      </c>
      <c r="M11" s="7" t="s">
        <v>4896</v>
      </c>
      <c r="N11" s="7" t="s">
        <v>2</v>
      </c>
    </row>
    <row r="12" spans="1:14">
      <c r="B12" s="40" t="s">
        <v>5</v>
      </c>
      <c r="D12" s="40"/>
      <c r="F12" s="40" t="s">
        <v>3</v>
      </c>
      <c r="G12" s="40" t="s">
        <v>4</v>
      </c>
      <c r="H12" s="40" t="s">
        <v>4821</v>
      </c>
      <c r="I12" s="40" t="s">
        <v>5</v>
      </c>
    </row>
    <row r="13" spans="1:14">
      <c r="B13" s="40" t="s">
        <v>5</v>
      </c>
      <c r="D13" s="40"/>
      <c r="F13" s="40" t="s">
        <v>6</v>
      </c>
      <c r="G13" s="40" t="s">
        <v>7</v>
      </c>
      <c r="H13" s="40" t="s">
        <v>4821</v>
      </c>
      <c r="I13" s="40" t="s">
        <v>5</v>
      </c>
    </row>
    <row r="14" spans="1:14">
      <c r="B14" s="40" t="s">
        <v>9</v>
      </c>
      <c r="D14" s="40"/>
      <c r="F14" s="40" t="s">
        <v>8</v>
      </c>
      <c r="G14" s="40" t="s">
        <v>7</v>
      </c>
      <c r="H14" s="40" t="s">
        <v>5123</v>
      </c>
      <c r="I14" s="40" t="s">
        <v>9</v>
      </c>
    </row>
    <row r="15" spans="1:14">
      <c r="B15" s="40" t="s">
        <v>9</v>
      </c>
      <c r="D15" s="40"/>
      <c r="F15" s="40" t="s">
        <v>10</v>
      </c>
      <c r="G15" s="40" t="s">
        <v>7</v>
      </c>
      <c r="H15" s="40" t="s">
        <v>5123</v>
      </c>
      <c r="I15" s="40" t="s">
        <v>9</v>
      </c>
    </row>
    <row r="16" spans="1:14">
      <c r="B16" s="40" t="s">
        <v>11</v>
      </c>
      <c r="D16" s="40"/>
      <c r="F16" s="40" t="s">
        <v>5124</v>
      </c>
      <c r="G16" s="40" t="s">
        <v>5125</v>
      </c>
      <c r="H16" s="40" t="s">
        <v>5126</v>
      </c>
      <c r="I16" s="40" t="s">
        <v>11</v>
      </c>
    </row>
    <row r="17" spans="2:9">
      <c r="B17" s="40" t="s">
        <v>5130</v>
      </c>
      <c r="D17" s="40"/>
      <c r="F17" s="40" t="s">
        <v>5127</v>
      </c>
      <c r="G17" s="40" t="s">
        <v>5128</v>
      </c>
      <c r="H17" s="40" t="s">
        <v>5129</v>
      </c>
      <c r="I17" s="40" t="s">
        <v>5130</v>
      </c>
    </row>
    <row r="18" spans="2:9">
      <c r="B18" s="40" t="s">
        <v>5133</v>
      </c>
      <c r="D18" s="40"/>
      <c r="F18" s="40" t="s">
        <v>5131</v>
      </c>
      <c r="G18" s="40" t="s">
        <v>5128</v>
      </c>
      <c r="H18" s="40" t="s">
        <v>5132</v>
      </c>
      <c r="I18" s="40" t="s">
        <v>5133</v>
      </c>
    </row>
    <row r="19" spans="2:9">
      <c r="B19" s="40" t="s">
        <v>5133</v>
      </c>
      <c r="D19" s="40"/>
      <c r="F19" s="40" t="s">
        <v>5134</v>
      </c>
      <c r="G19" s="40" t="s">
        <v>5128</v>
      </c>
      <c r="H19" s="40" t="s">
        <v>5135</v>
      </c>
      <c r="I19" s="40" t="s">
        <v>5133</v>
      </c>
    </row>
    <row r="20" spans="2:9">
      <c r="B20" s="40" t="s">
        <v>11</v>
      </c>
      <c r="D20" s="40"/>
      <c r="F20" s="40" t="s">
        <v>5136</v>
      </c>
      <c r="G20" s="40" t="s">
        <v>7</v>
      </c>
      <c r="H20" s="40" t="s">
        <v>5137</v>
      </c>
      <c r="I20" s="40" t="s">
        <v>11</v>
      </c>
    </row>
    <row r="21" spans="2:9">
      <c r="B21" s="40" t="s">
        <v>11</v>
      </c>
      <c r="D21" s="40"/>
      <c r="F21" s="40" t="s">
        <v>12</v>
      </c>
      <c r="G21" s="40" t="s">
        <v>13</v>
      </c>
      <c r="H21" s="40" t="s">
        <v>5137</v>
      </c>
      <c r="I21" s="40" t="s">
        <v>11</v>
      </c>
    </row>
    <row r="22" spans="2:9">
      <c r="B22" s="40" t="s">
        <v>9</v>
      </c>
      <c r="D22" s="40"/>
      <c r="F22" s="40" t="s">
        <v>14</v>
      </c>
      <c r="G22" s="40" t="s">
        <v>13</v>
      </c>
      <c r="H22" s="40" t="s">
        <v>5139</v>
      </c>
      <c r="I22" s="40" t="s">
        <v>9</v>
      </c>
    </row>
    <row r="23" spans="2:9">
      <c r="B23" s="40" t="s">
        <v>5141</v>
      </c>
      <c r="D23" s="40"/>
      <c r="F23" s="40" t="s">
        <v>5140</v>
      </c>
      <c r="G23" s="40" t="s">
        <v>13</v>
      </c>
      <c r="H23" s="40" t="s">
        <v>5139</v>
      </c>
      <c r="I23" s="40" t="s">
        <v>5141</v>
      </c>
    </row>
    <row r="24" spans="2:9">
      <c r="B24" s="40" t="s">
        <v>5</v>
      </c>
      <c r="D24" s="40"/>
      <c r="F24" s="40" t="s">
        <v>5142</v>
      </c>
      <c r="G24" s="40" t="s">
        <v>7</v>
      </c>
      <c r="H24" s="40" t="s">
        <v>5123</v>
      </c>
      <c r="I24" s="40" t="s">
        <v>5</v>
      </c>
    </row>
    <row r="25" spans="2:9">
      <c r="B25" s="40" t="s">
        <v>5145</v>
      </c>
      <c r="D25" s="40"/>
      <c r="F25" s="40" t="s">
        <v>5143</v>
      </c>
      <c r="G25" s="40" t="s">
        <v>5144</v>
      </c>
      <c r="H25" s="40" t="s">
        <v>5135</v>
      </c>
      <c r="I25" s="40" t="s">
        <v>5145</v>
      </c>
    </row>
    <row r="26" spans="2:9">
      <c r="B26" s="40" t="s">
        <v>11</v>
      </c>
      <c r="D26" s="40"/>
      <c r="F26" s="40" t="s">
        <v>5146</v>
      </c>
      <c r="G26" s="40" t="s">
        <v>5147</v>
      </c>
      <c r="H26" s="40" t="s">
        <v>5126</v>
      </c>
      <c r="I26" s="40" t="s">
        <v>11</v>
      </c>
    </row>
    <row r="27" spans="2:9">
      <c r="B27" s="40" t="s">
        <v>5149</v>
      </c>
      <c r="D27" s="40"/>
      <c r="F27" s="40" t="s">
        <v>5148</v>
      </c>
      <c r="G27" s="40" t="s">
        <v>5144</v>
      </c>
      <c r="H27" s="40" t="s">
        <v>5129</v>
      </c>
      <c r="I27" s="40" t="s">
        <v>5149</v>
      </c>
    </row>
    <row r="28" spans="2:9">
      <c r="B28" s="40" t="s">
        <v>11</v>
      </c>
      <c r="D28" s="40"/>
      <c r="F28" s="40" t="s">
        <v>5150</v>
      </c>
      <c r="G28" s="40" t="s">
        <v>5147</v>
      </c>
      <c r="H28" s="40" t="s">
        <v>5137</v>
      </c>
      <c r="I28" s="40" t="s">
        <v>11</v>
      </c>
    </row>
    <row r="29" spans="2:9">
      <c r="B29" s="40" t="s">
        <v>5</v>
      </c>
      <c r="D29" s="40"/>
      <c r="F29" s="40" t="s">
        <v>5151</v>
      </c>
      <c r="G29" s="40" t="s">
        <v>5147</v>
      </c>
      <c r="H29" s="40" t="s">
        <v>5137</v>
      </c>
      <c r="I29" s="40" t="s">
        <v>5</v>
      </c>
    </row>
    <row r="30" spans="2:9">
      <c r="B30" s="40" t="s">
        <v>5130</v>
      </c>
      <c r="D30" s="40"/>
      <c r="F30" s="40" t="s">
        <v>15</v>
      </c>
      <c r="G30" s="40" t="s">
        <v>5144</v>
      </c>
      <c r="H30" s="40" t="s">
        <v>5152</v>
      </c>
      <c r="I30" s="40" t="s">
        <v>5130</v>
      </c>
    </row>
  </sheetData>
  <mergeCells count="4">
    <mergeCell ref="A1:XFD3"/>
    <mergeCell ref="C5:F5"/>
    <mergeCell ref="C6:F6"/>
    <mergeCell ref="C7:F7"/>
  </mergeCells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43A4-ECD3-49FC-9058-35AEB669A806}">
  <dimension ref="A1:H26"/>
  <sheetViews>
    <sheetView showGridLines="0" workbookViewId="0">
      <selection sqref="A1:XFD3"/>
    </sheetView>
  </sheetViews>
  <sheetFormatPr defaultRowHeight="16.5"/>
  <cols>
    <col min="1" max="1" width="5.75" customWidth="1"/>
    <col min="2" max="4" width="12.25" customWidth="1"/>
    <col min="5" max="5" width="9.875" customWidth="1"/>
    <col min="6" max="8" width="13.875" customWidth="1"/>
  </cols>
  <sheetData>
    <row r="1" spans="1:8" s="470" customFormat="1" ht="20.100000000000001" customHeight="1">
      <c r="A1" s="469" t="s">
        <v>5401</v>
      </c>
    </row>
    <row r="2" spans="1:8" s="470" customFormat="1" ht="26.25" customHeight="1"/>
    <row r="3" spans="1:8" s="471" customFormat="1" ht="17.25" thickBot="1"/>
    <row r="4" spans="1:8" ht="17.25" thickTop="1"/>
    <row r="5" spans="1:8" ht="20.25">
      <c r="B5" s="218" t="s">
        <v>4854</v>
      </c>
      <c r="C5" s="458" t="s">
        <v>4856</v>
      </c>
      <c r="D5" s="459"/>
      <c r="E5" s="459"/>
      <c r="F5" s="460"/>
    </row>
    <row r="6" spans="1:8" ht="19.5">
      <c r="B6" s="227" t="s">
        <v>5402</v>
      </c>
      <c r="C6" s="646" t="s">
        <v>5403</v>
      </c>
      <c r="D6" s="647"/>
      <c r="E6" s="647"/>
      <c r="F6" s="648"/>
    </row>
    <row r="8" spans="1:8">
      <c r="B8" s="415" t="s">
        <v>3520</v>
      </c>
      <c r="C8" s="416" t="s">
        <v>3519</v>
      </c>
      <c r="D8" s="417" t="s">
        <v>3521</v>
      </c>
      <c r="F8" s="7" t="s">
        <v>3520</v>
      </c>
      <c r="G8" s="7" t="s">
        <v>3519</v>
      </c>
      <c r="H8" s="7" t="s">
        <v>3521</v>
      </c>
    </row>
    <row r="9" spans="1:8">
      <c r="B9" s="412" t="s">
        <v>5404</v>
      </c>
      <c r="C9" s="409" t="s">
        <v>3522</v>
      </c>
      <c r="D9" s="413">
        <v>23000</v>
      </c>
    </row>
    <row r="10" spans="1:8">
      <c r="B10" s="412" t="s">
        <v>5404</v>
      </c>
      <c r="C10" s="410" t="s">
        <v>3524</v>
      </c>
      <c r="D10" s="414">
        <v>56000</v>
      </c>
    </row>
    <row r="11" spans="1:8">
      <c r="B11" s="412" t="s">
        <v>5404</v>
      </c>
      <c r="C11" s="409" t="s">
        <v>3526</v>
      </c>
      <c r="D11" s="413">
        <v>49000</v>
      </c>
    </row>
    <row r="12" spans="1:8">
      <c r="B12" s="418" t="s">
        <v>5404</v>
      </c>
      <c r="C12" s="419" t="s">
        <v>3530</v>
      </c>
      <c r="D12" s="420">
        <v>39000</v>
      </c>
    </row>
    <row r="15" spans="1:8">
      <c r="B15" s="415" t="s">
        <v>3520</v>
      </c>
      <c r="C15" s="416" t="s">
        <v>3519</v>
      </c>
      <c r="D15" s="417" t="s">
        <v>3521</v>
      </c>
    </row>
    <row r="16" spans="1:8">
      <c r="B16" s="412" t="s">
        <v>5405</v>
      </c>
      <c r="C16" s="411" t="s">
        <v>3522</v>
      </c>
      <c r="D16" s="423">
        <v>24000</v>
      </c>
    </row>
    <row r="17" spans="2:4">
      <c r="B17" s="412" t="s">
        <v>5405</v>
      </c>
      <c r="C17" s="411" t="s">
        <v>3526</v>
      </c>
      <c r="D17" s="423">
        <v>55000</v>
      </c>
    </row>
    <row r="18" spans="2:4">
      <c r="B18" s="412" t="s">
        <v>5405</v>
      </c>
      <c r="C18" s="410" t="s">
        <v>3524</v>
      </c>
      <c r="D18" s="423">
        <v>48000</v>
      </c>
    </row>
    <row r="19" spans="2:4">
      <c r="B19" s="418" t="s">
        <v>5405</v>
      </c>
      <c r="C19" s="424" t="s">
        <v>3530</v>
      </c>
      <c r="D19" s="421">
        <v>38000</v>
      </c>
    </row>
    <row r="22" spans="2:4">
      <c r="B22" s="415" t="s">
        <v>3520</v>
      </c>
      <c r="C22" s="422" t="s">
        <v>3519</v>
      </c>
      <c r="D22" s="422" t="s">
        <v>3521</v>
      </c>
    </row>
    <row r="23" spans="2:4">
      <c r="B23" s="412" t="s">
        <v>5406</v>
      </c>
      <c r="C23" s="411" t="s">
        <v>3522</v>
      </c>
      <c r="D23" s="423">
        <v>27000</v>
      </c>
    </row>
    <row r="24" spans="2:4">
      <c r="B24" s="412" t="s">
        <v>5406</v>
      </c>
      <c r="C24" s="410" t="s">
        <v>3528</v>
      </c>
      <c r="D24" s="423">
        <v>57000</v>
      </c>
    </row>
    <row r="25" spans="2:4">
      <c r="B25" s="412" t="s">
        <v>5406</v>
      </c>
      <c r="C25" s="410" t="s">
        <v>3529</v>
      </c>
      <c r="D25" s="423">
        <v>47000</v>
      </c>
    </row>
    <row r="26" spans="2:4">
      <c r="B26" s="418" t="s">
        <v>5406</v>
      </c>
      <c r="C26" s="424" t="s">
        <v>3530</v>
      </c>
      <c r="D26" s="421">
        <v>37000</v>
      </c>
    </row>
  </sheetData>
  <mergeCells count="3">
    <mergeCell ref="A1:XFD3"/>
    <mergeCell ref="C5:F5"/>
    <mergeCell ref="C6:F6"/>
  </mergeCells>
  <phoneticPr fontId="3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03A44-BCA2-48FF-9FFC-AE221F888692}">
  <dimension ref="A1:E1"/>
  <sheetViews>
    <sheetView workbookViewId="0"/>
  </sheetViews>
  <sheetFormatPr defaultRowHeight="16.5"/>
  <cols>
    <col min="1" max="5" width="22.125" style="403" customWidth="1"/>
  </cols>
  <sheetData>
    <row r="1" spans="1:5">
      <c r="A1" s="425" t="s">
        <v>5407</v>
      </c>
      <c r="B1" s="425" t="s">
        <v>5408</v>
      </c>
      <c r="C1" s="425" t="s">
        <v>5409</v>
      </c>
      <c r="D1" s="425" t="s">
        <v>5410</v>
      </c>
      <c r="E1" s="425" t="s">
        <v>5411</v>
      </c>
    </row>
  </sheetData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9D0F-920A-4AE6-8BFD-3BF1AB2F874F}">
  <dimension ref="A1:E18"/>
  <sheetViews>
    <sheetView workbookViewId="0"/>
  </sheetViews>
  <sheetFormatPr defaultRowHeight="16.5"/>
  <cols>
    <col min="1" max="5" width="14.375" customWidth="1"/>
  </cols>
  <sheetData>
    <row r="1" spans="1:5">
      <c r="A1" s="425" t="s">
        <v>5407</v>
      </c>
      <c r="B1" s="425" t="s">
        <v>5408</v>
      </c>
      <c r="C1" s="425" t="s">
        <v>5409</v>
      </c>
      <c r="D1" s="425" t="s">
        <v>5410</v>
      </c>
      <c r="E1" s="425" t="s">
        <v>5411</v>
      </c>
    </row>
    <row r="2" spans="1:5">
      <c r="A2" t="s">
        <v>5416</v>
      </c>
      <c r="B2" t="s">
        <v>5413</v>
      </c>
      <c r="C2">
        <v>8</v>
      </c>
      <c r="D2">
        <v>489920</v>
      </c>
      <c r="E2">
        <v>3919360</v>
      </c>
    </row>
    <row r="3" spans="1:5">
      <c r="A3" t="s">
        <v>5412</v>
      </c>
      <c r="B3" t="s">
        <v>5414</v>
      </c>
      <c r="C3">
        <v>7</v>
      </c>
      <c r="D3">
        <v>22960</v>
      </c>
      <c r="E3">
        <v>160720</v>
      </c>
    </row>
    <row r="4" spans="1:5">
      <c r="A4" t="s">
        <v>5412</v>
      </c>
      <c r="B4" t="s">
        <v>5415</v>
      </c>
      <c r="C4">
        <v>7</v>
      </c>
      <c r="D4">
        <v>22960</v>
      </c>
      <c r="E4">
        <v>160720</v>
      </c>
    </row>
    <row r="5" spans="1:5">
      <c r="A5" t="s">
        <v>5416</v>
      </c>
      <c r="B5" t="s">
        <v>5413</v>
      </c>
      <c r="C5">
        <v>8</v>
      </c>
      <c r="D5">
        <v>489920</v>
      </c>
      <c r="E5">
        <v>3919360</v>
      </c>
    </row>
    <row r="6" spans="1:5">
      <c r="A6" t="s">
        <v>5412</v>
      </c>
      <c r="B6" t="s">
        <v>5417</v>
      </c>
      <c r="C6">
        <v>2</v>
      </c>
      <c r="D6">
        <v>187980</v>
      </c>
      <c r="E6">
        <v>375960</v>
      </c>
    </row>
    <row r="7" spans="1:5">
      <c r="A7" t="s">
        <v>5412</v>
      </c>
      <c r="B7" t="s">
        <v>5415</v>
      </c>
      <c r="C7">
        <v>7</v>
      </c>
      <c r="D7">
        <v>22960</v>
      </c>
      <c r="E7">
        <v>160720</v>
      </c>
    </row>
    <row r="8" spans="1:5">
      <c r="A8" t="s">
        <v>5412</v>
      </c>
      <c r="B8" t="s">
        <v>5418</v>
      </c>
      <c r="C8">
        <v>3</v>
      </c>
      <c r="D8">
        <v>62820</v>
      </c>
      <c r="E8">
        <v>188460</v>
      </c>
    </row>
    <row r="9" spans="1:5">
      <c r="A9" t="s">
        <v>5412</v>
      </c>
      <c r="B9" t="s">
        <v>5419</v>
      </c>
      <c r="C9">
        <v>5</v>
      </c>
      <c r="D9">
        <v>81200</v>
      </c>
      <c r="E9">
        <v>406000</v>
      </c>
    </row>
    <row r="10" spans="1:5">
      <c r="A10" t="s">
        <v>5412</v>
      </c>
      <c r="B10" t="s">
        <v>5414</v>
      </c>
      <c r="C10">
        <v>7</v>
      </c>
      <c r="D10">
        <v>22960</v>
      </c>
      <c r="E10">
        <v>160720</v>
      </c>
    </row>
    <row r="11" spans="1:5">
      <c r="A11" t="s">
        <v>5412</v>
      </c>
      <c r="B11" t="s">
        <v>5420</v>
      </c>
      <c r="C11">
        <v>7</v>
      </c>
      <c r="D11">
        <v>25060</v>
      </c>
      <c r="E11">
        <v>175420</v>
      </c>
    </row>
    <row r="12" spans="1:5">
      <c r="A12" t="s">
        <v>5412</v>
      </c>
      <c r="B12" t="s">
        <v>5421</v>
      </c>
      <c r="C12">
        <v>1</v>
      </c>
      <c r="D12">
        <v>28990</v>
      </c>
      <c r="E12">
        <v>28990</v>
      </c>
    </row>
    <row r="13" spans="1:5">
      <c r="A13" t="s">
        <v>5412</v>
      </c>
      <c r="B13" t="s">
        <v>5422</v>
      </c>
      <c r="C13">
        <v>2</v>
      </c>
      <c r="D13">
        <v>24560</v>
      </c>
      <c r="E13">
        <v>49120</v>
      </c>
    </row>
    <row r="14" spans="1:5">
      <c r="A14" t="s">
        <v>5412</v>
      </c>
      <c r="B14" t="s">
        <v>5423</v>
      </c>
      <c r="C14">
        <v>2</v>
      </c>
      <c r="D14">
        <v>12960</v>
      </c>
      <c r="E14">
        <v>25920</v>
      </c>
    </row>
    <row r="15" spans="1:5">
      <c r="A15" t="s">
        <v>5412</v>
      </c>
      <c r="B15" t="s">
        <v>5424</v>
      </c>
      <c r="C15">
        <v>3</v>
      </c>
      <c r="D15">
        <v>19440</v>
      </c>
      <c r="E15">
        <v>58320</v>
      </c>
    </row>
    <row r="16" spans="1:5">
      <c r="A16" t="s">
        <v>5412</v>
      </c>
      <c r="B16" t="s">
        <v>5425</v>
      </c>
      <c r="C16">
        <v>2</v>
      </c>
      <c r="D16">
        <v>16680</v>
      </c>
      <c r="E16">
        <v>33360</v>
      </c>
    </row>
    <row r="17" spans="1:5">
      <c r="A17" t="s">
        <v>5412</v>
      </c>
      <c r="B17" t="s">
        <v>5424</v>
      </c>
      <c r="C17">
        <v>3</v>
      </c>
      <c r="D17">
        <v>19440</v>
      </c>
      <c r="E17">
        <v>58320</v>
      </c>
    </row>
    <row r="18" spans="1:5">
      <c r="A18" t="s">
        <v>5412</v>
      </c>
      <c r="B18" t="s">
        <v>5413</v>
      </c>
      <c r="C18">
        <v>8</v>
      </c>
      <c r="D18">
        <v>489920</v>
      </c>
      <c r="E18">
        <v>3919360</v>
      </c>
    </row>
  </sheetData>
  <phoneticPr fontId="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E815D-4CB0-4016-98AC-A15510B90EED}">
  <dimension ref="A1:E27"/>
  <sheetViews>
    <sheetView workbookViewId="0"/>
  </sheetViews>
  <sheetFormatPr defaultRowHeight="16.5"/>
  <cols>
    <col min="1" max="5" width="15.875" customWidth="1"/>
  </cols>
  <sheetData>
    <row r="1" spans="1:5">
      <c r="A1" s="425" t="s">
        <v>5407</v>
      </c>
      <c r="B1" s="425" t="s">
        <v>5408</v>
      </c>
      <c r="C1" s="425" t="s">
        <v>5409</v>
      </c>
      <c r="D1" s="425" t="s">
        <v>5410</v>
      </c>
      <c r="E1" s="425" t="s">
        <v>5411</v>
      </c>
    </row>
    <row r="2" spans="1:5">
      <c r="A2" t="s">
        <v>5426</v>
      </c>
      <c r="B2" t="s">
        <v>5427</v>
      </c>
      <c r="C2">
        <v>6</v>
      </c>
      <c r="D2">
        <v>31680</v>
      </c>
      <c r="E2">
        <v>190080</v>
      </c>
    </row>
    <row r="3" spans="1:5">
      <c r="A3" t="s">
        <v>5426</v>
      </c>
      <c r="B3" t="s">
        <v>5428</v>
      </c>
      <c r="C3">
        <v>5</v>
      </c>
      <c r="D3">
        <v>169450</v>
      </c>
      <c r="E3">
        <v>847250</v>
      </c>
    </row>
    <row r="4" spans="1:5">
      <c r="A4" t="s">
        <v>5426</v>
      </c>
      <c r="B4" t="s">
        <v>5429</v>
      </c>
      <c r="C4">
        <v>5</v>
      </c>
      <c r="D4">
        <v>78350</v>
      </c>
      <c r="E4">
        <v>391750</v>
      </c>
    </row>
    <row r="5" spans="1:5">
      <c r="A5" t="s">
        <v>5430</v>
      </c>
      <c r="B5" t="s">
        <v>5431</v>
      </c>
      <c r="C5">
        <v>2</v>
      </c>
      <c r="D5">
        <v>41552</v>
      </c>
      <c r="E5">
        <v>33241.599999999999</v>
      </c>
    </row>
    <row r="6" spans="1:5">
      <c r="A6" t="s">
        <v>5426</v>
      </c>
      <c r="B6" t="s">
        <v>5432</v>
      </c>
      <c r="C6">
        <v>4</v>
      </c>
      <c r="D6">
        <v>5176</v>
      </c>
      <c r="E6">
        <v>4140.7999999999993</v>
      </c>
    </row>
    <row r="7" spans="1:5">
      <c r="A7" t="s">
        <v>5426</v>
      </c>
      <c r="B7" t="s">
        <v>5433</v>
      </c>
      <c r="C7">
        <v>3</v>
      </c>
      <c r="D7">
        <v>39816</v>
      </c>
      <c r="E7">
        <v>95558.400000000009</v>
      </c>
    </row>
    <row r="8" spans="1:5">
      <c r="A8" t="s">
        <v>5426</v>
      </c>
      <c r="B8" t="s">
        <v>5434</v>
      </c>
      <c r="C8">
        <v>6</v>
      </c>
      <c r="D8">
        <v>617700</v>
      </c>
      <c r="E8">
        <v>1853100</v>
      </c>
    </row>
    <row r="9" spans="1:5">
      <c r="A9" t="s">
        <v>5426</v>
      </c>
      <c r="B9" t="s">
        <v>5435</v>
      </c>
      <c r="C9">
        <v>1</v>
      </c>
      <c r="D9">
        <v>180016</v>
      </c>
      <c r="E9">
        <v>144012.80000000002</v>
      </c>
    </row>
    <row r="10" spans="1:5">
      <c r="A10" t="s">
        <v>5426</v>
      </c>
      <c r="B10" t="s">
        <v>5436</v>
      </c>
      <c r="C10">
        <v>3</v>
      </c>
      <c r="D10">
        <v>127950</v>
      </c>
      <c r="E10">
        <v>383850</v>
      </c>
    </row>
    <row r="11" spans="1:5">
      <c r="A11" t="s">
        <v>5426</v>
      </c>
      <c r="B11" t="s">
        <v>5427</v>
      </c>
      <c r="C11">
        <v>6</v>
      </c>
      <c r="D11">
        <v>31680</v>
      </c>
      <c r="E11">
        <v>190080</v>
      </c>
    </row>
    <row r="12" spans="1:5">
      <c r="A12" t="s">
        <v>5426</v>
      </c>
      <c r="B12" t="s">
        <v>5434</v>
      </c>
      <c r="C12">
        <v>6</v>
      </c>
      <c r="D12">
        <v>617700</v>
      </c>
      <c r="E12">
        <v>1853100</v>
      </c>
    </row>
    <row r="13" spans="1:5">
      <c r="A13" t="s">
        <v>5426</v>
      </c>
      <c r="B13" t="s">
        <v>5431</v>
      </c>
      <c r="C13">
        <v>2</v>
      </c>
      <c r="D13">
        <v>41552</v>
      </c>
      <c r="E13">
        <v>33241.599999999999</v>
      </c>
    </row>
    <row r="14" spans="1:5">
      <c r="A14" t="s">
        <v>5426</v>
      </c>
      <c r="B14" t="s">
        <v>5437</v>
      </c>
      <c r="C14">
        <v>4</v>
      </c>
      <c r="D14">
        <v>29120</v>
      </c>
      <c r="E14">
        <v>116480</v>
      </c>
    </row>
    <row r="15" spans="1:5">
      <c r="A15" t="s">
        <v>5426</v>
      </c>
      <c r="B15" t="s">
        <v>5428</v>
      </c>
      <c r="C15">
        <v>5</v>
      </c>
      <c r="D15">
        <v>169450</v>
      </c>
      <c r="E15">
        <v>847250</v>
      </c>
    </row>
    <row r="16" spans="1:5">
      <c r="A16" t="s">
        <v>5426</v>
      </c>
      <c r="B16" t="s">
        <v>5438</v>
      </c>
      <c r="C16">
        <v>5</v>
      </c>
      <c r="D16">
        <v>32400</v>
      </c>
      <c r="E16">
        <v>162000</v>
      </c>
    </row>
    <row r="17" spans="1:5">
      <c r="A17" t="s">
        <v>5426</v>
      </c>
      <c r="B17" t="s">
        <v>5436</v>
      </c>
      <c r="C17">
        <v>3</v>
      </c>
      <c r="D17">
        <v>127950</v>
      </c>
      <c r="E17">
        <v>383850</v>
      </c>
    </row>
    <row r="18" spans="1:5">
      <c r="A18" t="s">
        <v>5426</v>
      </c>
      <c r="B18" t="s">
        <v>5436</v>
      </c>
      <c r="C18">
        <v>3</v>
      </c>
      <c r="D18">
        <v>127950</v>
      </c>
      <c r="E18">
        <v>383850</v>
      </c>
    </row>
    <row r="19" spans="1:5">
      <c r="A19" t="s">
        <v>5426</v>
      </c>
      <c r="B19" t="s">
        <v>5437</v>
      </c>
      <c r="C19">
        <v>4</v>
      </c>
      <c r="D19">
        <v>29120</v>
      </c>
      <c r="E19">
        <v>116480</v>
      </c>
    </row>
    <row r="20" spans="1:5">
      <c r="A20" t="s">
        <v>5426</v>
      </c>
      <c r="B20" t="s">
        <v>5439</v>
      </c>
      <c r="C20">
        <v>3</v>
      </c>
      <c r="D20">
        <v>134850</v>
      </c>
      <c r="E20">
        <v>404550</v>
      </c>
    </row>
    <row r="21" spans="1:5">
      <c r="A21" t="s">
        <v>5426</v>
      </c>
      <c r="B21" t="s">
        <v>5433</v>
      </c>
      <c r="C21">
        <v>3</v>
      </c>
      <c r="D21">
        <v>39816</v>
      </c>
      <c r="E21">
        <v>95558.400000000009</v>
      </c>
    </row>
    <row r="22" spans="1:5">
      <c r="A22" t="s">
        <v>5426</v>
      </c>
      <c r="B22" t="s">
        <v>5433</v>
      </c>
      <c r="C22">
        <v>3</v>
      </c>
      <c r="D22">
        <v>39816</v>
      </c>
      <c r="E22">
        <v>95558.400000000009</v>
      </c>
    </row>
    <row r="23" spans="1:5">
      <c r="A23" t="s">
        <v>5426</v>
      </c>
      <c r="B23" t="s">
        <v>5440</v>
      </c>
      <c r="C23">
        <v>2</v>
      </c>
      <c r="D23">
        <v>12224</v>
      </c>
      <c r="E23">
        <v>19558.400000000001</v>
      </c>
    </row>
    <row r="24" spans="1:5">
      <c r="A24" t="s">
        <v>5426</v>
      </c>
      <c r="B24" t="s">
        <v>5429</v>
      </c>
      <c r="C24">
        <v>5</v>
      </c>
      <c r="D24">
        <v>78350</v>
      </c>
      <c r="E24">
        <v>391750</v>
      </c>
    </row>
    <row r="25" spans="1:5">
      <c r="A25" t="s">
        <v>5426</v>
      </c>
      <c r="B25" t="s">
        <v>5432</v>
      </c>
      <c r="C25">
        <v>4</v>
      </c>
      <c r="D25">
        <v>5176</v>
      </c>
      <c r="E25">
        <v>4140.7999999999993</v>
      </c>
    </row>
    <row r="26" spans="1:5">
      <c r="A26" t="s">
        <v>5426</v>
      </c>
      <c r="B26" t="s">
        <v>5431</v>
      </c>
      <c r="C26">
        <v>2</v>
      </c>
      <c r="D26">
        <v>41552</v>
      </c>
      <c r="E26">
        <v>33241.599999999999</v>
      </c>
    </row>
    <row r="27" spans="1:5">
      <c r="A27" t="s">
        <v>5426</v>
      </c>
      <c r="B27" t="s">
        <v>5439</v>
      </c>
      <c r="C27">
        <v>3</v>
      </c>
      <c r="D27">
        <v>134850</v>
      </c>
      <c r="E27">
        <v>404550</v>
      </c>
    </row>
  </sheetData>
  <phoneticPr fontId="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F2ED-6A77-462B-8041-F392F05F478D}">
  <dimension ref="A1:E66"/>
  <sheetViews>
    <sheetView workbookViewId="0"/>
  </sheetViews>
  <sheetFormatPr defaultRowHeight="16.5"/>
  <cols>
    <col min="1" max="5" width="18" customWidth="1"/>
  </cols>
  <sheetData>
    <row r="1" spans="1:5">
      <c r="A1" s="425" t="s">
        <v>5407</v>
      </c>
      <c r="B1" s="425" t="s">
        <v>5408</v>
      </c>
      <c r="C1" s="425" t="s">
        <v>5409</v>
      </c>
      <c r="D1" s="425" t="s">
        <v>5410</v>
      </c>
      <c r="E1" s="425" t="s">
        <v>5411</v>
      </c>
    </row>
    <row r="2" spans="1:5">
      <c r="A2" t="s">
        <v>5443</v>
      </c>
      <c r="B2" t="s">
        <v>5442</v>
      </c>
      <c r="C2">
        <v>7</v>
      </c>
      <c r="D2">
        <v>18648</v>
      </c>
      <c r="E2">
        <v>39160.800000000003</v>
      </c>
    </row>
    <row r="3" spans="1:5">
      <c r="A3" t="s">
        <v>5443</v>
      </c>
      <c r="B3" t="s">
        <v>5444</v>
      </c>
      <c r="C3">
        <v>5</v>
      </c>
      <c r="D3">
        <v>271960</v>
      </c>
      <c r="E3">
        <v>1087840</v>
      </c>
    </row>
    <row r="4" spans="1:5">
      <c r="A4" t="s">
        <v>5441</v>
      </c>
      <c r="B4" t="s">
        <v>5445</v>
      </c>
      <c r="C4">
        <v>7</v>
      </c>
      <c r="D4">
        <v>35784</v>
      </c>
      <c r="E4">
        <v>75146.400000000009</v>
      </c>
    </row>
    <row r="5" spans="1:5">
      <c r="A5" t="s">
        <v>5441</v>
      </c>
      <c r="B5" t="s">
        <v>5446</v>
      </c>
      <c r="C5">
        <v>2</v>
      </c>
      <c r="D5">
        <v>5040</v>
      </c>
      <c r="E5">
        <v>8064</v>
      </c>
    </row>
    <row r="6" spans="1:5">
      <c r="A6" t="s">
        <v>5441</v>
      </c>
      <c r="B6" t="s">
        <v>5447</v>
      </c>
      <c r="C6">
        <v>2</v>
      </c>
      <c r="D6">
        <v>45248</v>
      </c>
      <c r="E6">
        <v>72396.800000000003</v>
      </c>
    </row>
    <row r="7" spans="1:5">
      <c r="A7" t="s">
        <v>5441</v>
      </c>
      <c r="B7" t="s">
        <v>5448</v>
      </c>
      <c r="C7">
        <v>3</v>
      </c>
      <c r="D7">
        <v>27396</v>
      </c>
      <c r="E7">
        <v>24656.400000000005</v>
      </c>
    </row>
    <row r="8" spans="1:5">
      <c r="A8" t="s">
        <v>5441</v>
      </c>
      <c r="B8" t="s">
        <v>5449</v>
      </c>
      <c r="C8">
        <v>4</v>
      </c>
      <c r="D8">
        <v>44128</v>
      </c>
      <c r="E8">
        <v>141209.60000000001</v>
      </c>
    </row>
    <row r="9" spans="1:5">
      <c r="A9" t="s">
        <v>5441</v>
      </c>
      <c r="B9" t="s">
        <v>5450</v>
      </c>
      <c r="C9">
        <v>5</v>
      </c>
      <c r="D9">
        <v>192160</v>
      </c>
      <c r="E9">
        <v>768640</v>
      </c>
    </row>
    <row r="10" spans="1:5">
      <c r="A10" t="s">
        <v>5441</v>
      </c>
      <c r="B10" t="s">
        <v>5449</v>
      </c>
      <c r="C10">
        <v>4</v>
      </c>
      <c r="D10">
        <v>44128</v>
      </c>
      <c r="E10">
        <v>141209.60000000001</v>
      </c>
    </row>
    <row r="11" spans="1:5">
      <c r="A11" t="s">
        <v>5441</v>
      </c>
      <c r="B11" t="s">
        <v>5451</v>
      </c>
      <c r="C11">
        <v>3</v>
      </c>
      <c r="D11">
        <v>154764</v>
      </c>
      <c r="E11">
        <v>278575.2</v>
      </c>
    </row>
    <row r="12" spans="1:5">
      <c r="A12" t="s">
        <v>5441</v>
      </c>
      <c r="B12" t="s">
        <v>5452</v>
      </c>
      <c r="C12">
        <v>5</v>
      </c>
      <c r="D12">
        <v>7520</v>
      </c>
      <c r="E12">
        <v>30080</v>
      </c>
    </row>
    <row r="13" spans="1:5">
      <c r="A13" t="s">
        <v>5441</v>
      </c>
      <c r="B13" t="s">
        <v>5453</v>
      </c>
      <c r="C13">
        <v>7</v>
      </c>
      <c r="D13">
        <v>268240</v>
      </c>
      <c r="E13">
        <v>1502144</v>
      </c>
    </row>
    <row r="14" spans="1:5">
      <c r="A14" t="s">
        <v>5441</v>
      </c>
      <c r="B14" t="s">
        <v>5454</v>
      </c>
      <c r="C14">
        <v>5</v>
      </c>
      <c r="D14">
        <v>17220</v>
      </c>
      <c r="E14">
        <v>25830.000000000004</v>
      </c>
    </row>
    <row r="15" spans="1:5">
      <c r="A15" t="s">
        <v>5441</v>
      </c>
      <c r="B15" t="s">
        <v>5439</v>
      </c>
      <c r="C15">
        <v>1</v>
      </c>
      <c r="D15">
        <v>35960</v>
      </c>
      <c r="E15">
        <v>28768</v>
      </c>
    </row>
    <row r="16" spans="1:5">
      <c r="A16" t="s">
        <v>5441</v>
      </c>
      <c r="B16" t="s">
        <v>5455</v>
      </c>
      <c r="C16">
        <v>3</v>
      </c>
      <c r="D16">
        <v>2624985</v>
      </c>
      <c r="E16">
        <v>3937477.5</v>
      </c>
    </row>
    <row r="17" spans="1:5">
      <c r="A17" t="s">
        <v>5441</v>
      </c>
      <c r="B17" t="s">
        <v>5456</v>
      </c>
      <c r="C17">
        <v>4</v>
      </c>
      <c r="D17">
        <v>19456</v>
      </c>
      <c r="E17">
        <v>62259.200000000004</v>
      </c>
    </row>
    <row r="18" spans="1:5">
      <c r="A18" t="s">
        <v>5441</v>
      </c>
      <c r="B18" t="s">
        <v>5457</v>
      </c>
      <c r="C18">
        <v>9</v>
      </c>
      <c r="D18">
        <v>978840</v>
      </c>
      <c r="E18">
        <v>7047648</v>
      </c>
    </row>
    <row r="19" spans="1:5">
      <c r="A19" t="s">
        <v>5441</v>
      </c>
      <c r="B19" t="s">
        <v>5458</v>
      </c>
      <c r="C19">
        <v>8</v>
      </c>
      <c r="D19">
        <v>74112</v>
      </c>
      <c r="E19">
        <v>474316.80000000005</v>
      </c>
    </row>
    <row r="20" spans="1:5">
      <c r="A20" t="s">
        <v>5441</v>
      </c>
      <c r="B20" t="s">
        <v>5459</v>
      </c>
      <c r="C20">
        <v>7</v>
      </c>
      <c r="D20">
        <v>22911</v>
      </c>
      <c r="E20">
        <v>48113.100000000006</v>
      </c>
    </row>
    <row r="21" spans="1:5">
      <c r="A21" t="s">
        <v>5441</v>
      </c>
      <c r="B21" t="s">
        <v>5460</v>
      </c>
      <c r="C21">
        <v>8</v>
      </c>
      <c r="D21">
        <v>255680</v>
      </c>
      <c r="E21">
        <v>1636352</v>
      </c>
    </row>
    <row r="22" spans="1:5">
      <c r="A22" t="s">
        <v>5441</v>
      </c>
      <c r="B22" t="s">
        <v>5461</v>
      </c>
      <c r="C22">
        <v>3</v>
      </c>
      <c r="D22">
        <v>11784</v>
      </c>
      <c r="E22">
        <v>28281.600000000002</v>
      </c>
    </row>
    <row r="23" spans="1:5">
      <c r="A23" t="s">
        <v>5441</v>
      </c>
      <c r="B23" t="s">
        <v>5462</v>
      </c>
      <c r="C23">
        <v>4</v>
      </c>
      <c r="D23">
        <v>959968</v>
      </c>
      <c r="E23">
        <v>3071897.6000000001</v>
      </c>
    </row>
    <row r="24" spans="1:5">
      <c r="A24" t="s">
        <v>5441</v>
      </c>
      <c r="B24" t="s">
        <v>5463</v>
      </c>
      <c r="C24">
        <v>5</v>
      </c>
      <c r="D24">
        <v>36240</v>
      </c>
      <c r="E24">
        <v>144960</v>
      </c>
    </row>
    <row r="25" spans="1:5">
      <c r="A25" t="s">
        <v>5441</v>
      </c>
      <c r="B25" t="s">
        <v>5464</v>
      </c>
      <c r="C25">
        <v>2</v>
      </c>
      <c r="D25">
        <v>4928</v>
      </c>
      <c r="E25">
        <v>7884.8</v>
      </c>
    </row>
    <row r="26" spans="1:5">
      <c r="A26" t="s">
        <v>5441</v>
      </c>
      <c r="B26" t="s">
        <v>5465</v>
      </c>
      <c r="C26">
        <v>2</v>
      </c>
      <c r="D26">
        <v>185376</v>
      </c>
      <c r="E26">
        <v>296601.60000000003</v>
      </c>
    </row>
    <row r="27" spans="1:5">
      <c r="A27" t="s">
        <v>5441</v>
      </c>
      <c r="B27" t="s">
        <v>5451</v>
      </c>
      <c r="C27">
        <v>3</v>
      </c>
      <c r="D27">
        <v>154764</v>
      </c>
      <c r="E27">
        <v>278575.2</v>
      </c>
    </row>
    <row r="28" spans="1:5">
      <c r="A28" t="s">
        <v>5441</v>
      </c>
      <c r="B28" t="s">
        <v>5466</v>
      </c>
      <c r="C28">
        <v>6</v>
      </c>
      <c r="D28">
        <v>50454</v>
      </c>
      <c r="E28">
        <v>90817.200000000012</v>
      </c>
    </row>
    <row r="29" spans="1:5">
      <c r="A29" t="s">
        <v>5441</v>
      </c>
      <c r="B29" t="s">
        <v>5442</v>
      </c>
      <c r="C29">
        <v>7</v>
      </c>
      <c r="D29">
        <v>18648</v>
      </c>
      <c r="E29">
        <v>39160.800000000003</v>
      </c>
    </row>
    <row r="30" spans="1:5">
      <c r="A30" t="s">
        <v>5441</v>
      </c>
      <c r="B30" t="s">
        <v>5455</v>
      </c>
      <c r="C30">
        <v>3</v>
      </c>
      <c r="D30">
        <v>2624985</v>
      </c>
      <c r="E30">
        <v>3937477.5</v>
      </c>
    </row>
    <row r="31" spans="1:5">
      <c r="A31" t="s">
        <v>5441</v>
      </c>
      <c r="B31" t="s">
        <v>5467</v>
      </c>
      <c r="C31">
        <v>6</v>
      </c>
      <c r="D31">
        <v>67344</v>
      </c>
      <c r="E31">
        <v>323251.20000000001</v>
      </c>
    </row>
    <row r="32" spans="1:5">
      <c r="A32" t="s">
        <v>5441</v>
      </c>
      <c r="B32" t="s">
        <v>5460</v>
      </c>
      <c r="C32">
        <v>8</v>
      </c>
      <c r="D32">
        <v>255680</v>
      </c>
      <c r="E32">
        <v>1636352</v>
      </c>
    </row>
    <row r="33" spans="1:5">
      <c r="A33" t="s">
        <v>5441</v>
      </c>
      <c r="B33" t="s">
        <v>5468</v>
      </c>
      <c r="C33">
        <v>5</v>
      </c>
      <c r="D33">
        <v>387720</v>
      </c>
      <c r="E33">
        <v>1550880</v>
      </c>
    </row>
    <row r="34" spans="1:5">
      <c r="A34" t="s">
        <v>5441</v>
      </c>
      <c r="B34" t="s">
        <v>5446</v>
      </c>
      <c r="C34">
        <v>2</v>
      </c>
      <c r="D34">
        <v>5040</v>
      </c>
      <c r="E34">
        <v>8064</v>
      </c>
    </row>
    <row r="35" spans="1:5">
      <c r="A35" t="s">
        <v>5441</v>
      </c>
      <c r="B35" t="s">
        <v>5464</v>
      </c>
      <c r="C35">
        <v>2</v>
      </c>
      <c r="D35">
        <v>4928</v>
      </c>
      <c r="E35">
        <v>7884.8</v>
      </c>
    </row>
    <row r="36" spans="1:5">
      <c r="A36" t="s">
        <v>5441</v>
      </c>
      <c r="B36" t="s">
        <v>5469</v>
      </c>
      <c r="C36">
        <v>1</v>
      </c>
      <c r="D36">
        <v>3304</v>
      </c>
      <c r="E36">
        <v>2643.2000000000003</v>
      </c>
    </row>
    <row r="37" spans="1:5">
      <c r="A37" t="s">
        <v>5441</v>
      </c>
      <c r="B37" t="s">
        <v>5450</v>
      </c>
      <c r="C37">
        <v>5</v>
      </c>
      <c r="D37">
        <v>192160</v>
      </c>
      <c r="E37">
        <v>768640</v>
      </c>
    </row>
    <row r="38" spans="1:5">
      <c r="A38" t="s">
        <v>5441</v>
      </c>
      <c r="B38" t="s">
        <v>5462</v>
      </c>
      <c r="C38">
        <v>4</v>
      </c>
      <c r="D38">
        <v>959968</v>
      </c>
      <c r="E38">
        <v>3071897.6000000001</v>
      </c>
    </row>
    <row r="39" spans="1:5">
      <c r="A39" t="s">
        <v>5441</v>
      </c>
      <c r="B39" t="s">
        <v>5470</v>
      </c>
      <c r="C39">
        <v>1</v>
      </c>
      <c r="D39">
        <v>27992</v>
      </c>
      <c r="E39">
        <v>22393.600000000002</v>
      </c>
    </row>
    <row r="40" spans="1:5">
      <c r="A40" t="s">
        <v>5441</v>
      </c>
      <c r="B40" t="s">
        <v>5471</v>
      </c>
      <c r="C40">
        <v>4</v>
      </c>
      <c r="D40">
        <v>627168</v>
      </c>
      <c r="E40">
        <v>2006937.6000000001</v>
      </c>
    </row>
    <row r="41" spans="1:5">
      <c r="A41" t="s">
        <v>5441</v>
      </c>
      <c r="B41" t="s">
        <v>5453</v>
      </c>
      <c r="C41">
        <v>7</v>
      </c>
      <c r="D41">
        <v>268240</v>
      </c>
      <c r="E41">
        <v>1502144</v>
      </c>
    </row>
    <row r="42" spans="1:5">
      <c r="A42" t="s">
        <v>5441</v>
      </c>
      <c r="B42" t="s">
        <v>5472</v>
      </c>
      <c r="C42">
        <v>3</v>
      </c>
      <c r="D42">
        <v>17544</v>
      </c>
      <c r="E42">
        <v>42105.600000000006</v>
      </c>
    </row>
    <row r="43" spans="1:5">
      <c r="A43" t="s">
        <v>5441</v>
      </c>
      <c r="B43" t="s">
        <v>5468</v>
      </c>
      <c r="C43">
        <v>5</v>
      </c>
      <c r="D43">
        <v>387720</v>
      </c>
      <c r="E43">
        <v>1550880</v>
      </c>
    </row>
    <row r="44" spans="1:5">
      <c r="A44" t="s">
        <v>5441</v>
      </c>
      <c r="B44" t="s">
        <v>5445</v>
      </c>
      <c r="C44">
        <v>7</v>
      </c>
      <c r="D44">
        <v>35784</v>
      </c>
      <c r="E44">
        <v>75146.400000000009</v>
      </c>
    </row>
    <row r="45" spans="1:5">
      <c r="A45" t="s">
        <v>5441</v>
      </c>
      <c r="B45" t="s">
        <v>5473</v>
      </c>
      <c r="C45">
        <v>9</v>
      </c>
      <c r="D45">
        <v>309456</v>
      </c>
      <c r="E45">
        <v>2228083.2000000002</v>
      </c>
    </row>
    <row r="46" spans="1:5">
      <c r="A46" t="s">
        <v>5441</v>
      </c>
      <c r="B46" t="s">
        <v>5467</v>
      </c>
      <c r="C46">
        <v>6</v>
      </c>
      <c r="D46">
        <v>67344</v>
      </c>
      <c r="E46">
        <v>323251.20000000001</v>
      </c>
    </row>
    <row r="47" spans="1:5">
      <c r="A47" t="s">
        <v>5441</v>
      </c>
      <c r="B47" t="s">
        <v>5474</v>
      </c>
      <c r="C47">
        <v>12</v>
      </c>
      <c r="D47">
        <v>47808</v>
      </c>
      <c r="E47">
        <v>458956.80000000005</v>
      </c>
    </row>
    <row r="48" spans="1:5">
      <c r="A48" t="s">
        <v>5441</v>
      </c>
      <c r="B48" t="s">
        <v>5472</v>
      </c>
      <c r="C48">
        <v>3</v>
      </c>
      <c r="D48">
        <v>17544</v>
      </c>
      <c r="E48">
        <v>42105.600000000006</v>
      </c>
    </row>
    <row r="49" spans="1:5">
      <c r="A49" t="s">
        <v>5441</v>
      </c>
      <c r="B49" t="s">
        <v>5475</v>
      </c>
      <c r="C49">
        <v>3</v>
      </c>
      <c r="D49">
        <v>27882</v>
      </c>
      <c r="E49">
        <v>25093.800000000003</v>
      </c>
    </row>
    <row r="50" spans="1:5">
      <c r="A50" t="s">
        <v>5441</v>
      </c>
      <c r="B50" t="s">
        <v>5476</v>
      </c>
      <c r="C50">
        <v>5</v>
      </c>
      <c r="D50">
        <v>704760</v>
      </c>
      <c r="E50">
        <v>2819040</v>
      </c>
    </row>
    <row r="51" spans="1:5">
      <c r="A51" t="s">
        <v>5441</v>
      </c>
      <c r="B51" t="s">
        <v>5476</v>
      </c>
      <c r="C51">
        <v>5</v>
      </c>
      <c r="D51">
        <v>704760</v>
      </c>
      <c r="E51">
        <v>2819040</v>
      </c>
    </row>
    <row r="52" spans="1:5">
      <c r="A52" t="s">
        <v>5441</v>
      </c>
      <c r="B52" t="s">
        <v>5472</v>
      </c>
      <c r="C52">
        <v>3</v>
      </c>
      <c r="D52">
        <v>17544</v>
      </c>
      <c r="E52">
        <v>42105.600000000006</v>
      </c>
    </row>
    <row r="53" spans="1:5">
      <c r="A53" t="s">
        <v>5441</v>
      </c>
      <c r="B53" t="s">
        <v>5470</v>
      </c>
      <c r="C53">
        <v>1</v>
      </c>
      <c r="D53">
        <v>27992</v>
      </c>
      <c r="E53">
        <v>22393.600000000002</v>
      </c>
    </row>
    <row r="54" spans="1:5">
      <c r="A54" t="s">
        <v>5441</v>
      </c>
      <c r="B54" t="s">
        <v>5477</v>
      </c>
      <c r="C54">
        <v>9</v>
      </c>
      <c r="D54">
        <v>12672</v>
      </c>
      <c r="E54">
        <v>91238.400000000009</v>
      </c>
    </row>
    <row r="55" spans="1:5">
      <c r="A55" t="s">
        <v>5441</v>
      </c>
      <c r="B55" t="s">
        <v>5478</v>
      </c>
      <c r="C55">
        <v>3</v>
      </c>
      <c r="D55">
        <v>10272</v>
      </c>
      <c r="E55">
        <v>24652.800000000003</v>
      </c>
    </row>
    <row r="56" spans="1:5">
      <c r="A56" t="s">
        <v>5441</v>
      </c>
      <c r="B56" t="s">
        <v>5479</v>
      </c>
      <c r="C56">
        <v>11</v>
      </c>
      <c r="D56">
        <v>68541</v>
      </c>
      <c r="E56">
        <v>226185.30000000005</v>
      </c>
    </row>
    <row r="57" spans="1:5">
      <c r="A57" t="s">
        <v>5441</v>
      </c>
      <c r="B57" t="s">
        <v>5435</v>
      </c>
      <c r="C57">
        <v>3</v>
      </c>
      <c r="D57">
        <v>540048</v>
      </c>
      <c r="E57">
        <v>1296115.2000000002</v>
      </c>
    </row>
    <row r="58" spans="1:5">
      <c r="A58" t="s">
        <v>5441</v>
      </c>
      <c r="B58" t="s">
        <v>5475</v>
      </c>
      <c r="C58">
        <v>3</v>
      </c>
      <c r="D58">
        <v>27882</v>
      </c>
      <c r="E58">
        <v>25093.800000000003</v>
      </c>
    </row>
    <row r="59" spans="1:5">
      <c r="A59" t="s">
        <v>5441</v>
      </c>
      <c r="B59" t="s">
        <v>5457</v>
      </c>
      <c r="C59">
        <v>9</v>
      </c>
      <c r="D59">
        <v>978840</v>
      </c>
      <c r="E59">
        <v>7047648</v>
      </c>
    </row>
    <row r="60" spans="1:5">
      <c r="A60" t="s">
        <v>5441</v>
      </c>
      <c r="B60" t="s">
        <v>5470</v>
      </c>
      <c r="C60">
        <v>1</v>
      </c>
      <c r="D60">
        <v>27992</v>
      </c>
      <c r="E60">
        <v>22393.600000000002</v>
      </c>
    </row>
    <row r="61" spans="1:5">
      <c r="A61" t="s">
        <v>5441</v>
      </c>
      <c r="B61" t="s">
        <v>5463</v>
      </c>
      <c r="C61">
        <v>5</v>
      </c>
      <c r="D61">
        <v>36240</v>
      </c>
      <c r="E61">
        <v>144960</v>
      </c>
    </row>
    <row r="62" spans="1:5">
      <c r="A62" t="s">
        <v>5441</v>
      </c>
      <c r="B62" t="s">
        <v>5477</v>
      </c>
      <c r="C62">
        <v>9</v>
      </c>
      <c r="D62">
        <v>12672</v>
      </c>
      <c r="E62">
        <v>91238.400000000009</v>
      </c>
    </row>
    <row r="63" spans="1:5">
      <c r="A63" t="s">
        <v>5441</v>
      </c>
      <c r="B63" t="s">
        <v>5457</v>
      </c>
      <c r="C63">
        <v>9</v>
      </c>
      <c r="D63">
        <v>978840</v>
      </c>
      <c r="E63">
        <v>7047648</v>
      </c>
    </row>
    <row r="64" spans="1:5">
      <c r="A64" t="s">
        <v>5441</v>
      </c>
      <c r="B64" t="s">
        <v>5439</v>
      </c>
      <c r="C64">
        <v>1</v>
      </c>
      <c r="D64">
        <v>35960</v>
      </c>
      <c r="E64">
        <v>28768</v>
      </c>
    </row>
    <row r="65" spans="1:5">
      <c r="A65" t="s">
        <v>5441</v>
      </c>
      <c r="B65" t="s">
        <v>5453</v>
      </c>
      <c r="C65">
        <v>7</v>
      </c>
      <c r="D65">
        <v>268240</v>
      </c>
      <c r="E65">
        <v>1502144</v>
      </c>
    </row>
    <row r="66" spans="1:5">
      <c r="A66" t="s">
        <v>5441</v>
      </c>
      <c r="B66" t="s">
        <v>5450</v>
      </c>
      <c r="C66">
        <v>5</v>
      </c>
      <c r="D66">
        <v>192160</v>
      </c>
      <c r="E66">
        <v>768640</v>
      </c>
    </row>
  </sheetData>
  <phoneticPr fontId="3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9C7EB-F77D-4426-AE21-720EE62FC90B}">
  <dimension ref="A1:E125"/>
  <sheetViews>
    <sheetView workbookViewId="0"/>
  </sheetViews>
  <sheetFormatPr defaultRowHeight="16.5"/>
  <cols>
    <col min="1" max="5" width="27" customWidth="1"/>
  </cols>
  <sheetData>
    <row r="1" spans="1:5">
      <c r="A1" s="425" t="s">
        <v>5407</v>
      </c>
      <c r="B1" s="425" t="s">
        <v>5408</v>
      </c>
      <c r="C1" s="425" t="s">
        <v>5409</v>
      </c>
      <c r="D1" s="425" t="s">
        <v>5410</v>
      </c>
      <c r="E1" s="425" t="s">
        <v>5411</v>
      </c>
    </row>
    <row r="2" spans="1:5">
      <c r="A2" t="s">
        <v>5480</v>
      </c>
      <c r="B2" t="s">
        <v>5481</v>
      </c>
      <c r="C2">
        <v>2</v>
      </c>
      <c r="D2">
        <v>23000</v>
      </c>
      <c r="E2">
        <v>46000</v>
      </c>
    </row>
    <row r="3" spans="1:5">
      <c r="A3" t="s">
        <v>5480</v>
      </c>
      <c r="B3" t="s">
        <v>5482</v>
      </c>
      <c r="C3">
        <v>5</v>
      </c>
      <c r="D3">
        <v>3504900</v>
      </c>
      <c r="E3">
        <v>17524500</v>
      </c>
    </row>
    <row r="4" spans="1:5">
      <c r="A4" t="s">
        <v>5483</v>
      </c>
      <c r="B4" t="s">
        <v>5484</v>
      </c>
      <c r="C4">
        <v>2</v>
      </c>
      <c r="D4">
        <v>299900</v>
      </c>
      <c r="E4">
        <v>599800</v>
      </c>
    </row>
    <row r="5" spans="1:5">
      <c r="A5" t="s">
        <v>5480</v>
      </c>
      <c r="B5" t="s">
        <v>5485</v>
      </c>
      <c r="C5">
        <v>2</v>
      </c>
      <c r="D5">
        <v>13760</v>
      </c>
      <c r="E5">
        <v>27520</v>
      </c>
    </row>
    <row r="6" spans="1:5">
      <c r="A6" t="s">
        <v>5480</v>
      </c>
      <c r="B6" t="s">
        <v>5486</v>
      </c>
      <c r="C6">
        <v>3</v>
      </c>
      <c r="D6">
        <v>8640</v>
      </c>
      <c r="E6">
        <v>25920</v>
      </c>
    </row>
    <row r="7" spans="1:5">
      <c r="A7" t="s">
        <v>5480</v>
      </c>
      <c r="B7" t="s">
        <v>5487</v>
      </c>
      <c r="C7">
        <v>7</v>
      </c>
      <c r="D7">
        <v>103600</v>
      </c>
      <c r="E7">
        <v>725200</v>
      </c>
    </row>
    <row r="8" spans="1:5">
      <c r="A8" t="s">
        <v>5480</v>
      </c>
      <c r="B8" t="s">
        <v>5488</v>
      </c>
      <c r="C8">
        <v>4</v>
      </c>
      <c r="D8">
        <v>447840</v>
      </c>
      <c r="E8">
        <v>1791360</v>
      </c>
    </row>
    <row r="9" spans="1:5">
      <c r="A9" t="s">
        <v>5480</v>
      </c>
      <c r="B9" t="s">
        <v>5489</v>
      </c>
      <c r="C9">
        <v>6</v>
      </c>
      <c r="D9">
        <v>104880</v>
      </c>
      <c r="E9">
        <v>629280</v>
      </c>
    </row>
    <row r="10" spans="1:5">
      <c r="A10" t="s">
        <v>5483</v>
      </c>
      <c r="B10" t="s">
        <v>5490</v>
      </c>
      <c r="C10">
        <v>4</v>
      </c>
      <c r="D10">
        <v>33720</v>
      </c>
      <c r="E10">
        <v>134880</v>
      </c>
    </row>
    <row r="11" spans="1:5">
      <c r="A11" t="s">
        <v>5480</v>
      </c>
      <c r="B11" t="s">
        <v>5491</v>
      </c>
      <c r="C11">
        <v>5</v>
      </c>
      <c r="D11">
        <v>26400</v>
      </c>
      <c r="E11">
        <v>132000</v>
      </c>
    </row>
    <row r="12" spans="1:5">
      <c r="A12" t="s">
        <v>5480</v>
      </c>
      <c r="B12" t="s">
        <v>5492</v>
      </c>
      <c r="C12">
        <v>7</v>
      </c>
      <c r="D12">
        <v>496860</v>
      </c>
      <c r="E12">
        <v>3478020</v>
      </c>
    </row>
    <row r="13" spans="1:5">
      <c r="A13" t="s">
        <v>5480</v>
      </c>
      <c r="B13" t="s">
        <v>5493</v>
      </c>
      <c r="C13">
        <v>1</v>
      </c>
      <c r="D13">
        <v>5470</v>
      </c>
      <c r="E13">
        <v>5470</v>
      </c>
    </row>
    <row r="14" spans="1:5">
      <c r="A14" t="s">
        <v>5480</v>
      </c>
      <c r="B14" t="s">
        <v>5494</v>
      </c>
      <c r="C14">
        <v>2</v>
      </c>
      <c r="D14">
        <v>3059982</v>
      </c>
      <c r="E14">
        <v>5507967.6000000006</v>
      </c>
    </row>
    <row r="15" spans="1:5">
      <c r="A15" t="s">
        <v>5480</v>
      </c>
      <c r="B15" t="s">
        <v>5495</v>
      </c>
      <c r="C15">
        <v>7</v>
      </c>
      <c r="D15">
        <v>22050</v>
      </c>
      <c r="E15">
        <v>154350</v>
      </c>
    </row>
    <row r="16" spans="1:5">
      <c r="A16" t="s">
        <v>5480</v>
      </c>
      <c r="B16" t="s">
        <v>5496</v>
      </c>
      <c r="C16">
        <v>3</v>
      </c>
      <c r="D16">
        <v>302940</v>
      </c>
      <c r="E16">
        <v>908820</v>
      </c>
    </row>
    <row r="17" spans="1:5">
      <c r="A17" t="s">
        <v>5480</v>
      </c>
      <c r="B17" t="s">
        <v>5497</v>
      </c>
      <c r="C17">
        <v>1</v>
      </c>
      <c r="D17">
        <v>3280</v>
      </c>
      <c r="E17">
        <v>3280</v>
      </c>
    </row>
    <row r="18" spans="1:5">
      <c r="A18" t="s">
        <v>5480</v>
      </c>
      <c r="B18" t="s">
        <v>5498</v>
      </c>
      <c r="C18">
        <v>4</v>
      </c>
      <c r="D18">
        <v>25920</v>
      </c>
      <c r="E18">
        <v>103680</v>
      </c>
    </row>
    <row r="19" spans="1:5">
      <c r="A19" t="s">
        <v>5480</v>
      </c>
      <c r="B19" t="s">
        <v>5499</v>
      </c>
      <c r="C19">
        <v>3</v>
      </c>
      <c r="D19">
        <v>212940</v>
      </c>
      <c r="E19">
        <v>638820</v>
      </c>
    </row>
    <row r="20" spans="1:5">
      <c r="A20" t="s">
        <v>5480</v>
      </c>
      <c r="B20" t="s">
        <v>5500</v>
      </c>
      <c r="C20">
        <v>7</v>
      </c>
      <c r="D20">
        <v>181860</v>
      </c>
      <c r="E20">
        <v>1273020</v>
      </c>
    </row>
    <row r="21" spans="1:5">
      <c r="A21" t="s">
        <v>5480</v>
      </c>
      <c r="B21" t="s">
        <v>5501</v>
      </c>
      <c r="C21">
        <v>7</v>
      </c>
      <c r="D21">
        <v>1586690</v>
      </c>
      <c r="E21">
        <v>11106830</v>
      </c>
    </row>
    <row r="22" spans="1:5">
      <c r="A22" t="s">
        <v>5480</v>
      </c>
      <c r="B22" t="s">
        <v>5502</v>
      </c>
      <c r="C22">
        <v>4</v>
      </c>
      <c r="D22">
        <v>91360</v>
      </c>
      <c r="E22">
        <v>365440</v>
      </c>
    </row>
    <row r="23" spans="1:5">
      <c r="A23" t="s">
        <v>5480</v>
      </c>
      <c r="B23" t="s">
        <v>5503</v>
      </c>
      <c r="C23">
        <v>2</v>
      </c>
      <c r="D23">
        <v>14780</v>
      </c>
      <c r="E23">
        <v>29560</v>
      </c>
    </row>
    <row r="24" spans="1:5">
      <c r="A24" t="s">
        <v>5480</v>
      </c>
      <c r="B24" t="s">
        <v>5504</v>
      </c>
      <c r="C24">
        <v>3</v>
      </c>
      <c r="D24">
        <v>209970</v>
      </c>
      <c r="E24">
        <v>629910</v>
      </c>
    </row>
    <row r="25" spans="1:5">
      <c r="A25" t="s">
        <v>5480</v>
      </c>
      <c r="B25" t="s">
        <v>5489</v>
      </c>
      <c r="C25">
        <v>6</v>
      </c>
      <c r="D25">
        <v>104880</v>
      </c>
      <c r="E25">
        <v>629280</v>
      </c>
    </row>
    <row r="26" spans="1:5">
      <c r="A26" t="s">
        <v>5480</v>
      </c>
      <c r="B26" t="s">
        <v>5452</v>
      </c>
      <c r="C26">
        <v>1</v>
      </c>
      <c r="D26">
        <v>6080</v>
      </c>
      <c r="E26">
        <v>6080</v>
      </c>
    </row>
    <row r="27" spans="1:5">
      <c r="A27" t="s">
        <v>5480</v>
      </c>
      <c r="B27" t="s">
        <v>5505</v>
      </c>
      <c r="C27">
        <v>2</v>
      </c>
      <c r="D27">
        <v>299980</v>
      </c>
      <c r="E27">
        <v>599960</v>
      </c>
    </row>
    <row r="28" spans="1:5">
      <c r="A28" t="s">
        <v>5480</v>
      </c>
      <c r="B28" t="s">
        <v>5506</v>
      </c>
      <c r="C28">
        <v>3</v>
      </c>
      <c r="D28">
        <v>212130</v>
      </c>
      <c r="E28">
        <v>636390</v>
      </c>
    </row>
    <row r="29" spans="1:5">
      <c r="A29" t="s">
        <v>5480</v>
      </c>
      <c r="B29" t="s">
        <v>5507</v>
      </c>
      <c r="C29">
        <v>6</v>
      </c>
      <c r="D29">
        <v>38280</v>
      </c>
      <c r="E29">
        <v>229680</v>
      </c>
    </row>
    <row r="30" spans="1:5">
      <c r="A30" t="s">
        <v>5480</v>
      </c>
      <c r="B30" t="s">
        <v>5508</v>
      </c>
      <c r="C30">
        <v>5</v>
      </c>
      <c r="D30">
        <v>199950</v>
      </c>
      <c r="E30">
        <v>999750</v>
      </c>
    </row>
    <row r="31" spans="1:5">
      <c r="A31" t="s">
        <v>5480</v>
      </c>
      <c r="B31" t="s">
        <v>5509</v>
      </c>
      <c r="C31">
        <v>2</v>
      </c>
      <c r="D31">
        <v>11560</v>
      </c>
      <c r="E31">
        <v>23120</v>
      </c>
    </row>
    <row r="32" spans="1:5">
      <c r="A32" t="s">
        <v>5480</v>
      </c>
      <c r="B32" t="s">
        <v>5510</v>
      </c>
      <c r="C32">
        <v>13</v>
      </c>
      <c r="D32">
        <v>9892740</v>
      </c>
      <c r="E32">
        <v>128605620</v>
      </c>
    </row>
    <row r="33" spans="1:5">
      <c r="A33" t="s">
        <v>5480</v>
      </c>
      <c r="B33" t="s">
        <v>5511</v>
      </c>
      <c r="C33">
        <v>4</v>
      </c>
      <c r="D33">
        <v>15920</v>
      </c>
      <c r="E33">
        <v>63680</v>
      </c>
    </row>
    <row r="34" spans="1:5">
      <c r="A34" t="s">
        <v>5480</v>
      </c>
      <c r="B34" t="s">
        <v>5512</v>
      </c>
      <c r="C34">
        <v>2</v>
      </c>
      <c r="D34">
        <v>85520</v>
      </c>
      <c r="E34">
        <v>171040</v>
      </c>
    </row>
    <row r="35" spans="1:5">
      <c r="A35" t="s">
        <v>5480</v>
      </c>
      <c r="B35" t="s">
        <v>5485</v>
      </c>
      <c r="C35">
        <v>2</v>
      </c>
      <c r="D35">
        <v>13760</v>
      </c>
      <c r="E35">
        <v>27520</v>
      </c>
    </row>
    <row r="36" spans="1:5">
      <c r="A36" t="s">
        <v>5480</v>
      </c>
      <c r="B36" t="s">
        <v>5513</v>
      </c>
      <c r="C36">
        <v>2</v>
      </c>
      <c r="D36">
        <v>487960</v>
      </c>
      <c r="E36">
        <v>975920</v>
      </c>
    </row>
    <row r="37" spans="1:5">
      <c r="A37" t="s">
        <v>5480</v>
      </c>
      <c r="B37" t="s">
        <v>5514</v>
      </c>
      <c r="C37">
        <v>3</v>
      </c>
      <c r="D37">
        <v>389970</v>
      </c>
      <c r="E37">
        <v>1169910</v>
      </c>
    </row>
    <row r="38" spans="1:5">
      <c r="A38" t="s">
        <v>5480</v>
      </c>
      <c r="B38" t="s">
        <v>5515</v>
      </c>
      <c r="C38">
        <v>7</v>
      </c>
      <c r="D38">
        <v>146860</v>
      </c>
      <c r="E38">
        <v>1028020</v>
      </c>
    </row>
    <row r="39" spans="1:5">
      <c r="A39" t="s">
        <v>5480</v>
      </c>
      <c r="B39" t="s">
        <v>5450</v>
      </c>
      <c r="C39">
        <v>3</v>
      </c>
      <c r="D39">
        <v>144120</v>
      </c>
      <c r="E39">
        <v>432360</v>
      </c>
    </row>
    <row r="40" spans="1:5">
      <c r="A40" t="s">
        <v>5480</v>
      </c>
      <c r="B40" t="s">
        <v>5516</v>
      </c>
      <c r="C40">
        <v>3</v>
      </c>
      <c r="D40">
        <v>194940</v>
      </c>
      <c r="E40">
        <v>584820</v>
      </c>
    </row>
    <row r="41" spans="1:5">
      <c r="A41" t="s">
        <v>5480</v>
      </c>
      <c r="B41" t="s">
        <v>5517</v>
      </c>
      <c r="C41">
        <v>5</v>
      </c>
      <c r="D41">
        <v>34700</v>
      </c>
      <c r="E41">
        <v>173500</v>
      </c>
    </row>
    <row r="42" spans="1:5">
      <c r="A42" t="s">
        <v>5480</v>
      </c>
      <c r="B42" t="s">
        <v>5518</v>
      </c>
      <c r="C42">
        <v>3</v>
      </c>
      <c r="D42">
        <v>314550</v>
      </c>
      <c r="E42">
        <v>943650</v>
      </c>
    </row>
    <row r="43" spans="1:5">
      <c r="A43" t="s">
        <v>5480</v>
      </c>
      <c r="B43" t="s">
        <v>5519</v>
      </c>
      <c r="C43">
        <v>9</v>
      </c>
      <c r="D43">
        <v>75330</v>
      </c>
      <c r="E43">
        <v>677970</v>
      </c>
    </row>
    <row r="44" spans="1:5">
      <c r="A44" t="s">
        <v>5480</v>
      </c>
      <c r="B44" t="s">
        <v>5520</v>
      </c>
      <c r="C44">
        <v>1</v>
      </c>
      <c r="D44">
        <v>4540</v>
      </c>
      <c r="E44">
        <v>4540</v>
      </c>
    </row>
    <row r="45" spans="1:5">
      <c r="A45" t="s">
        <v>5480</v>
      </c>
      <c r="B45" t="s">
        <v>5506</v>
      </c>
      <c r="C45">
        <v>3</v>
      </c>
      <c r="D45">
        <v>212130</v>
      </c>
      <c r="E45">
        <v>636390</v>
      </c>
    </row>
    <row r="46" spans="1:5">
      <c r="A46" t="s">
        <v>5480</v>
      </c>
      <c r="B46" t="s">
        <v>5509</v>
      </c>
      <c r="C46">
        <v>2</v>
      </c>
      <c r="D46">
        <v>11560</v>
      </c>
      <c r="E46">
        <v>23120</v>
      </c>
    </row>
    <row r="47" spans="1:5">
      <c r="A47" t="s">
        <v>5480</v>
      </c>
      <c r="B47" t="s">
        <v>5521</v>
      </c>
      <c r="C47">
        <v>11</v>
      </c>
      <c r="D47">
        <v>175230</v>
      </c>
      <c r="E47">
        <v>1927530</v>
      </c>
    </row>
    <row r="48" spans="1:5">
      <c r="A48" t="s">
        <v>5480</v>
      </c>
      <c r="B48" t="s">
        <v>5500</v>
      </c>
      <c r="C48">
        <v>7</v>
      </c>
      <c r="D48">
        <v>181860</v>
      </c>
      <c r="E48">
        <v>1273020</v>
      </c>
    </row>
    <row r="49" spans="1:5">
      <c r="A49" t="s">
        <v>5480</v>
      </c>
      <c r="B49" t="s">
        <v>5522</v>
      </c>
      <c r="C49">
        <v>8</v>
      </c>
      <c r="D49">
        <v>116400</v>
      </c>
      <c r="E49">
        <v>931200</v>
      </c>
    </row>
    <row r="50" spans="1:5">
      <c r="A50" t="s">
        <v>5480</v>
      </c>
      <c r="B50" t="s">
        <v>5481</v>
      </c>
      <c r="C50">
        <v>2</v>
      </c>
      <c r="D50">
        <v>23000</v>
      </c>
      <c r="E50">
        <v>46000</v>
      </c>
    </row>
    <row r="51" spans="1:5">
      <c r="A51" t="s">
        <v>5480</v>
      </c>
      <c r="B51" t="s">
        <v>5523</v>
      </c>
      <c r="C51">
        <v>2</v>
      </c>
      <c r="D51">
        <v>123858</v>
      </c>
      <c r="E51">
        <v>222944.4</v>
      </c>
    </row>
    <row r="52" spans="1:5">
      <c r="A52" t="s">
        <v>5480</v>
      </c>
      <c r="B52" t="s">
        <v>5524</v>
      </c>
      <c r="C52">
        <v>4</v>
      </c>
      <c r="D52">
        <v>19920</v>
      </c>
      <c r="E52">
        <v>79680</v>
      </c>
    </row>
    <row r="53" spans="1:5">
      <c r="A53" t="s">
        <v>5480</v>
      </c>
      <c r="B53" t="s">
        <v>5525</v>
      </c>
      <c r="C53">
        <v>3</v>
      </c>
      <c r="D53">
        <v>272940</v>
      </c>
      <c r="E53">
        <v>818820</v>
      </c>
    </row>
    <row r="54" spans="1:5">
      <c r="A54" t="s">
        <v>5480</v>
      </c>
      <c r="B54" t="s">
        <v>5487</v>
      </c>
      <c r="C54">
        <v>7</v>
      </c>
      <c r="D54">
        <v>103600</v>
      </c>
      <c r="E54">
        <v>725200</v>
      </c>
    </row>
    <row r="55" spans="1:5">
      <c r="A55" t="s">
        <v>5480</v>
      </c>
      <c r="B55" t="s">
        <v>5519</v>
      </c>
      <c r="C55">
        <v>9</v>
      </c>
      <c r="D55">
        <v>75330</v>
      </c>
      <c r="E55">
        <v>677970</v>
      </c>
    </row>
    <row r="56" spans="1:5">
      <c r="A56" t="s">
        <v>5480</v>
      </c>
      <c r="B56" t="s">
        <v>5526</v>
      </c>
      <c r="C56">
        <v>4</v>
      </c>
      <c r="D56">
        <v>36560</v>
      </c>
      <c r="E56">
        <v>146240</v>
      </c>
    </row>
    <row r="57" spans="1:5">
      <c r="A57" t="s">
        <v>5480</v>
      </c>
      <c r="B57" t="s">
        <v>5527</v>
      </c>
      <c r="C57">
        <v>1</v>
      </c>
      <c r="D57">
        <v>26640</v>
      </c>
      <c r="E57">
        <v>26640</v>
      </c>
    </row>
    <row r="58" spans="1:5">
      <c r="A58" t="s">
        <v>5480</v>
      </c>
      <c r="B58" t="s">
        <v>5528</v>
      </c>
      <c r="C58">
        <v>2</v>
      </c>
      <c r="D58">
        <v>180960</v>
      </c>
      <c r="E58">
        <v>361920</v>
      </c>
    </row>
    <row r="59" spans="1:5">
      <c r="A59" t="s">
        <v>5480</v>
      </c>
      <c r="B59" t="s">
        <v>5529</v>
      </c>
      <c r="C59">
        <v>1</v>
      </c>
      <c r="D59">
        <v>84990</v>
      </c>
      <c r="E59">
        <v>84990</v>
      </c>
    </row>
    <row r="60" spans="1:5">
      <c r="A60" t="s">
        <v>5480</v>
      </c>
      <c r="B60" t="s">
        <v>5425</v>
      </c>
      <c r="C60">
        <v>4</v>
      </c>
      <c r="D60">
        <v>33360</v>
      </c>
      <c r="E60">
        <v>133440</v>
      </c>
    </row>
    <row r="61" spans="1:5">
      <c r="A61" t="s">
        <v>5480</v>
      </c>
      <c r="B61" t="s">
        <v>5425</v>
      </c>
      <c r="C61">
        <v>4</v>
      </c>
      <c r="D61">
        <v>33360</v>
      </c>
      <c r="E61">
        <v>133440</v>
      </c>
    </row>
    <row r="62" spans="1:5">
      <c r="A62" t="s">
        <v>5480</v>
      </c>
      <c r="B62" t="s">
        <v>5444</v>
      </c>
      <c r="C62">
        <v>8</v>
      </c>
      <c r="D62">
        <v>543920</v>
      </c>
      <c r="E62">
        <v>4351360</v>
      </c>
    </row>
    <row r="63" spans="1:5">
      <c r="A63" t="s">
        <v>5480</v>
      </c>
      <c r="B63" t="s">
        <v>5495</v>
      </c>
      <c r="C63">
        <v>7</v>
      </c>
      <c r="D63">
        <v>22050</v>
      </c>
      <c r="E63">
        <v>154350</v>
      </c>
    </row>
    <row r="64" spans="1:5">
      <c r="A64" t="s">
        <v>5480</v>
      </c>
      <c r="B64" t="s">
        <v>5509</v>
      </c>
      <c r="C64">
        <v>2</v>
      </c>
      <c r="D64">
        <v>11560</v>
      </c>
      <c r="E64">
        <v>23120</v>
      </c>
    </row>
    <row r="65" spans="1:5">
      <c r="A65" t="s">
        <v>5480</v>
      </c>
      <c r="B65" t="s">
        <v>5530</v>
      </c>
      <c r="C65">
        <v>5</v>
      </c>
      <c r="D65">
        <v>65519.999999999993</v>
      </c>
      <c r="E65">
        <v>294839.99999999994</v>
      </c>
    </row>
    <row r="66" spans="1:5">
      <c r="A66" t="s">
        <v>5480</v>
      </c>
      <c r="B66" t="s">
        <v>5514</v>
      </c>
      <c r="C66">
        <v>3</v>
      </c>
      <c r="D66">
        <v>389970</v>
      </c>
      <c r="E66">
        <v>1169910</v>
      </c>
    </row>
    <row r="67" spans="1:5">
      <c r="A67" t="s">
        <v>5480</v>
      </c>
      <c r="B67" t="s">
        <v>5531</v>
      </c>
      <c r="C67">
        <v>8</v>
      </c>
      <c r="D67">
        <v>478240</v>
      </c>
      <c r="E67">
        <v>3825920</v>
      </c>
    </row>
    <row r="68" spans="1:5">
      <c r="A68" t="s">
        <v>5480</v>
      </c>
      <c r="B68" t="s">
        <v>5532</v>
      </c>
      <c r="C68">
        <v>7</v>
      </c>
      <c r="D68">
        <v>28910</v>
      </c>
      <c r="E68">
        <v>202370</v>
      </c>
    </row>
    <row r="69" spans="1:5">
      <c r="A69" t="s">
        <v>5480</v>
      </c>
      <c r="B69" t="s">
        <v>5533</v>
      </c>
      <c r="C69">
        <v>4</v>
      </c>
      <c r="D69">
        <v>376740</v>
      </c>
      <c r="E69">
        <v>1356264</v>
      </c>
    </row>
    <row r="70" spans="1:5">
      <c r="A70" t="s">
        <v>5480</v>
      </c>
      <c r="B70" t="s">
        <v>5524</v>
      </c>
      <c r="C70">
        <v>3</v>
      </c>
      <c r="D70">
        <v>14940</v>
      </c>
      <c r="E70">
        <v>44820</v>
      </c>
    </row>
    <row r="71" spans="1:5">
      <c r="A71" t="s">
        <v>5480</v>
      </c>
      <c r="B71" t="s">
        <v>5534</v>
      </c>
      <c r="C71">
        <v>4</v>
      </c>
      <c r="D71">
        <v>283140</v>
      </c>
      <c r="E71">
        <v>1019304</v>
      </c>
    </row>
    <row r="72" spans="1:5">
      <c r="A72" t="s">
        <v>5480</v>
      </c>
      <c r="B72" t="s">
        <v>5535</v>
      </c>
      <c r="C72">
        <v>4</v>
      </c>
      <c r="D72">
        <v>79360</v>
      </c>
      <c r="E72">
        <v>317440</v>
      </c>
    </row>
    <row r="73" spans="1:5">
      <c r="A73" t="s">
        <v>5480</v>
      </c>
      <c r="B73" t="s">
        <v>5536</v>
      </c>
      <c r="C73">
        <v>2</v>
      </c>
      <c r="D73">
        <v>257980.00000000003</v>
      </c>
      <c r="E73">
        <v>515960.00000000006</v>
      </c>
    </row>
    <row r="74" spans="1:5">
      <c r="A74" t="s">
        <v>5480</v>
      </c>
      <c r="B74" t="s">
        <v>5516</v>
      </c>
      <c r="C74">
        <v>3</v>
      </c>
      <c r="D74">
        <v>194940</v>
      </c>
      <c r="E74">
        <v>584820</v>
      </c>
    </row>
    <row r="75" spans="1:5">
      <c r="A75" t="s">
        <v>5480</v>
      </c>
      <c r="B75" t="s">
        <v>5537</v>
      </c>
      <c r="C75">
        <v>3</v>
      </c>
      <c r="D75">
        <v>70950</v>
      </c>
      <c r="E75">
        <v>212850</v>
      </c>
    </row>
    <row r="76" spans="1:5">
      <c r="A76" t="s">
        <v>5480</v>
      </c>
      <c r="B76" t="s">
        <v>5530</v>
      </c>
      <c r="C76">
        <v>5</v>
      </c>
      <c r="D76">
        <v>65519.999999999993</v>
      </c>
      <c r="E76">
        <v>294839.99999999994</v>
      </c>
    </row>
    <row r="77" spans="1:5">
      <c r="A77" t="s">
        <v>5480</v>
      </c>
      <c r="B77" t="s">
        <v>5538</v>
      </c>
      <c r="C77">
        <v>5</v>
      </c>
      <c r="D77">
        <v>24100</v>
      </c>
      <c r="E77">
        <v>120500</v>
      </c>
    </row>
    <row r="78" spans="1:5">
      <c r="A78" t="s">
        <v>5480</v>
      </c>
      <c r="B78" t="s">
        <v>5539</v>
      </c>
      <c r="C78">
        <v>2</v>
      </c>
      <c r="D78">
        <v>41900</v>
      </c>
      <c r="E78">
        <v>83800</v>
      </c>
    </row>
    <row r="79" spans="1:5">
      <c r="A79" t="s">
        <v>5480</v>
      </c>
      <c r="B79" t="s">
        <v>5444</v>
      </c>
      <c r="C79">
        <v>8</v>
      </c>
      <c r="D79">
        <v>543920</v>
      </c>
      <c r="E79">
        <v>4351360</v>
      </c>
    </row>
    <row r="80" spans="1:5">
      <c r="A80" t="s">
        <v>5480</v>
      </c>
      <c r="B80" t="s">
        <v>5517</v>
      </c>
      <c r="C80">
        <v>5</v>
      </c>
      <c r="D80">
        <v>34700</v>
      </c>
      <c r="E80">
        <v>173500</v>
      </c>
    </row>
    <row r="81" spans="1:5">
      <c r="A81" t="s">
        <v>5480</v>
      </c>
      <c r="B81" t="s">
        <v>5482</v>
      </c>
      <c r="C81">
        <v>5</v>
      </c>
      <c r="D81">
        <v>3504900</v>
      </c>
      <c r="E81">
        <v>17524500</v>
      </c>
    </row>
    <row r="82" spans="1:5">
      <c r="A82" t="s">
        <v>5480</v>
      </c>
      <c r="B82" t="s">
        <v>5540</v>
      </c>
      <c r="C82">
        <v>1</v>
      </c>
      <c r="D82">
        <v>118990</v>
      </c>
      <c r="E82">
        <v>118990</v>
      </c>
    </row>
    <row r="83" spans="1:5">
      <c r="A83" t="s">
        <v>5480</v>
      </c>
      <c r="B83" t="s">
        <v>5492</v>
      </c>
      <c r="C83">
        <v>7</v>
      </c>
      <c r="D83">
        <v>496860</v>
      </c>
      <c r="E83">
        <v>3478020</v>
      </c>
    </row>
    <row r="84" spans="1:5">
      <c r="A84" t="s">
        <v>5480</v>
      </c>
      <c r="B84" t="s">
        <v>5541</v>
      </c>
      <c r="C84">
        <v>9</v>
      </c>
      <c r="D84">
        <v>546660</v>
      </c>
      <c r="E84">
        <v>4919940</v>
      </c>
    </row>
    <row r="85" spans="1:5">
      <c r="A85" t="s">
        <v>5480</v>
      </c>
      <c r="B85" t="s">
        <v>5542</v>
      </c>
      <c r="C85">
        <v>3</v>
      </c>
      <c r="D85">
        <v>296370</v>
      </c>
      <c r="E85">
        <v>889110</v>
      </c>
    </row>
    <row r="86" spans="1:5">
      <c r="A86" t="s">
        <v>5480</v>
      </c>
      <c r="B86" t="s">
        <v>5543</v>
      </c>
      <c r="C86">
        <v>1</v>
      </c>
      <c r="D86">
        <v>160980</v>
      </c>
      <c r="E86">
        <v>160980</v>
      </c>
    </row>
    <row r="87" spans="1:5">
      <c r="A87" t="s">
        <v>5480</v>
      </c>
      <c r="B87" t="s">
        <v>5544</v>
      </c>
      <c r="C87">
        <v>2</v>
      </c>
      <c r="D87">
        <v>210980</v>
      </c>
      <c r="E87">
        <v>421960</v>
      </c>
    </row>
    <row r="88" spans="1:5">
      <c r="A88" t="s">
        <v>5480</v>
      </c>
      <c r="B88" t="s">
        <v>5545</v>
      </c>
      <c r="C88">
        <v>5</v>
      </c>
      <c r="D88">
        <v>31400</v>
      </c>
      <c r="E88">
        <v>157000</v>
      </c>
    </row>
    <row r="89" spans="1:5">
      <c r="A89" t="s">
        <v>5480</v>
      </c>
      <c r="B89" t="s">
        <v>5452</v>
      </c>
      <c r="C89">
        <v>1</v>
      </c>
      <c r="D89">
        <v>6080</v>
      </c>
      <c r="E89">
        <v>6080</v>
      </c>
    </row>
    <row r="90" spans="1:5">
      <c r="A90" t="s">
        <v>5480</v>
      </c>
      <c r="B90" t="s">
        <v>5546</v>
      </c>
      <c r="C90">
        <v>3</v>
      </c>
      <c r="D90">
        <v>242940</v>
      </c>
      <c r="E90">
        <v>728820</v>
      </c>
    </row>
    <row r="91" spans="1:5">
      <c r="A91" t="s">
        <v>5480</v>
      </c>
      <c r="B91" t="s">
        <v>5539</v>
      </c>
      <c r="C91">
        <v>2</v>
      </c>
      <c r="D91">
        <v>41900</v>
      </c>
      <c r="E91">
        <v>83800</v>
      </c>
    </row>
    <row r="92" spans="1:5">
      <c r="A92" t="s">
        <v>5480</v>
      </c>
      <c r="B92" t="s">
        <v>5547</v>
      </c>
      <c r="C92">
        <v>2</v>
      </c>
      <c r="D92">
        <v>5280</v>
      </c>
      <c r="E92">
        <v>10560</v>
      </c>
    </row>
    <row r="93" spans="1:5">
      <c r="A93" t="s">
        <v>5480</v>
      </c>
      <c r="B93" t="s">
        <v>5548</v>
      </c>
      <c r="C93">
        <v>5</v>
      </c>
      <c r="D93">
        <v>114200</v>
      </c>
      <c r="E93">
        <v>571000</v>
      </c>
    </row>
    <row r="94" spans="1:5">
      <c r="A94" t="s">
        <v>5480</v>
      </c>
      <c r="B94" t="s">
        <v>5549</v>
      </c>
      <c r="C94">
        <v>5</v>
      </c>
      <c r="D94">
        <v>850500</v>
      </c>
      <c r="E94">
        <v>3827250</v>
      </c>
    </row>
    <row r="95" spans="1:5">
      <c r="A95" t="s">
        <v>5480</v>
      </c>
      <c r="B95" t="s">
        <v>5541</v>
      </c>
      <c r="C95">
        <v>9</v>
      </c>
      <c r="D95">
        <v>546660</v>
      </c>
      <c r="E95">
        <v>4919940</v>
      </c>
    </row>
    <row r="96" spans="1:5">
      <c r="A96" t="s">
        <v>5480</v>
      </c>
      <c r="B96" t="s">
        <v>5550</v>
      </c>
      <c r="C96">
        <v>2</v>
      </c>
      <c r="D96">
        <v>131980</v>
      </c>
      <c r="E96">
        <v>263960</v>
      </c>
    </row>
    <row r="97" spans="1:5">
      <c r="A97" t="s">
        <v>5480</v>
      </c>
      <c r="B97" t="s">
        <v>5504</v>
      </c>
      <c r="C97">
        <v>3</v>
      </c>
      <c r="D97">
        <v>209970</v>
      </c>
      <c r="E97">
        <v>629910</v>
      </c>
    </row>
    <row r="98" spans="1:5">
      <c r="A98" t="s">
        <v>5480</v>
      </c>
      <c r="B98" t="s">
        <v>5551</v>
      </c>
      <c r="C98">
        <v>4</v>
      </c>
      <c r="D98">
        <v>138560</v>
      </c>
      <c r="E98">
        <v>554240</v>
      </c>
    </row>
    <row r="99" spans="1:5">
      <c r="A99" t="s">
        <v>5480</v>
      </c>
      <c r="B99" t="s">
        <v>5521</v>
      </c>
      <c r="C99">
        <v>11</v>
      </c>
      <c r="D99">
        <v>175230</v>
      </c>
      <c r="E99">
        <v>1927530</v>
      </c>
    </row>
    <row r="100" spans="1:5">
      <c r="A100" t="s">
        <v>5480</v>
      </c>
      <c r="B100" t="s">
        <v>5503</v>
      </c>
      <c r="C100">
        <v>2</v>
      </c>
      <c r="D100">
        <v>14780</v>
      </c>
      <c r="E100">
        <v>29560</v>
      </c>
    </row>
    <row r="101" spans="1:5">
      <c r="A101" t="s">
        <v>5480</v>
      </c>
      <c r="B101" t="s">
        <v>5496</v>
      </c>
      <c r="C101">
        <v>3</v>
      </c>
      <c r="D101">
        <v>302940</v>
      </c>
      <c r="E101">
        <v>908820</v>
      </c>
    </row>
    <row r="102" spans="1:5">
      <c r="A102" t="s">
        <v>5480</v>
      </c>
      <c r="B102" t="s">
        <v>5550</v>
      </c>
      <c r="C102">
        <v>2</v>
      </c>
      <c r="D102">
        <v>131980</v>
      </c>
      <c r="E102">
        <v>263960</v>
      </c>
    </row>
    <row r="103" spans="1:5">
      <c r="A103" t="s">
        <v>5480</v>
      </c>
      <c r="B103" t="s">
        <v>5499</v>
      </c>
      <c r="C103">
        <v>3</v>
      </c>
      <c r="D103">
        <v>212940</v>
      </c>
      <c r="E103">
        <v>638820</v>
      </c>
    </row>
    <row r="104" spans="1:5">
      <c r="A104" t="s">
        <v>5480</v>
      </c>
      <c r="B104" t="s">
        <v>5532</v>
      </c>
      <c r="C104">
        <v>7</v>
      </c>
      <c r="D104">
        <v>28910</v>
      </c>
      <c r="E104">
        <v>202370</v>
      </c>
    </row>
    <row r="105" spans="1:5">
      <c r="A105" t="s">
        <v>5480</v>
      </c>
      <c r="B105" t="s">
        <v>5552</v>
      </c>
      <c r="C105">
        <v>6</v>
      </c>
      <c r="D105">
        <v>403680</v>
      </c>
      <c r="E105">
        <v>2422080</v>
      </c>
    </row>
    <row r="106" spans="1:5">
      <c r="A106" t="s">
        <v>5480</v>
      </c>
      <c r="B106" t="s">
        <v>5485</v>
      </c>
      <c r="C106">
        <v>2</v>
      </c>
      <c r="D106">
        <v>13760</v>
      </c>
      <c r="E106">
        <v>27520</v>
      </c>
    </row>
    <row r="107" spans="1:5">
      <c r="A107" t="s">
        <v>5480</v>
      </c>
      <c r="B107" t="s">
        <v>5514</v>
      </c>
      <c r="C107">
        <v>3</v>
      </c>
      <c r="D107">
        <v>389970</v>
      </c>
      <c r="E107">
        <v>1169910</v>
      </c>
    </row>
    <row r="108" spans="1:5">
      <c r="A108" t="s">
        <v>5480</v>
      </c>
      <c r="B108" t="s">
        <v>5482</v>
      </c>
      <c r="C108">
        <v>5</v>
      </c>
      <c r="D108">
        <v>3504900</v>
      </c>
      <c r="E108">
        <v>17524500</v>
      </c>
    </row>
    <row r="109" spans="1:5">
      <c r="A109" t="s">
        <v>5480</v>
      </c>
      <c r="B109" t="s">
        <v>5553</v>
      </c>
      <c r="C109">
        <v>3</v>
      </c>
      <c r="D109">
        <v>14670</v>
      </c>
      <c r="E109">
        <v>44010</v>
      </c>
    </row>
    <row r="110" spans="1:5">
      <c r="A110" t="s">
        <v>5480</v>
      </c>
      <c r="B110" t="s">
        <v>5553</v>
      </c>
      <c r="C110">
        <v>3</v>
      </c>
      <c r="D110">
        <v>14670</v>
      </c>
      <c r="E110">
        <v>44010</v>
      </c>
    </row>
    <row r="111" spans="1:5">
      <c r="A111" t="s">
        <v>5480</v>
      </c>
      <c r="B111" t="s">
        <v>5490</v>
      </c>
      <c r="C111">
        <v>4</v>
      </c>
      <c r="D111">
        <v>33720</v>
      </c>
      <c r="E111">
        <v>134880</v>
      </c>
    </row>
    <row r="112" spans="1:5">
      <c r="A112" t="s">
        <v>5480</v>
      </c>
      <c r="B112" t="s">
        <v>5494</v>
      </c>
      <c r="C112">
        <v>2</v>
      </c>
      <c r="D112">
        <v>3059982</v>
      </c>
      <c r="E112">
        <v>5507967.6000000006</v>
      </c>
    </row>
    <row r="113" spans="1:5">
      <c r="A113" t="s">
        <v>5480</v>
      </c>
      <c r="B113" t="s">
        <v>5554</v>
      </c>
      <c r="C113">
        <v>3</v>
      </c>
      <c r="D113">
        <v>1652940</v>
      </c>
      <c r="E113">
        <v>4958820</v>
      </c>
    </row>
    <row r="114" spans="1:5">
      <c r="A114" t="s">
        <v>5480</v>
      </c>
      <c r="B114" t="s">
        <v>5555</v>
      </c>
      <c r="C114">
        <v>4</v>
      </c>
      <c r="D114">
        <v>29520</v>
      </c>
      <c r="E114">
        <v>118080</v>
      </c>
    </row>
    <row r="115" spans="1:5">
      <c r="A115" t="s">
        <v>5480</v>
      </c>
      <c r="B115" t="s">
        <v>5515</v>
      </c>
      <c r="C115">
        <v>7</v>
      </c>
      <c r="D115">
        <v>146860</v>
      </c>
      <c r="E115">
        <v>1028020</v>
      </c>
    </row>
    <row r="116" spans="1:5">
      <c r="A116" t="s">
        <v>5480</v>
      </c>
      <c r="B116" t="s">
        <v>5556</v>
      </c>
      <c r="C116">
        <v>7</v>
      </c>
      <c r="D116">
        <v>114520</v>
      </c>
      <c r="E116">
        <v>801640</v>
      </c>
    </row>
    <row r="117" spans="1:5">
      <c r="A117" t="s">
        <v>5480</v>
      </c>
      <c r="B117" t="s">
        <v>5551</v>
      </c>
      <c r="C117">
        <v>4</v>
      </c>
      <c r="D117">
        <v>138560</v>
      </c>
      <c r="E117">
        <v>554240</v>
      </c>
    </row>
    <row r="118" spans="1:5">
      <c r="A118" t="s">
        <v>5480</v>
      </c>
      <c r="B118" t="s">
        <v>5557</v>
      </c>
      <c r="C118">
        <v>2</v>
      </c>
      <c r="D118">
        <v>142360</v>
      </c>
      <c r="E118">
        <v>284720</v>
      </c>
    </row>
    <row r="119" spans="1:5">
      <c r="A119" t="s">
        <v>5480</v>
      </c>
      <c r="B119" t="s">
        <v>5558</v>
      </c>
      <c r="C119">
        <v>3</v>
      </c>
      <c r="D119">
        <v>17340</v>
      </c>
      <c r="E119">
        <v>52020</v>
      </c>
    </row>
    <row r="120" spans="1:5">
      <c r="A120" t="s">
        <v>5480</v>
      </c>
      <c r="B120" t="s">
        <v>5559</v>
      </c>
      <c r="C120">
        <v>7</v>
      </c>
      <c r="D120">
        <v>418320</v>
      </c>
      <c r="E120">
        <v>2928240</v>
      </c>
    </row>
    <row r="121" spans="1:5">
      <c r="A121" t="s">
        <v>5480</v>
      </c>
      <c r="B121" t="s">
        <v>5552</v>
      </c>
      <c r="C121">
        <v>6</v>
      </c>
      <c r="D121">
        <v>403680</v>
      </c>
      <c r="E121">
        <v>2422080</v>
      </c>
    </row>
    <row r="122" spans="1:5">
      <c r="A122" t="s">
        <v>5480</v>
      </c>
      <c r="B122" t="s">
        <v>5490</v>
      </c>
      <c r="C122">
        <v>4</v>
      </c>
      <c r="D122">
        <v>33720</v>
      </c>
      <c r="E122">
        <v>134880</v>
      </c>
    </row>
    <row r="123" spans="1:5">
      <c r="A123" t="s">
        <v>5480</v>
      </c>
      <c r="B123" t="s">
        <v>5526</v>
      </c>
      <c r="C123">
        <v>4</v>
      </c>
      <c r="D123">
        <v>36560</v>
      </c>
      <c r="E123">
        <v>146240</v>
      </c>
    </row>
    <row r="124" spans="1:5">
      <c r="A124" t="s">
        <v>5480</v>
      </c>
      <c r="B124" t="s">
        <v>5515</v>
      </c>
      <c r="C124">
        <v>7</v>
      </c>
      <c r="D124">
        <v>146860</v>
      </c>
      <c r="E124">
        <v>1028020</v>
      </c>
    </row>
    <row r="125" spans="1:5">
      <c r="A125" t="s">
        <v>5480</v>
      </c>
      <c r="B125" t="s">
        <v>5560</v>
      </c>
      <c r="C125">
        <v>5</v>
      </c>
      <c r="D125">
        <v>64750</v>
      </c>
      <c r="E125">
        <v>323750</v>
      </c>
    </row>
  </sheetData>
  <phoneticPr fontId="3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FA5CB-EB3D-49AD-B187-65900036BE8C}">
  <dimension ref="A1:E9"/>
  <sheetViews>
    <sheetView workbookViewId="0"/>
  </sheetViews>
  <sheetFormatPr defaultRowHeight="16.5"/>
  <cols>
    <col min="1" max="5" width="16.375" customWidth="1"/>
  </cols>
  <sheetData>
    <row r="1" spans="1:5">
      <c r="A1" s="425" t="s">
        <v>5407</v>
      </c>
      <c r="B1" s="425" t="s">
        <v>5408</v>
      </c>
      <c r="C1" s="425" t="s">
        <v>5409</v>
      </c>
      <c r="D1" s="425" t="s">
        <v>5410</v>
      </c>
      <c r="E1" s="425" t="s">
        <v>5411</v>
      </c>
    </row>
    <row r="2" spans="1:5">
      <c r="A2" t="s">
        <v>5561</v>
      </c>
      <c r="B2" t="s">
        <v>5562</v>
      </c>
      <c r="C2">
        <v>8</v>
      </c>
      <c r="D2">
        <v>629184</v>
      </c>
      <c r="E2">
        <v>4026777.6000000001</v>
      </c>
    </row>
    <row r="3" spans="1:5">
      <c r="A3" t="s">
        <v>5563</v>
      </c>
      <c r="B3" t="s">
        <v>5564</v>
      </c>
      <c r="C3">
        <v>3</v>
      </c>
      <c r="D3">
        <v>650352</v>
      </c>
      <c r="E3">
        <v>1560844.8</v>
      </c>
    </row>
    <row r="4" spans="1:5">
      <c r="A4" t="s">
        <v>5563</v>
      </c>
      <c r="B4" t="s">
        <v>5562</v>
      </c>
      <c r="C4">
        <v>8</v>
      </c>
      <c r="D4">
        <v>629184</v>
      </c>
      <c r="E4">
        <v>4026777.6000000001</v>
      </c>
    </row>
    <row r="5" spans="1:5">
      <c r="A5" t="s">
        <v>5563</v>
      </c>
      <c r="B5" t="s">
        <v>5564</v>
      </c>
      <c r="C5">
        <v>3</v>
      </c>
      <c r="D5">
        <v>650352</v>
      </c>
      <c r="E5">
        <v>1560844.8</v>
      </c>
    </row>
    <row r="6" spans="1:5">
      <c r="A6" t="s">
        <v>5563</v>
      </c>
      <c r="B6" t="s">
        <v>5565</v>
      </c>
      <c r="C6">
        <v>1</v>
      </c>
      <c r="D6">
        <v>15176</v>
      </c>
      <c r="E6">
        <v>12140.800000000001</v>
      </c>
    </row>
    <row r="7" spans="1:5">
      <c r="A7" t="s">
        <v>5563</v>
      </c>
      <c r="B7" t="s">
        <v>5566</v>
      </c>
      <c r="C7">
        <v>3</v>
      </c>
      <c r="D7">
        <v>47952</v>
      </c>
      <c r="E7">
        <v>115084.8</v>
      </c>
    </row>
    <row r="8" spans="1:5">
      <c r="A8" t="s">
        <v>5563</v>
      </c>
      <c r="B8" t="s">
        <v>5567</v>
      </c>
      <c r="C8">
        <v>7</v>
      </c>
      <c r="D8">
        <v>17584</v>
      </c>
      <c r="E8">
        <v>98470.400000000009</v>
      </c>
    </row>
    <row r="9" spans="1:5">
      <c r="A9" t="s">
        <v>5563</v>
      </c>
      <c r="B9" t="s">
        <v>5562</v>
      </c>
      <c r="C9">
        <v>8</v>
      </c>
      <c r="D9">
        <v>629184</v>
      </c>
      <c r="E9">
        <v>4026777.6000000001</v>
      </c>
    </row>
  </sheetData>
  <phoneticPr fontId="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D5595-73E1-41C4-AA32-D5A64A71D8DB}">
  <dimension ref="A1:E17"/>
  <sheetViews>
    <sheetView workbookViewId="0"/>
  </sheetViews>
  <sheetFormatPr defaultRowHeight="16.5"/>
  <cols>
    <col min="1" max="5" width="16.25" customWidth="1"/>
  </cols>
  <sheetData>
    <row r="1" spans="1:5">
      <c r="A1" s="425" t="s">
        <v>5407</v>
      </c>
      <c r="B1" s="425" t="s">
        <v>5408</v>
      </c>
      <c r="C1" s="425" t="s">
        <v>5409</v>
      </c>
      <c r="D1" s="425" t="s">
        <v>5410</v>
      </c>
      <c r="E1" s="425" t="s">
        <v>5411</v>
      </c>
    </row>
    <row r="2" spans="1:5">
      <c r="A2" t="s">
        <v>5568</v>
      </c>
      <c r="B2" t="s">
        <v>5569</v>
      </c>
      <c r="C2">
        <v>3</v>
      </c>
      <c r="D2">
        <v>15570</v>
      </c>
      <c r="E2">
        <v>14013.000000000002</v>
      </c>
    </row>
    <row r="3" spans="1:5">
      <c r="A3" t="s">
        <v>5573</v>
      </c>
      <c r="B3" t="s">
        <v>5570</v>
      </c>
      <c r="C3">
        <v>5</v>
      </c>
      <c r="D3">
        <v>11520</v>
      </c>
      <c r="E3">
        <v>17280.000000000004</v>
      </c>
    </row>
    <row r="4" spans="1:5">
      <c r="A4" t="s">
        <v>5568</v>
      </c>
      <c r="B4" t="s">
        <v>5570</v>
      </c>
      <c r="C4">
        <v>5</v>
      </c>
      <c r="D4">
        <v>11520</v>
      </c>
      <c r="E4">
        <v>17280.000000000004</v>
      </c>
    </row>
    <row r="5" spans="1:5">
      <c r="A5" t="s">
        <v>5568</v>
      </c>
      <c r="B5" t="s">
        <v>5571</v>
      </c>
      <c r="C5">
        <v>1</v>
      </c>
      <c r="D5">
        <v>9952</v>
      </c>
      <c r="E5">
        <v>7961.6</v>
      </c>
    </row>
    <row r="6" spans="1:5">
      <c r="A6" t="s">
        <v>5568</v>
      </c>
      <c r="B6" t="s">
        <v>5524</v>
      </c>
      <c r="C6">
        <v>3</v>
      </c>
      <c r="D6">
        <v>11952</v>
      </c>
      <c r="E6">
        <v>28684.800000000003</v>
      </c>
    </row>
    <row r="7" spans="1:5">
      <c r="A7" t="s">
        <v>5568</v>
      </c>
      <c r="B7" t="s">
        <v>5571</v>
      </c>
      <c r="C7">
        <v>1</v>
      </c>
      <c r="D7">
        <v>9952</v>
      </c>
      <c r="E7">
        <v>7961.6</v>
      </c>
    </row>
    <row r="8" spans="1:5">
      <c r="A8" t="s">
        <v>5568</v>
      </c>
      <c r="B8" t="s">
        <v>5572</v>
      </c>
      <c r="C8">
        <v>6</v>
      </c>
      <c r="D8">
        <v>32064</v>
      </c>
      <c r="E8">
        <v>153907.20000000001</v>
      </c>
    </row>
    <row r="9" spans="1:5">
      <c r="A9" t="s">
        <v>5573</v>
      </c>
      <c r="B9" t="s">
        <v>5574</v>
      </c>
      <c r="C9">
        <v>5</v>
      </c>
      <c r="D9">
        <v>383960</v>
      </c>
      <c r="E9">
        <v>1535840</v>
      </c>
    </row>
    <row r="10" spans="1:5">
      <c r="A10" t="s">
        <v>5568</v>
      </c>
      <c r="B10" t="s">
        <v>5575</v>
      </c>
      <c r="C10">
        <v>5</v>
      </c>
      <c r="D10">
        <v>91360</v>
      </c>
      <c r="E10">
        <v>365440</v>
      </c>
    </row>
    <row r="11" spans="1:5">
      <c r="A11" t="s">
        <v>5568</v>
      </c>
      <c r="B11" t="s">
        <v>5524</v>
      </c>
      <c r="C11">
        <v>3</v>
      </c>
      <c r="D11">
        <v>11952</v>
      </c>
      <c r="E11">
        <v>28684.800000000003</v>
      </c>
    </row>
    <row r="12" spans="1:5">
      <c r="A12" t="s">
        <v>5568</v>
      </c>
      <c r="B12" t="s">
        <v>5576</v>
      </c>
      <c r="C12">
        <v>4</v>
      </c>
      <c r="D12">
        <v>337088</v>
      </c>
      <c r="E12">
        <v>1078681.6000000001</v>
      </c>
    </row>
    <row r="13" spans="1:5">
      <c r="A13" t="s">
        <v>5568</v>
      </c>
      <c r="B13" t="s">
        <v>5577</v>
      </c>
      <c r="C13">
        <v>5</v>
      </c>
      <c r="D13">
        <v>152240</v>
      </c>
      <c r="E13">
        <v>608960</v>
      </c>
    </row>
    <row r="14" spans="1:5">
      <c r="A14" t="s">
        <v>5568</v>
      </c>
      <c r="B14" t="s">
        <v>5423</v>
      </c>
      <c r="C14">
        <v>3</v>
      </c>
      <c r="D14">
        <v>15552</v>
      </c>
      <c r="E14">
        <v>37324.800000000003</v>
      </c>
    </row>
    <row r="15" spans="1:5">
      <c r="A15" t="s">
        <v>5568</v>
      </c>
      <c r="B15" t="s">
        <v>5577</v>
      </c>
      <c r="C15">
        <v>5</v>
      </c>
      <c r="D15">
        <v>152240</v>
      </c>
      <c r="E15">
        <v>608960</v>
      </c>
    </row>
    <row r="16" spans="1:5">
      <c r="A16" t="s">
        <v>5568</v>
      </c>
      <c r="B16" t="s">
        <v>5423</v>
      </c>
      <c r="C16">
        <v>3</v>
      </c>
      <c r="D16">
        <v>15552</v>
      </c>
      <c r="E16">
        <v>37324.800000000003</v>
      </c>
    </row>
    <row r="17" spans="1:5">
      <c r="A17" t="s">
        <v>5568</v>
      </c>
      <c r="B17" t="s">
        <v>5574</v>
      </c>
      <c r="C17">
        <v>5</v>
      </c>
      <c r="D17">
        <v>383960</v>
      </c>
      <c r="E17">
        <v>1535840</v>
      </c>
    </row>
  </sheetData>
  <phoneticPr fontId="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031A3-260C-4BDE-A1D0-A325DCC51144}">
  <dimension ref="A1:L55"/>
  <sheetViews>
    <sheetView showGridLines="0" workbookViewId="0">
      <selection sqref="A1:XFD3"/>
    </sheetView>
  </sheetViews>
  <sheetFormatPr defaultRowHeight="16.5"/>
  <cols>
    <col min="1" max="1" width="9.125" customWidth="1"/>
    <col min="2" max="11" width="15.625" customWidth="1"/>
    <col min="12" max="12" width="10.25" bestFit="1" customWidth="1"/>
    <col min="13" max="13" width="9.875" bestFit="1" customWidth="1"/>
    <col min="15" max="15" width="9.75" bestFit="1" customWidth="1"/>
  </cols>
  <sheetData>
    <row r="1" spans="1:12" s="438" customFormat="1">
      <c r="A1" s="437" t="s">
        <v>17</v>
      </c>
    </row>
    <row r="2" spans="1:12" s="440" customFormat="1">
      <c r="A2" s="439"/>
    </row>
    <row r="3" spans="1:12" s="442" customFormat="1">
      <c r="A3" s="441"/>
    </row>
    <row r="4" spans="1:12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1:1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2" ht="20.25">
      <c r="A6" s="10"/>
      <c r="B6" s="359" t="s">
        <v>5087</v>
      </c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2">
      <c r="A7" s="10"/>
      <c r="B7" s="360" t="s">
        <v>5088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10" spans="1:12" ht="21.95" customHeight="1">
      <c r="B10" s="361" t="s">
        <v>5089</v>
      </c>
      <c r="C10" s="362">
        <v>42201</v>
      </c>
      <c r="D10" s="361" t="s">
        <v>5090</v>
      </c>
      <c r="E10" s="636"/>
      <c r="F10" s="637"/>
      <c r="G10" s="361" t="s">
        <v>5090</v>
      </c>
      <c r="H10" s="636"/>
      <c r="I10" s="637"/>
      <c r="K10" s="19"/>
    </row>
    <row r="11" spans="1:12" ht="21.95" customHeight="1">
      <c r="B11" s="361" t="s">
        <v>5091</v>
      </c>
      <c r="C11" s="363">
        <f>E24/D24</f>
        <v>0.54216774833333337</v>
      </c>
      <c r="K11" s="364"/>
    </row>
    <row r="12" spans="1:12">
      <c r="E12" s="10"/>
      <c r="F12" s="10"/>
      <c r="G12" s="10"/>
      <c r="H12" s="10"/>
      <c r="I12" s="365"/>
    </row>
    <row r="13" spans="1:12">
      <c r="E13" s="10"/>
      <c r="F13" s="10"/>
      <c r="G13" s="10"/>
      <c r="H13" s="10"/>
      <c r="I13" s="365"/>
    </row>
    <row r="14" spans="1:12" ht="20.25">
      <c r="B14" s="359" t="s">
        <v>5092</v>
      </c>
      <c r="E14" s="10"/>
      <c r="F14" s="10"/>
      <c r="G14" s="10"/>
      <c r="H14" s="10"/>
      <c r="I14" s="365"/>
    </row>
    <row r="15" spans="1:12">
      <c r="E15" s="10"/>
      <c r="F15" s="10"/>
      <c r="G15" s="10"/>
      <c r="H15" s="10"/>
      <c r="I15" s="365"/>
    </row>
    <row r="16" spans="1:12" ht="21.95" customHeight="1">
      <c r="B16" s="638" t="s">
        <v>5093</v>
      </c>
      <c r="C16" s="639"/>
      <c r="D16" s="639"/>
      <c r="E16" s="640"/>
      <c r="F16" s="10"/>
      <c r="G16" s="10"/>
      <c r="H16" s="10"/>
      <c r="I16" s="365"/>
    </row>
    <row r="17" spans="2:12" ht="21.95" customHeight="1">
      <c r="B17" s="361" t="s">
        <v>5094</v>
      </c>
      <c r="C17" s="366">
        <v>42188</v>
      </c>
      <c r="D17" s="361" t="s">
        <v>5095</v>
      </c>
      <c r="E17" s="366">
        <v>42191</v>
      </c>
      <c r="F17" s="10"/>
      <c r="G17" s="10"/>
      <c r="H17" s="10"/>
      <c r="I17" s="365"/>
    </row>
    <row r="18" spans="2:12" ht="21.95" customHeight="1">
      <c r="B18" s="649"/>
      <c r="C18" s="649"/>
      <c r="D18" s="649"/>
      <c r="E18" s="649"/>
      <c r="F18" s="10"/>
      <c r="G18" s="10"/>
      <c r="H18" s="10"/>
      <c r="I18" s="365"/>
    </row>
    <row r="19" spans="2:12">
      <c r="E19" s="10"/>
      <c r="F19" s="10"/>
      <c r="G19" s="10"/>
      <c r="H19" s="10"/>
      <c r="I19" s="365"/>
    </row>
    <row r="20" spans="2:12">
      <c r="E20" s="10"/>
      <c r="F20" s="10"/>
      <c r="G20" s="10"/>
      <c r="H20" s="10"/>
      <c r="I20" s="365"/>
    </row>
    <row r="21" spans="2:12" ht="24">
      <c r="B21" s="367" t="s">
        <v>5096</v>
      </c>
      <c r="E21" s="10"/>
      <c r="F21" s="10"/>
      <c r="G21" s="10"/>
      <c r="H21" s="10"/>
      <c r="I21" s="365"/>
    </row>
    <row r="22" spans="2:12">
      <c r="E22" s="10"/>
      <c r="F22" s="10"/>
      <c r="G22" s="10"/>
      <c r="H22" s="10"/>
      <c r="I22" s="365"/>
    </row>
    <row r="23" spans="2:12" ht="24">
      <c r="B23" s="368" t="s">
        <v>5097</v>
      </c>
      <c r="C23" s="368" t="s">
        <v>5098</v>
      </c>
      <c r="D23" s="368" t="s">
        <v>5099</v>
      </c>
      <c r="E23" s="368" t="s">
        <v>5100</v>
      </c>
      <c r="F23" s="368" t="s">
        <v>5101</v>
      </c>
      <c r="G23" s="369" t="s">
        <v>5102</v>
      </c>
      <c r="H23" s="369" t="s">
        <v>5103</v>
      </c>
      <c r="I23" s="369" t="s">
        <v>5104</v>
      </c>
      <c r="J23" s="369" t="s">
        <v>5105</v>
      </c>
      <c r="L23" s="364"/>
    </row>
    <row r="24" spans="2:12">
      <c r="B24" s="370" t="s">
        <v>5106</v>
      </c>
      <c r="C24" s="371"/>
      <c r="D24" s="372">
        <f>SUM(D25:D55)</f>
        <v>600000000</v>
      </c>
      <c r="E24" s="372">
        <f>SUM(E25:E55)</f>
        <v>325300649</v>
      </c>
      <c r="F24" s="373">
        <f>E24/D24</f>
        <v>0.54216774833333337</v>
      </c>
      <c r="G24" s="373">
        <f t="shared" ref="G24:G55" si="0">E24/H24-1</f>
        <v>-0.32241833516913232</v>
      </c>
      <c r="H24" s="372">
        <f>SUM(H25:H54)</f>
        <v>480090690</v>
      </c>
      <c r="I24" s="372">
        <f>SUM(I25:I55)</f>
        <v>2214</v>
      </c>
      <c r="J24" s="374">
        <f t="shared" ref="J24:J55" si="1">E24/I24</f>
        <v>146928.92908762422</v>
      </c>
    </row>
    <row r="25" spans="2:12">
      <c r="B25" s="375">
        <v>42186</v>
      </c>
      <c r="C25" s="376" t="s">
        <v>283</v>
      </c>
      <c r="D25" s="377">
        <v>30000000</v>
      </c>
      <c r="E25" s="378">
        <v>12713921</v>
      </c>
      <c r="F25" s="379">
        <f>E25/D25</f>
        <v>0.42379736666666667</v>
      </c>
      <c r="G25" s="380">
        <f t="shared" si="0"/>
        <v>-0.45995370881664821</v>
      </c>
      <c r="H25" s="381">
        <v>23542280</v>
      </c>
      <c r="I25" s="382">
        <v>52</v>
      </c>
      <c r="J25" s="383">
        <f t="shared" si="1"/>
        <v>244498.48076923078</v>
      </c>
    </row>
    <row r="26" spans="2:12">
      <c r="B26" s="375">
        <v>42187</v>
      </c>
      <c r="C26" s="376" t="s">
        <v>5107</v>
      </c>
      <c r="D26" s="377">
        <v>29000000</v>
      </c>
      <c r="E26" s="378">
        <v>23842750</v>
      </c>
      <c r="F26" s="379">
        <f t="shared" ref="F26:F55" si="2">E26/D26</f>
        <v>0.82216379310344823</v>
      </c>
      <c r="G26" s="380">
        <f t="shared" si="0"/>
        <v>0.48187246303670506</v>
      </c>
      <c r="H26" s="381">
        <v>16089610</v>
      </c>
      <c r="I26" s="382">
        <v>74</v>
      </c>
      <c r="J26" s="383">
        <f t="shared" si="1"/>
        <v>322199.32432432432</v>
      </c>
    </row>
    <row r="27" spans="2:12">
      <c r="B27" s="375">
        <v>42188</v>
      </c>
      <c r="C27" s="376" t="s">
        <v>5108</v>
      </c>
      <c r="D27" s="377">
        <v>26000000</v>
      </c>
      <c r="E27" s="378">
        <v>15257432</v>
      </c>
      <c r="F27" s="379">
        <f t="shared" si="2"/>
        <v>0.58682430769230765</v>
      </c>
      <c r="G27" s="380">
        <f t="shared" si="0"/>
        <v>-6.0060767503924306E-2</v>
      </c>
      <c r="H27" s="381">
        <v>16232360</v>
      </c>
      <c r="I27" s="382">
        <v>82</v>
      </c>
      <c r="J27" s="383">
        <f t="shared" si="1"/>
        <v>186066.24390243902</v>
      </c>
    </row>
    <row r="28" spans="2:12">
      <c r="B28" s="375">
        <v>42189</v>
      </c>
      <c r="C28" s="384" t="s">
        <v>5109</v>
      </c>
      <c r="D28" s="377">
        <v>20000000</v>
      </c>
      <c r="E28" s="378">
        <v>13826057</v>
      </c>
      <c r="F28" s="379">
        <f t="shared" si="2"/>
        <v>0.69130285000000002</v>
      </c>
      <c r="G28" s="380">
        <f t="shared" si="0"/>
        <v>-5.0181808439236586E-2</v>
      </c>
      <c r="H28" s="381">
        <v>14556530</v>
      </c>
      <c r="I28" s="382">
        <v>88</v>
      </c>
      <c r="J28" s="383">
        <f t="shared" si="1"/>
        <v>157114.28409090909</v>
      </c>
    </row>
    <row r="29" spans="2:12">
      <c r="B29" s="375">
        <v>42190</v>
      </c>
      <c r="C29" s="385" t="s">
        <v>5110</v>
      </c>
      <c r="D29" s="377">
        <v>26000000</v>
      </c>
      <c r="E29" s="378">
        <v>22943200</v>
      </c>
      <c r="F29" s="379">
        <f t="shared" si="2"/>
        <v>0.88243076923076924</v>
      </c>
      <c r="G29" s="380">
        <f t="shared" si="0"/>
        <v>0.69272164810023296</v>
      </c>
      <c r="H29" s="381">
        <v>13554030</v>
      </c>
      <c r="I29" s="382">
        <v>61</v>
      </c>
      <c r="J29" s="383">
        <f t="shared" si="1"/>
        <v>376118.03278688522</v>
      </c>
    </row>
    <row r="30" spans="2:12">
      <c r="B30" s="375">
        <v>42191</v>
      </c>
      <c r="C30" s="376" t="s">
        <v>5111</v>
      </c>
      <c r="D30" s="377">
        <v>34000000</v>
      </c>
      <c r="E30" s="378">
        <v>15399859</v>
      </c>
      <c r="F30" s="379">
        <f t="shared" si="2"/>
        <v>0.45293702941176472</v>
      </c>
      <c r="G30" s="380">
        <f t="shared" si="0"/>
        <v>0.75986522051655947</v>
      </c>
      <c r="H30" s="381">
        <v>8750590</v>
      </c>
      <c r="I30" s="382">
        <v>74</v>
      </c>
      <c r="J30" s="383">
        <f t="shared" si="1"/>
        <v>208106.20270270269</v>
      </c>
    </row>
    <row r="31" spans="2:12">
      <c r="B31" s="375">
        <v>42192</v>
      </c>
      <c r="C31" s="376" t="s">
        <v>5112</v>
      </c>
      <c r="D31" s="377">
        <v>32000000</v>
      </c>
      <c r="E31" s="378">
        <v>13836905</v>
      </c>
      <c r="F31" s="379">
        <f t="shared" si="2"/>
        <v>0.43240328124999999</v>
      </c>
      <c r="G31" s="380">
        <f t="shared" si="0"/>
        <v>0.45248604923601454</v>
      </c>
      <c r="H31" s="381">
        <v>9526360</v>
      </c>
      <c r="I31" s="382">
        <v>56</v>
      </c>
      <c r="J31" s="383">
        <f t="shared" si="1"/>
        <v>247087.58928571429</v>
      </c>
    </row>
    <row r="32" spans="2:12">
      <c r="B32" s="375">
        <v>42193</v>
      </c>
      <c r="C32" s="376" t="s">
        <v>5113</v>
      </c>
      <c r="D32" s="377">
        <v>27000000</v>
      </c>
      <c r="E32" s="378">
        <v>27828675</v>
      </c>
      <c r="F32" s="379">
        <f t="shared" si="2"/>
        <v>1.0306916666666666</v>
      </c>
      <c r="G32" s="380">
        <f t="shared" si="0"/>
        <v>0.58476655328468907</v>
      </c>
      <c r="H32" s="381">
        <v>17560110</v>
      </c>
      <c r="I32" s="382">
        <v>52</v>
      </c>
      <c r="J32" s="383">
        <f t="shared" si="1"/>
        <v>535166.82692307688</v>
      </c>
    </row>
    <row r="33" spans="2:10">
      <c r="B33" s="375">
        <v>42194</v>
      </c>
      <c r="C33" s="376" t="s">
        <v>5107</v>
      </c>
      <c r="D33" s="377">
        <v>25000000</v>
      </c>
      <c r="E33" s="378">
        <v>28845932</v>
      </c>
      <c r="F33" s="379">
        <f t="shared" si="2"/>
        <v>1.1538372800000001</v>
      </c>
      <c r="G33" s="380">
        <f t="shared" si="0"/>
        <v>0.86424519735672845</v>
      </c>
      <c r="H33" s="381">
        <v>15473250</v>
      </c>
      <c r="I33" s="382">
        <v>87</v>
      </c>
      <c r="J33" s="383">
        <f t="shared" si="1"/>
        <v>331562.4367816092</v>
      </c>
    </row>
    <row r="34" spans="2:10">
      <c r="B34" s="375">
        <v>42195</v>
      </c>
      <c r="C34" s="376" t="s">
        <v>5108</v>
      </c>
      <c r="D34" s="377">
        <v>21000000</v>
      </c>
      <c r="E34" s="378">
        <v>23574595</v>
      </c>
      <c r="F34" s="379">
        <f t="shared" si="2"/>
        <v>1.1225997619047619</v>
      </c>
      <c r="G34" s="380">
        <f t="shared" si="0"/>
        <v>9.2378334996835232E-2</v>
      </c>
      <c r="H34" s="381">
        <v>21580980</v>
      </c>
      <c r="I34" s="382">
        <v>79</v>
      </c>
      <c r="J34" s="383">
        <f t="shared" si="1"/>
        <v>298412.59493670886</v>
      </c>
    </row>
    <row r="35" spans="2:10">
      <c r="B35" s="375">
        <v>42196</v>
      </c>
      <c r="C35" s="384" t="s">
        <v>5109</v>
      </c>
      <c r="D35" s="377">
        <v>16000000</v>
      </c>
      <c r="E35" s="378">
        <v>19474759</v>
      </c>
      <c r="F35" s="379">
        <f t="shared" si="2"/>
        <v>1.2171724374999999</v>
      </c>
      <c r="G35" s="380">
        <f t="shared" si="0"/>
        <v>-4.0533159781411254E-2</v>
      </c>
      <c r="H35" s="381">
        <v>20297480</v>
      </c>
      <c r="I35" s="382">
        <v>52</v>
      </c>
      <c r="J35" s="383">
        <f t="shared" si="1"/>
        <v>374514.59615384613</v>
      </c>
    </row>
    <row r="36" spans="2:10">
      <c r="B36" s="375">
        <v>42197</v>
      </c>
      <c r="C36" s="385" t="s">
        <v>5110</v>
      </c>
      <c r="D36" s="377">
        <v>23000000</v>
      </c>
      <c r="E36" s="378">
        <v>29919877</v>
      </c>
      <c r="F36" s="379">
        <f t="shared" si="2"/>
        <v>1.3008642173913043</v>
      </c>
      <c r="G36" s="380">
        <f t="shared" si="0"/>
        <v>0.79322222741651482</v>
      </c>
      <c r="H36" s="381">
        <v>16684980</v>
      </c>
      <c r="I36" s="382">
        <v>96</v>
      </c>
      <c r="J36" s="383">
        <f t="shared" si="1"/>
        <v>311665.38541666669</v>
      </c>
    </row>
    <row r="37" spans="2:10">
      <c r="B37" s="375">
        <v>42198</v>
      </c>
      <c r="C37" s="376" t="s">
        <v>5111</v>
      </c>
      <c r="D37" s="377">
        <v>23000000</v>
      </c>
      <c r="E37" s="378">
        <v>11462635</v>
      </c>
      <c r="F37" s="379">
        <f t="shared" si="2"/>
        <v>0.49837543478260871</v>
      </c>
      <c r="G37" s="380">
        <f t="shared" si="0"/>
        <v>6.6723278722087498E-2</v>
      </c>
      <c r="H37" s="381">
        <v>10745650</v>
      </c>
      <c r="I37" s="382">
        <v>67</v>
      </c>
      <c r="J37" s="383">
        <f t="shared" si="1"/>
        <v>171084.10447761195</v>
      </c>
    </row>
    <row r="38" spans="2:10">
      <c r="B38" s="375">
        <v>42199</v>
      </c>
      <c r="C38" s="376" t="s">
        <v>5112</v>
      </c>
      <c r="D38" s="377">
        <v>21000000</v>
      </c>
      <c r="E38" s="378">
        <v>24062614</v>
      </c>
      <c r="F38" s="379">
        <f t="shared" si="2"/>
        <v>1.1458387619047619</v>
      </c>
      <c r="G38" s="380">
        <f t="shared" si="0"/>
        <v>0.9665730343965786</v>
      </c>
      <c r="H38" s="381">
        <v>12235810</v>
      </c>
      <c r="I38" s="382">
        <v>73</v>
      </c>
      <c r="J38" s="383">
        <f t="shared" si="1"/>
        <v>329624.84931506851</v>
      </c>
    </row>
    <row r="39" spans="2:10">
      <c r="B39" s="375">
        <v>42200</v>
      </c>
      <c r="C39" s="376" t="s">
        <v>5113</v>
      </c>
      <c r="D39" s="377">
        <v>18000000</v>
      </c>
      <c r="E39" s="378">
        <v>27311438</v>
      </c>
      <c r="F39" s="379">
        <f t="shared" si="2"/>
        <v>1.5173021111111111</v>
      </c>
      <c r="G39" s="380">
        <f t="shared" si="0"/>
        <v>0.16954554135845123</v>
      </c>
      <c r="H39" s="381">
        <v>23352180</v>
      </c>
      <c r="I39" s="382">
        <v>54</v>
      </c>
      <c r="J39" s="383">
        <f t="shared" si="1"/>
        <v>505767.37037037039</v>
      </c>
    </row>
    <row r="40" spans="2:10">
      <c r="B40" s="375">
        <v>42201</v>
      </c>
      <c r="C40" s="376" t="s">
        <v>5107</v>
      </c>
      <c r="D40" s="377">
        <v>17000000</v>
      </c>
      <c r="E40" s="378">
        <v>15000000</v>
      </c>
      <c r="F40" s="379">
        <f t="shared" si="2"/>
        <v>0.88235294117647056</v>
      </c>
      <c r="G40" s="380">
        <f t="shared" si="0"/>
        <v>-0.29022876873145431</v>
      </c>
      <c r="H40" s="381">
        <v>21133570</v>
      </c>
      <c r="I40" s="382">
        <v>52</v>
      </c>
      <c r="J40" s="383">
        <f t="shared" si="1"/>
        <v>288461.53846153844</v>
      </c>
    </row>
    <row r="41" spans="2:10">
      <c r="B41" s="375">
        <v>42202</v>
      </c>
      <c r="C41" s="376" t="s">
        <v>5108</v>
      </c>
      <c r="D41" s="377">
        <v>14000000</v>
      </c>
      <c r="E41" s="378"/>
      <c r="F41" s="379">
        <f t="shared" si="2"/>
        <v>0</v>
      </c>
      <c r="G41" s="380">
        <f t="shared" si="0"/>
        <v>-1</v>
      </c>
      <c r="H41" s="381">
        <v>22971130</v>
      </c>
      <c r="I41" s="382">
        <v>74</v>
      </c>
      <c r="J41" s="383">
        <f t="shared" si="1"/>
        <v>0</v>
      </c>
    </row>
    <row r="42" spans="2:10">
      <c r="B42" s="375">
        <v>42203</v>
      </c>
      <c r="C42" s="384" t="s">
        <v>5109</v>
      </c>
      <c r="D42" s="377">
        <v>12000000</v>
      </c>
      <c r="E42" s="378"/>
      <c r="F42" s="379">
        <f t="shared" si="2"/>
        <v>0</v>
      </c>
      <c r="G42" s="380">
        <f t="shared" si="0"/>
        <v>-1</v>
      </c>
      <c r="H42" s="381">
        <v>17687200</v>
      </c>
      <c r="I42" s="382">
        <v>65</v>
      </c>
      <c r="J42" s="383">
        <f t="shared" si="1"/>
        <v>0</v>
      </c>
    </row>
    <row r="43" spans="2:10">
      <c r="B43" s="375">
        <v>42204</v>
      </c>
      <c r="C43" s="385" t="s">
        <v>5110</v>
      </c>
      <c r="D43" s="377">
        <v>15000000</v>
      </c>
      <c r="E43" s="378"/>
      <c r="F43" s="379">
        <f t="shared" si="2"/>
        <v>0</v>
      </c>
      <c r="G43" s="380">
        <f t="shared" si="0"/>
        <v>-1</v>
      </c>
      <c r="H43" s="381">
        <v>14113700</v>
      </c>
      <c r="I43" s="382">
        <v>70</v>
      </c>
      <c r="J43" s="383">
        <f t="shared" si="1"/>
        <v>0</v>
      </c>
    </row>
    <row r="44" spans="2:10">
      <c r="B44" s="375">
        <v>42205</v>
      </c>
      <c r="C44" s="376" t="s">
        <v>5111</v>
      </c>
      <c r="D44" s="377">
        <v>21000000</v>
      </c>
      <c r="E44" s="378"/>
      <c r="F44" s="379">
        <f t="shared" si="2"/>
        <v>0</v>
      </c>
      <c r="G44" s="380">
        <f t="shared" si="0"/>
        <v>-1</v>
      </c>
      <c r="H44" s="381">
        <v>11322980</v>
      </c>
      <c r="I44" s="382">
        <v>69</v>
      </c>
      <c r="J44" s="383">
        <f t="shared" si="1"/>
        <v>0</v>
      </c>
    </row>
    <row r="45" spans="2:10">
      <c r="B45" s="375">
        <v>42206</v>
      </c>
      <c r="C45" s="376" t="s">
        <v>5112</v>
      </c>
      <c r="D45" s="377">
        <v>19000000</v>
      </c>
      <c r="E45" s="378"/>
      <c r="F45" s="379">
        <f t="shared" si="2"/>
        <v>0</v>
      </c>
      <c r="G45" s="380">
        <f t="shared" si="0"/>
        <v>-1</v>
      </c>
      <c r="H45" s="381">
        <v>11831910</v>
      </c>
      <c r="I45" s="382">
        <v>86</v>
      </c>
      <c r="J45" s="383">
        <f t="shared" si="1"/>
        <v>0</v>
      </c>
    </row>
    <row r="46" spans="2:10">
      <c r="B46" s="375">
        <v>42207</v>
      </c>
      <c r="C46" s="376" t="s">
        <v>5113</v>
      </c>
      <c r="D46" s="377">
        <v>16000000</v>
      </c>
      <c r="E46" s="378"/>
      <c r="F46" s="379">
        <f t="shared" si="2"/>
        <v>0</v>
      </c>
      <c r="G46" s="380">
        <f t="shared" si="0"/>
        <v>-1</v>
      </c>
      <c r="H46" s="381">
        <v>23103220</v>
      </c>
      <c r="I46" s="382">
        <v>84</v>
      </c>
      <c r="J46" s="383">
        <f t="shared" si="1"/>
        <v>0</v>
      </c>
    </row>
    <row r="47" spans="2:10">
      <c r="B47" s="375">
        <v>42208</v>
      </c>
      <c r="C47" s="376" t="s">
        <v>5107</v>
      </c>
      <c r="D47" s="377">
        <v>15000000</v>
      </c>
      <c r="E47" s="378"/>
      <c r="F47" s="379">
        <f t="shared" si="2"/>
        <v>0</v>
      </c>
      <c r="G47" s="380">
        <f t="shared" si="0"/>
        <v>-1</v>
      </c>
      <c r="H47" s="381">
        <v>17882660</v>
      </c>
      <c r="I47" s="382">
        <v>70</v>
      </c>
      <c r="J47" s="383">
        <f t="shared" si="1"/>
        <v>0</v>
      </c>
    </row>
    <row r="48" spans="2:10">
      <c r="B48" s="375">
        <v>42209</v>
      </c>
      <c r="C48" s="376" t="s">
        <v>5108</v>
      </c>
      <c r="D48" s="377">
        <v>14000000</v>
      </c>
      <c r="E48" s="378"/>
      <c r="F48" s="379">
        <f t="shared" si="2"/>
        <v>0</v>
      </c>
      <c r="G48" s="380">
        <f t="shared" si="0"/>
        <v>-1</v>
      </c>
      <c r="H48" s="381">
        <v>17198690</v>
      </c>
      <c r="I48" s="382">
        <v>92</v>
      </c>
      <c r="J48" s="383">
        <f t="shared" si="1"/>
        <v>0</v>
      </c>
    </row>
    <row r="49" spans="2:10">
      <c r="B49" s="375">
        <v>42210</v>
      </c>
      <c r="C49" s="384" t="s">
        <v>5109</v>
      </c>
      <c r="D49" s="377">
        <v>11000000</v>
      </c>
      <c r="E49" s="378"/>
      <c r="F49" s="379">
        <f t="shared" si="2"/>
        <v>0</v>
      </c>
      <c r="G49" s="380">
        <f t="shared" si="0"/>
        <v>-1</v>
      </c>
      <c r="H49" s="381">
        <v>16539920</v>
      </c>
      <c r="I49" s="382">
        <v>64</v>
      </c>
      <c r="J49" s="383">
        <f t="shared" si="1"/>
        <v>0</v>
      </c>
    </row>
    <row r="50" spans="2:10">
      <c r="B50" s="375">
        <v>42211</v>
      </c>
      <c r="C50" s="385" t="s">
        <v>5110</v>
      </c>
      <c r="D50" s="377">
        <v>14000000</v>
      </c>
      <c r="E50" s="378"/>
      <c r="F50" s="379">
        <f t="shared" si="2"/>
        <v>0</v>
      </c>
      <c r="G50" s="380">
        <f t="shared" si="0"/>
        <v>-1</v>
      </c>
      <c r="H50" s="381">
        <v>14688720</v>
      </c>
      <c r="I50" s="382">
        <v>53</v>
      </c>
      <c r="J50" s="383">
        <f t="shared" si="1"/>
        <v>0</v>
      </c>
    </row>
    <row r="51" spans="2:10">
      <c r="B51" s="375">
        <v>42212</v>
      </c>
      <c r="C51" s="376" t="s">
        <v>5111</v>
      </c>
      <c r="D51" s="377">
        <v>15000000</v>
      </c>
      <c r="E51" s="378"/>
      <c r="F51" s="379">
        <f t="shared" si="2"/>
        <v>0</v>
      </c>
      <c r="G51" s="380">
        <f t="shared" si="0"/>
        <v>-1</v>
      </c>
      <c r="H51" s="381">
        <v>10565910</v>
      </c>
      <c r="I51" s="382">
        <v>71</v>
      </c>
      <c r="J51" s="383">
        <f t="shared" si="1"/>
        <v>0</v>
      </c>
    </row>
    <row r="52" spans="2:10">
      <c r="B52" s="375">
        <v>42213</v>
      </c>
      <c r="C52" s="376" t="s">
        <v>5112</v>
      </c>
      <c r="D52" s="377">
        <v>13000000</v>
      </c>
      <c r="E52" s="378"/>
      <c r="F52" s="379">
        <f t="shared" si="2"/>
        <v>0</v>
      </c>
      <c r="G52" s="380">
        <f t="shared" si="0"/>
        <v>-1</v>
      </c>
      <c r="H52" s="381">
        <v>12592680</v>
      </c>
      <c r="I52" s="382">
        <v>87</v>
      </c>
      <c r="J52" s="383">
        <f t="shared" si="1"/>
        <v>0</v>
      </c>
    </row>
    <row r="53" spans="2:10">
      <c r="B53" s="375">
        <v>42214</v>
      </c>
      <c r="C53" s="376" t="s">
        <v>5113</v>
      </c>
      <c r="D53" s="377">
        <v>12000000</v>
      </c>
      <c r="E53" s="378"/>
      <c r="F53" s="379">
        <f t="shared" si="2"/>
        <v>0</v>
      </c>
      <c r="G53" s="380">
        <f t="shared" si="0"/>
        <v>-1</v>
      </c>
      <c r="H53" s="381">
        <v>15165400</v>
      </c>
      <c r="I53" s="382">
        <v>100</v>
      </c>
      <c r="J53" s="383">
        <f t="shared" si="1"/>
        <v>0</v>
      </c>
    </row>
    <row r="54" spans="2:10">
      <c r="B54" s="375">
        <v>42215</v>
      </c>
      <c r="C54" s="376" t="s">
        <v>5107</v>
      </c>
      <c r="D54" s="377">
        <v>11000000</v>
      </c>
      <c r="E54" s="378"/>
      <c r="F54" s="379">
        <f t="shared" si="2"/>
        <v>0</v>
      </c>
      <c r="G54" s="380">
        <f t="shared" si="0"/>
        <v>-1</v>
      </c>
      <c r="H54" s="381">
        <v>13110800</v>
      </c>
      <c r="I54" s="382">
        <v>53</v>
      </c>
      <c r="J54" s="383">
        <f t="shared" si="1"/>
        <v>0</v>
      </c>
    </row>
    <row r="55" spans="2:10">
      <c r="B55" s="375">
        <v>42216</v>
      </c>
      <c r="C55" s="376" t="s">
        <v>5108</v>
      </c>
      <c r="D55" s="377">
        <v>10000000</v>
      </c>
      <c r="E55" s="378"/>
      <c r="F55" s="379">
        <f t="shared" si="2"/>
        <v>0</v>
      </c>
      <c r="G55" s="380">
        <f t="shared" si="0"/>
        <v>-1</v>
      </c>
      <c r="H55" s="381">
        <v>17687200</v>
      </c>
      <c r="I55" s="382">
        <v>77</v>
      </c>
      <c r="J55" s="383">
        <f t="shared" si="1"/>
        <v>0</v>
      </c>
    </row>
  </sheetData>
  <mergeCells count="5">
    <mergeCell ref="B18:E18"/>
    <mergeCell ref="A1:XFD3"/>
    <mergeCell ref="H10:I10"/>
    <mergeCell ref="E10:F10"/>
    <mergeCell ref="B16:E16"/>
  </mergeCells>
  <phoneticPr fontId="3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B5AF-8819-4AB4-80D2-012B72CCB2F0}">
  <sheetPr codeName="Sheet17"/>
  <dimension ref="A1:Z54"/>
  <sheetViews>
    <sheetView showGridLines="0" workbookViewId="0">
      <selection sqref="A1:XFD3"/>
    </sheetView>
  </sheetViews>
  <sheetFormatPr defaultRowHeight="16.5"/>
  <cols>
    <col min="2" max="2" width="11.875" bestFit="1" customWidth="1"/>
    <col min="4" max="4" width="11.875" bestFit="1" customWidth="1"/>
    <col min="10" max="10" width="9.75" bestFit="1" customWidth="1"/>
    <col min="12" max="12" width="9.375" bestFit="1" customWidth="1"/>
    <col min="13" max="13" width="9.125" bestFit="1" customWidth="1"/>
    <col min="14" max="14" width="9.375" bestFit="1" customWidth="1"/>
  </cols>
  <sheetData>
    <row r="1" spans="1:8" s="438" customFormat="1">
      <c r="A1" s="437" t="s">
        <v>17</v>
      </c>
    </row>
    <row r="2" spans="1:8" s="440" customFormat="1">
      <c r="A2" s="439"/>
    </row>
    <row r="3" spans="1:8" s="442" customFormat="1">
      <c r="A3" s="441"/>
    </row>
    <row r="5" spans="1:8" ht="31.5">
      <c r="B5" s="202" t="s">
        <v>4816</v>
      </c>
    </row>
    <row r="6" spans="1:8" ht="20.100000000000001" customHeight="1">
      <c r="B6" t="s">
        <v>4817</v>
      </c>
    </row>
    <row r="7" spans="1:8" ht="20.100000000000001" customHeight="1">
      <c r="B7" t="s">
        <v>4818</v>
      </c>
    </row>
    <row r="8" spans="1:8" ht="20.100000000000001" customHeight="1"/>
    <row r="9" spans="1:8" ht="20.100000000000001" customHeight="1">
      <c r="B9" s="247" t="s">
        <v>4819</v>
      </c>
      <c r="C9" s="247" t="s">
        <v>4820</v>
      </c>
      <c r="G9" s="247" t="s">
        <v>4819</v>
      </c>
      <c r="H9" s="247" t="s">
        <v>4820</v>
      </c>
    </row>
    <row r="10" spans="1:8" ht="20.100000000000001" customHeight="1">
      <c r="B10" s="231" t="s">
        <v>4821</v>
      </c>
      <c r="C10" s="254" t="str">
        <f>VLOOKUP(B10,G10:H14,2,0)</f>
        <v>P013</v>
      </c>
      <c r="G10" s="255" t="s">
        <v>4822</v>
      </c>
      <c r="H10" s="255" t="s">
        <v>4823</v>
      </c>
    </row>
    <row r="11" spans="1:8" ht="20.100000000000001" customHeight="1">
      <c r="B11" s="231" t="s">
        <v>4824</v>
      </c>
      <c r="C11" s="254" t="e">
        <f>VLOOKUP(B11,G11:H15,2,0)</f>
        <v>#N/A</v>
      </c>
      <c r="G11" s="255" t="s">
        <v>4825</v>
      </c>
      <c r="H11" s="255" t="s">
        <v>4826</v>
      </c>
    </row>
    <row r="12" spans="1:8" ht="20.100000000000001" customHeight="1">
      <c r="B12" s="231" t="s">
        <v>4827</v>
      </c>
      <c r="C12" s="254" t="str">
        <f>VLOOKUP(B12,G12:H16,2,0)</f>
        <v>P011</v>
      </c>
      <c r="G12" s="255" t="s">
        <v>4827</v>
      </c>
      <c r="H12" s="255" t="s">
        <v>4828</v>
      </c>
    </row>
    <row r="13" spans="1:8" ht="20.100000000000001" customHeight="1">
      <c r="B13" s="231" t="s">
        <v>4821</v>
      </c>
      <c r="C13" s="254" t="e">
        <f>VLOOKUP(B13,G13:H17,2,0)</f>
        <v>#N/A</v>
      </c>
      <c r="G13" s="255" t="s">
        <v>4829</v>
      </c>
      <c r="H13" s="255" t="s">
        <v>4830</v>
      </c>
    </row>
    <row r="14" spans="1:8" ht="20.100000000000001" customHeight="1">
      <c r="G14" s="255" t="s">
        <v>4831</v>
      </c>
      <c r="H14" s="255" t="s">
        <v>4832</v>
      </c>
    </row>
    <row r="15" spans="1:8" ht="20.100000000000001" customHeight="1"/>
    <row r="16" spans="1:8" ht="20.100000000000001" customHeight="1"/>
    <row r="17" spans="2:22" ht="20.100000000000001" customHeight="1">
      <c r="B17" s="650" t="s">
        <v>311</v>
      </c>
      <c r="C17" s="651"/>
      <c r="D17" s="651"/>
      <c r="E17" s="651"/>
      <c r="F17" s="651"/>
      <c r="G17" s="651"/>
      <c r="H17" s="651"/>
      <c r="I17" s="651"/>
      <c r="J17" s="651"/>
      <c r="K17" s="651"/>
      <c r="L17" s="651"/>
      <c r="M17" s="651"/>
      <c r="N17" s="651"/>
      <c r="O17" s="651"/>
      <c r="P17" s="651"/>
      <c r="Q17" s="651"/>
      <c r="R17" s="651"/>
      <c r="S17" s="651"/>
      <c r="T17" s="651"/>
      <c r="U17" s="651"/>
      <c r="V17" s="652"/>
    </row>
    <row r="18" spans="2:22" ht="20.100000000000001" customHeight="1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 spans="2:22" ht="20.100000000000001" customHeight="1">
      <c r="B19" s="45" t="s">
        <v>3376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 spans="2:22" ht="20.100000000000001" customHeight="1">
      <c r="B20" s="45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spans="2:22" ht="20.100000000000001" customHeight="1">
      <c r="B21" s="496" t="s">
        <v>3381</v>
      </c>
      <c r="C21" s="497"/>
      <c r="D21" s="498"/>
      <c r="F21" s="496" t="s">
        <v>3382</v>
      </c>
      <c r="G21" s="497"/>
      <c r="H21" s="498"/>
      <c r="J21" s="496" t="s">
        <v>3383</v>
      </c>
      <c r="K21" s="497"/>
      <c r="L21" s="498"/>
      <c r="M21" s="4"/>
      <c r="N21" s="4"/>
      <c r="O21" s="4"/>
      <c r="P21" s="4"/>
    </row>
    <row r="22" spans="2:22" ht="20.100000000000001" customHeight="1">
      <c r="B22" s="45" t="s">
        <v>3377</v>
      </c>
      <c r="C22" s="4"/>
      <c r="D22" s="4"/>
      <c r="E22" s="4"/>
      <c r="F22" s="45" t="s">
        <v>3384</v>
      </c>
      <c r="G22" s="4"/>
      <c r="H22" s="4"/>
      <c r="I22" s="4"/>
      <c r="J22" s="45" t="s">
        <v>3385</v>
      </c>
      <c r="K22" s="4"/>
      <c r="L22" s="4"/>
      <c r="M22" s="4"/>
      <c r="N22" s="4"/>
      <c r="O22" s="4"/>
      <c r="P22" s="4"/>
    </row>
    <row r="23" spans="2:22" ht="20.100000000000001" customHeight="1" thickBot="1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spans="2:22" ht="20.100000000000001" customHeight="1" thickBot="1">
      <c r="B24" s="115" t="s">
        <v>3378</v>
      </c>
      <c r="C24" s="4"/>
      <c r="D24" s="4"/>
      <c r="E24" s="4"/>
      <c r="F24" s="115" t="s">
        <v>3378</v>
      </c>
      <c r="G24" s="4"/>
      <c r="H24" s="4"/>
      <c r="I24" s="4"/>
      <c r="J24" s="115" t="s">
        <v>3378</v>
      </c>
      <c r="K24" s="4"/>
      <c r="L24" s="4"/>
      <c r="M24" s="4"/>
      <c r="N24" s="4"/>
      <c r="O24" s="4"/>
      <c r="P24" s="4"/>
    </row>
    <row r="25" spans="2:22" ht="20.100000000000001" customHeight="1">
      <c r="B25" s="4"/>
      <c r="C25" s="4"/>
      <c r="D25" s="4"/>
      <c r="E25" s="4"/>
      <c r="F25" s="117"/>
      <c r="G25" s="4"/>
      <c r="H25" s="4"/>
      <c r="I25" s="4"/>
      <c r="J25" s="117"/>
      <c r="K25" s="4"/>
      <c r="L25" s="4"/>
      <c r="M25" s="4"/>
      <c r="N25" s="4"/>
      <c r="O25" s="4"/>
      <c r="P25" s="4"/>
    </row>
    <row r="26" spans="2:22" ht="20.100000000000001" customHeight="1">
      <c r="B26" s="4"/>
      <c r="C26" s="4"/>
      <c r="D26" s="4"/>
      <c r="E26" s="4"/>
      <c r="F26" s="118"/>
      <c r="G26" s="4"/>
      <c r="H26" s="4"/>
      <c r="I26" s="4"/>
      <c r="J26" s="118"/>
      <c r="K26" s="4"/>
      <c r="L26" s="4"/>
      <c r="M26" s="4"/>
      <c r="N26" s="4"/>
      <c r="O26" s="4"/>
      <c r="P26" s="4"/>
    </row>
    <row r="27" spans="2:22" ht="20.100000000000001" customHeight="1" thickBot="1">
      <c r="B27" s="4"/>
      <c r="C27" s="4"/>
      <c r="D27" s="4"/>
      <c r="E27" s="4"/>
      <c r="F27" s="116"/>
      <c r="G27" s="4"/>
      <c r="H27" s="4"/>
      <c r="I27" s="4"/>
      <c r="J27" s="116"/>
      <c r="K27" s="4"/>
      <c r="L27" s="4"/>
      <c r="M27" s="4"/>
      <c r="N27" s="4"/>
      <c r="O27" s="4"/>
      <c r="P27" s="4"/>
    </row>
    <row r="28" spans="2:22" ht="20.100000000000001" customHeight="1" thickTop="1" thickBot="1">
      <c r="B28" s="4"/>
      <c r="C28" s="4"/>
      <c r="D28" s="4"/>
      <c r="E28" s="4"/>
      <c r="F28" s="115" t="s">
        <v>3379</v>
      </c>
      <c r="G28" s="119"/>
      <c r="H28" s="115" t="s">
        <v>3380</v>
      </c>
      <c r="J28" s="115" t="s">
        <v>3379</v>
      </c>
      <c r="K28" s="119"/>
      <c r="L28" s="120" t="s">
        <v>3380</v>
      </c>
      <c r="M28" s="121"/>
      <c r="N28" s="121"/>
      <c r="O28" s="122"/>
      <c r="P28" s="4"/>
    </row>
    <row r="29" spans="2:22" ht="20.100000000000001" customHeight="1">
      <c r="B29" s="4"/>
      <c r="C29" s="4"/>
      <c r="D29" s="4"/>
      <c r="E29" s="4"/>
      <c r="F29" s="4"/>
      <c r="G29" s="4"/>
      <c r="H29" s="4"/>
      <c r="I29" s="4"/>
      <c r="J29" s="4"/>
      <c r="K29" s="4"/>
      <c r="L29" s="123"/>
      <c r="M29" s="124"/>
      <c r="N29" s="124"/>
      <c r="O29" s="125"/>
      <c r="P29" s="4"/>
    </row>
    <row r="30" spans="2:22" ht="20.100000000000001" customHeight="1" thickBot="1">
      <c r="B30" s="4"/>
      <c r="C30" s="4"/>
      <c r="D30" s="4"/>
      <c r="E30" s="4"/>
      <c r="F30" s="4"/>
      <c r="G30" s="4"/>
      <c r="H30" s="4"/>
      <c r="I30" s="4"/>
      <c r="J30" s="4"/>
      <c r="K30" s="4"/>
      <c r="L30" s="126"/>
      <c r="M30" s="127"/>
      <c r="N30" s="127"/>
      <c r="O30" s="128"/>
      <c r="P30" s="4"/>
    </row>
    <row r="31" spans="2:22" ht="20.100000000000001" customHeight="1" thickTop="1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spans="2:22" ht="20.100000000000001" customHeight="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2:26" ht="20.100000000000001" customHeight="1"/>
    <row r="34" spans="2:26" ht="20.100000000000001" customHeight="1"/>
    <row r="35" spans="2:26" ht="20.100000000000001" customHeight="1">
      <c r="B35" s="450" t="s">
        <v>64</v>
      </c>
      <c r="C35" s="450"/>
      <c r="D35" s="450"/>
      <c r="E35" s="450"/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  <c r="Q35" s="450"/>
      <c r="R35" s="450"/>
      <c r="S35" s="450"/>
      <c r="T35" s="450"/>
      <c r="U35" s="450"/>
      <c r="V35" s="450"/>
      <c r="W35" s="450"/>
      <c r="X35" s="450"/>
      <c r="Y35" s="450"/>
      <c r="Z35" s="450"/>
    </row>
    <row r="36" spans="2:26" ht="20.100000000000001" customHeight="1"/>
    <row r="37" spans="2:26" ht="20.100000000000001" customHeight="1">
      <c r="D37" s="203">
        <f ca="1">SUM(OFFSET($J$37,I38,2,3,3))</f>
        <v>8591500</v>
      </c>
      <c r="F37" s="204" t="s">
        <v>4833</v>
      </c>
      <c r="G37" s="204"/>
      <c r="H37" s="204"/>
      <c r="J37" s="195" t="s">
        <v>42</v>
      </c>
      <c r="K37" s="7" t="s">
        <v>48</v>
      </c>
      <c r="L37" s="7" t="s">
        <v>49</v>
      </c>
      <c r="M37" s="7" t="s">
        <v>50</v>
      </c>
      <c r="N37" s="7" t="s">
        <v>51</v>
      </c>
      <c r="P37" s="195" t="s">
        <v>42</v>
      </c>
      <c r="Q37" s="7" t="s">
        <v>48</v>
      </c>
      <c r="R37" s="7" t="s">
        <v>49</v>
      </c>
      <c r="S37" s="7" t="s">
        <v>50</v>
      </c>
      <c r="T37" s="7" t="s">
        <v>51</v>
      </c>
      <c r="V37" s="195" t="s">
        <v>42</v>
      </c>
      <c r="W37" s="7" t="s">
        <v>48</v>
      </c>
      <c r="X37" s="7" t="s">
        <v>49</v>
      </c>
      <c r="Y37" s="7" t="s">
        <v>50</v>
      </c>
      <c r="Z37" s="7" t="s">
        <v>51</v>
      </c>
    </row>
    <row r="38" spans="2:26" ht="20.100000000000001" customHeight="1">
      <c r="D38" s="203">
        <f ca="1">SUM(OFFSET($J$37,I39,2,3,3))</f>
        <v>15253500</v>
      </c>
      <c r="F38" s="205" t="s">
        <v>4834</v>
      </c>
      <c r="G38" s="205"/>
      <c r="H38" s="205"/>
      <c r="I38">
        <v>1</v>
      </c>
      <c r="J38" s="206">
        <v>43831</v>
      </c>
      <c r="K38" s="93" t="s">
        <v>54</v>
      </c>
      <c r="L38" s="207">
        <v>2150000</v>
      </c>
      <c r="M38" s="207"/>
      <c r="N38" s="207">
        <f t="shared" ref="N38:N46" si="0">N(N37)+L38-M38</f>
        <v>2150000</v>
      </c>
      <c r="P38" s="206">
        <v>43831</v>
      </c>
      <c r="Q38" s="93" t="s">
        <v>54</v>
      </c>
      <c r="R38" s="208">
        <v>2150000</v>
      </c>
      <c r="S38" s="208"/>
      <c r="T38" s="208">
        <f t="shared" ref="T38:T46" si="1">N(T37)+R38-S38</f>
        <v>2150000</v>
      </c>
      <c r="V38" s="206">
        <v>43831</v>
      </c>
      <c r="W38" s="93" t="s">
        <v>54</v>
      </c>
      <c r="X38" s="208">
        <v>2150000</v>
      </c>
      <c r="Y38" s="208"/>
      <c r="Z38" s="208">
        <f t="shared" ref="Z38:Z46" si="2">N(Z37)+X38-Y38</f>
        <v>2150000</v>
      </c>
    </row>
    <row r="39" spans="2:26" ht="20.100000000000001" customHeight="1">
      <c r="D39" s="203">
        <f ca="1">SUM(OFFSET($J$37,I40,2,3,3))</f>
        <v>14598300</v>
      </c>
      <c r="F39" s="209" t="s">
        <v>4835</v>
      </c>
      <c r="G39" s="209"/>
      <c r="H39" s="209"/>
      <c r="I39">
        <v>4</v>
      </c>
      <c r="J39" s="206">
        <v>43832</v>
      </c>
      <c r="K39" s="93" t="s">
        <v>55</v>
      </c>
      <c r="L39" s="207"/>
      <c r="M39" s="207">
        <v>8500</v>
      </c>
      <c r="N39" s="207">
        <f t="shared" si="0"/>
        <v>2141500</v>
      </c>
      <c r="P39" s="206">
        <v>43832</v>
      </c>
      <c r="Q39" s="93" t="s">
        <v>55</v>
      </c>
      <c r="R39" s="208"/>
      <c r="S39" s="208">
        <v>8500</v>
      </c>
      <c r="T39" s="208">
        <f t="shared" si="1"/>
        <v>2141500</v>
      </c>
      <c r="V39" s="206">
        <v>43832</v>
      </c>
      <c r="W39" s="93" t="s">
        <v>55</v>
      </c>
      <c r="X39" s="208"/>
      <c r="Y39" s="208">
        <v>8500</v>
      </c>
      <c r="Z39" s="208">
        <f t="shared" si="2"/>
        <v>2141500</v>
      </c>
    </row>
    <row r="40" spans="2:26" ht="20.100000000000001" customHeight="1">
      <c r="I40">
        <v>7</v>
      </c>
      <c r="J40" s="206">
        <v>43833</v>
      </c>
      <c r="K40" s="93" t="s">
        <v>56</v>
      </c>
      <c r="L40" s="207"/>
      <c r="M40" s="207">
        <v>45000</v>
      </c>
      <c r="N40" s="207">
        <f t="shared" si="0"/>
        <v>2096500</v>
      </c>
      <c r="P40" s="206">
        <v>43833</v>
      </c>
      <c r="Q40" s="93" t="s">
        <v>56</v>
      </c>
      <c r="R40" s="210"/>
      <c r="S40" s="210">
        <v>45000</v>
      </c>
      <c r="T40" s="210">
        <f t="shared" si="1"/>
        <v>2096500</v>
      </c>
      <c r="V40" s="206">
        <v>43833</v>
      </c>
      <c r="W40" s="93" t="s">
        <v>56</v>
      </c>
      <c r="X40" s="208"/>
      <c r="Y40" s="208">
        <v>45000</v>
      </c>
      <c r="Z40" s="208">
        <f t="shared" si="2"/>
        <v>2096500</v>
      </c>
    </row>
    <row r="41" spans="2:26" ht="20.100000000000001" customHeight="1">
      <c r="J41" s="206">
        <v>43834</v>
      </c>
      <c r="K41" s="93" t="s">
        <v>57</v>
      </c>
      <c r="L41" s="208"/>
      <c r="M41" s="208">
        <v>18000</v>
      </c>
      <c r="N41" s="208">
        <f t="shared" si="0"/>
        <v>2078500</v>
      </c>
      <c r="P41" s="206">
        <v>43834</v>
      </c>
      <c r="Q41" s="93" t="s">
        <v>57</v>
      </c>
      <c r="R41" s="211"/>
      <c r="S41" s="211">
        <v>18000</v>
      </c>
      <c r="T41" s="211">
        <f t="shared" si="1"/>
        <v>2078500</v>
      </c>
      <c r="V41" s="206">
        <v>43834</v>
      </c>
      <c r="W41" s="93" t="s">
        <v>57</v>
      </c>
      <c r="X41" s="208"/>
      <c r="Y41" s="208">
        <v>18000</v>
      </c>
      <c r="Z41" s="208">
        <f t="shared" si="2"/>
        <v>2078500</v>
      </c>
    </row>
    <row r="42" spans="2:26" ht="20.100000000000001" customHeight="1">
      <c r="J42" s="206">
        <v>43835</v>
      </c>
      <c r="K42" s="93" t="s">
        <v>58</v>
      </c>
      <c r="L42" s="208">
        <v>3000000</v>
      </c>
      <c r="M42" s="208"/>
      <c r="N42" s="208">
        <f t="shared" si="0"/>
        <v>5078500</v>
      </c>
      <c r="P42" s="206">
        <v>43835</v>
      </c>
      <c r="Q42" s="93" t="s">
        <v>58</v>
      </c>
      <c r="R42" s="211">
        <v>3000000</v>
      </c>
      <c r="S42" s="211"/>
      <c r="T42" s="211">
        <f t="shared" si="1"/>
        <v>5078500</v>
      </c>
      <c r="V42" s="206">
        <v>43835</v>
      </c>
      <c r="W42" s="93" t="s">
        <v>58</v>
      </c>
      <c r="X42" s="208">
        <v>3000000</v>
      </c>
      <c r="Y42" s="208"/>
      <c r="Z42" s="208">
        <f t="shared" si="2"/>
        <v>5078500</v>
      </c>
    </row>
    <row r="43" spans="2:26" ht="20.100000000000001" customHeight="1">
      <c r="J43" s="206">
        <v>43836</v>
      </c>
      <c r="K43" s="93" t="s">
        <v>59</v>
      </c>
      <c r="L43" s="208"/>
      <c r="M43" s="208">
        <v>85000</v>
      </c>
      <c r="N43" s="208">
        <f t="shared" si="0"/>
        <v>4993500</v>
      </c>
      <c r="P43" s="206">
        <v>43836</v>
      </c>
      <c r="Q43" s="93" t="s">
        <v>59</v>
      </c>
      <c r="R43" s="211"/>
      <c r="S43" s="211">
        <v>85000</v>
      </c>
      <c r="T43" s="211">
        <f t="shared" si="1"/>
        <v>4993500</v>
      </c>
      <c r="V43" s="206">
        <v>43836</v>
      </c>
      <c r="W43" s="93" t="s">
        <v>59</v>
      </c>
      <c r="X43" s="208"/>
      <c r="Y43" s="208">
        <v>85000</v>
      </c>
      <c r="Z43" s="208">
        <f t="shared" si="2"/>
        <v>4993500</v>
      </c>
    </row>
    <row r="44" spans="2:26" ht="20.100000000000001" customHeight="1">
      <c r="J44" s="206">
        <v>43837</v>
      </c>
      <c r="K44" s="93" t="s">
        <v>61</v>
      </c>
      <c r="L44" s="208"/>
      <c r="M44" s="208">
        <v>184000</v>
      </c>
      <c r="N44" s="208">
        <f t="shared" si="0"/>
        <v>4809500</v>
      </c>
      <c r="P44" s="206">
        <v>43837</v>
      </c>
      <c r="Q44" s="93" t="s">
        <v>61</v>
      </c>
      <c r="R44" s="208"/>
      <c r="S44" s="208">
        <v>184000</v>
      </c>
      <c r="T44" s="208">
        <f t="shared" si="1"/>
        <v>4809500</v>
      </c>
      <c r="V44" s="206">
        <v>43837</v>
      </c>
      <c r="W44" s="93" t="s">
        <v>61</v>
      </c>
      <c r="X44" s="212"/>
      <c r="Y44" s="212">
        <v>184000</v>
      </c>
      <c r="Z44" s="212">
        <f t="shared" si="2"/>
        <v>4809500</v>
      </c>
    </row>
    <row r="45" spans="2:26" ht="20.100000000000001" customHeight="1">
      <c r="J45" s="206">
        <v>43838</v>
      </c>
      <c r="K45" s="93" t="s">
        <v>55</v>
      </c>
      <c r="L45" s="208"/>
      <c r="M45" s="208">
        <v>14200</v>
      </c>
      <c r="N45" s="208">
        <f t="shared" si="0"/>
        <v>4795300</v>
      </c>
      <c r="P45" s="206">
        <v>43838</v>
      </c>
      <c r="Q45" s="93" t="s">
        <v>55</v>
      </c>
      <c r="R45" s="208"/>
      <c r="S45" s="208">
        <v>14200</v>
      </c>
      <c r="T45" s="208">
        <f t="shared" si="1"/>
        <v>4795300</v>
      </c>
      <c r="V45" s="206">
        <v>43838</v>
      </c>
      <c r="W45" s="93" t="s">
        <v>55</v>
      </c>
      <c r="X45" s="212"/>
      <c r="Y45" s="212">
        <v>14200</v>
      </c>
      <c r="Z45" s="212">
        <f t="shared" si="2"/>
        <v>4795300</v>
      </c>
    </row>
    <row r="46" spans="2:26" ht="20.100000000000001" customHeight="1">
      <c r="J46" s="206">
        <v>43839</v>
      </c>
      <c r="K46" s="93" t="s">
        <v>62</v>
      </c>
      <c r="L46" s="208"/>
      <c r="M46" s="208">
        <v>254000</v>
      </c>
      <c r="N46" s="208">
        <f t="shared" si="0"/>
        <v>4541300</v>
      </c>
      <c r="P46" s="206">
        <v>43839</v>
      </c>
      <c r="Q46" s="93" t="s">
        <v>62</v>
      </c>
      <c r="R46" s="208"/>
      <c r="S46" s="208">
        <v>254000</v>
      </c>
      <c r="T46" s="208">
        <f t="shared" si="1"/>
        <v>4541300</v>
      </c>
      <c r="V46" s="206">
        <v>43839</v>
      </c>
      <c r="W46" s="93" t="s">
        <v>62</v>
      </c>
      <c r="X46" s="212"/>
      <c r="Y46" s="212">
        <v>254000</v>
      </c>
      <c r="Z46" s="212">
        <f t="shared" si="2"/>
        <v>4541300</v>
      </c>
    </row>
    <row r="47" spans="2:26" ht="20.100000000000001" customHeight="1"/>
    <row r="48" spans="2:26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</sheetData>
  <mergeCells count="6">
    <mergeCell ref="B35:Z35"/>
    <mergeCell ref="A1:XFD3"/>
    <mergeCell ref="B17:V17"/>
    <mergeCell ref="B21:D21"/>
    <mergeCell ref="F21:H21"/>
    <mergeCell ref="J21:L21"/>
  </mergeCells>
  <phoneticPr fontId="3" type="noConversion"/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EEEEA-5AB4-4AF3-A3BE-1EE2D4E3ACC0}">
  <sheetPr codeName="Sheet18"/>
  <dimension ref="A1:O109"/>
  <sheetViews>
    <sheetView showGridLines="0" workbookViewId="0">
      <selection sqref="A1:XFD3"/>
    </sheetView>
  </sheetViews>
  <sheetFormatPr defaultRowHeight="16.5"/>
  <cols>
    <col min="1" max="1" width="5.625" customWidth="1"/>
    <col min="2" max="2" width="12.25" customWidth="1"/>
    <col min="3" max="3" width="15.375" bestFit="1" customWidth="1"/>
    <col min="4" max="4" width="39.25" customWidth="1"/>
    <col min="5" max="5" width="12.875" bestFit="1" customWidth="1"/>
    <col min="6" max="6" width="14" customWidth="1"/>
    <col min="7" max="7" width="15.375" bestFit="1" customWidth="1"/>
    <col min="8" max="8" width="4.5" customWidth="1"/>
    <col min="9" max="9" width="11.125" bestFit="1" customWidth="1"/>
    <col min="10" max="10" width="13.375" bestFit="1" customWidth="1"/>
    <col min="11" max="11" width="11.875" bestFit="1" customWidth="1"/>
    <col min="12" max="12" width="42.5" customWidth="1"/>
    <col min="13" max="15" width="11.75" customWidth="1"/>
  </cols>
  <sheetData>
    <row r="1" spans="1:15" s="438" customFormat="1" ht="20.100000000000001" customHeight="1">
      <c r="A1" s="437" t="s">
        <v>17</v>
      </c>
    </row>
    <row r="2" spans="1:15" s="440" customFormat="1" ht="20.100000000000001" customHeight="1">
      <c r="A2" s="439"/>
    </row>
    <row r="3" spans="1:15" s="442" customFormat="1" ht="20.100000000000001" customHeight="1">
      <c r="A3" s="441"/>
    </row>
    <row r="4" spans="1:15" ht="20.100000000000001" customHeight="1">
      <c r="J4" s="213"/>
      <c r="M4" s="214"/>
      <c r="N4" s="214"/>
      <c r="O4" s="214"/>
    </row>
    <row r="5" spans="1:15" ht="20.100000000000001" customHeight="1">
      <c r="J5" s="261" t="s">
        <v>3652</v>
      </c>
      <c r="M5" s="214"/>
      <c r="N5" s="214"/>
      <c r="O5" s="214"/>
    </row>
    <row r="6" spans="1:15" ht="20.100000000000001" customHeight="1">
      <c r="J6" s="258" t="s">
        <v>4836</v>
      </c>
      <c r="M6" s="214"/>
      <c r="N6" s="214"/>
      <c r="O6" s="214"/>
    </row>
    <row r="7" spans="1:15" ht="20.100000000000001" customHeight="1">
      <c r="J7" s="213"/>
      <c r="M7" s="214"/>
      <c r="N7" s="214"/>
      <c r="O7" s="217"/>
    </row>
    <row r="8" spans="1:15" ht="20.100000000000001" customHeight="1">
      <c r="B8" s="228" t="s">
        <v>4837</v>
      </c>
      <c r="C8" s="228" t="s">
        <v>3652</v>
      </c>
      <c r="D8" s="228" t="s">
        <v>3653</v>
      </c>
      <c r="E8" s="256" t="s">
        <v>3654</v>
      </c>
      <c r="F8" s="257" t="s">
        <v>3655</v>
      </c>
      <c r="G8" s="256" t="s">
        <v>3656</v>
      </c>
      <c r="J8" s="261" t="s">
        <v>4837</v>
      </c>
      <c r="K8" s="228" t="s">
        <v>3652</v>
      </c>
      <c r="L8" s="228" t="s">
        <v>3653</v>
      </c>
      <c r="M8" s="262" t="s">
        <v>3654</v>
      </c>
      <c r="N8" s="262" t="s">
        <v>3655</v>
      </c>
      <c r="O8" s="262" t="s">
        <v>3656</v>
      </c>
    </row>
    <row r="9" spans="1:15" ht="20.100000000000001" customHeight="1">
      <c r="B9" s="258">
        <v>44562</v>
      </c>
      <c r="C9" s="259" t="s">
        <v>3729</v>
      </c>
      <c r="D9" s="263" t="s">
        <v>3730</v>
      </c>
      <c r="E9" s="260">
        <v>29480</v>
      </c>
      <c r="F9" s="260">
        <v>5</v>
      </c>
      <c r="G9" s="260">
        <v>147400</v>
      </c>
    </row>
    <row r="10" spans="1:15" ht="20.100000000000001" customHeight="1">
      <c r="B10" s="258">
        <v>44562</v>
      </c>
      <c r="C10" s="259" t="s">
        <v>3783</v>
      </c>
      <c r="D10" s="263" t="s">
        <v>3784</v>
      </c>
      <c r="E10" s="260">
        <v>32520</v>
      </c>
      <c r="F10" s="260">
        <v>5</v>
      </c>
      <c r="G10" s="260">
        <v>162600</v>
      </c>
    </row>
    <row r="11" spans="1:15" ht="20.100000000000001" customHeight="1">
      <c r="B11" s="258">
        <v>44562</v>
      </c>
      <c r="C11" s="259" t="s">
        <v>3663</v>
      </c>
      <c r="D11" s="263" t="s">
        <v>3664</v>
      </c>
      <c r="E11" s="260">
        <v>21600</v>
      </c>
      <c r="F11" s="260">
        <v>60</v>
      </c>
      <c r="G11" s="260">
        <v>1296000</v>
      </c>
    </row>
    <row r="12" spans="1:15" ht="20.100000000000001" customHeight="1">
      <c r="B12" s="258">
        <v>44562</v>
      </c>
      <c r="C12" s="259" t="s">
        <v>3743</v>
      </c>
      <c r="D12" s="263" t="s">
        <v>3744</v>
      </c>
      <c r="E12" s="260">
        <v>14900</v>
      </c>
      <c r="F12" s="260">
        <v>6</v>
      </c>
      <c r="G12" s="260">
        <v>89400</v>
      </c>
    </row>
    <row r="13" spans="1:15" ht="20.100000000000001" customHeight="1">
      <c r="B13" s="258">
        <v>44562</v>
      </c>
      <c r="C13" s="259" t="s">
        <v>3765</v>
      </c>
      <c r="D13" s="263" t="s">
        <v>3766</v>
      </c>
      <c r="E13" s="260">
        <v>18000</v>
      </c>
      <c r="F13" s="260">
        <v>6</v>
      </c>
      <c r="G13" s="260">
        <v>108000</v>
      </c>
    </row>
    <row r="14" spans="1:15" ht="20.100000000000001" customHeight="1">
      <c r="B14" s="258">
        <v>44562</v>
      </c>
      <c r="C14" s="259" t="s">
        <v>3759</v>
      </c>
      <c r="D14" s="263" t="s">
        <v>3760</v>
      </c>
      <c r="E14" s="260">
        <v>19310</v>
      </c>
      <c r="F14" s="260">
        <v>6</v>
      </c>
      <c r="G14" s="260">
        <v>115860</v>
      </c>
    </row>
    <row r="15" spans="1:15" ht="20.100000000000001" customHeight="1">
      <c r="B15" s="258">
        <v>44562</v>
      </c>
      <c r="C15" s="259" t="s">
        <v>3751</v>
      </c>
      <c r="D15" s="263" t="s">
        <v>3752</v>
      </c>
      <c r="E15" s="260">
        <v>24900</v>
      </c>
      <c r="F15" s="260">
        <v>6</v>
      </c>
      <c r="G15" s="260">
        <v>149400</v>
      </c>
    </row>
    <row r="16" spans="1:15" ht="20.100000000000001" customHeight="1">
      <c r="B16" s="258">
        <v>44562</v>
      </c>
      <c r="C16" s="259" t="s">
        <v>3661</v>
      </c>
      <c r="D16" s="263" t="s">
        <v>3662</v>
      </c>
      <c r="E16" s="260">
        <v>56600</v>
      </c>
      <c r="F16" s="260">
        <v>10</v>
      </c>
      <c r="G16" s="260">
        <v>566000</v>
      </c>
    </row>
    <row r="17" spans="2:7" ht="20.100000000000001" customHeight="1">
      <c r="B17" s="258">
        <v>44562</v>
      </c>
      <c r="C17" s="259" t="s">
        <v>3763</v>
      </c>
      <c r="D17" s="263" t="s">
        <v>3764</v>
      </c>
      <c r="E17" s="260">
        <v>133890</v>
      </c>
      <c r="F17" s="260">
        <v>6</v>
      </c>
      <c r="G17" s="260">
        <v>803340</v>
      </c>
    </row>
    <row r="18" spans="2:7" ht="20.100000000000001" customHeight="1">
      <c r="B18" s="258">
        <v>44562</v>
      </c>
      <c r="C18" s="259" t="s">
        <v>3681</v>
      </c>
      <c r="D18" s="263" t="s">
        <v>3682</v>
      </c>
      <c r="E18" s="260">
        <v>9500</v>
      </c>
      <c r="F18" s="260">
        <v>7</v>
      </c>
      <c r="G18" s="260">
        <v>66500</v>
      </c>
    </row>
    <row r="19" spans="2:7" ht="20.100000000000001" customHeight="1">
      <c r="B19" s="258">
        <v>44562</v>
      </c>
      <c r="C19" s="259" t="s">
        <v>3689</v>
      </c>
      <c r="D19" s="263" t="s">
        <v>3690</v>
      </c>
      <c r="E19" s="260">
        <v>12900</v>
      </c>
      <c r="F19" s="260">
        <v>8</v>
      </c>
      <c r="G19" s="260">
        <v>103200</v>
      </c>
    </row>
    <row r="20" spans="2:7" ht="20.100000000000001" customHeight="1">
      <c r="B20" s="258">
        <v>44563</v>
      </c>
      <c r="C20" s="259" t="s">
        <v>3881</v>
      </c>
      <c r="D20" s="263" t="s">
        <v>3882</v>
      </c>
      <c r="E20" s="260">
        <v>56000</v>
      </c>
      <c r="F20" s="260">
        <v>5</v>
      </c>
      <c r="G20" s="260">
        <v>280000</v>
      </c>
    </row>
    <row r="21" spans="2:7" ht="20.100000000000001" customHeight="1">
      <c r="B21" s="258">
        <v>44563</v>
      </c>
      <c r="C21" s="259" t="s">
        <v>3919</v>
      </c>
      <c r="D21" s="263" t="s">
        <v>3920</v>
      </c>
      <c r="E21" s="260">
        <v>24000</v>
      </c>
      <c r="F21" s="260">
        <v>6</v>
      </c>
      <c r="G21" s="260">
        <v>144000</v>
      </c>
    </row>
    <row r="22" spans="2:7" ht="20.100000000000001" customHeight="1">
      <c r="B22" s="258">
        <v>44563</v>
      </c>
      <c r="C22" s="259" t="s">
        <v>3925</v>
      </c>
      <c r="D22" s="263" t="s">
        <v>3926</v>
      </c>
      <c r="E22" s="260">
        <v>39680</v>
      </c>
      <c r="F22" s="260">
        <v>6</v>
      </c>
      <c r="G22" s="260">
        <v>238080</v>
      </c>
    </row>
    <row r="23" spans="2:7" ht="20.100000000000001" customHeight="1">
      <c r="B23" s="258">
        <v>44563</v>
      </c>
      <c r="C23" s="259" t="s">
        <v>3869</v>
      </c>
      <c r="D23" s="263" t="s">
        <v>3870</v>
      </c>
      <c r="E23" s="260">
        <v>54200</v>
      </c>
      <c r="F23" s="260">
        <v>6</v>
      </c>
      <c r="G23" s="260">
        <v>325200</v>
      </c>
    </row>
    <row r="24" spans="2:7" ht="20.100000000000001" customHeight="1">
      <c r="B24" s="258">
        <v>44563</v>
      </c>
      <c r="C24" s="259" t="s">
        <v>3931</v>
      </c>
      <c r="D24" s="263" t="s">
        <v>3932</v>
      </c>
      <c r="E24" s="260">
        <v>83470</v>
      </c>
      <c r="F24" s="260">
        <v>6</v>
      </c>
      <c r="G24" s="260">
        <v>500820</v>
      </c>
    </row>
    <row r="25" spans="2:7" ht="20.100000000000001" customHeight="1">
      <c r="B25" s="258">
        <v>44563</v>
      </c>
      <c r="C25" s="259" t="s">
        <v>3879</v>
      </c>
      <c r="D25" s="263" t="s">
        <v>3880</v>
      </c>
      <c r="E25" s="260">
        <v>13200</v>
      </c>
      <c r="F25" s="260">
        <v>7</v>
      </c>
      <c r="G25" s="260">
        <v>92400</v>
      </c>
    </row>
    <row r="26" spans="2:7" ht="20.100000000000001" customHeight="1">
      <c r="B26" s="258">
        <v>44563</v>
      </c>
      <c r="C26" s="259" t="s">
        <v>3835</v>
      </c>
      <c r="D26" s="263" t="s">
        <v>3836</v>
      </c>
      <c r="E26" s="260">
        <v>13900</v>
      </c>
      <c r="F26" s="260">
        <v>7</v>
      </c>
      <c r="G26" s="260">
        <v>97300</v>
      </c>
    </row>
    <row r="27" spans="2:7" ht="20.100000000000001" customHeight="1">
      <c r="B27" s="258">
        <v>44563</v>
      </c>
      <c r="C27" s="259" t="s">
        <v>3885</v>
      </c>
      <c r="D27" s="263" t="s">
        <v>3886</v>
      </c>
      <c r="E27" s="260">
        <v>14400</v>
      </c>
      <c r="F27" s="260">
        <v>8</v>
      </c>
      <c r="G27" s="260">
        <v>115200</v>
      </c>
    </row>
    <row r="28" spans="2:7" ht="20.100000000000001" customHeight="1">
      <c r="B28" s="258">
        <v>44563</v>
      </c>
      <c r="C28" s="259" t="s">
        <v>3901</v>
      </c>
      <c r="D28" s="263" t="s">
        <v>3902</v>
      </c>
      <c r="E28" s="260">
        <v>27940</v>
      </c>
      <c r="F28" s="260">
        <v>8</v>
      </c>
      <c r="G28" s="260">
        <v>223520</v>
      </c>
    </row>
    <row r="29" spans="2:7" ht="20.100000000000001" customHeight="1">
      <c r="B29" s="258">
        <v>44563</v>
      </c>
      <c r="C29" s="259" t="s">
        <v>3831</v>
      </c>
      <c r="D29" s="263" t="s">
        <v>3832</v>
      </c>
      <c r="E29" s="260">
        <v>5200</v>
      </c>
      <c r="F29" s="260">
        <v>9</v>
      </c>
      <c r="G29" s="260">
        <v>46800</v>
      </c>
    </row>
    <row r="30" spans="2:7" ht="20.100000000000001" customHeight="1">
      <c r="B30" s="258">
        <v>44563</v>
      </c>
      <c r="C30" s="259" t="s">
        <v>3825</v>
      </c>
      <c r="D30" s="263" t="s">
        <v>3826</v>
      </c>
      <c r="E30" s="260">
        <v>28100</v>
      </c>
      <c r="F30" s="260">
        <v>9</v>
      </c>
      <c r="G30" s="260">
        <v>252900</v>
      </c>
    </row>
    <row r="31" spans="2:7" ht="20.100000000000001" customHeight="1">
      <c r="B31" s="258">
        <v>44564</v>
      </c>
      <c r="C31" s="259" t="s">
        <v>3995</v>
      </c>
      <c r="D31" s="263" t="s">
        <v>3996</v>
      </c>
      <c r="E31" s="260">
        <v>27450</v>
      </c>
      <c r="F31" s="260">
        <v>5</v>
      </c>
      <c r="G31" s="260">
        <v>137250</v>
      </c>
    </row>
    <row r="32" spans="2:7" ht="20.100000000000001" customHeight="1">
      <c r="B32" s="258">
        <v>44564</v>
      </c>
      <c r="C32" s="259" t="s">
        <v>3941</v>
      </c>
      <c r="D32" s="263" t="s">
        <v>3942</v>
      </c>
      <c r="E32" s="260">
        <v>16110</v>
      </c>
      <c r="F32" s="260">
        <v>6</v>
      </c>
      <c r="G32" s="260">
        <v>96660</v>
      </c>
    </row>
    <row r="33" spans="2:7" ht="20.100000000000001" customHeight="1">
      <c r="B33" s="258">
        <v>44564</v>
      </c>
      <c r="C33" s="259" t="s">
        <v>4035</v>
      </c>
      <c r="D33" s="263" t="s">
        <v>4036</v>
      </c>
      <c r="E33" s="260">
        <v>21100</v>
      </c>
      <c r="F33" s="260">
        <v>6</v>
      </c>
      <c r="G33" s="260">
        <v>126600</v>
      </c>
    </row>
    <row r="34" spans="2:7" ht="20.100000000000001" customHeight="1">
      <c r="B34" s="258">
        <v>44564</v>
      </c>
      <c r="C34" s="259" t="s">
        <v>3663</v>
      </c>
      <c r="D34" s="263" t="s">
        <v>3664</v>
      </c>
      <c r="E34" s="260">
        <v>21600</v>
      </c>
      <c r="F34" s="260">
        <v>6</v>
      </c>
      <c r="G34" s="260">
        <v>129600</v>
      </c>
    </row>
    <row r="35" spans="2:7" ht="20.100000000000001" customHeight="1">
      <c r="B35" s="258">
        <v>44564</v>
      </c>
      <c r="C35" s="259" t="s">
        <v>3991</v>
      </c>
      <c r="D35" s="263" t="s">
        <v>3992</v>
      </c>
      <c r="E35" s="260">
        <v>22240</v>
      </c>
      <c r="F35" s="260">
        <v>6</v>
      </c>
      <c r="G35" s="260">
        <v>133440</v>
      </c>
    </row>
    <row r="36" spans="2:7" ht="20.100000000000001" customHeight="1">
      <c r="B36" s="258">
        <v>44564</v>
      </c>
      <c r="C36" s="259" t="s">
        <v>3953</v>
      </c>
      <c r="D36" s="263" t="s">
        <v>3954</v>
      </c>
      <c r="E36" s="260">
        <v>28780</v>
      </c>
      <c r="F36" s="260">
        <v>6</v>
      </c>
      <c r="G36" s="260">
        <v>172680</v>
      </c>
    </row>
    <row r="37" spans="2:7" ht="20.100000000000001" customHeight="1">
      <c r="B37" s="258">
        <v>44564</v>
      </c>
      <c r="C37" s="259" t="s">
        <v>4003</v>
      </c>
      <c r="D37" s="263" t="s">
        <v>4004</v>
      </c>
      <c r="E37" s="260">
        <v>27300</v>
      </c>
      <c r="F37" s="260">
        <v>7</v>
      </c>
      <c r="G37" s="260">
        <v>191100</v>
      </c>
    </row>
    <row r="38" spans="2:7" ht="20.100000000000001" customHeight="1">
      <c r="B38" s="258">
        <v>44564</v>
      </c>
      <c r="C38" s="259" t="s">
        <v>4021</v>
      </c>
      <c r="D38" s="263" t="s">
        <v>4022</v>
      </c>
      <c r="E38" s="260">
        <v>5600</v>
      </c>
      <c r="F38" s="260">
        <v>9</v>
      </c>
      <c r="G38" s="260">
        <v>50400</v>
      </c>
    </row>
    <row r="39" spans="2:7" ht="20.100000000000001" customHeight="1">
      <c r="B39" s="258">
        <v>44564</v>
      </c>
      <c r="C39" s="259" t="s">
        <v>3993</v>
      </c>
      <c r="D39" s="263" t="s">
        <v>3994</v>
      </c>
      <c r="E39" s="260">
        <v>59670</v>
      </c>
      <c r="F39" s="260">
        <v>9</v>
      </c>
      <c r="G39" s="260">
        <v>537030</v>
      </c>
    </row>
    <row r="40" spans="2:7" ht="20.100000000000001" customHeight="1">
      <c r="B40" s="258">
        <v>44564</v>
      </c>
      <c r="C40" s="259" t="s">
        <v>3971</v>
      </c>
      <c r="D40" s="263" t="s">
        <v>3972</v>
      </c>
      <c r="E40" s="260">
        <v>4370</v>
      </c>
      <c r="F40" s="260">
        <v>10</v>
      </c>
      <c r="G40" s="260">
        <v>43700</v>
      </c>
    </row>
    <row r="41" spans="2:7" ht="20.100000000000001" customHeight="1">
      <c r="B41" s="258">
        <v>44565</v>
      </c>
      <c r="C41" s="259" t="s">
        <v>4105</v>
      </c>
      <c r="D41" s="263" t="s">
        <v>4106</v>
      </c>
      <c r="E41" s="260">
        <v>39970</v>
      </c>
      <c r="F41" s="260">
        <v>5</v>
      </c>
      <c r="G41" s="260">
        <v>199850</v>
      </c>
    </row>
    <row r="42" spans="2:7" ht="20.100000000000001" customHeight="1">
      <c r="B42" s="258">
        <v>44565</v>
      </c>
      <c r="C42" s="259" t="s">
        <v>3661</v>
      </c>
      <c r="D42" s="263" t="s">
        <v>3662</v>
      </c>
      <c r="E42" s="260">
        <v>56600</v>
      </c>
      <c r="F42" s="260">
        <v>5</v>
      </c>
      <c r="G42" s="260">
        <v>283000</v>
      </c>
    </row>
    <row r="43" spans="2:7" ht="20.100000000000001" customHeight="1">
      <c r="B43" s="258">
        <v>44565</v>
      </c>
      <c r="C43" s="259" t="s">
        <v>4091</v>
      </c>
      <c r="D43" s="263" t="s">
        <v>4094</v>
      </c>
      <c r="E43" s="260">
        <v>36000</v>
      </c>
      <c r="F43" s="260">
        <v>6</v>
      </c>
      <c r="G43" s="260">
        <v>216000</v>
      </c>
    </row>
    <row r="44" spans="2:7" ht="20.100000000000001" customHeight="1">
      <c r="B44" s="258">
        <v>44565</v>
      </c>
      <c r="C44" s="259" t="s">
        <v>4126</v>
      </c>
      <c r="D44" s="263" t="s">
        <v>4127</v>
      </c>
      <c r="E44" s="260">
        <v>15900</v>
      </c>
      <c r="F44" s="260">
        <v>7</v>
      </c>
      <c r="G44" s="260">
        <v>111300</v>
      </c>
    </row>
    <row r="45" spans="2:7" ht="20.100000000000001" customHeight="1">
      <c r="B45" s="258">
        <v>44565</v>
      </c>
      <c r="C45" s="259" t="s">
        <v>4128</v>
      </c>
      <c r="D45" s="263" t="s">
        <v>4129</v>
      </c>
      <c r="E45" s="260">
        <v>15900</v>
      </c>
      <c r="F45" s="260">
        <v>7</v>
      </c>
      <c r="G45" s="260">
        <v>111300</v>
      </c>
    </row>
    <row r="46" spans="2:7" ht="20.100000000000001" customHeight="1">
      <c r="B46" s="258">
        <v>44565</v>
      </c>
      <c r="C46" s="259" t="s">
        <v>4083</v>
      </c>
      <c r="D46" s="263" t="s">
        <v>4084</v>
      </c>
      <c r="E46" s="260">
        <v>59000</v>
      </c>
      <c r="F46" s="260">
        <v>7</v>
      </c>
      <c r="G46" s="260">
        <v>413000</v>
      </c>
    </row>
    <row r="47" spans="2:7" ht="20.100000000000001" customHeight="1">
      <c r="B47" s="258">
        <v>44565</v>
      </c>
      <c r="C47" s="259" t="s">
        <v>4081</v>
      </c>
      <c r="D47" s="263" t="s">
        <v>4082</v>
      </c>
      <c r="E47" s="260">
        <v>31240</v>
      </c>
      <c r="F47" s="260">
        <v>8</v>
      </c>
      <c r="G47" s="260">
        <v>249920</v>
      </c>
    </row>
    <row r="48" spans="2:7" ht="20.100000000000001" customHeight="1">
      <c r="B48" s="258">
        <v>44565</v>
      </c>
      <c r="C48" s="259" t="s">
        <v>3659</v>
      </c>
      <c r="D48" s="263" t="s">
        <v>3660</v>
      </c>
      <c r="E48" s="260">
        <v>56600</v>
      </c>
      <c r="F48" s="260">
        <v>8</v>
      </c>
      <c r="G48" s="260">
        <v>452800</v>
      </c>
    </row>
    <row r="49" spans="2:7" ht="20.100000000000001" customHeight="1">
      <c r="B49" s="258">
        <v>44565</v>
      </c>
      <c r="C49" s="259" t="s">
        <v>4079</v>
      </c>
      <c r="D49" s="263" t="s">
        <v>4080</v>
      </c>
      <c r="E49" s="260">
        <v>75510</v>
      </c>
      <c r="F49" s="260">
        <v>8</v>
      </c>
      <c r="G49" s="260">
        <v>604080</v>
      </c>
    </row>
    <row r="50" spans="2:7" ht="20.100000000000001" customHeight="1">
      <c r="B50" s="258">
        <v>44565</v>
      </c>
      <c r="C50" s="259" t="s">
        <v>3663</v>
      </c>
      <c r="D50" s="263" t="s">
        <v>3664</v>
      </c>
      <c r="E50" s="260">
        <v>21600</v>
      </c>
      <c r="F50" s="260">
        <v>10</v>
      </c>
      <c r="G50" s="260">
        <v>216000</v>
      </c>
    </row>
    <row r="51" spans="2:7" ht="20.100000000000001" customHeight="1">
      <c r="B51" s="258">
        <v>44565</v>
      </c>
      <c r="C51" s="259" t="s">
        <v>4075</v>
      </c>
      <c r="D51" s="263" t="s">
        <v>4076</v>
      </c>
      <c r="E51" s="260">
        <v>22900</v>
      </c>
      <c r="F51" s="260">
        <v>14</v>
      </c>
      <c r="G51" s="260">
        <v>320600</v>
      </c>
    </row>
    <row r="52" spans="2:7" ht="20.100000000000001" customHeight="1">
      <c r="B52" s="258">
        <v>44566</v>
      </c>
      <c r="C52" s="259" t="s">
        <v>3663</v>
      </c>
      <c r="D52" s="263" t="s">
        <v>3664</v>
      </c>
      <c r="E52" s="260">
        <v>21600</v>
      </c>
      <c r="F52" s="260">
        <v>6</v>
      </c>
      <c r="G52" s="260">
        <v>129600</v>
      </c>
    </row>
    <row r="53" spans="2:7" ht="20.100000000000001" customHeight="1">
      <c r="B53" s="258">
        <v>44566</v>
      </c>
      <c r="C53" s="259" t="s">
        <v>4264</v>
      </c>
      <c r="D53" s="263" t="s">
        <v>4265</v>
      </c>
      <c r="E53" s="260">
        <v>112240</v>
      </c>
      <c r="F53" s="260">
        <v>6</v>
      </c>
      <c r="G53" s="260">
        <v>673440</v>
      </c>
    </row>
    <row r="54" spans="2:7" ht="20.100000000000001" customHeight="1">
      <c r="B54" s="258">
        <v>44566</v>
      </c>
      <c r="C54" s="259" t="s">
        <v>4214</v>
      </c>
      <c r="D54" s="263" t="s">
        <v>4215</v>
      </c>
      <c r="E54" s="260">
        <v>265560</v>
      </c>
      <c r="F54" s="260">
        <v>7</v>
      </c>
      <c r="G54" s="260">
        <v>1858920</v>
      </c>
    </row>
    <row r="55" spans="2:7" ht="20.100000000000001" customHeight="1">
      <c r="B55" s="258">
        <v>44566</v>
      </c>
      <c r="C55" s="259" t="s">
        <v>4290</v>
      </c>
      <c r="D55" s="263" t="s">
        <v>4291</v>
      </c>
      <c r="E55" s="260">
        <v>28270</v>
      </c>
      <c r="F55" s="260">
        <v>8</v>
      </c>
      <c r="G55" s="260">
        <v>226160</v>
      </c>
    </row>
    <row r="56" spans="2:7" ht="20.100000000000001" customHeight="1">
      <c r="B56" s="258">
        <v>44566</v>
      </c>
      <c r="C56" s="259" t="s">
        <v>4224</v>
      </c>
      <c r="D56" s="263" t="s">
        <v>4225</v>
      </c>
      <c r="E56" s="260">
        <v>21000</v>
      </c>
      <c r="F56" s="260">
        <v>9</v>
      </c>
      <c r="G56" s="260">
        <v>189000</v>
      </c>
    </row>
    <row r="57" spans="2:7" ht="20.100000000000001" customHeight="1">
      <c r="B57" s="258">
        <v>44566</v>
      </c>
      <c r="C57" s="259" t="s">
        <v>4222</v>
      </c>
      <c r="D57" s="263" t="s">
        <v>4223</v>
      </c>
      <c r="E57" s="260">
        <v>38000</v>
      </c>
      <c r="F57" s="260">
        <v>9</v>
      </c>
      <c r="G57" s="260">
        <v>342000</v>
      </c>
    </row>
    <row r="58" spans="2:7" ht="20.100000000000001" customHeight="1">
      <c r="B58" s="258">
        <v>44566</v>
      </c>
      <c r="C58" s="259" t="s">
        <v>4216</v>
      </c>
      <c r="D58" s="263" t="s">
        <v>4217</v>
      </c>
      <c r="E58" s="260">
        <v>35340</v>
      </c>
      <c r="F58" s="260">
        <v>10</v>
      </c>
      <c r="G58" s="260">
        <v>353400</v>
      </c>
    </row>
    <row r="59" spans="2:7" ht="20.100000000000001" customHeight="1">
      <c r="B59" s="258">
        <v>44566</v>
      </c>
      <c r="C59" s="259" t="s">
        <v>4190</v>
      </c>
      <c r="D59" s="263" t="s">
        <v>4191</v>
      </c>
      <c r="E59" s="260">
        <v>86820</v>
      </c>
      <c r="F59" s="260">
        <v>10</v>
      </c>
      <c r="G59" s="260">
        <v>868200</v>
      </c>
    </row>
    <row r="60" spans="2:7" ht="20.100000000000001" customHeight="1">
      <c r="B60" s="258">
        <v>44566</v>
      </c>
      <c r="C60" s="259" t="s">
        <v>4186</v>
      </c>
      <c r="D60" s="263" t="s">
        <v>4187</v>
      </c>
      <c r="E60" s="260">
        <v>13900</v>
      </c>
      <c r="F60" s="260">
        <v>11</v>
      </c>
      <c r="G60" s="260">
        <v>152900</v>
      </c>
    </row>
    <row r="61" spans="2:7" ht="20.100000000000001" customHeight="1">
      <c r="B61" s="258">
        <v>44566</v>
      </c>
      <c r="C61" s="259" t="s">
        <v>4212</v>
      </c>
      <c r="D61" s="263" t="s">
        <v>4213</v>
      </c>
      <c r="E61" s="260">
        <v>113810</v>
      </c>
      <c r="F61" s="260">
        <v>11</v>
      </c>
      <c r="G61" s="260">
        <v>1251910</v>
      </c>
    </row>
    <row r="62" spans="2:7" ht="20.100000000000001" customHeight="1">
      <c r="B62" s="258">
        <v>44567</v>
      </c>
      <c r="C62" s="259" t="s">
        <v>3661</v>
      </c>
      <c r="D62" s="263" t="s">
        <v>3662</v>
      </c>
      <c r="E62" s="260">
        <v>56600</v>
      </c>
      <c r="F62" s="260">
        <v>15</v>
      </c>
      <c r="G62" s="260">
        <v>849000</v>
      </c>
    </row>
    <row r="63" spans="2:7" ht="20.100000000000001" customHeight="1">
      <c r="B63" s="258">
        <v>44567</v>
      </c>
      <c r="C63" s="259" t="s">
        <v>4434</v>
      </c>
      <c r="D63" s="263" t="s">
        <v>4435</v>
      </c>
      <c r="E63" s="260">
        <v>15900</v>
      </c>
      <c r="F63" s="260">
        <v>7</v>
      </c>
      <c r="G63" s="260">
        <v>111300</v>
      </c>
    </row>
    <row r="64" spans="2:7" ht="20.100000000000001" customHeight="1">
      <c r="B64" s="258">
        <v>44567</v>
      </c>
      <c r="C64" s="259" t="s">
        <v>4298</v>
      </c>
      <c r="D64" s="263" t="s">
        <v>4299</v>
      </c>
      <c r="E64" s="260">
        <v>24450</v>
      </c>
      <c r="F64" s="260">
        <v>8</v>
      </c>
      <c r="G64" s="260">
        <v>195600</v>
      </c>
    </row>
    <row r="65" spans="2:7" ht="20.100000000000001" customHeight="1">
      <c r="B65" s="258">
        <v>44567</v>
      </c>
      <c r="C65" s="259" t="s">
        <v>4342</v>
      </c>
      <c r="D65" s="263" t="s">
        <v>4343</v>
      </c>
      <c r="E65" s="260">
        <v>78000</v>
      </c>
      <c r="F65" s="260">
        <v>8</v>
      </c>
      <c r="G65" s="260">
        <v>624000</v>
      </c>
    </row>
    <row r="66" spans="2:7" ht="20.100000000000001" customHeight="1">
      <c r="B66" s="258">
        <v>44567</v>
      </c>
      <c r="C66" s="259" t="s">
        <v>4318</v>
      </c>
      <c r="D66" s="263" t="s">
        <v>4319</v>
      </c>
      <c r="E66" s="260">
        <v>4570</v>
      </c>
      <c r="F66" s="260">
        <v>9</v>
      </c>
      <c r="G66" s="260">
        <v>41130</v>
      </c>
    </row>
    <row r="67" spans="2:7" ht="20.100000000000001" customHeight="1">
      <c r="B67" s="258">
        <v>44567</v>
      </c>
      <c r="C67" s="259" t="s">
        <v>4346</v>
      </c>
      <c r="D67" s="263" t="s">
        <v>4347</v>
      </c>
      <c r="E67" s="260">
        <v>13400</v>
      </c>
      <c r="F67" s="260">
        <v>9</v>
      </c>
      <c r="G67" s="260">
        <v>120600</v>
      </c>
    </row>
    <row r="68" spans="2:7" ht="20.100000000000001" customHeight="1">
      <c r="B68" s="258">
        <v>44567</v>
      </c>
      <c r="C68" s="259" t="s">
        <v>4314</v>
      </c>
      <c r="D68" s="263" t="s">
        <v>4315</v>
      </c>
      <c r="E68" s="260">
        <v>29480</v>
      </c>
      <c r="F68" s="260">
        <v>10</v>
      </c>
      <c r="G68" s="260">
        <v>294800</v>
      </c>
    </row>
    <row r="69" spans="2:7" ht="20.100000000000001" customHeight="1">
      <c r="B69" s="258">
        <v>44567</v>
      </c>
      <c r="C69" s="259" t="s">
        <v>4374</v>
      </c>
      <c r="D69" s="263" t="s">
        <v>4375</v>
      </c>
      <c r="E69" s="260">
        <v>30500</v>
      </c>
      <c r="F69" s="260">
        <v>10</v>
      </c>
      <c r="G69" s="260">
        <v>305000</v>
      </c>
    </row>
    <row r="70" spans="2:7" ht="20.100000000000001" customHeight="1">
      <c r="B70" s="258">
        <v>44567</v>
      </c>
      <c r="C70" s="259" t="s">
        <v>4338</v>
      </c>
      <c r="D70" s="263" t="s">
        <v>4339</v>
      </c>
      <c r="E70" s="260">
        <v>22500</v>
      </c>
      <c r="F70" s="260">
        <v>12</v>
      </c>
      <c r="G70" s="260">
        <v>270000</v>
      </c>
    </row>
    <row r="71" spans="2:7" ht="20.100000000000001" customHeight="1">
      <c r="B71" s="258">
        <v>44567</v>
      </c>
      <c r="C71" s="259" t="s">
        <v>4302</v>
      </c>
      <c r="D71" s="263" t="s">
        <v>4303</v>
      </c>
      <c r="E71" s="260">
        <v>12900</v>
      </c>
      <c r="F71" s="260">
        <v>13</v>
      </c>
      <c r="G71" s="260">
        <v>167700</v>
      </c>
    </row>
    <row r="72" spans="2:7" ht="20.100000000000001" customHeight="1">
      <c r="B72" s="258">
        <v>44567</v>
      </c>
      <c r="C72" s="259" t="s">
        <v>4442</v>
      </c>
      <c r="D72" s="263" t="s">
        <v>4443</v>
      </c>
      <c r="E72" s="260">
        <v>15900</v>
      </c>
      <c r="F72" s="260">
        <v>15</v>
      </c>
      <c r="G72" s="260">
        <v>238500</v>
      </c>
    </row>
    <row r="73" spans="2:7" ht="20.100000000000001" customHeight="1">
      <c r="B73" s="258">
        <v>44567</v>
      </c>
      <c r="C73" s="259" t="s">
        <v>4320</v>
      </c>
      <c r="D73" s="263" t="s">
        <v>4321</v>
      </c>
      <c r="E73" s="260">
        <v>6000</v>
      </c>
      <c r="F73" s="260">
        <v>16</v>
      </c>
      <c r="G73" s="260">
        <v>96000</v>
      </c>
    </row>
    <row r="74" spans="2:7" ht="20.100000000000001" customHeight="1">
      <c r="B74" s="258">
        <v>44568</v>
      </c>
      <c r="C74" s="259" t="s">
        <v>4508</v>
      </c>
      <c r="D74" s="263" t="s">
        <v>4509</v>
      </c>
      <c r="E74" s="260">
        <v>13900</v>
      </c>
      <c r="F74" s="260">
        <v>5</v>
      </c>
      <c r="G74" s="260">
        <v>69500</v>
      </c>
    </row>
    <row r="75" spans="2:7" ht="20.100000000000001" customHeight="1">
      <c r="B75" s="258">
        <v>44568</v>
      </c>
      <c r="C75" s="259" t="s">
        <v>4607</v>
      </c>
      <c r="D75" s="263" t="s">
        <v>4608</v>
      </c>
      <c r="E75" s="260">
        <v>16500</v>
      </c>
      <c r="F75" s="260">
        <v>5</v>
      </c>
      <c r="G75" s="260">
        <v>82500</v>
      </c>
    </row>
    <row r="76" spans="2:7" ht="20.100000000000001" customHeight="1">
      <c r="B76" s="258">
        <v>44568</v>
      </c>
      <c r="C76" s="259" t="s">
        <v>4540</v>
      </c>
      <c r="D76" s="263" t="s">
        <v>4541</v>
      </c>
      <c r="E76" s="260">
        <v>25900</v>
      </c>
      <c r="F76" s="260">
        <v>5</v>
      </c>
      <c r="G76" s="260">
        <v>129500</v>
      </c>
    </row>
    <row r="77" spans="2:7" ht="20.100000000000001" customHeight="1">
      <c r="B77" s="258">
        <v>44568</v>
      </c>
      <c r="C77" s="259" t="s">
        <v>4684</v>
      </c>
      <c r="D77" s="263" t="s">
        <v>4685</v>
      </c>
      <c r="E77" s="260">
        <v>6770</v>
      </c>
      <c r="F77" s="260">
        <v>6</v>
      </c>
      <c r="G77" s="260">
        <v>40620</v>
      </c>
    </row>
    <row r="78" spans="2:7" ht="20.100000000000001" customHeight="1">
      <c r="B78" s="258">
        <v>44568</v>
      </c>
      <c r="C78" s="259" t="s">
        <v>4450</v>
      </c>
      <c r="D78" s="263" t="s">
        <v>4451</v>
      </c>
      <c r="E78" s="260">
        <v>12900</v>
      </c>
      <c r="F78" s="260">
        <v>6</v>
      </c>
      <c r="G78" s="260">
        <v>77400</v>
      </c>
    </row>
    <row r="79" spans="2:7" ht="20.100000000000001" customHeight="1">
      <c r="B79" s="258">
        <v>44568</v>
      </c>
      <c r="C79" s="259" t="s">
        <v>4474</v>
      </c>
      <c r="D79" s="263" t="s">
        <v>4475</v>
      </c>
      <c r="E79" s="260">
        <v>12900</v>
      </c>
      <c r="F79" s="260">
        <v>6</v>
      </c>
      <c r="G79" s="260">
        <v>77400</v>
      </c>
    </row>
    <row r="80" spans="2:7" ht="20.100000000000001" customHeight="1">
      <c r="B80" s="258">
        <v>44568</v>
      </c>
      <c r="C80" s="259" t="s">
        <v>4706</v>
      </c>
      <c r="D80" s="263" t="s">
        <v>4707</v>
      </c>
      <c r="E80" s="260">
        <v>24450</v>
      </c>
      <c r="F80" s="260">
        <v>6</v>
      </c>
      <c r="G80" s="260">
        <v>146700</v>
      </c>
    </row>
    <row r="81" spans="2:7" ht="20.100000000000001" customHeight="1">
      <c r="B81" s="258">
        <v>44568</v>
      </c>
      <c r="C81" s="259" t="s">
        <v>4536</v>
      </c>
      <c r="D81" s="263" t="s">
        <v>4537</v>
      </c>
      <c r="E81" s="260">
        <v>11900</v>
      </c>
      <c r="F81" s="260">
        <v>7</v>
      </c>
      <c r="G81" s="260">
        <v>83300</v>
      </c>
    </row>
    <row r="82" spans="2:7" ht="20.100000000000001" customHeight="1">
      <c r="B82" s="258">
        <v>44568</v>
      </c>
      <c r="C82" s="259" t="s">
        <v>3661</v>
      </c>
      <c r="D82" s="263" t="s">
        <v>3662</v>
      </c>
      <c r="E82" s="260">
        <v>56600</v>
      </c>
      <c r="F82" s="260">
        <v>20</v>
      </c>
      <c r="G82" s="260">
        <v>1132000</v>
      </c>
    </row>
    <row r="83" spans="2:7" ht="20.100000000000001" customHeight="1">
      <c r="B83" s="258">
        <v>44568</v>
      </c>
      <c r="C83" s="259" t="s">
        <v>4652</v>
      </c>
      <c r="D83" s="263" t="s">
        <v>4653</v>
      </c>
      <c r="E83" s="260">
        <v>31030</v>
      </c>
      <c r="F83" s="260">
        <v>7</v>
      </c>
      <c r="G83" s="260">
        <v>217210</v>
      </c>
    </row>
    <row r="84" spans="2:7" ht="20.100000000000001" customHeight="1">
      <c r="B84" s="258">
        <v>44568</v>
      </c>
      <c r="C84" s="259" t="s">
        <v>4470</v>
      </c>
      <c r="D84" s="263" t="s">
        <v>4471</v>
      </c>
      <c r="E84" s="260">
        <v>12900</v>
      </c>
      <c r="F84" s="260">
        <v>8</v>
      </c>
      <c r="G84" s="260">
        <v>103200</v>
      </c>
    </row>
    <row r="85" spans="2:7" ht="20.100000000000001" customHeight="1">
      <c r="B85" s="258">
        <v>44568</v>
      </c>
      <c r="C85" s="259" t="s">
        <v>3663</v>
      </c>
      <c r="D85" s="263" t="s">
        <v>3664</v>
      </c>
      <c r="E85" s="260">
        <v>21600</v>
      </c>
      <c r="F85" s="260">
        <v>6</v>
      </c>
      <c r="G85" s="260">
        <v>129600</v>
      </c>
    </row>
    <row r="86" spans="2:7" ht="20.100000000000001" customHeight="1">
      <c r="B86" s="258">
        <v>44569</v>
      </c>
      <c r="C86" s="259" t="s">
        <v>4756</v>
      </c>
      <c r="D86" s="263" t="s">
        <v>4757</v>
      </c>
      <c r="E86" s="260">
        <v>24450</v>
      </c>
      <c r="F86" s="260">
        <v>5</v>
      </c>
      <c r="G86" s="260">
        <v>122250</v>
      </c>
    </row>
    <row r="87" spans="2:7" ht="20.100000000000001" customHeight="1">
      <c r="B87" s="258">
        <v>44569</v>
      </c>
      <c r="C87" s="259" t="s">
        <v>4744</v>
      </c>
      <c r="D87" s="263" t="s">
        <v>4745</v>
      </c>
      <c r="E87" s="260">
        <v>31520</v>
      </c>
      <c r="F87" s="260">
        <v>5</v>
      </c>
      <c r="G87" s="260">
        <v>157600</v>
      </c>
    </row>
    <row r="88" spans="2:7" ht="20.100000000000001" customHeight="1">
      <c r="B88" s="258">
        <v>44569</v>
      </c>
      <c r="C88" s="259" t="s">
        <v>4760</v>
      </c>
      <c r="D88" s="263" t="s">
        <v>4761</v>
      </c>
      <c r="E88" s="260">
        <v>34770</v>
      </c>
      <c r="F88" s="260">
        <v>8</v>
      </c>
      <c r="G88" s="260">
        <v>278160</v>
      </c>
    </row>
    <row r="89" spans="2:7" ht="20.100000000000001" customHeight="1">
      <c r="B89" s="258">
        <v>44569</v>
      </c>
      <c r="C89" s="259" t="s">
        <v>4740</v>
      </c>
      <c r="D89" s="263" t="s">
        <v>4741</v>
      </c>
      <c r="E89" s="260">
        <v>27030</v>
      </c>
      <c r="F89" s="260">
        <v>9</v>
      </c>
      <c r="G89" s="260">
        <v>243270</v>
      </c>
    </row>
    <row r="90" spans="2:7" ht="20.100000000000001" customHeight="1">
      <c r="B90" s="258">
        <v>44569</v>
      </c>
      <c r="C90" s="259" t="s">
        <v>3659</v>
      </c>
      <c r="D90" s="263" t="s">
        <v>3660</v>
      </c>
      <c r="E90" s="260">
        <v>56600</v>
      </c>
      <c r="F90" s="260">
        <v>11</v>
      </c>
      <c r="G90" s="260">
        <v>622600</v>
      </c>
    </row>
    <row r="91" spans="2:7" ht="20.100000000000001" customHeight="1">
      <c r="B91" s="258">
        <v>44569</v>
      </c>
      <c r="C91" s="259" t="s">
        <v>4782</v>
      </c>
      <c r="D91" s="263" t="s">
        <v>4783</v>
      </c>
      <c r="E91" s="260">
        <v>31580</v>
      </c>
      <c r="F91" s="260">
        <v>13</v>
      </c>
      <c r="G91" s="260">
        <v>410540</v>
      </c>
    </row>
    <row r="92" spans="2:7" ht="20.100000000000001" customHeight="1">
      <c r="B92" s="258">
        <v>44569</v>
      </c>
      <c r="C92" s="259" t="s">
        <v>4780</v>
      </c>
      <c r="D92" s="263" t="s">
        <v>4781</v>
      </c>
      <c r="E92" s="260">
        <v>12900</v>
      </c>
      <c r="F92" s="260">
        <v>14</v>
      </c>
      <c r="G92" s="260">
        <v>180600</v>
      </c>
    </row>
    <row r="93" spans="2:7" ht="20.100000000000001" customHeight="1">
      <c r="B93" s="258">
        <v>44569</v>
      </c>
      <c r="C93" s="259" t="s">
        <v>4768</v>
      </c>
      <c r="D93" s="263" t="s">
        <v>4769</v>
      </c>
      <c r="E93" s="260">
        <v>30340</v>
      </c>
      <c r="F93" s="260">
        <v>16</v>
      </c>
      <c r="G93" s="260">
        <v>485440</v>
      </c>
    </row>
    <row r="94" spans="2:7" ht="20.100000000000001" customHeight="1">
      <c r="B94" s="258">
        <v>44569</v>
      </c>
      <c r="C94" s="259" t="s">
        <v>4742</v>
      </c>
      <c r="D94" s="263" t="s">
        <v>4743</v>
      </c>
      <c r="E94" s="260">
        <v>27030</v>
      </c>
      <c r="F94" s="260">
        <v>18</v>
      </c>
      <c r="G94" s="260">
        <v>486540</v>
      </c>
    </row>
    <row r="95" spans="2:7" ht="20.100000000000001" customHeight="1">
      <c r="B95" s="258">
        <v>44569</v>
      </c>
      <c r="C95" s="259" t="s">
        <v>3663</v>
      </c>
      <c r="D95" s="263" t="s">
        <v>3664</v>
      </c>
      <c r="E95" s="260">
        <v>21600</v>
      </c>
      <c r="F95" s="260">
        <v>6</v>
      </c>
      <c r="G95" s="260">
        <v>129600</v>
      </c>
    </row>
    <row r="96" spans="2:7" ht="20.100000000000001" customHeight="1">
      <c r="B96" s="258">
        <v>44569</v>
      </c>
      <c r="C96" s="259" t="s">
        <v>4808</v>
      </c>
      <c r="D96" s="263" t="s">
        <v>4809</v>
      </c>
      <c r="E96" s="260">
        <v>55000</v>
      </c>
      <c r="F96" s="260">
        <v>21</v>
      </c>
      <c r="G96" s="260">
        <v>1155000</v>
      </c>
    </row>
    <row r="97" spans="2:7" ht="20.100000000000001" customHeight="1">
      <c r="B97" s="258">
        <v>44569</v>
      </c>
      <c r="C97" s="259" t="s">
        <v>4730</v>
      </c>
      <c r="D97" s="263" t="s">
        <v>4731</v>
      </c>
      <c r="E97" s="260">
        <v>26390</v>
      </c>
      <c r="F97" s="260">
        <v>23</v>
      </c>
      <c r="G97" s="260">
        <v>606970</v>
      </c>
    </row>
    <row r="98" spans="2:7" ht="20.100000000000001" customHeight="1">
      <c r="B98" s="258">
        <v>44569</v>
      </c>
      <c r="C98" s="259" t="s">
        <v>3661</v>
      </c>
      <c r="D98" s="263" t="s">
        <v>3662</v>
      </c>
      <c r="E98" s="260">
        <v>56600</v>
      </c>
      <c r="F98" s="260">
        <v>5</v>
      </c>
      <c r="G98" s="260">
        <v>283000</v>
      </c>
    </row>
    <row r="99" spans="2:7" ht="20.100000000000001" customHeight="1"/>
    <row r="100" spans="2:7" ht="20.100000000000001" customHeight="1"/>
    <row r="101" spans="2:7" ht="20.100000000000001" customHeight="1"/>
    <row r="102" spans="2:7" ht="20.100000000000001" customHeight="1"/>
    <row r="103" spans="2:7" ht="20.100000000000001" customHeight="1"/>
    <row r="104" spans="2:7" ht="20.100000000000001" customHeight="1"/>
    <row r="105" spans="2:7" ht="20.100000000000001" customHeight="1"/>
    <row r="106" spans="2:7" ht="20.100000000000001" customHeight="1"/>
    <row r="107" spans="2:7" ht="20.100000000000001" customHeight="1"/>
    <row r="108" spans="2:7" ht="20.100000000000001" customHeight="1"/>
    <row r="109" spans="2:7" ht="20.100000000000001" customHeight="1"/>
  </sheetData>
  <mergeCells count="1">
    <mergeCell ref="A1:XFD3"/>
  </mergeCells>
  <phoneticPr fontId="3" type="noConversion"/>
  <dataValidations count="1">
    <dataValidation type="list" allowBlank="1" showInputMessage="1" showErrorMessage="1" sqref="J6" xr:uid="{D95643A8-792D-4D2D-A8EC-EB802F1BFABB}">
      <formula1>"C149695182,C149703313,C228965684"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27BB-A4CE-4279-BBCE-B2A956B866E6}">
  <sheetPr codeName="Sheet12"/>
  <dimension ref="A1:O613"/>
  <sheetViews>
    <sheetView showGridLines="0" workbookViewId="0">
      <selection sqref="A1:XFD3"/>
    </sheetView>
  </sheetViews>
  <sheetFormatPr defaultRowHeight="16.5"/>
  <cols>
    <col min="1" max="1" width="6.125" customWidth="1"/>
    <col min="2" max="2" width="12.25" customWidth="1"/>
    <col min="3" max="3" width="15.375" bestFit="1" customWidth="1"/>
    <col min="4" max="4" width="49.625" customWidth="1"/>
    <col min="5" max="5" width="12.875" bestFit="1" customWidth="1"/>
    <col min="6" max="6" width="14" customWidth="1"/>
    <col min="7" max="7" width="15.375" bestFit="1" customWidth="1"/>
    <col min="8" max="8" width="4.5" customWidth="1"/>
    <col min="9" max="9" width="6.625" customWidth="1"/>
    <col min="10" max="10" width="11.75" style="213" customWidth="1"/>
    <col min="11" max="11" width="11.875" bestFit="1" customWidth="1"/>
    <col min="12" max="12" width="42.5" customWidth="1"/>
    <col min="13" max="15" width="11.75" style="214" customWidth="1"/>
  </cols>
  <sheetData>
    <row r="1" spans="1:15" s="438" customFormat="1">
      <c r="A1" s="437" t="s">
        <v>17</v>
      </c>
    </row>
    <row r="2" spans="1:15" s="440" customFormat="1">
      <c r="A2" s="439"/>
    </row>
    <row r="3" spans="1:15" s="442" customFormat="1">
      <c r="A3" s="441"/>
    </row>
    <row r="5" spans="1:15" ht="20.25">
      <c r="J5" s="215" t="s">
        <v>3652</v>
      </c>
    </row>
    <row r="6" spans="1:15" ht="24.75" customHeight="1">
      <c r="J6" s="224" t="s">
        <v>4838</v>
      </c>
    </row>
    <row r="7" spans="1:15" ht="21.75" customHeight="1">
      <c r="O7" s="217">
        <f ca="1">SUBTOTAL(2,N9:N1048576)</f>
        <v>8</v>
      </c>
    </row>
    <row r="8" spans="1:15" ht="20.25">
      <c r="B8" s="218" t="s">
        <v>4837</v>
      </c>
      <c r="C8" s="218" t="s">
        <v>3652</v>
      </c>
      <c r="D8" s="218" t="s">
        <v>3653</v>
      </c>
      <c r="E8" s="219" t="s">
        <v>3654</v>
      </c>
      <c r="F8" s="220" t="s">
        <v>3655</v>
      </c>
      <c r="G8" s="219" t="s">
        <v>3656</v>
      </c>
      <c r="J8" s="215" t="s">
        <v>4837</v>
      </c>
      <c r="K8" s="218" t="s">
        <v>3652</v>
      </c>
      <c r="L8" s="218" t="s">
        <v>3653</v>
      </c>
      <c r="M8" s="221" t="s">
        <v>3654</v>
      </c>
      <c r="N8" s="221" t="s">
        <v>3655</v>
      </c>
      <c r="O8" s="221" t="s">
        <v>3656</v>
      </c>
    </row>
    <row r="9" spans="1:15">
      <c r="B9" s="216">
        <v>44562</v>
      </c>
      <c r="C9" s="222" t="s">
        <v>3729</v>
      </c>
      <c r="D9" s="222" t="s">
        <v>3730</v>
      </c>
      <c r="E9" s="223">
        <v>29480</v>
      </c>
      <c r="F9" s="223">
        <v>5</v>
      </c>
      <c r="G9" s="223">
        <v>147400</v>
      </c>
      <c r="I9" s="225">
        <f ca="1">IFERROR(MATCH($J$6,OFFSET(C9,I8,,100000),0)+I8,"")</f>
        <v>36</v>
      </c>
      <c r="J9" s="226" cm="1">
        <f t="array" aca="1" ref="J9" ca="1">IFERROR(INDEX(B$9:B$613,$I9,),"")</f>
        <v>44562</v>
      </c>
      <c r="K9" s="225" t="str" cm="1">
        <f t="array" aca="1" ref="K9" ca="1">IFERROR(INDEX(C$9:C$613,$I9,),"")</f>
        <v>C228965684</v>
      </c>
      <c r="L9" s="225" t="str" cm="1">
        <f t="array" aca="1" ref="L9" ca="1">IFERROR(INDEX(D$9:D$613,$I9,),"")</f>
        <v>디핀다트 구슬아이스크림(50mlx12개) 기프</v>
      </c>
      <c r="M9" s="217" cm="1">
        <f t="array" aca="1" ref="M9" ca="1">IFERROR(INDEX(E$9:E$613,$I9,),"")</f>
        <v>21600</v>
      </c>
      <c r="N9" s="217" cm="1">
        <f t="array" aca="1" ref="N9" ca="1">IFERROR(INDEX(F$9:F$613,$I9,),"")</f>
        <v>28</v>
      </c>
      <c r="O9" s="217" cm="1">
        <f t="array" aca="1" ref="O9" ca="1">IFERROR(INDEX(G$9:G$613,$I9,),"")</f>
        <v>604800</v>
      </c>
    </row>
    <row r="10" spans="1:15">
      <c r="B10" s="216">
        <v>44562</v>
      </c>
      <c r="C10" s="222" t="s">
        <v>3783</v>
      </c>
      <c r="D10" s="222" t="s">
        <v>3784</v>
      </c>
      <c r="E10" s="223">
        <v>32520</v>
      </c>
      <c r="F10" s="223">
        <v>5</v>
      </c>
      <c r="G10" s="223">
        <v>162600</v>
      </c>
      <c r="I10" s="225">
        <f t="shared" ref="I10:I25" ca="1" si="0">IFERROR(MATCH($J$6,OFFSET(C10,I9,,100000),0)+I9,"")</f>
        <v>100</v>
      </c>
      <c r="J10" s="226" cm="1">
        <f t="array" aca="1" ref="J10" ca="1">IFERROR(INDEX(B$9:B$613,$I10,),"")</f>
        <v>44563</v>
      </c>
      <c r="K10" s="225" t="str" cm="1">
        <f t="array" aca="1" ref="K10" ca="1">IFERROR(INDEX(C$9:C$613,$I10,),"")</f>
        <v>C610038091</v>
      </c>
      <c r="L10" s="225" t="str" cm="1">
        <f t="array" aca="1" ref="L10" ca="1">IFERROR(INDEX(D$9:D$613,$I10,),"")</f>
        <v>하겐다즈 아이스크림 쿼터 946ml X 2개</v>
      </c>
      <c r="M10" s="217" cm="1">
        <f t="array" aca="1" ref="M10" ca="1">IFERROR(INDEX(E$9:E$613,$I10,),"")</f>
        <v>44800</v>
      </c>
      <c r="N10" s="217" cm="1">
        <f t="array" aca="1" ref="N10" ca="1">IFERROR(INDEX(F$9:F$613,$I10,),"")</f>
        <v>16</v>
      </c>
      <c r="O10" s="217" cm="1">
        <f t="array" aca="1" ref="O10" ca="1">IFERROR(INDEX(G$9:G$613,$I10,),"")</f>
        <v>716800</v>
      </c>
    </row>
    <row r="11" spans="1:15">
      <c r="B11" s="216">
        <v>44562</v>
      </c>
      <c r="C11" s="222" t="s">
        <v>3727</v>
      </c>
      <c r="D11" s="222" t="s">
        <v>3728</v>
      </c>
      <c r="E11" s="223">
        <v>114420</v>
      </c>
      <c r="F11" s="223">
        <v>5</v>
      </c>
      <c r="G11" s="223">
        <v>572100</v>
      </c>
      <c r="I11" s="225">
        <f t="shared" ca="1" si="0"/>
        <v>142</v>
      </c>
      <c r="J11" s="226" cm="1">
        <f t="array" aca="1" ref="J11" ca="1">IFERROR(INDEX(B$9:B$613,$I11,),"")</f>
        <v>44564</v>
      </c>
      <c r="K11" s="225" t="str" cm="1">
        <f t="array" aca="1" ref="K11" ca="1">IFERROR(INDEX(C$9:C$613,$I11,),"")</f>
        <v>C852483049</v>
      </c>
      <c r="L11" s="225" t="str" cm="1">
        <f t="array" aca="1" ref="L11" ca="1">IFERROR(INDEX(D$9:D$613,$I11,),"")</f>
        <v>[또로롱] 콘 아이스크림 20개씩 골라담기</v>
      </c>
      <c r="M11" s="217" cm="1">
        <f t="array" aca="1" ref="M11" ca="1">IFERROR(INDEX(E$9:E$613,$I11,),"")</f>
        <v>16110</v>
      </c>
      <c r="N11" s="217" cm="1">
        <f t="array" aca="1" ref="N11" ca="1">IFERROR(INDEX(F$9:F$613,$I11,),"")</f>
        <v>6</v>
      </c>
      <c r="O11" s="217" cm="1">
        <f t="array" aca="1" ref="O11" ca="1">IFERROR(INDEX(G$9:G$613,$I11,),"")</f>
        <v>96660</v>
      </c>
    </row>
    <row r="12" spans="1:15">
      <c r="B12" s="216">
        <v>44562</v>
      </c>
      <c r="C12" s="222" t="s">
        <v>3743</v>
      </c>
      <c r="D12" s="222" t="s">
        <v>3744</v>
      </c>
      <c r="E12" s="223">
        <v>14900</v>
      </c>
      <c r="F12" s="223">
        <v>6</v>
      </c>
      <c r="G12" s="223">
        <v>89400</v>
      </c>
      <c r="I12" s="225">
        <f t="shared" ca="1" si="0"/>
        <v>215</v>
      </c>
      <c r="J12" s="226" cm="1">
        <f t="array" aca="1" ref="J12" ca="1">IFERROR(INDEX(B$9:B$613,$I12,),"")</f>
        <v>44565</v>
      </c>
      <c r="K12" s="225" t="str" cm="1">
        <f t="array" aca="1" ref="K12" ca="1">IFERROR(INDEX(C$9:C$613,$I12,),"")</f>
        <v>C101603029</v>
      </c>
      <c r="L12" s="225" t="str" cm="1">
        <f t="array" aca="1" ref="L12" ca="1">IFERROR(INDEX(D$9:D$613,$I12,),"")</f>
        <v>롯데푸드) 빵빠레 샌드 1박스 (24개입) 맛</v>
      </c>
      <c r="M12" s="217" cm="1">
        <f t="array" aca="1" ref="M12" ca="1">IFERROR(INDEX(E$9:E$613,$I12,),"")</f>
        <v>31240</v>
      </c>
      <c r="N12" s="217" cm="1">
        <f t="array" aca="1" ref="N12" ca="1">IFERROR(INDEX(F$9:F$613,$I12,),"")</f>
        <v>8</v>
      </c>
      <c r="O12" s="217" cm="1">
        <f t="array" aca="1" ref="O12" ca="1">IFERROR(INDEX(G$9:G$613,$I12,),"")</f>
        <v>249920</v>
      </c>
    </row>
    <row r="13" spans="1:15">
      <c r="B13" s="216">
        <v>44562</v>
      </c>
      <c r="C13" s="222" t="s">
        <v>3765</v>
      </c>
      <c r="D13" s="222" t="s">
        <v>3766</v>
      </c>
      <c r="E13" s="223">
        <v>18000</v>
      </c>
      <c r="F13" s="223">
        <v>6</v>
      </c>
      <c r="G13" s="223">
        <v>108000</v>
      </c>
      <c r="I13" s="225">
        <f t="shared" ca="1" si="0"/>
        <v>247</v>
      </c>
      <c r="J13" s="226" cm="1">
        <f t="array" aca="1" ref="J13" ca="1">IFERROR(INDEX(B$9:B$613,$I13,),"")</f>
        <v>44565</v>
      </c>
      <c r="K13" s="225" t="str" cm="1">
        <f t="array" aca="1" ref="K13" ca="1">IFERROR(INDEX(C$9:C$613,$I13,),"")</f>
        <v>C103885581</v>
      </c>
      <c r="L13" s="225" t="str" cm="1">
        <f t="array" aca="1" ref="L13" ca="1">IFERROR(INDEX(D$9:D$613,$I13,),"")</f>
        <v>Sweet Hug 바닐라아이스크림 1000ML</v>
      </c>
      <c r="M13" s="217" cm="1">
        <f t="array" aca="1" ref="M13" ca="1">IFERROR(INDEX(E$9:E$613,$I13,),"")</f>
        <v>4990</v>
      </c>
      <c r="N13" s="217" cm="1">
        <f t="array" aca="1" ref="N13" ca="1">IFERROR(INDEX(F$9:F$613,$I13,),"")</f>
        <v>49</v>
      </c>
      <c r="O13" s="217" cm="1">
        <f t="array" aca="1" ref="O13" ca="1">IFERROR(INDEX(G$9:G$613,$I13,),"")</f>
        <v>244510</v>
      </c>
    </row>
    <row r="14" spans="1:15">
      <c r="B14" s="216">
        <v>44562</v>
      </c>
      <c r="C14" s="222" t="s">
        <v>3759</v>
      </c>
      <c r="D14" s="222" t="s">
        <v>3760</v>
      </c>
      <c r="E14" s="223">
        <v>19310</v>
      </c>
      <c r="F14" s="223">
        <v>6</v>
      </c>
      <c r="G14" s="223">
        <v>115860</v>
      </c>
      <c r="I14" s="225">
        <f t="shared" ca="1" si="0"/>
        <v>387</v>
      </c>
      <c r="J14" s="226" cm="1">
        <f t="array" aca="1" ref="J14" ca="1">IFERROR(INDEX(B$9:B$613,$I14,),"")</f>
        <v>44567</v>
      </c>
      <c r="K14" s="225" t="str" cm="1">
        <f t="array" aca="1" ref="K14" ca="1">IFERROR(INDEX(C$9:C$613,$I14,),"")</f>
        <v>C171944699</v>
      </c>
      <c r="L14" s="225" t="str" cm="1">
        <f t="array" aca="1" ref="L14" ca="1">IFERROR(INDEX(D$9:D$613,$I14,),"")</f>
        <v xml:space="preserve">파브리 젤라또 5L(3kg) 아라비카 업소용 </v>
      </c>
      <c r="M14" s="217" cm="1">
        <f t="array" aca="1" ref="M14" ca="1">IFERROR(INDEX(E$9:E$613,$I14,),"")</f>
        <v>38000</v>
      </c>
      <c r="N14" s="217" cm="1">
        <f t="array" aca="1" ref="N14" ca="1">IFERROR(INDEX(F$9:F$613,$I14,),"")</f>
        <v>38</v>
      </c>
      <c r="O14" s="217" cm="1">
        <f t="array" aca="1" ref="O14" ca="1">IFERROR(INDEX(G$9:G$613,$I14,),"")</f>
        <v>1444000</v>
      </c>
    </row>
    <row r="15" spans="1:15">
      <c r="B15" s="216">
        <v>44562</v>
      </c>
      <c r="C15" s="222" t="s">
        <v>3751</v>
      </c>
      <c r="D15" s="222" t="s">
        <v>3752</v>
      </c>
      <c r="E15" s="223">
        <v>24900</v>
      </c>
      <c r="F15" s="223">
        <v>6</v>
      </c>
      <c r="G15" s="223">
        <v>149400</v>
      </c>
      <c r="I15" s="225">
        <f t="shared" ca="1" si="0"/>
        <v>531</v>
      </c>
      <c r="J15" s="226" cm="1">
        <f t="array" aca="1" ref="J15" ca="1">IFERROR(INDEX(B$9:B$613,$I15,),"")</f>
        <v>44568</v>
      </c>
      <c r="K15" s="225" t="str" cm="1">
        <f t="array" aca="1" ref="K15" ca="1">IFERROR(INDEX(C$9:C$613,$I15,),"")</f>
        <v>C192873461</v>
      </c>
      <c r="L15" s="225" t="str" cm="1">
        <f t="array" aca="1" ref="L15" ca="1">IFERROR(INDEX(D$9:D$613,$I15,),"")</f>
        <v>롯데제과) 설레임 커피쉐이크 1박스 (24개입</v>
      </c>
      <c r="M15" s="217" cm="1">
        <f t="array" aca="1" ref="M15" ca="1">IFERROR(INDEX(E$9:E$613,$I15,),"")</f>
        <v>24900</v>
      </c>
      <c r="N15" s="217" cm="1">
        <f t="array" aca="1" ref="N15" ca="1">IFERROR(INDEX(F$9:F$613,$I15,),"")</f>
        <v>43</v>
      </c>
      <c r="O15" s="217" cm="1">
        <f t="array" aca="1" ref="O15" ca="1">IFERROR(INDEX(G$9:G$613,$I15,),"")</f>
        <v>1070700</v>
      </c>
    </row>
    <row r="16" spans="1:15">
      <c r="B16" s="216">
        <v>44562</v>
      </c>
      <c r="C16" s="222" t="s">
        <v>3659</v>
      </c>
      <c r="D16" s="222" t="s">
        <v>3660</v>
      </c>
      <c r="E16" s="223">
        <v>56600</v>
      </c>
      <c r="F16" s="223">
        <v>6</v>
      </c>
      <c r="G16" s="223">
        <v>339600</v>
      </c>
      <c r="I16" s="225">
        <f t="shared" ca="1" si="0"/>
        <v>585</v>
      </c>
      <c r="J16" s="226" cm="1">
        <f t="array" aca="1" ref="J16" ca="1">IFERROR(INDEX(B$9:B$613,$I16,),"")</f>
        <v>44569</v>
      </c>
      <c r="K16" s="225" t="str" cm="1">
        <f t="array" aca="1" ref="K16" ca="1">IFERROR(INDEX(C$9:C$613,$I16,),"")</f>
        <v>C200664652</v>
      </c>
      <c r="L16" s="225" t="str" cm="1">
        <f t="array" aca="1" ref="L16" ca="1">IFERROR(INDEX(D$9:D$613,$I16,),"")</f>
        <v>롯데제과) 죠스바 1박스 (40개입) 아이스크</v>
      </c>
      <c r="M16" s="217" cm="1">
        <f t="array" aca="1" ref="M16" ca="1">IFERROR(INDEX(E$9:E$613,$I16,),"")</f>
        <v>24450</v>
      </c>
      <c r="N16" s="217" cm="1">
        <f t="array" aca="1" ref="N16" ca="1">IFERROR(INDEX(F$9:F$613,$I16,),"")</f>
        <v>41</v>
      </c>
      <c r="O16" s="217" cm="1">
        <f t="array" aca="1" ref="O16" ca="1">IFERROR(INDEX(G$9:G$613,$I16,),"")</f>
        <v>1002450</v>
      </c>
    </row>
    <row r="17" spans="2:15">
      <c r="B17" s="216">
        <v>44562</v>
      </c>
      <c r="C17" s="222" t="s">
        <v>3763</v>
      </c>
      <c r="D17" s="222" t="s">
        <v>3764</v>
      </c>
      <c r="E17" s="223">
        <v>133890</v>
      </c>
      <c r="F17" s="223">
        <v>6</v>
      </c>
      <c r="G17" s="223">
        <v>803340</v>
      </c>
      <c r="I17" t="str">
        <f t="shared" ca="1" si="0"/>
        <v/>
      </c>
      <c r="J17" s="213" t="str" cm="1">
        <f t="array" aca="1" ref="J17" ca="1">IFERROR(INDEX(B$9:B$613,$I17,),"")</f>
        <v/>
      </c>
      <c r="K17" t="str" cm="1">
        <f t="array" aca="1" ref="K17" ca="1">IFERROR(INDEX(C$9:C$613,$I17,),"")</f>
        <v/>
      </c>
      <c r="L17" t="str" cm="1">
        <f t="array" aca="1" ref="L17" ca="1">IFERROR(INDEX(D$9:D$613,$I17,),"")</f>
        <v/>
      </c>
      <c r="M17" s="214" t="str" cm="1">
        <f t="array" aca="1" ref="M17" ca="1">IFERROR(INDEX(E$9:E$613,$I17,),"")</f>
        <v/>
      </c>
      <c r="N17" s="214" t="str" cm="1">
        <f t="array" aca="1" ref="N17" ca="1">IFERROR(INDEX(F$9:F$613,$I17,),"")</f>
        <v/>
      </c>
      <c r="O17" s="214" t="str" cm="1">
        <f t="array" aca="1" ref="O17" ca="1">IFERROR(INDEX(G$9:G$613,$I17,),"")</f>
        <v/>
      </c>
    </row>
    <row r="18" spans="2:15">
      <c r="B18" s="216">
        <v>44562</v>
      </c>
      <c r="C18" s="222" t="s">
        <v>3681</v>
      </c>
      <c r="D18" s="222" t="s">
        <v>3682</v>
      </c>
      <c r="E18" s="223">
        <v>9500</v>
      </c>
      <c r="F18" s="223">
        <v>7</v>
      </c>
      <c r="G18" s="223">
        <v>66500</v>
      </c>
      <c r="I18" t="str">
        <f t="shared" ca="1" si="0"/>
        <v/>
      </c>
      <c r="J18" s="213" t="str" cm="1">
        <f t="array" aca="1" ref="J18" ca="1">IFERROR(INDEX(B$9:B$613,$I18,),"")</f>
        <v/>
      </c>
      <c r="K18" t="str" cm="1">
        <f t="array" aca="1" ref="K18" ca="1">IFERROR(INDEX(C$9:C$613,$I18,),"")</f>
        <v/>
      </c>
      <c r="L18" t="str" cm="1">
        <f t="array" aca="1" ref="L18" ca="1">IFERROR(INDEX(D$9:D$613,$I18,),"")</f>
        <v/>
      </c>
      <c r="M18" s="214" t="str" cm="1">
        <f t="array" aca="1" ref="M18" ca="1">IFERROR(INDEX(E$9:E$613,$I18,),"")</f>
        <v/>
      </c>
      <c r="N18" s="214" t="str" cm="1">
        <f t="array" aca="1" ref="N18" ca="1">IFERROR(INDEX(F$9:F$613,$I18,),"")</f>
        <v/>
      </c>
      <c r="O18" s="214" t="str" cm="1">
        <f t="array" aca="1" ref="O18" ca="1">IFERROR(INDEX(G$9:G$613,$I18,),"")</f>
        <v/>
      </c>
    </row>
    <row r="19" spans="2:15">
      <c r="B19" s="216">
        <v>44562</v>
      </c>
      <c r="C19" s="222" t="s">
        <v>3689</v>
      </c>
      <c r="D19" s="222" t="s">
        <v>3690</v>
      </c>
      <c r="E19" s="223">
        <v>12900</v>
      </c>
      <c r="F19" s="223">
        <v>8</v>
      </c>
      <c r="G19" s="223">
        <v>103200</v>
      </c>
      <c r="I19" t="str">
        <f t="shared" ca="1" si="0"/>
        <v/>
      </c>
      <c r="J19" s="213" t="str" cm="1">
        <f t="array" aca="1" ref="J19" ca="1">IFERROR(INDEX(B$9:B$613,$I19,),"")</f>
        <v/>
      </c>
      <c r="K19" t="str" cm="1">
        <f t="array" aca="1" ref="K19" ca="1">IFERROR(INDEX(C$9:C$613,$I19,),"")</f>
        <v/>
      </c>
      <c r="L19" t="str" cm="1">
        <f t="array" aca="1" ref="L19" ca="1">IFERROR(INDEX(D$9:D$613,$I19,),"")</f>
        <v/>
      </c>
      <c r="M19" s="214" t="str" cm="1">
        <f t="array" aca="1" ref="M19" ca="1">IFERROR(INDEX(E$9:E$613,$I19,),"")</f>
        <v/>
      </c>
      <c r="N19" s="214" t="str" cm="1">
        <f t="array" aca="1" ref="N19" ca="1">IFERROR(INDEX(F$9:F$613,$I19,),"")</f>
        <v/>
      </c>
      <c r="O19" s="214" t="str" cm="1">
        <f t="array" aca="1" ref="O19" ca="1">IFERROR(INDEX(G$9:G$613,$I19,),"")</f>
        <v/>
      </c>
    </row>
    <row r="20" spans="2:15">
      <c r="B20" s="216">
        <v>44562</v>
      </c>
      <c r="C20" s="222" t="s">
        <v>3749</v>
      </c>
      <c r="D20" s="222" t="s">
        <v>3750</v>
      </c>
      <c r="E20" s="223">
        <v>24240</v>
      </c>
      <c r="F20" s="223">
        <v>9</v>
      </c>
      <c r="G20" s="223">
        <v>218160</v>
      </c>
      <c r="I20" t="str">
        <f t="shared" ca="1" si="0"/>
        <v/>
      </c>
      <c r="J20" s="213" t="str" cm="1">
        <f t="array" aca="1" ref="J20" ca="1">IFERROR(INDEX(B$9:B$613,$I20,),"")</f>
        <v/>
      </c>
      <c r="K20" t="str" cm="1">
        <f t="array" aca="1" ref="K20" ca="1">IFERROR(INDEX(C$9:C$613,$I20,),"")</f>
        <v/>
      </c>
      <c r="L20" t="str" cm="1">
        <f t="array" aca="1" ref="L20" ca="1">IFERROR(INDEX(D$9:D$613,$I20,),"")</f>
        <v/>
      </c>
      <c r="M20" s="214" t="str" cm="1">
        <f t="array" aca="1" ref="M20" ca="1">IFERROR(INDEX(E$9:E$613,$I20,),"")</f>
        <v/>
      </c>
      <c r="N20" s="214" t="str" cm="1">
        <f t="array" aca="1" ref="N20" ca="1">IFERROR(INDEX(F$9:F$613,$I20,),"")</f>
        <v/>
      </c>
      <c r="O20" s="214" t="str" cm="1">
        <f t="array" aca="1" ref="O20" ca="1">IFERROR(INDEX(G$9:G$613,$I20,),"")</f>
        <v/>
      </c>
    </row>
    <row r="21" spans="2:15">
      <c r="B21" s="216">
        <v>44562</v>
      </c>
      <c r="C21" s="222" t="s">
        <v>3781</v>
      </c>
      <c r="D21" s="222" t="s">
        <v>3782</v>
      </c>
      <c r="E21" s="223">
        <v>34920</v>
      </c>
      <c r="F21" s="223">
        <v>9</v>
      </c>
      <c r="G21" s="223">
        <v>314280</v>
      </c>
      <c r="I21" t="str">
        <f t="shared" ca="1" si="0"/>
        <v/>
      </c>
      <c r="J21" s="213" t="str" cm="1">
        <f t="array" aca="1" ref="J21" ca="1">IFERROR(INDEX(B$9:B$613,$I21,),"")</f>
        <v/>
      </c>
      <c r="K21" t="str" cm="1">
        <f t="array" aca="1" ref="K21" ca="1">IFERROR(INDEX(C$9:C$613,$I21,),"")</f>
        <v/>
      </c>
      <c r="L21" t="str" cm="1">
        <f t="array" aca="1" ref="L21" ca="1">IFERROR(INDEX(D$9:D$613,$I21,),"")</f>
        <v/>
      </c>
      <c r="M21" s="214" t="str" cm="1">
        <f t="array" aca="1" ref="M21" ca="1">IFERROR(INDEX(E$9:E$613,$I21,),"")</f>
        <v/>
      </c>
      <c r="N21" s="214" t="str" cm="1">
        <f t="array" aca="1" ref="N21" ca="1">IFERROR(INDEX(F$9:F$613,$I21,),"")</f>
        <v/>
      </c>
      <c r="O21" s="214" t="str" cm="1">
        <f t="array" aca="1" ref="O21" ca="1">IFERROR(INDEX(G$9:G$613,$I21,),"")</f>
        <v/>
      </c>
    </row>
    <row r="22" spans="2:15">
      <c r="B22" s="216">
        <v>44562</v>
      </c>
      <c r="C22" s="222" t="s">
        <v>3709</v>
      </c>
      <c r="D22" s="222" t="s">
        <v>3710</v>
      </c>
      <c r="E22" s="223">
        <v>26660</v>
      </c>
      <c r="F22" s="223">
        <v>11</v>
      </c>
      <c r="G22" s="223">
        <v>293260</v>
      </c>
      <c r="I22" t="str">
        <f t="shared" ca="1" si="0"/>
        <v/>
      </c>
      <c r="J22" s="213" t="str" cm="1">
        <f t="array" aca="1" ref="J22" ca="1">IFERROR(INDEX(B$9:B$613,$I22,),"")</f>
        <v/>
      </c>
      <c r="K22" t="str" cm="1">
        <f t="array" aca="1" ref="K22" ca="1">IFERROR(INDEX(C$9:C$613,$I22,),"")</f>
        <v/>
      </c>
      <c r="L22" t="str" cm="1">
        <f t="array" aca="1" ref="L22" ca="1">IFERROR(INDEX(D$9:D$613,$I22,),"")</f>
        <v/>
      </c>
      <c r="M22" s="214" t="str" cm="1">
        <f t="array" aca="1" ref="M22" ca="1">IFERROR(INDEX(E$9:E$613,$I22,),"")</f>
        <v/>
      </c>
      <c r="N22" s="214" t="str" cm="1">
        <f t="array" aca="1" ref="N22" ca="1">IFERROR(INDEX(F$9:F$613,$I22,),"")</f>
        <v/>
      </c>
      <c r="O22" s="214" t="str" cm="1">
        <f t="array" aca="1" ref="O22" ca="1">IFERROR(INDEX(G$9:G$613,$I22,),"")</f>
        <v/>
      </c>
    </row>
    <row r="23" spans="2:15">
      <c r="B23" s="216">
        <v>44562</v>
      </c>
      <c r="C23" s="222" t="s">
        <v>3797</v>
      </c>
      <c r="D23" s="222" t="s">
        <v>3798</v>
      </c>
      <c r="E23" s="223">
        <v>27400</v>
      </c>
      <c r="F23" s="223">
        <v>12</v>
      </c>
      <c r="G23" s="223">
        <v>328800</v>
      </c>
      <c r="I23" t="str">
        <f t="shared" ca="1" si="0"/>
        <v/>
      </c>
      <c r="J23" s="213" t="str" cm="1">
        <f t="array" aca="1" ref="J23" ca="1">IFERROR(INDEX(B$9:B$613,$I23,),"")</f>
        <v/>
      </c>
      <c r="K23" t="str" cm="1">
        <f t="array" aca="1" ref="K23" ca="1">IFERROR(INDEX(C$9:C$613,$I23,),"")</f>
        <v/>
      </c>
      <c r="L23" t="str" cm="1">
        <f t="array" aca="1" ref="L23" ca="1">IFERROR(INDEX(D$9:D$613,$I23,),"")</f>
        <v/>
      </c>
      <c r="M23" s="214" t="str" cm="1">
        <f t="array" aca="1" ref="M23" ca="1">IFERROR(INDEX(E$9:E$613,$I23,),"")</f>
        <v/>
      </c>
      <c r="N23" s="214" t="str" cm="1">
        <f t="array" aca="1" ref="N23" ca="1">IFERROR(INDEX(F$9:F$613,$I23,),"")</f>
        <v/>
      </c>
      <c r="O23" s="214" t="str" cm="1">
        <f t="array" aca="1" ref="O23" ca="1">IFERROR(INDEX(G$9:G$613,$I23,),"")</f>
        <v/>
      </c>
    </row>
    <row r="24" spans="2:15">
      <c r="B24" s="216">
        <v>44562</v>
      </c>
      <c r="C24" s="222" t="s">
        <v>3673</v>
      </c>
      <c r="D24" s="222" t="s">
        <v>3674</v>
      </c>
      <c r="E24" s="223">
        <v>25320</v>
      </c>
      <c r="F24" s="223">
        <v>15</v>
      </c>
      <c r="G24" s="223">
        <v>379800</v>
      </c>
      <c r="I24" t="str">
        <f t="shared" ca="1" si="0"/>
        <v/>
      </c>
      <c r="J24" s="213" t="str" cm="1">
        <f t="array" aca="1" ref="J24" ca="1">IFERROR(INDEX(B$9:B$613,$I24,),"")</f>
        <v/>
      </c>
      <c r="K24" t="str" cm="1">
        <f t="array" aca="1" ref="K24" ca="1">IFERROR(INDEX(C$9:C$613,$I24,),"")</f>
        <v/>
      </c>
      <c r="L24" t="str" cm="1">
        <f t="array" aca="1" ref="L24" ca="1">IFERROR(INDEX(D$9:D$613,$I24,),"")</f>
        <v/>
      </c>
      <c r="M24" s="214" t="str" cm="1">
        <f t="array" aca="1" ref="M24" ca="1">IFERROR(INDEX(E$9:E$613,$I24,),"")</f>
        <v/>
      </c>
      <c r="N24" s="214" t="str" cm="1">
        <f t="array" aca="1" ref="N24" ca="1">IFERROR(INDEX(F$9:F$613,$I24,),"")</f>
        <v/>
      </c>
      <c r="O24" s="214" t="str" cm="1">
        <f t="array" aca="1" ref="O24" ca="1">IFERROR(INDEX(G$9:G$613,$I24,),"")</f>
        <v/>
      </c>
    </row>
    <row r="25" spans="2:15">
      <c r="B25" s="216">
        <v>44562</v>
      </c>
      <c r="C25" s="222" t="s">
        <v>3755</v>
      </c>
      <c r="D25" s="222" t="s">
        <v>3756</v>
      </c>
      <c r="E25" s="223">
        <v>38030</v>
      </c>
      <c r="F25" s="223">
        <v>15</v>
      </c>
      <c r="G25" s="223">
        <v>570450</v>
      </c>
      <c r="I25" t="str">
        <f t="shared" ca="1" si="0"/>
        <v/>
      </c>
      <c r="J25" s="213" t="str" cm="1">
        <f t="array" aca="1" ref="J25" ca="1">IFERROR(INDEX(B$9:B$613,$I25,),"")</f>
        <v/>
      </c>
      <c r="K25" t="str" cm="1">
        <f t="array" aca="1" ref="K25" ca="1">IFERROR(INDEX(C$9:C$613,$I25,),"")</f>
        <v/>
      </c>
      <c r="L25" t="str" cm="1">
        <f t="array" aca="1" ref="L25" ca="1">IFERROR(INDEX(D$9:D$613,$I25,),"")</f>
        <v/>
      </c>
      <c r="M25" s="214" t="str" cm="1">
        <f t="array" aca="1" ref="M25" ca="1">IFERROR(INDEX(E$9:E$613,$I25,),"")</f>
        <v/>
      </c>
      <c r="N25" s="214" t="str" cm="1">
        <f t="array" aca="1" ref="N25" ca="1">IFERROR(INDEX(F$9:F$613,$I25,),"")</f>
        <v/>
      </c>
      <c r="O25" s="214" t="str" cm="1">
        <f t="array" aca="1" ref="O25" ca="1">IFERROR(INDEX(G$9:G$613,$I25,),"")</f>
        <v/>
      </c>
    </row>
    <row r="26" spans="2:15">
      <c r="B26" s="216">
        <v>44562</v>
      </c>
      <c r="C26" s="222" t="s">
        <v>3703</v>
      </c>
      <c r="D26" s="222" t="s">
        <v>3704</v>
      </c>
      <c r="E26" s="223">
        <v>4700</v>
      </c>
      <c r="F26" s="223">
        <v>16</v>
      </c>
      <c r="G26" s="223">
        <v>75200</v>
      </c>
    </row>
    <row r="27" spans="2:15">
      <c r="B27" s="216">
        <v>44562</v>
      </c>
      <c r="C27" s="222" t="s">
        <v>3657</v>
      </c>
      <c r="D27" s="222" t="s">
        <v>3658</v>
      </c>
      <c r="E27" s="223">
        <v>2900</v>
      </c>
      <c r="F27" s="223">
        <v>17</v>
      </c>
      <c r="G27" s="223">
        <v>49300</v>
      </c>
    </row>
    <row r="28" spans="2:15">
      <c r="B28" s="216">
        <v>44562</v>
      </c>
      <c r="C28" s="222" t="s">
        <v>3809</v>
      </c>
      <c r="D28" s="222" t="s">
        <v>3810</v>
      </c>
      <c r="E28" s="223">
        <v>27400</v>
      </c>
      <c r="F28" s="223">
        <v>17</v>
      </c>
      <c r="G28" s="223">
        <v>465800</v>
      </c>
    </row>
    <row r="29" spans="2:15">
      <c r="B29" s="216">
        <v>44562</v>
      </c>
      <c r="C29" s="222" t="s">
        <v>3769</v>
      </c>
      <c r="D29" s="222" t="s">
        <v>3770</v>
      </c>
      <c r="E29" s="223">
        <v>21000</v>
      </c>
      <c r="F29" s="223">
        <v>18</v>
      </c>
      <c r="G29" s="223">
        <v>378000</v>
      </c>
    </row>
    <row r="30" spans="2:15">
      <c r="B30" s="216">
        <v>44562</v>
      </c>
      <c r="C30" s="222" t="s">
        <v>3669</v>
      </c>
      <c r="D30" s="222" t="s">
        <v>3670</v>
      </c>
      <c r="E30" s="223">
        <v>21700</v>
      </c>
      <c r="F30" s="223">
        <v>18</v>
      </c>
      <c r="G30" s="223">
        <v>390600</v>
      </c>
    </row>
    <row r="31" spans="2:15">
      <c r="B31" s="216">
        <v>44562</v>
      </c>
      <c r="C31" s="222" t="s">
        <v>3747</v>
      </c>
      <c r="D31" s="222" t="s">
        <v>3748</v>
      </c>
      <c r="E31" s="223">
        <v>24900</v>
      </c>
      <c r="F31" s="223">
        <v>18</v>
      </c>
      <c r="G31" s="223">
        <v>448200</v>
      </c>
    </row>
    <row r="32" spans="2:15">
      <c r="B32" s="216">
        <v>44562</v>
      </c>
      <c r="C32" s="222" t="s">
        <v>3725</v>
      </c>
      <c r="D32" s="222" t="s">
        <v>3726</v>
      </c>
      <c r="E32" s="223">
        <v>28780</v>
      </c>
      <c r="F32" s="223">
        <v>18</v>
      </c>
      <c r="G32" s="223">
        <v>518040</v>
      </c>
    </row>
    <row r="33" spans="2:7">
      <c r="B33" s="216">
        <v>44562</v>
      </c>
      <c r="C33" s="222" t="s">
        <v>3687</v>
      </c>
      <c r="D33" s="222" t="s">
        <v>3688</v>
      </c>
      <c r="E33" s="223">
        <v>20520</v>
      </c>
      <c r="F33" s="223">
        <v>19</v>
      </c>
      <c r="G33" s="223">
        <v>389880</v>
      </c>
    </row>
    <row r="34" spans="2:7">
      <c r="B34" s="216">
        <v>44562</v>
      </c>
      <c r="C34" s="222" t="s">
        <v>3775</v>
      </c>
      <c r="D34" s="222" t="s">
        <v>3776</v>
      </c>
      <c r="E34" s="223">
        <v>25600</v>
      </c>
      <c r="F34" s="223">
        <v>19</v>
      </c>
      <c r="G34" s="223">
        <v>486400</v>
      </c>
    </row>
    <row r="35" spans="2:7">
      <c r="B35" s="216">
        <v>44562</v>
      </c>
      <c r="C35" s="222" t="s">
        <v>3777</v>
      </c>
      <c r="D35" s="222" t="s">
        <v>3778</v>
      </c>
      <c r="E35" s="223">
        <v>8680</v>
      </c>
      <c r="F35" s="223">
        <v>21</v>
      </c>
      <c r="G35" s="223">
        <v>182280</v>
      </c>
    </row>
    <row r="36" spans="2:7">
      <c r="B36" s="216">
        <v>44562</v>
      </c>
      <c r="C36" s="222" t="s">
        <v>3779</v>
      </c>
      <c r="D36" s="222" t="s">
        <v>3780</v>
      </c>
      <c r="E36" s="223">
        <v>31320</v>
      </c>
      <c r="F36" s="223">
        <v>21</v>
      </c>
      <c r="G36" s="223">
        <v>657720</v>
      </c>
    </row>
    <row r="37" spans="2:7">
      <c r="B37" s="216">
        <v>44562</v>
      </c>
      <c r="C37" s="222" t="s">
        <v>3695</v>
      </c>
      <c r="D37" s="222" t="s">
        <v>3696</v>
      </c>
      <c r="E37" s="223">
        <v>10800</v>
      </c>
      <c r="F37" s="223">
        <v>22</v>
      </c>
      <c r="G37" s="223">
        <v>237600</v>
      </c>
    </row>
    <row r="38" spans="2:7">
      <c r="B38" s="216">
        <v>44562</v>
      </c>
      <c r="C38" s="222" t="s">
        <v>3661</v>
      </c>
      <c r="D38" s="222" t="s">
        <v>3662</v>
      </c>
      <c r="E38" s="223">
        <v>56600</v>
      </c>
      <c r="F38" s="223">
        <v>22</v>
      </c>
      <c r="G38" s="223">
        <v>1245200</v>
      </c>
    </row>
    <row r="39" spans="2:7">
      <c r="B39" s="216">
        <v>44562</v>
      </c>
      <c r="C39" s="222" t="s">
        <v>3685</v>
      </c>
      <c r="D39" s="222" t="s">
        <v>3686</v>
      </c>
      <c r="E39" s="223">
        <v>28270</v>
      </c>
      <c r="F39" s="223">
        <v>23</v>
      </c>
      <c r="G39" s="223">
        <v>650210</v>
      </c>
    </row>
    <row r="40" spans="2:7">
      <c r="B40" s="216">
        <v>44562</v>
      </c>
      <c r="C40" s="222" t="s">
        <v>3791</v>
      </c>
      <c r="D40" s="222" t="s">
        <v>3792</v>
      </c>
      <c r="E40" s="223">
        <v>27400</v>
      </c>
      <c r="F40" s="223">
        <v>24</v>
      </c>
      <c r="G40" s="223">
        <v>657600</v>
      </c>
    </row>
    <row r="41" spans="2:7">
      <c r="B41" s="216">
        <v>44562</v>
      </c>
      <c r="C41" s="222" t="s">
        <v>3701</v>
      </c>
      <c r="D41" s="222" t="s">
        <v>3702</v>
      </c>
      <c r="E41" s="223">
        <v>38710</v>
      </c>
      <c r="F41" s="223">
        <v>24</v>
      </c>
      <c r="G41" s="223">
        <v>929040</v>
      </c>
    </row>
    <row r="42" spans="2:7">
      <c r="B42" s="216">
        <v>44562</v>
      </c>
      <c r="C42" s="222" t="s">
        <v>3753</v>
      </c>
      <c r="D42" s="222" t="s">
        <v>3754</v>
      </c>
      <c r="E42" s="223">
        <v>55580</v>
      </c>
      <c r="F42" s="223">
        <v>24</v>
      </c>
      <c r="G42" s="223">
        <v>1333920</v>
      </c>
    </row>
    <row r="43" spans="2:7">
      <c r="B43" s="216">
        <v>44562</v>
      </c>
      <c r="C43" s="222" t="s">
        <v>3707</v>
      </c>
      <c r="D43" s="222" t="s">
        <v>3708</v>
      </c>
      <c r="E43" s="223">
        <v>28780</v>
      </c>
      <c r="F43" s="223">
        <v>25</v>
      </c>
      <c r="G43" s="223">
        <v>719500</v>
      </c>
    </row>
    <row r="44" spans="2:7">
      <c r="B44" s="216">
        <v>44562</v>
      </c>
      <c r="C44" s="222" t="s">
        <v>3663</v>
      </c>
      <c r="D44" s="222" t="s">
        <v>3664</v>
      </c>
      <c r="E44" s="223">
        <v>21600</v>
      </c>
      <c r="F44" s="223">
        <v>28</v>
      </c>
      <c r="G44" s="223">
        <v>604800</v>
      </c>
    </row>
    <row r="45" spans="2:7">
      <c r="B45" s="216">
        <v>44562</v>
      </c>
      <c r="C45" s="222" t="s">
        <v>3803</v>
      </c>
      <c r="D45" s="222" t="s">
        <v>3804</v>
      </c>
      <c r="E45" s="223">
        <v>28100</v>
      </c>
      <c r="F45" s="223">
        <v>28</v>
      </c>
      <c r="G45" s="223">
        <v>786800</v>
      </c>
    </row>
    <row r="46" spans="2:7">
      <c r="B46" s="216">
        <v>44562</v>
      </c>
      <c r="C46" s="222" t="s">
        <v>3795</v>
      </c>
      <c r="D46" s="222" t="s">
        <v>3796</v>
      </c>
      <c r="E46" s="223">
        <v>28100</v>
      </c>
      <c r="F46" s="223">
        <v>28</v>
      </c>
      <c r="G46" s="223">
        <v>786800</v>
      </c>
    </row>
    <row r="47" spans="2:7">
      <c r="B47" s="216">
        <v>44562</v>
      </c>
      <c r="C47" s="222" t="s">
        <v>3807</v>
      </c>
      <c r="D47" s="222" t="s">
        <v>3808</v>
      </c>
      <c r="E47" s="223">
        <v>28100</v>
      </c>
      <c r="F47" s="223">
        <v>28</v>
      </c>
      <c r="G47" s="223">
        <v>786800</v>
      </c>
    </row>
    <row r="48" spans="2:7">
      <c r="B48" s="216">
        <v>44562</v>
      </c>
      <c r="C48" s="222" t="s">
        <v>3731</v>
      </c>
      <c r="D48" s="222" t="s">
        <v>3732</v>
      </c>
      <c r="E48" s="223">
        <v>19500</v>
      </c>
      <c r="F48" s="223">
        <v>29</v>
      </c>
      <c r="G48" s="223">
        <v>565500</v>
      </c>
    </row>
    <row r="49" spans="2:7">
      <c r="B49" s="216">
        <v>44562</v>
      </c>
      <c r="C49" s="222" t="s">
        <v>3801</v>
      </c>
      <c r="D49" s="222" t="s">
        <v>3802</v>
      </c>
      <c r="E49" s="223">
        <v>27400</v>
      </c>
      <c r="F49" s="223">
        <v>29</v>
      </c>
      <c r="G49" s="223">
        <v>794600</v>
      </c>
    </row>
    <row r="50" spans="2:7">
      <c r="B50" s="216">
        <v>44562</v>
      </c>
      <c r="C50" s="222" t="s">
        <v>3715</v>
      </c>
      <c r="D50" s="222" t="s">
        <v>3716</v>
      </c>
      <c r="E50" s="223">
        <v>29480</v>
      </c>
      <c r="F50" s="223">
        <v>29</v>
      </c>
      <c r="G50" s="223">
        <v>854920</v>
      </c>
    </row>
    <row r="51" spans="2:7">
      <c r="B51" s="216">
        <v>44562</v>
      </c>
      <c r="C51" s="222" t="s">
        <v>3789</v>
      </c>
      <c r="D51" s="222" t="s">
        <v>3790</v>
      </c>
      <c r="E51" s="223">
        <v>39100</v>
      </c>
      <c r="F51" s="223">
        <v>29</v>
      </c>
      <c r="G51" s="223">
        <v>1133900</v>
      </c>
    </row>
    <row r="52" spans="2:7">
      <c r="B52" s="216">
        <v>44562</v>
      </c>
      <c r="C52" s="222" t="s">
        <v>3719</v>
      </c>
      <c r="D52" s="222" t="s">
        <v>3720</v>
      </c>
      <c r="E52" s="223">
        <v>26660</v>
      </c>
      <c r="F52" s="223">
        <v>30</v>
      </c>
      <c r="G52" s="223">
        <v>799800</v>
      </c>
    </row>
    <row r="53" spans="2:7">
      <c r="B53" s="216">
        <v>44562</v>
      </c>
      <c r="C53" s="222" t="s">
        <v>3771</v>
      </c>
      <c r="D53" s="222" t="s">
        <v>3772</v>
      </c>
      <c r="E53" s="223">
        <v>12900</v>
      </c>
      <c r="F53" s="223">
        <v>31</v>
      </c>
      <c r="G53" s="223">
        <v>399900</v>
      </c>
    </row>
    <row r="54" spans="2:7">
      <c r="B54" s="216">
        <v>44562</v>
      </c>
      <c r="C54" s="222" t="s">
        <v>3811</v>
      </c>
      <c r="D54" s="222" t="s">
        <v>3812</v>
      </c>
      <c r="E54" s="223">
        <v>27400</v>
      </c>
      <c r="F54" s="223">
        <v>31</v>
      </c>
      <c r="G54" s="223">
        <v>849400</v>
      </c>
    </row>
    <row r="55" spans="2:7">
      <c r="B55" s="216">
        <v>44562</v>
      </c>
      <c r="C55" s="222" t="s">
        <v>3741</v>
      </c>
      <c r="D55" s="222" t="s">
        <v>3742</v>
      </c>
      <c r="E55" s="223">
        <v>12890</v>
      </c>
      <c r="F55" s="223">
        <v>33</v>
      </c>
      <c r="G55" s="223">
        <v>425370</v>
      </c>
    </row>
    <row r="56" spans="2:7">
      <c r="B56" s="216">
        <v>44562</v>
      </c>
      <c r="C56" s="222" t="s">
        <v>3699</v>
      </c>
      <c r="D56" s="222" t="s">
        <v>3700</v>
      </c>
      <c r="E56" s="223">
        <v>28240</v>
      </c>
      <c r="F56" s="223">
        <v>34</v>
      </c>
      <c r="G56" s="223">
        <v>960160</v>
      </c>
    </row>
    <row r="57" spans="2:7">
      <c r="B57" s="216">
        <v>44562</v>
      </c>
      <c r="C57" s="222" t="s">
        <v>3691</v>
      </c>
      <c r="D57" s="222" t="s">
        <v>3692</v>
      </c>
      <c r="E57" s="223">
        <v>30300</v>
      </c>
      <c r="F57" s="223">
        <v>34</v>
      </c>
      <c r="G57" s="223">
        <v>1030200</v>
      </c>
    </row>
    <row r="58" spans="2:7">
      <c r="B58" s="216">
        <v>44562</v>
      </c>
      <c r="C58" s="222" t="s">
        <v>3721</v>
      </c>
      <c r="D58" s="222" t="s">
        <v>3722</v>
      </c>
      <c r="E58" s="223">
        <v>71600</v>
      </c>
      <c r="F58" s="223">
        <v>34</v>
      </c>
      <c r="G58" s="223">
        <v>2434400</v>
      </c>
    </row>
    <row r="59" spans="2:7">
      <c r="B59" s="216">
        <v>44562</v>
      </c>
      <c r="C59" s="222" t="s">
        <v>3785</v>
      </c>
      <c r="D59" s="222" t="s">
        <v>3786</v>
      </c>
      <c r="E59" s="223">
        <v>6500</v>
      </c>
      <c r="F59" s="223">
        <v>35</v>
      </c>
      <c r="G59" s="223">
        <v>227500</v>
      </c>
    </row>
    <row r="60" spans="2:7">
      <c r="B60" s="216">
        <v>44562</v>
      </c>
      <c r="C60" s="222" t="s">
        <v>3711</v>
      </c>
      <c r="D60" s="222" t="s">
        <v>3712</v>
      </c>
      <c r="E60" s="223">
        <v>32700</v>
      </c>
      <c r="F60" s="223">
        <v>35</v>
      </c>
      <c r="G60" s="223">
        <v>1144500</v>
      </c>
    </row>
    <row r="61" spans="2:7">
      <c r="B61" s="216">
        <v>44562</v>
      </c>
      <c r="C61" s="222" t="s">
        <v>3773</v>
      </c>
      <c r="D61" s="222" t="s">
        <v>3774</v>
      </c>
      <c r="E61" s="223">
        <v>38700</v>
      </c>
      <c r="F61" s="223">
        <v>35</v>
      </c>
      <c r="G61" s="223">
        <v>1354500</v>
      </c>
    </row>
    <row r="62" spans="2:7">
      <c r="B62" s="216">
        <v>44562</v>
      </c>
      <c r="C62" s="222" t="s">
        <v>3813</v>
      </c>
      <c r="D62" s="222" t="s">
        <v>3814</v>
      </c>
      <c r="E62" s="223">
        <v>27400</v>
      </c>
      <c r="F62" s="223">
        <v>36</v>
      </c>
      <c r="G62" s="223">
        <v>986400</v>
      </c>
    </row>
    <row r="63" spans="2:7">
      <c r="B63" s="216">
        <v>44562</v>
      </c>
      <c r="C63" s="222" t="s">
        <v>3793</v>
      </c>
      <c r="D63" s="222" t="s">
        <v>3794</v>
      </c>
      <c r="E63" s="223">
        <v>27400</v>
      </c>
      <c r="F63" s="223">
        <v>37</v>
      </c>
      <c r="G63" s="223">
        <v>1013800</v>
      </c>
    </row>
    <row r="64" spans="2:7">
      <c r="B64" s="216">
        <v>44562</v>
      </c>
      <c r="C64" s="222" t="s">
        <v>3733</v>
      </c>
      <c r="D64" s="222" t="s">
        <v>3734</v>
      </c>
      <c r="E64" s="223">
        <v>56260</v>
      </c>
      <c r="F64" s="223">
        <v>37</v>
      </c>
      <c r="G64" s="223">
        <v>2081620</v>
      </c>
    </row>
    <row r="65" spans="2:7">
      <c r="B65" s="216">
        <v>44562</v>
      </c>
      <c r="C65" s="222" t="s">
        <v>3745</v>
      </c>
      <c r="D65" s="222" t="s">
        <v>3746</v>
      </c>
      <c r="E65" s="223">
        <v>87030</v>
      </c>
      <c r="F65" s="223">
        <v>37</v>
      </c>
      <c r="G65" s="223">
        <v>3220110</v>
      </c>
    </row>
    <row r="66" spans="2:7">
      <c r="B66" s="216">
        <v>44562</v>
      </c>
      <c r="C66" s="222" t="s">
        <v>3665</v>
      </c>
      <c r="D66" s="222" t="s">
        <v>3666</v>
      </c>
      <c r="E66" s="223">
        <v>3510</v>
      </c>
      <c r="F66" s="223">
        <v>38</v>
      </c>
      <c r="G66" s="223">
        <v>133380</v>
      </c>
    </row>
    <row r="67" spans="2:7">
      <c r="B67" s="216">
        <v>44562</v>
      </c>
      <c r="C67" s="222" t="s">
        <v>3679</v>
      </c>
      <c r="D67" s="222" t="s">
        <v>3680</v>
      </c>
      <c r="E67" s="223">
        <v>15000</v>
      </c>
      <c r="F67" s="223">
        <v>38</v>
      </c>
      <c r="G67" s="223">
        <v>570000</v>
      </c>
    </row>
    <row r="68" spans="2:7">
      <c r="B68" s="216">
        <v>44562</v>
      </c>
      <c r="C68" s="222" t="s">
        <v>3787</v>
      </c>
      <c r="D68" s="222" t="s">
        <v>3788</v>
      </c>
      <c r="E68" s="223">
        <v>32400</v>
      </c>
      <c r="F68" s="223">
        <v>38</v>
      </c>
      <c r="G68" s="223">
        <v>1231200</v>
      </c>
    </row>
    <row r="69" spans="2:7">
      <c r="B69" s="216">
        <v>44562</v>
      </c>
      <c r="C69" s="222" t="s">
        <v>3723</v>
      </c>
      <c r="D69" s="222" t="s">
        <v>3724</v>
      </c>
      <c r="E69" s="223">
        <v>22530</v>
      </c>
      <c r="F69" s="223">
        <v>39</v>
      </c>
      <c r="G69" s="223">
        <v>878670</v>
      </c>
    </row>
    <row r="70" spans="2:7">
      <c r="B70" s="216">
        <v>44562</v>
      </c>
      <c r="C70" s="222" t="s">
        <v>3683</v>
      </c>
      <c r="D70" s="222" t="s">
        <v>3684</v>
      </c>
      <c r="E70" s="223">
        <v>12900</v>
      </c>
      <c r="F70" s="223">
        <v>40</v>
      </c>
      <c r="G70" s="223">
        <v>516000</v>
      </c>
    </row>
    <row r="71" spans="2:7">
      <c r="B71" s="216">
        <v>44562</v>
      </c>
      <c r="C71" s="222" t="s">
        <v>3671</v>
      </c>
      <c r="D71" s="222" t="s">
        <v>3672</v>
      </c>
      <c r="E71" s="223">
        <v>21700</v>
      </c>
      <c r="F71" s="223">
        <v>40</v>
      </c>
      <c r="G71" s="223">
        <v>868000</v>
      </c>
    </row>
    <row r="72" spans="2:7">
      <c r="B72" s="216">
        <v>44562</v>
      </c>
      <c r="C72" s="222" t="s">
        <v>3799</v>
      </c>
      <c r="D72" s="222" t="s">
        <v>3800</v>
      </c>
      <c r="E72" s="223">
        <v>27400</v>
      </c>
      <c r="F72" s="223">
        <v>40</v>
      </c>
      <c r="G72" s="223">
        <v>1096000</v>
      </c>
    </row>
    <row r="73" spans="2:7">
      <c r="B73" s="216">
        <v>44562</v>
      </c>
      <c r="C73" s="222" t="s">
        <v>3693</v>
      </c>
      <c r="D73" s="222" t="s">
        <v>3694</v>
      </c>
      <c r="E73" s="223">
        <v>31580</v>
      </c>
      <c r="F73" s="223">
        <v>40</v>
      </c>
      <c r="G73" s="223">
        <v>1263200</v>
      </c>
    </row>
    <row r="74" spans="2:7">
      <c r="B74" s="216">
        <v>44562</v>
      </c>
      <c r="C74" s="222" t="s">
        <v>3677</v>
      </c>
      <c r="D74" s="222" t="s">
        <v>3678</v>
      </c>
      <c r="E74" s="223">
        <v>22900</v>
      </c>
      <c r="F74" s="223">
        <v>41</v>
      </c>
      <c r="G74" s="223">
        <v>938900</v>
      </c>
    </row>
    <row r="75" spans="2:7">
      <c r="B75" s="216">
        <v>44562</v>
      </c>
      <c r="C75" s="222" t="s">
        <v>3697</v>
      </c>
      <c r="D75" s="222" t="s">
        <v>3698</v>
      </c>
      <c r="E75" s="223">
        <v>28240</v>
      </c>
      <c r="F75" s="223">
        <v>41</v>
      </c>
      <c r="G75" s="223">
        <v>1157840</v>
      </c>
    </row>
    <row r="76" spans="2:7">
      <c r="B76" s="216">
        <v>44562</v>
      </c>
      <c r="C76" s="222" t="s">
        <v>3761</v>
      </c>
      <c r="D76" s="222" t="s">
        <v>3762</v>
      </c>
      <c r="E76" s="223">
        <v>30020</v>
      </c>
      <c r="F76" s="223">
        <v>41</v>
      </c>
      <c r="G76" s="223">
        <v>1230820</v>
      </c>
    </row>
    <row r="77" spans="2:7">
      <c r="B77" s="216">
        <v>44562</v>
      </c>
      <c r="C77" s="222" t="s">
        <v>3675</v>
      </c>
      <c r="D77" s="222" t="s">
        <v>3676</v>
      </c>
      <c r="E77" s="223">
        <v>5000</v>
      </c>
      <c r="F77" s="223">
        <v>42</v>
      </c>
      <c r="G77" s="223">
        <v>210000</v>
      </c>
    </row>
    <row r="78" spans="2:7">
      <c r="B78" s="216">
        <v>44562</v>
      </c>
      <c r="C78" s="222" t="s">
        <v>3705</v>
      </c>
      <c r="D78" s="222" t="s">
        <v>3706</v>
      </c>
      <c r="E78" s="223">
        <v>162330</v>
      </c>
      <c r="F78" s="223">
        <v>42</v>
      </c>
      <c r="G78" s="223">
        <v>6817860</v>
      </c>
    </row>
    <row r="79" spans="2:7">
      <c r="B79" s="216">
        <v>44562</v>
      </c>
      <c r="C79" s="222" t="s">
        <v>3735</v>
      </c>
      <c r="D79" s="222" t="s">
        <v>3736</v>
      </c>
      <c r="E79" s="223">
        <v>19900</v>
      </c>
      <c r="F79" s="223">
        <v>43</v>
      </c>
      <c r="G79" s="223">
        <v>855700</v>
      </c>
    </row>
    <row r="80" spans="2:7">
      <c r="B80" s="216">
        <v>44562</v>
      </c>
      <c r="C80" s="222" t="s">
        <v>3767</v>
      </c>
      <c r="D80" s="222" t="s">
        <v>3768</v>
      </c>
      <c r="E80" s="223">
        <v>4470</v>
      </c>
      <c r="F80" s="223">
        <v>45</v>
      </c>
      <c r="G80" s="223">
        <v>201150</v>
      </c>
    </row>
    <row r="81" spans="2:7">
      <c r="B81" s="216">
        <v>44562</v>
      </c>
      <c r="C81" s="222" t="s">
        <v>3739</v>
      </c>
      <c r="D81" s="222" t="s">
        <v>3740</v>
      </c>
      <c r="E81" s="223">
        <v>4330</v>
      </c>
      <c r="F81" s="223">
        <v>46</v>
      </c>
      <c r="G81" s="223">
        <v>199180</v>
      </c>
    </row>
    <row r="82" spans="2:7">
      <c r="B82" s="216">
        <v>44562</v>
      </c>
      <c r="C82" s="222" t="s">
        <v>3757</v>
      </c>
      <c r="D82" s="222" t="s">
        <v>3758</v>
      </c>
      <c r="E82" s="223">
        <v>24900</v>
      </c>
      <c r="F82" s="223">
        <v>46</v>
      </c>
      <c r="G82" s="223">
        <v>1145400</v>
      </c>
    </row>
    <row r="83" spans="2:7">
      <c r="B83" s="216">
        <v>44562</v>
      </c>
      <c r="C83" s="222" t="s">
        <v>3717</v>
      </c>
      <c r="D83" s="222" t="s">
        <v>3718</v>
      </c>
      <c r="E83" s="223">
        <v>22530</v>
      </c>
      <c r="F83" s="223">
        <v>48</v>
      </c>
      <c r="G83" s="223">
        <v>1081440</v>
      </c>
    </row>
    <row r="84" spans="2:7">
      <c r="B84" s="216">
        <v>44562</v>
      </c>
      <c r="C84" s="222" t="s">
        <v>3737</v>
      </c>
      <c r="D84" s="222" t="s">
        <v>3738</v>
      </c>
      <c r="E84" s="223">
        <v>4000</v>
      </c>
      <c r="F84" s="223">
        <v>49</v>
      </c>
      <c r="G84" s="223">
        <v>196000</v>
      </c>
    </row>
    <row r="85" spans="2:7">
      <c r="B85" s="216">
        <v>44562</v>
      </c>
      <c r="C85" s="222" t="s">
        <v>3667</v>
      </c>
      <c r="D85" s="222" t="s">
        <v>3668</v>
      </c>
      <c r="E85" s="223">
        <v>21700</v>
      </c>
      <c r="F85" s="223">
        <v>49</v>
      </c>
      <c r="G85" s="223">
        <v>1063300</v>
      </c>
    </row>
    <row r="86" spans="2:7">
      <c r="B86" s="216">
        <v>44562</v>
      </c>
      <c r="C86" s="222" t="s">
        <v>3713</v>
      </c>
      <c r="D86" s="222" t="s">
        <v>3714</v>
      </c>
      <c r="E86" s="223">
        <v>26660</v>
      </c>
      <c r="F86" s="223">
        <v>49</v>
      </c>
      <c r="G86" s="223">
        <v>1306340</v>
      </c>
    </row>
    <row r="87" spans="2:7">
      <c r="B87" s="216">
        <v>44562</v>
      </c>
      <c r="C87" s="222" t="s">
        <v>3805</v>
      </c>
      <c r="D87" s="222" t="s">
        <v>3806</v>
      </c>
      <c r="E87" s="223">
        <v>27400</v>
      </c>
      <c r="F87" s="223">
        <v>49</v>
      </c>
      <c r="G87" s="223">
        <v>1342600</v>
      </c>
    </row>
    <row r="88" spans="2:7">
      <c r="B88" s="216">
        <v>44563</v>
      </c>
      <c r="C88" s="222" t="s">
        <v>3881</v>
      </c>
      <c r="D88" s="222" t="s">
        <v>3882</v>
      </c>
      <c r="E88" s="223">
        <v>56000</v>
      </c>
      <c r="F88" s="223">
        <v>5</v>
      </c>
      <c r="G88" s="223">
        <v>280000</v>
      </c>
    </row>
    <row r="89" spans="2:7">
      <c r="B89" s="216">
        <v>44563</v>
      </c>
      <c r="C89" s="222" t="s">
        <v>3919</v>
      </c>
      <c r="D89" s="222" t="s">
        <v>3920</v>
      </c>
      <c r="E89" s="223">
        <v>24000</v>
      </c>
      <c r="F89" s="223">
        <v>6</v>
      </c>
      <c r="G89" s="223">
        <v>144000</v>
      </c>
    </row>
    <row r="90" spans="2:7">
      <c r="B90" s="216">
        <v>44563</v>
      </c>
      <c r="C90" s="222" t="s">
        <v>3925</v>
      </c>
      <c r="D90" s="222" t="s">
        <v>3926</v>
      </c>
      <c r="E90" s="223">
        <v>39680</v>
      </c>
      <c r="F90" s="223">
        <v>6</v>
      </c>
      <c r="G90" s="223">
        <v>238080</v>
      </c>
    </row>
    <row r="91" spans="2:7">
      <c r="B91" s="216">
        <v>44563</v>
      </c>
      <c r="C91" s="222" t="s">
        <v>3869</v>
      </c>
      <c r="D91" s="222" t="s">
        <v>3870</v>
      </c>
      <c r="E91" s="223">
        <v>54200</v>
      </c>
      <c r="F91" s="223">
        <v>6</v>
      </c>
      <c r="G91" s="223">
        <v>325200</v>
      </c>
    </row>
    <row r="92" spans="2:7">
      <c r="B92" s="216">
        <v>44563</v>
      </c>
      <c r="C92" s="222" t="s">
        <v>3931</v>
      </c>
      <c r="D92" s="222" t="s">
        <v>3932</v>
      </c>
      <c r="E92" s="223">
        <v>83470</v>
      </c>
      <c r="F92" s="223">
        <v>6</v>
      </c>
      <c r="G92" s="223">
        <v>500820</v>
      </c>
    </row>
    <row r="93" spans="2:7">
      <c r="B93" s="216">
        <v>44563</v>
      </c>
      <c r="C93" s="222" t="s">
        <v>3879</v>
      </c>
      <c r="D93" s="222" t="s">
        <v>3880</v>
      </c>
      <c r="E93" s="223">
        <v>13200</v>
      </c>
      <c r="F93" s="223">
        <v>7</v>
      </c>
      <c r="G93" s="223">
        <v>92400</v>
      </c>
    </row>
    <row r="94" spans="2:7">
      <c r="B94" s="216">
        <v>44563</v>
      </c>
      <c r="C94" s="222" t="s">
        <v>3835</v>
      </c>
      <c r="D94" s="222" t="s">
        <v>3836</v>
      </c>
      <c r="E94" s="223">
        <v>13900</v>
      </c>
      <c r="F94" s="223">
        <v>7</v>
      </c>
      <c r="G94" s="223">
        <v>97300</v>
      </c>
    </row>
    <row r="95" spans="2:7">
      <c r="B95" s="216">
        <v>44563</v>
      </c>
      <c r="C95" s="222" t="s">
        <v>3885</v>
      </c>
      <c r="D95" s="222" t="s">
        <v>3886</v>
      </c>
      <c r="E95" s="223">
        <v>14400</v>
      </c>
      <c r="F95" s="223">
        <v>8</v>
      </c>
      <c r="G95" s="223">
        <v>115200</v>
      </c>
    </row>
    <row r="96" spans="2:7">
      <c r="B96" s="216">
        <v>44563</v>
      </c>
      <c r="C96" s="222" t="s">
        <v>3901</v>
      </c>
      <c r="D96" s="222" t="s">
        <v>3902</v>
      </c>
      <c r="E96" s="223">
        <v>27940</v>
      </c>
      <c r="F96" s="223">
        <v>8</v>
      </c>
      <c r="G96" s="223">
        <v>223520</v>
      </c>
    </row>
    <row r="97" spans="2:7">
      <c r="B97" s="216">
        <v>44563</v>
      </c>
      <c r="C97" s="222" t="s">
        <v>3831</v>
      </c>
      <c r="D97" s="222" t="s">
        <v>3832</v>
      </c>
      <c r="E97" s="223">
        <v>5200</v>
      </c>
      <c r="F97" s="223">
        <v>9</v>
      </c>
      <c r="G97" s="223">
        <v>46800</v>
      </c>
    </row>
    <row r="98" spans="2:7">
      <c r="B98" s="216">
        <v>44563</v>
      </c>
      <c r="C98" s="222" t="s">
        <v>3825</v>
      </c>
      <c r="D98" s="222" t="s">
        <v>3826</v>
      </c>
      <c r="E98" s="223">
        <v>28100</v>
      </c>
      <c r="F98" s="223">
        <v>9</v>
      </c>
      <c r="G98" s="223">
        <v>252900</v>
      </c>
    </row>
    <row r="99" spans="2:7">
      <c r="B99" s="216">
        <v>44563</v>
      </c>
      <c r="C99" s="222" t="s">
        <v>3891</v>
      </c>
      <c r="D99" s="222" t="s">
        <v>3892</v>
      </c>
      <c r="E99" s="223">
        <v>42650</v>
      </c>
      <c r="F99" s="223">
        <v>10</v>
      </c>
      <c r="G99" s="223">
        <v>426500</v>
      </c>
    </row>
    <row r="100" spans="2:7">
      <c r="B100" s="216">
        <v>44563</v>
      </c>
      <c r="C100" s="222" t="s">
        <v>3849</v>
      </c>
      <c r="D100" s="222" t="s">
        <v>3850</v>
      </c>
      <c r="E100" s="223">
        <v>55000</v>
      </c>
      <c r="F100" s="223">
        <v>10</v>
      </c>
      <c r="G100" s="223">
        <v>550000</v>
      </c>
    </row>
    <row r="101" spans="2:7">
      <c r="B101" s="216">
        <v>44563</v>
      </c>
      <c r="C101" s="222" t="s">
        <v>3907</v>
      </c>
      <c r="D101" s="222" t="s">
        <v>3908</v>
      </c>
      <c r="E101" s="223">
        <v>9740</v>
      </c>
      <c r="F101" s="223">
        <v>11</v>
      </c>
      <c r="G101" s="223">
        <v>107140</v>
      </c>
    </row>
    <row r="102" spans="2:7">
      <c r="B102" s="216">
        <v>44563</v>
      </c>
      <c r="C102" s="222" t="s">
        <v>3929</v>
      </c>
      <c r="D102" s="222" t="s">
        <v>3930</v>
      </c>
      <c r="E102" s="223">
        <v>39680</v>
      </c>
      <c r="F102" s="223">
        <v>11</v>
      </c>
      <c r="G102" s="223">
        <v>436480</v>
      </c>
    </row>
    <row r="103" spans="2:7">
      <c r="B103" s="216">
        <v>44563</v>
      </c>
      <c r="C103" s="222" t="s">
        <v>3865</v>
      </c>
      <c r="D103" s="222" t="s">
        <v>3866</v>
      </c>
      <c r="E103" s="223">
        <v>54200</v>
      </c>
      <c r="F103" s="223">
        <v>14</v>
      </c>
      <c r="G103" s="223">
        <v>758800</v>
      </c>
    </row>
    <row r="104" spans="2:7">
      <c r="B104" s="216">
        <v>44563</v>
      </c>
      <c r="C104" s="222" t="s">
        <v>3903</v>
      </c>
      <c r="D104" s="222" t="s">
        <v>3904</v>
      </c>
      <c r="E104" s="223">
        <v>11900</v>
      </c>
      <c r="F104" s="223">
        <v>15</v>
      </c>
      <c r="G104" s="223">
        <v>178500</v>
      </c>
    </row>
    <row r="105" spans="2:7">
      <c r="B105" s="216">
        <v>44563</v>
      </c>
      <c r="C105" s="222" t="s">
        <v>3883</v>
      </c>
      <c r="D105" s="222" t="s">
        <v>3884</v>
      </c>
      <c r="E105" s="223">
        <v>12900</v>
      </c>
      <c r="F105" s="223">
        <v>15</v>
      </c>
      <c r="G105" s="223">
        <v>193500</v>
      </c>
    </row>
    <row r="106" spans="2:7">
      <c r="B106" s="216">
        <v>44563</v>
      </c>
      <c r="C106" s="222" t="s">
        <v>3915</v>
      </c>
      <c r="D106" s="222" t="s">
        <v>3916</v>
      </c>
      <c r="E106" s="223">
        <v>24500</v>
      </c>
      <c r="F106" s="223">
        <v>15</v>
      </c>
      <c r="G106" s="223">
        <v>367500</v>
      </c>
    </row>
    <row r="107" spans="2:7">
      <c r="B107" s="216">
        <v>44563</v>
      </c>
      <c r="C107" s="222" t="s">
        <v>3819</v>
      </c>
      <c r="D107" s="222" t="s">
        <v>3820</v>
      </c>
      <c r="E107" s="223">
        <v>39100</v>
      </c>
      <c r="F107" s="223">
        <v>16</v>
      </c>
      <c r="G107" s="223">
        <v>625600</v>
      </c>
    </row>
    <row r="108" spans="2:7">
      <c r="B108" s="216">
        <v>44563</v>
      </c>
      <c r="C108" s="222" t="s">
        <v>3851</v>
      </c>
      <c r="D108" s="222" t="s">
        <v>3852</v>
      </c>
      <c r="E108" s="223">
        <v>44800</v>
      </c>
      <c r="F108" s="223">
        <v>16</v>
      </c>
      <c r="G108" s="223">
        <v>716800</v>
      </c>
    </row>
    <row r="109" spans="2:7">
      <c r="B109" s="216">
        <v>44563</v>
      </c>
      <c r="C109" s="222" t="s">
        <v>3663</v>
      </c>
      <c r="D109" s="222" t="s">
        <v>3664</v>
      </c>
      <c r="E109" s="223">
        <v>21600</v>
      </c>
      <c r="F109" s="223">
        <v>17</v>
      </c>
      <c r="G109" s="223">
        <v>367200</v>
      </c>
    </row>
    <row r="110" spans="2:7">
      <c r="B110" s="216">
        <v>44563</v>
      </c>
      <c r="C110" s="222" t="s">
        <v>3923</v>
      </c>
      <c r="D110" s="222" t="s">
        <v>3924</v>
      </c>
      <c r="E110" s="223">
        <v>39680</v>
      </c>
      <c r="F110" s="223">
        <v>19</v>
      </c>
      <c r="G110" s="223">
        <v>753920</v>
      </c>
    </row>
    <row r="111" spans="2:7">
      <c r="B111" s="216">
        <v>44563</v>
      </c>
      <c r="C111" s="222" t="s">
        <v>3895</v>
      </c>
      <c r="D111" s="222" t="s">
        <v>3896</v>
      </c>
      <c r="E111" s="223">
        <v>21070</v>
      </c>
      <c r="F111" s="223">
        <v>21</v>
      </c>
      <c r="G111" s="223">
        <v>442470</v>
      </c>
    </row>
    <row r="112" spans="2:7">
      <c r="B112" s="216">
        <v>44563</v>
      </c>
      <c r="C112" s="222" t="s">
        <v>3887</v>
      </c>
      <c r="D112" s="222" t="s">
        <v>3888</v>
      </c>
      <c r="E112" s="223">
        <v>38120</v>
      </c>
      <c r="F112" s="223">
        <v>24</v>
      </c>
      <c r="G112" s="223">
        <v>914880</v>
      </c>
    </row>
    <row r="113" spans="2:7">
      <c r="B113" s="216">
        <v>44563</v>
      </c>
      <c r="C113" s="222" t="s">
        <v>3909</v>
      </c>
      <c r="D113" s="222" t="s">
        <v>3910</v>
      </c>
      <c r="E113" s="223">
        <v>51820</v>
      </c>
      <c r="F113" s="223">
        <v>25</v>
      </c>
      <c r="G113" s="223">
        <v>1295500</v>
      </c>
    </row>
    <row r="114" spans="2:7">
      <c r="B114" s="216">
        <v>44563</v>
      </c>
      <c r="C114" s="222" t="s">
        <v>3861</v>
      </c>
      <c r="D114" s="222" t="s">
        <v>3862</v>
      </c>
      <c r="E114" s="223">
        <v>65000</v>
      </c>
      <c r="F114" s="223">
        <v>25</v>
      </c>
      <c r="G114" s="223">
        <v>1625000</v>
      </c>
    </row>
    <row r="115" spans="2:7">
      <c r="B115" s="216">
        <v>44563</v>
      </c>
      <c r="C115" s="222" t="s">
        <v>3841</v>
      </c>
      <c r="D115" s="222" t="s">
        <v>3842</v>
      </c>
      <c r="E115" s="223">
        <v>30340</v>
      </c>
      <c r="F115" s="223">
        <v>27</v>
      </c>
      <c r="G115" s="223">
        <v>819180</v>
      </c>
    </row>
    <row r="116" spans="2:7">
      <c r="B116" s="216">
        <v>44563</v>
      </c>
      <c r="C116" s="222" t="s">
        <v>3867</v>
      </c>
      <c r="D116" s="222" t="s">
        <v>3868</v>
      </c>
      <c r="E116" s="223">
        <v>54200</v>
      </c>
      <c r="F116" s="223">
        <v>27</v>
      </c>
      <c r="G116" s="223">
        <v>1463400</v>
      </c>
    </row>
    <row r="117" spans="2:7">
      <c r="B117" s="216">
        <v>44563</v>
      </c>
      <c r="C117" s="222" t="s">
        <v>3857</v>
      </c>
      <c r="D117" s="222" t="s">
        <v>3858</v>
      </c>
      <c r="E117" s="223">
        <v>12900</v>
      </c>
      <c r="F117" s="223">
        <v>28</v>
      </c>
      <c r="G117" s="223">
        <v>361200</v>
      </c>
    </row>
    <row r="118" spans="2:7">
      <c r="B118" s="216">
        <v>44563</v>
      </c>
      <c r="C118" s="222" t="s">
        <v>3899</v>
      </c>
      <c r="D118" s="222" t="s">
        <v>3900</v>
      </c>
      <c r="E118" s="223">
        <v>27900</v>
      </c>
      <c r="F118" s="223">
        <v>28</v>
      </c>
      <c r="G118" s="223">
        <v>781200</v>
      </c>
    </row>
    <row r="119" spans="2:7">
      <c r="B119" s="216">
        <v>44563</v>
      </c>
      <c r="C119" s="222" t="s">
        <v>3921</v>
      </c>
      <c r="D119" s="222" t="s">
        <v>3922</v>
      </c>
      <c r="E119" s="223">
        <v>39680</v>
      </c>
      <c r="F119" s="223">
        <v>28</v>
      </c>
      <c r="G119" s="223">
        <v>1111040</v>
      </c>
    </row>
    <row r="120" spans="2:7">
      <c r="B120" s="216">
        <v>44563</v>
      </c>
      <c r="C120" s="222" t="s">
        <v>3821</v>
      </c>
      <c r="D120" s="222" t="s">
        <v>3822</v>
      </c>
      <c r="E120" s="223">
        <v>44100</v>
      </c>
      <c r="F120" s="223">
        <v>28</v>
      </c>
      <c r="G120" s="223">
        <v>1234800</v>
      </c>
    </row>
    <row r="121" spans="2:7">
      <c r="B121" s="216">
        <v>44563</v>
      </c>
      <c r="C121" s="222" t="s">
        <v>3871</v>
      </c>
      <c r="D121" s="222" t="s">
        <v>3872</v>
      </c>
      <c r="E121" s="223">
        <v>54200</v>
      </c>
      <c r="F121" s="223">
        <v>28</v>
      </c>
      <c r="G121" s="223">
        <v>1517600</v>
      </c>
    </row>
    <row r="122" spans="2:7">
      <c r="B122" s="216">
        <v>44563</v>
      </c>
      <c r="C122" s="222" t="s">
        <v>3913</v>
      </c>
      <c r="D122" s="222" t="s">
        <v>3914</v>
      </c>
      <c r="E122" s="223">
        <v>32870</v>
      </c>
      <c r="F122" s="223">
        <v>29</v>
      </c>
      <c r="G122" s="223">
        <v>953230</v>
      </c>
    </row>
    <row r="123" spans="2:7">
      <c r="B123" s="216">
        <v>44563</v>
      </c>
      <c r="C123" s="222" t="s">
        <v>3897</v>
      </c>
      <c r="D123" s="222" t="s">
        <v>3898</v>
      </c>
      <c r="E123" s="223">
        <v>32900</v>
      </c>
      <c r="F123" s="223">
        <v>29</v>
      </c>
      <c r="G123" s="223">
        <v>954100</v>
      </c>
    </row>
    <row r="124" spans="2:7">
      <c r="B124" s="216">
        <v>44563</v>
      </c>
      <c r="C124" s="222" t="s">
        <v>3875</v>
      </c>
      <c r="D124" s="222" t="s">
        <v>3876</v>
      </c>
      <c r="E124" s="223">
        <v>25320</v>
      </c>
      <c r="F124" s="223">
        <v>30</v>
      </c>
      <c r="G124" s="223">
        <v>759600</v>
      </c>
    </row>
    <row r="125" spans="2:7">
      <c r="B125" s="216">
        <v>44563</v>
      </c>
      <c r="C125" s="222" t="s">
        <v>3863</v>
      </c>
      <c r="D125" s="222" t="s">
        <v>3864</v>
      </c>
      <c r="E125" s="223">
        <v>38040</v>
      </c>
      <c r="F125" s="223">
        <v>30</v>
      </c>
      <c r="G125" s="223">
        <v>1141200</v>
      </c>
    </row>
    <row r="126" spans="2:7">
      <c r="B126" s="216">
        <v>44563</v>
      </c>
      <c r="C126" s="222" t="s">
        <v>3859</v>
      </c>
      <c r="D126" s="222" t="s">
        <v>3860</v>
      </c>
      <c r="E126" s="223">
        <v>15000</v>
      </c>
      <c r="F126" s="223">
        <v>31</v>
      </c>
      <c r="G126" s="223">
        <v>465000</v>
      </c>
    </row>
    <row r="127" spans="2:7">
      <c r="B127" s="216">
        <v>44563</v>
      </c>
      <c r="C127" s="222" t="s">
        <v>3873</v>
      </c>
      <c r="D127" s="222" t="s">
        <v>3874</v>
      </c>
      <c r="E127" s="223">
        <v>54200</v>
      </c>
      <c r="F127" s="223">
        <v>35</v>
      </c>
      <c r="G127" s="223">
        <v>1897000</v>
      </c>
    </row>
    <row r="128" spans="2:7">
      <c r="B128" s="216">
        <v>44563</v>
      </c>
      <c r="C128" s="222" t="s">
        <v>3837</v>
      </c>
      <c r="D128" s="222" t="s">
        <v>3838</v>
      </c>
      <c r="E128" s="223">
        <v>14630</v>
      </c>
      <c r="F128" s="223">
        <v>36</v>
      </c>
      <c r="G128" s="223">
        <v>526680</v>
      </c>
    </row>
    <row r="129" spans="2:7">
      <c r="B129" s="216">
        <v>44563</v>
      </c>
      <c r="C129" s="222" t="s">
        <v>3815</v>
      </c>
      <c r="D129" s="222" t="s">
        <v>3816</v>
      </c>
      <c r="E129" s="223">
        <v>70000</v>
      </c>
      <c r="F129" s="223">
        <v>36</v>
      </c>
      <c r="G129" s="223">
        <v>2520000</v>
      </c>
    </row>
    <row r="130" spans="2:7">
      <c r="B130" s="216">
        <v>44563</v>
      </c>
      <c r="C130" s="222" t="s">
        <v>3843</v>
      </c>
      <c r="D130" s="222" t="s">
        <v>3844</v>
      </c>
      <c r="E130" s="223">
        <v>36900</v>
      </c>
      <c r="F130" s="223">
        <v>37</v>
      </c>
      <c r="G130" s="223">
        <v>1365300</v>
      </c>
    </row>
    <row r="131" spans="2:7">
      <c r="B131" s="216">
        <v>44563</v>
      </c>
      <c r="C131" s="222" t="s">
        <v>3889</v>
      </c>
      <c r="D131" s="222" t="s">
        <v>3890</v>
      </c>
      <c r="E131" s="223">
        <v>38120</v>
      </c>
      <c r="F131" s="223">
        <v>37</v>
      </c>
      <c r="G131" s="223">
        <v>1410440</v>
      </c>
    </row>
    <row r="132" spans="2:7">
      <c r="B132" s="216">
        <v>44563</v>
      </c>
      <c r="C132" s="222" t="s">
        <v>3817</v>
      </c>
      <c r="D132" s="222" t="s">
        <v>3818</v>
      </c>
      <c r="E132" s="223">
        <v>27400</v>
      </c>
      <c r="F132" s="223">
        <v>38</v>
      </c>
      <c r="G132" s="223">
        <v>1041200</v>
      </c>
    </row>
    <row r="133" spans="2:7">
      <c r="B133" s="216">
        <v>44563</v>
      </c>
      <c r="C133" s="222" t="s">
        <v>3855</v>
      </c>
      <c r="D133" s="222" t="s">
        <v>3856</v>
      </c>
      <c r="E133" s="223">
        <v>15900</v>
      </c>
      <c r="F133" s="223">
        <v>41</v>
      </c>
      <c r="G133" s="223">
        <v>651900</v>
      </c>
    </row>
    <row r="134" spans="2:7">
      <c r="B134" s="216">
        <v>44563</v>
      </c>
      <c r="C134" s="222" t="s">
        <v>3823</v>
      </c>
      <c r="D134" s="222" t="s">
        <v>3824</v>
      </c>
      <c r="E134" s="223">
        <v>20200</v>
      </c>
      <c r="F134" s="223">
        <v>41</v>
      </c>
      <c r="G134" s="223">
        <v>828200</v>
      </c>
    </row>
    <row r="135" spans="2:7">
      <c r="B135" s="216">
        <v>44563</v>
      </c>
      <c r="C135" s="222" t="s">
        <v>3847</v>
      </c>
      <c r="D135" s="222" t="s">
        <v>3848</v>
      </c>
      <c r="E135" s="223">
        <v>27620</v>
      </c>
      <c r="F135" s="223">
        <v>41</v>
      </c>
      <c r="G135" s="223">
        <v>1132420</v>
      </c>
    </row>
    <row r="136" spans="2:7">
      <c r="B136" s="216">
        <v>44563</v>
      </c>
      <c r="C136" s="222" t="s">
        <v>3877</v>
      </c>
      <c r="D136" s="222" t="s">
        <v>3878</v>
      </c>
      <c r="E136" s="223">
        <v>27840</v>
      </c>
      <c r="F136" s="223">
        <v>42</v>
      </c>
      <c r="G136" s="223">
        <v>1169280</v>
      </c>
    </row>
    <row r="137" spans="2:7">
      <c r="B137" s="216">
        <v>44563</v>
      </c>
      <c r="C137" s="222" t="s">
        <v>3927</v>
      </c>
      <c r="D137" s="222" t="s">
        <v>3928</v>
      </c>
      <c r="E137" s="223">
        <v>39680</v>
      </c>
      <c r="F137" s="223">
        <v>42</v>
      </c>
      <c r="G137" s="223">
        <v>1666560</v>
      </c>
    </row>
    <row r="138" spans="2:7">
      <c r="B138" s="216">
        <v>44563</v>
      </c>
      <c r="C138" s="222" t="s">
        <v>3845</v>
      </c>
      <c r="D138" s="222" t="s">
        <v>3846</v>
      </c>
      <c r="E138" s="223">
        <v>40000</v>
      </c>
      <c r="F138" s="223">
        <v>42</v>
      </c>
      <c r="G138" s="223">
        <v>1680000</v>
      </c>
    </row>
    <row r="139" spans="2:7">
      <c r="B139" s="216">
        <v>44563</v>
      </c>
      <c r="C139" s="222" t="s">
        <v>3905</v>
      </c>
      <c r="D139" s="222" t="s">
        <v>3906</v>
      </c>
      <c r="E139" s="223">
        <v>43530</v>
      </c>
      <c r="F139" s="223">
        <v>43</v>
      </c>
      <c r="G139" s="223">
        <v>1871790</v>
      </c>
    </row>
    <row r="140" spans="2:7">
      <c r="B140" s="216">
        <v>44563</v>
      </c>
      <c r="C140" s="222" t="s">
        <v>3661</v>
      </c>
      <c r="D140" s="222" t="s">
        <v>3662</v>
      </c>
      <c r="E140" s="223">
        <v>56600</v>
      </c>
      <c r="F140" s="223">
        <v>43</v>
      </c>
      <c r="G140" s="223">
        <v>2433800</v>
      </c>
    </row>
    <row r="141" spans="2:7">
      <c r="B141" s="216">
        <v>44563</v>
      </c>
      <c r="C141" s="222" t="s">
        <v>3839</v>
      </c>
      <c r="D141" s="222" t="s">
        <v>3840</v>
      </c>
      <c r="E141" s="223">
        <v>30340</v>
      </c>
      <c r="F141" s="223">
        <v>44</v>
      </c>
      <c r="G141" s="223">
        <v>1334960</v>
      </c>
    </row>
    <row r="142" spans="2:7">
      <c r="B142" s="216">
        <v>44563</v>
      </c>
      <c r="C142" s="222" t="s">
        <v>3893</v>
      </c>
      <c r="D142" s="222" t="s">
        <v>3894</v>
      </c>
      <c r="E142" s="223">
        <v>42650</v>
      </c>
      <c r="F142" s="223">
        <v>45</v>
      </c>
      <c r="G142" s="223">
        <v>1919250</v>
      </c>
    </row>
    <row r="143" spans="2:7">
      <c r="B143" s="216">
        <v>44563</v>
      </c>
      <c r="C143" s="222" t="s">
        <v>3917</v>
      </c>
      <c r="D143" s="222" t="s">
        <v>3918</v>
      </c>
      <c r="E143" s="223">
        <v>17600</v>
      </c>
      <c r="F143" s="223">
        <v>47</v>
      </c>
      <c r="G143" s="223">
        <v>827200</v>
      </c>
    </row>
    <row r="144" spans="2:7">
      <c r="B144" s="216">
        <v>44563</v>
      </c>
      <c r="C144" s="222" t="s">
        <v>3827</v>
      </c>
      <c r="D144" s="222" t="s">
        <v>3828</v>
      </c>
      <c r="E144" s="223">
        <v>38280</v>
      </c>
      <c r="F144" s="223">
        <v>47</v>
      </c>
      <c r="G144" s="223">
        <v>1799160</v>
      </c>
    </row>
    <row r="145" spans="2:7">
      <c r="B145" s="216">
        <v>44563</v>
      </c>
      <c r="C145" s="222" t="s">
        <v>3829</v>
      </c>
      <c r="D145" s="222" t="s">
        <v>3830</v>
      </c>
      <c r="E145" s="223">
        <v>47000</v>
      </c>
      <c r="F145" s="223">
        <v>47</v>
      </c>
      <c r="G145" s="223">
        <v>2209000</v>
      </c>
    </row>
    <row r="146" spans="2:7">
      <c r="B146" s="216">
        <v>44563</v>
      </c>
      <c r="C146" s="222" t="s">
        <v>3833</v>
      </c>
      <c r="D146" s="222" t="s">
        <v>3834</v>
      </c>
      <c r="E146" s="223">
        <v>55000</v>
      </c>
      <c r="F146" s="223">
        <v>47</v>
      </c>
      <c r="G146" s="223">
        <v>2585000</v>
      </c>
    </row>
    <row r="147" spans="2:7">
      <c r="B147" s="216">
        <v>44563</v>
      </c>
      <c r="C147" s="222" t="s">
        <v>3911</v>
      </c>
      <c r="D147" s="222" t="s">
        <v>3912</v>
      </c>
      <c r="E147" s="223">
        <v>32870</v>
      </c>
      <c r="F147" s="223">
        <v>48</v>
      </c>
      <c r="G147" s="223">
        <v>1577760</v>
      </c>
    </row>
    <row r="148" spans="2:7">
      <c r="B148" s="216">
        <v>44563</v>
      </c>
      <c r="C148" s="222" t="s">
        <v>3853</v>
      </c>
      <c r="D148" s="222" t="s">
        <v>3854</v>
      </c>
      <c r="E148" s="223">
        <v>9600</v>
      </c>
      <c r="F148" s="223">
        <v>50</v>
      </c>
      <c r="G148" s="223">
        <v>480000</v>
      </c>
    </row>
    <row r="149" spans="2:7">
      <c r="B149" s="216">
        <v>44564</v>
      </c>
      <c r="C149" s="222" t="s">
        <v>3995</v>
      </c>
      <c r="D149" s="222" t="s">
        <v>3996</v>
      </c>
      <c r="E149" s="223">
        <v>27450</v>
      </c>
      <c r="F149" s="223">
        <v>5</v>
      </c>
      <c r="G149" s="223">
        <v>137250</v>
      </c>
    </row>
    <row r="150" spans="2:7">
      <c r="B150" s="216">
        <v>44564</v>
      </c>
      <c r="C150" s="222" t="s">
        <v>3941</v>
      </c>
      <c r="D150" s="222" t="s">
        <v>3942</v>
      </c>
      <c r="E150" s="223">
        <v>16110</v>
      </c>
      <c r="F150" s="223">
        <v>6</v>
      </c>
      <c r="G150" s="223">
        <v>96660</v>
      </c>
    </row>
    <row r="151" spans="2:7">
      <c r="B151" s="216">
        <v>44564</v>
      </c>
      <c r="C151" s="222" t="s">
        <v>4035</v>
      </c>
      <c r="D151" s="222" t="s">
        <v>4036</v>
      </c>
      <c r="E151" s="223">
        <v>21100</v>
      </c>
      <c r="F151" s="223">
        <v>6</v>
      </c>
      <c r="G151" s="223">
        <v>126600</v>
      </c>
    </row>
    <row r="152" spans="2:7">
      <c r="B152" s="216">
        <v>44564</v>
      </c>
      <c r="C152" s="222" t="s">
        <v>3663</v>
      </c>
      <c r="D152" s="222" t="s">
        <v>3664</v>
      </c>
      <c r="E152" s="223">
        <v>21600</v>
      </c>
      <c r="F152" s="223">
        <v>6</v>
      </c>
      <c r="G152" s="223">
        <v>129600</v>
      </c>
    </row>
    <row r="153" spans="2:7">
      <c r="B153" s="216">
        <v>44564</v>
      </c>
      <c r="C153" s="222" t="s">
        <v>3991</v>
      </c>
      <c r="D153" s="222" t="s">
        <v>3992</v>
      </c>
      <c r="E153" s="223">
        <v>22240</v>
      </c>
      <c r="F153" s="223">
        <v>6</v>
      </c>
      <c r="G153" s="223">
        <v>133440</v>
      </c>
    </row>
    <row r="154" spans="2:7">
      <c r="B154" s="216">
        <v>44564</v>
      </c>
      <c r="C154" s="222" t="s">
        <v>3953</v>
      </c>
      <c r="D154" s="222" t="s">
        <v>3954</v>
      </c>
      <c r="E154" s="223">
        <v>28780</v>
      </c>
      <c r="F154" s="223">
        <v>6</v>
      </c>
      <c r="G154" s="223">
        <v>172680</v>
      </c>
    </row>
    <row r="155" spans="2:7">
      <c r="B155" s="216">
        <v>44564</v>
      </c>
      <c r="C155" s="222" t="s">
        <v>4003</v>
      </c>
      <c r="D155" s="222" t="s">
        <v>4004</v>
      </c>
      <c r="E155" s="223">
        <v>27300</v>
      </c>
      <c r="F155" s="223">
        <v>7</v>
      </c>
      <c r="G155" s="223">
        <v>191100</v>
      </c>
    </row>
    <row r="156" spans="2:7">
      <c r="B156" s="216">
        <v>44564</v>
      </c>
      <c r="C156" s="222" t="s">
        <v>4021</v>
      </c>
      <c r="D156" s="222" t="s">
        <v>4022</v>
      </c>
      <c r="E156" s="223">
        <v>5600</v>
      </c>
      <c r="F156" s="223">
        <v>9</v>
      </c>
      <c r="G156" s="223">
        <v>50400</v>
      </c>
    </row>
    <row r="157" spans="2:7">
      <c r="B157" s="216">
        <v>44564</v>
      </c>
      <c r="C157" s="222" t="s">
        <v>3993</v>
      </c>
      <c r="D157" s="222" t="s">
        <v>3994</v>
      </c>
      <c r="E157" s="223">
        <v>59670</v>
      </c>
      <c r="F157" s="223">
        <v>9</v>
      </c>
      <c r="G157" s="223">
        <v>537030</v>
      </c>
    </row>
    <row r="158" spans="2:7">
      <c r="B158" s="216">
        <v>44564</v>
      </c>
      <c r="C158" s="222" t="s">
        <v>3971</v>
      </c>
      <c r="D158" s="222" t="s">
        <v>3972</v>
      </c>
      <c r="E158" s="223">
        <v>4370</v>
      </c>
      <c r="F158" s="223">
        <v>10</v>
      </c>
      <c r="G158" s="223">
        <v>43700</v>
      </c>
    </row>
    <row r="159" spans="2:7">
      <c r="B159" s="216">
        <v>44564</v>
      </c>
      <c r="C159" s="222" t="s">
        <v>4031</v>
      </c>
      <c r="D159" s="222" t="s">
        <v>4032</v>
      </c>
      <c r="E159" s="223">
        <v>19900</v>
      </c>
      <c r="F159" s="223">
        <v>10</v>
      </c>
      <c r="G159" s="223">
        <v>199000</v>
      </c>
    </row>
    <row r="160" spans="2:7">
      <c r="B160" s="216">
        <v>44564</v>
      </c>
      <c r="C160" s="222" t="s">
        <v>3943</v>
      </c>
      <c r="D160" s="222" t="s">
        <v>3944</v>
      </c>
      <c r="E160" s="223">
        <v>28780</v>
      </c>
      <c r="F160" s="223">
        <v>11</v>
      </c>
      <c r="G160" s="223">
        <v>316580</v>
      </c>
    </row>
    <row r="161" spans="2:7">
      <c r="B161" s="216">
        <v>44564</v>
      </c>
      <c r="C161" s="222" t="s">
        <v>3955</v>
      </c>
      <c r="D161" s="222" t="s">
        <v>3956</v>
      </c>
      <c r="E161" s="223">
        <v>71600</v>
      </c>
      <c r="F161" s="223">
        <v>12</v>
      </c>
      <c r="G161" s="223">
        <v>859200</v>
      </c>
    </row>
    <row r="162" spans="2:7">
      <c r="B162" s="216">
        <v>44564</v>
      </c>
      <c r="C162" s="222" t="s">
        <v>3973</v>
      </c>
      <c r="D162" s="222" t="s">
        <v>3974</v>
      </c>
      <c r="E162" s="223">
        <v>18000</v>
      </c>
      <c r="F162" s="223">
        <v>15</v>
      </c>
      <c r="G162" s="223">
        <v>270000</v>
      </c>
    </row>
    <row r="163" spans="2:7">
      <c r="B163" s="216">
        <v>44564</v>
      </c>
      <c r="C163" s="222" t="s">
        <v>4033</v>
      </c>
      <c r="D163" s="222" t="s">
        <v>4034</v>
      </c>
      <c r="E163" s="223">
        <v>21100</v>
      </c>
      <c r="F163" s="223">
        <v>16</v>
      </c>
      <c r="G163" s="223">
        <v>337600</v>
      </c>
    </row>
    <row r="164" spans="2:7">
      <c r="B164" s="216">
        <v>44564</v>
      </c>
      <c r="C164" s="222" t="s">
        <v>4037</v>
      </c>
      <c r="D164" s="222" t="s">
        <v>4038</v>
      </c>
      <c r="E164" s="223">
        <v>21100</v>
      </c>
      <c r="F164" s="223">
        <v>16</v>
      </c>
      <c r="G164" s="223">
        <v>337600</v>
      </c>
    </row>
    <row r="165" spans="2:7">
      <c r="B165" s="216">
        <v>44564</v>
      </c>
      <c r="C165" s="222" t="s">
        <v>4061</v>
      </c>
      <c r="D165" s="222" t="s">
        <v>4062</v>
      </c>
      <c r="E165" s="223">
        <v>14850</v>
      </c>
      <c r="F165" s="223">
        <v>17</v>
      </c>
      <c r="G165" s="223">
        <v>252450</v>
      </c>
    </row>
    <row r="166" spans="2:7">
      <c r="B166" s="216">
        <v>44564</v>
      </c>
      <c r="C166" s="222" t="s">
        <v>3935</v>
      </c>
      <c r="D166" s="222" t="s">
        <v>3936</v>
      </c>
      <c r="E166" s="223">
        <v>16500</v>
      </c>
      <c r="F166" s="223">
        <v>18</v>
      </c>
      <c r="G166" s="223">
        <v>297000</v>
      </c>
    </row>
    <row r="167" spans="2:7">
      <c r="B167" s="216">
        <v>44564</v>
      </c>
      <c r="C167" s="222" t="s">
        <v>4039</v>
      </c>
      <c r="D167" s="222" t="s">
        <v>4040</v>
      </c>
      <c r="E167" s="223">
        <v>21100</v>
      </c>
      <c r="F167" s="223">
        <v>18</v>
      </c>
      <c r="G167" s="223">
        <v>379800</v>
      </c>
    </row>
    <row r="168" spans="2:7">
      <c r="B168" s="216">
        <v>44564</v>
      </c>
      <c r="C168" s="222" t="s">
        <v>3961</v>
      </c>
      <c r="D168" s="222" t="s">
        <v>3962</v>
      </c>
      <c r="E168" s="223">
        <v>29480</v>
      </c>
      <c r="F168" s="223">
        <v>18</v>
      </c>
      <c r="G168" s="223">
        <v>530640</v>
      </c>
    </row>
    <row r="169" spans="2:7">
      <c r="B169" s="216">
        <v>44564</v>
      </c>
      <c r="C169" s="222" t="s">
        <v>3945</v>
      </c>
      <c r="D169" s="222" t="s">
        <v>3946</v>
      </c>
      <c r="E169" s="223">
        <v>26660</v>
      </c>
      <c r="F169" s="223">
        <v>19</v>
      </c>
      <c r="G169" s="223">
        <v>506540</v>
      </c>
    </row>
    <row r="170" spans="2:7">
      <c r="B170" s="216">
        <v>44564</v>
      </c>
      <c r="C170" s="222" t="s">
        <v>4007</v>
      </c>
      <c r="D170" s="222" t="s">
        <v>4008</v>
      </c>
      <c r="E170" s="223">
        <v>18200</v>
      </c>
      <c r="F170" s="223">
        <v>20</v>
      </c>
      <c r="G170" s="223">
        <v>364000</v>
      </c>
    </row>
    <row r="171" spans="2:7">
      <c r="B171" s="216">
        <v>44564</v>
      </c>
      <c r="C171" s="222" t="s">
        <v>4047</v>
      </c>
      <c r="D171" s="222" t="s">
        <v>4048</v>
      </c>
      <c r="E171" s="223">
        <v>26660</v>
      </c>
      <c r="F171" s="223">
        <v>20</v>
      </c>
      <c r="G171" s="223">
        <v>533200</v>
      </c>
    </row>
    <row r="172" spans="2:7">
      <c r="B172" s="216">
        <v>44564</v>
      </c>
      <c r="C172" s="222" t="s">
        <v>3979</v>
      </c>
      <c r="D172" s="222" t="s">
        <v>3980</v>
      </c>
      <c r="E172" s="223">
        <v>28350</v>
      </c>
      <c r="F172" s="223">
        <v>20</v>
      </c>
      <c r="G172" s="223">
        <v>567000</v>
      </c>
    </row>
    <row r="173" spans="2:7">
      <c r="B173" s="216">
        <v>44564</v>
      </c>
      <c r="C173" s="222" t="s">
        <v>4019</v>
      </c>
      <c r="D173" s="222" t="s">
        <v>4020</v>
      </c>
      <c r="E173" s="223">
        <v>29480</v>
      </c>
      <c r="F173" s="223">
        <v>20</v>
      </c>
      <c r="G173" s="223">
        <v>589600</v>
      </c>
    </row>
    <row r="174" spans="2:7">
      <c r="B174" s="216">
        <v>44564</v>
      </c>
      <c r="C174" s="222" t="s">
        <v>4013</v>
      </c>
      <c r="D174" s="222" t="s">
        <v>4014</v>
      </c>
      <c r="E174" s="223">
        <v>34500</v>
      </c>
      <c r="F174" s="223">
        <v>20</v>
      </c>
      <c r="G174" s="223">
        <v>690000</v>
      </c>
    </row>
    <row r="175" spans="2:7">
      <c r="B175" s="216">
        <v>44564</v>
      </c>
      <c r="C175" s="222" t="s">
        <v>3959</v>
      </c>
      <c r="D175" s="222" t="s">
        <v>3960</v>
      </c>
      <c r="E175" s="223">
        <v>26660</v>
      </c>
      <c r="F175" s="223">
        <v>21</v>
      </c>
      <c r="G175" s="223">
        <v>559860</v>
      </c>
    </row>
    <row r="176" spans="2:7">
      <c r="B176" s="216">
        <v>44564</v>
      </c>
      <c r="C176" s="222" t="s">
        <v>4015</v>
      </c>
      <c r="D176" s="222" t="s">
        <v>4016</v>
      </c>
      <c r="E176" s="223">
        <v>27550</v>
      </c>
      <c r="F176" s="223">
        <v>21</v>
      </c>
      <c r="G176" s="223">
        <v>578550</v>
      </c>
    </row>
    <row r="177" spans="2:7">
      <c r="B177" s="216">
        <v>44564</v>
      </c>
      <c r="C177" s="222" t="s">
        <v>4045</v>
      </c>
      <c r="D177" s="222" t="s">
        <v>4046</v>
      </c>
      <c r="E177" s="223">
        <v>30550</v>
      </c>
      <c r="F177" s="223">
        <v>23</v>
      </c>
      <c r="G177" s="223">
        <v>702650</v>
      </c>
    </row>
    <row r="178" spans="2:7">
      <c r="B178" s="216">
        <v>44564</v>
      </c>
      <c r="C178" s="222" t="s">
        <v>4041</v>
      </c>
      <c r="D178" s="222" t="s">
        <v>4042</v>
      </c>
      <c r="E178" s="223">
        <v>47000</v>
      </c>
      <c r="F178" s="223">
        <v>23</v>
      </c>
      <c r="G178" s="223">
        <v>1081000</v>
      </c>
    </row>
    <row r="179" spans="2:7">
      <c r="B179" s="216">
        <v>44564</v>
      </c>
      <c r="C179" s="222" t="s">
        <v>3997</v>
      </c>
      <c r="D179" s="222" t="s">
        <v>3998</v>
      </c>
      <c r="E179" s="223">
        <v>21900</v>
      </c>
      <c r="F179" s="223">
        <v>25</v>
      </c>
      <c r="G179" s="223">
        <v>547500</v>
      </c>
    </row>
    <row r="180" spans="2:7">
      <c r="B180" s="216">
        <v>44564</v>
      </c>
      <c r="C180" s="222" t="s">
        <v>3987</v>
      </c>
      <c r="D180" s="222" t="s">
        <v>3988</v>
      </c>
      <c r="E180" s="223">
        <v>24900</v>
      </c>
      <c r="F180" s="223">
        <v>25</v>
      </c>
      <c r="G180" s="223">
        <v>622500</v>
      </c>
    </row>
    <row r="181" spans="2:7">
      <c r="B181" s="216">
        <v>44564</v>
      </c>
      <c r="C181" s="222" t="s">
        <v>4043</v>
      </c>
      <c r="D181" s="222" t="s">
        <v>4044</v>
      </c>
      <c r="E181" s="223">
        <v>29480</v>
      </c>
      <c r="F181" s="223">
        <v>25</v>
      </c>
      <c r="G181" s="223">
        <v>737000</v>
      </c>
    </row>
    <row r="182" spans="2:7">
      <c r="B182" s="216">
        <v>44564</v>
      </c>
      <c r="C182" s="222" t="s">
        <v>4009</v>
      </c>
      <c r="D182" s="222" t="s">
        <v>4010</v>
      </c>
      <c r="E182" s="223">
        <v>35800</v>
      </c>
      <c r="F182" s="223">
        <v>25</v>
      </c>
      <c r="G182" s="223">
        <v>895000</v>
      </c>
    </row>
    <row r="183" spans="2:7">
      <c r="B183" s="216">
        <v>44564</v>
      </c>
      <c r="C183" s="222" t="s">
        <v>4025</v>
      </c>
      <c r="D183" s="222" t="s">
        <v>4026</v>
      </c>
      <c r="E183" s="223">
        <v>16010</v>
      </c>
      <c r="F183" s="223">
        <v>28</v>
      </c>
      <c r="G183" s="223">
        <v>448280</v>
      </c>
    </row>
    <row r="184" spans="2:7">
      <c r="B184" s="216">
        <v>44564</v>
      </c>
      <c r="C184" s="222" t="s">
        <v>4057</v>
      </c>
      <c r="D184" s="222" t="s">
        <v>4058</v>
      </c>
      <c r="E184" s="223">
        <v>31030</v>
      </c>
      <c r="F184" s="223">
        <v>28</v>
      </c>
      <c r="G184" s="223">
        <v>868840</v>
      </c>
    </row>
    <row r="185" spans="2:7">
      <c r="B185" s="216">
        <v>44564</v>
      </c>
      <c r="C185" s="222" t="s">
        <v>4001</v>
      </c>
      <c r="D185" s="222" t="s">
        <v>4002</v>
      </c>
      <c r="E185" s="223">
        <v>36870</v>
      </c>
      <c r="F185" s="223">
        <v>29</v>
      </c>
      <c r="G185" s="223">
        <v>1069230</v>
      </c>
    </row>
    <row r="186" spans="2:7">
      <c r="B186" s="216">
        <v>44564</v>
      </c>
      <c r="C186" s="222" t="s">
        <v>3949</v>
      </c>
      <c r="D186" s="222" t="s">
        <v>3950</v>
      </c>
      <c r="E186" s="223">
        <v>29480</v>
      </c>
      <c r="F186" s="223">
        <v>30</v>
      </c>
      <c r="G186" s="223">
        <v>884400</v>
      </c>
    </row>
    <row r="187" spans="2:7">
      <c r="B187" s="216">
        <v>44564</v>
      </c>
      <c r="C187" s="222" t="s">
        <v>3999</v>
      </c>
      <c r="D187" s="222" t="s">
        <v>4000</v>
      </c>
      <c r="E187" s="223">
        <v>4850</v>
      </c>
      <c r="F187" s="223">
        <v>31</v>
      </c>
      <c r="G187" s="223">
        <v>150350</v>
      </c>
    </row>
    <row r="188" spans="2:7">
      <c r="B188" s="216">
        <v>44564</v>
      </c>
      <c r="C188" s="222" t="s">
        <v>4051</v>
      </c>
      <c r="D188" s="222" t="s">
        <v>4052</v>
      </c>
      <c r="E188" s="223">
        <v>72640</v>
      </c>
      <c r="F188" s="223">
        <v>32</v>
      </c>
      <c r="G188" s="223">
        <v>2324480</v>
      </c>
    </row>
    <row r="189" spans="2:7">
      <c r="B189" s="216">
        <v>44564</v>
      </c>
      <c r="C189" s="222" t="s">
        <v>3981</v>
      </c>
      <c r="D189" s="222" t="s">
        <v>3982</v>
      </c>
      <c r="E189" s="223">
        <v>21900</v>
      </c>
      <c r="F189" s="223">
        <v>33</v>
      </c>
      <c r="G189" s="223">
        <v>722700</v>
      </c>
    </row>
    <row r="190" spans="2:7">
      <c r="B190" s="216">
        <v>44564</v>
      </c>
      <c r="C190" s="222" t="s">
        <v>3967</v>
      </c>
      <c r="D190" s="222" t="s">
        <v>3968</v>
      </c>
      <c r="E190" s="223">
        <v>26360</v>
      </c>
      <c r="F190" s="223">
        <v>35</v>
      </c>
      <c r="G190" s="223">
        <v>922600</v>
      </c>
    </row>
    <row r="191" spans="2:7">
      <c r="B191" s="216">
        <v>44564</v>
      </c>
      <c r="C191" s="222" t="s">
        <v>3965</v>
      </c>
      <c r="D191" s="222" t="s">
        <v>3966</v>
      </c>
      <c r="E191" s="223">
        <v>51820</v>
      </c>
      <c r="F191" s="223">
        <v>35</v>
      </c>
      <c r="G191" s="223">
        <v>1813700</v>
      </c>
    </row>
    <row r="192" spans="2:7">
      <c r="B192" s="216">
        <v>44564</v>
      </c>
      <c r="C192" s="222" t="s">
        <v>4055</v>
      </c>
      <c r="D192" s="222" t="s">
        <v>4056</v>
      </c>
      <c r="E192" s="223">
        <v>23820</v>
      </c>
      <c r="F192" s="223">
        <v>36</v>
      </c>
      <c r="G192" s="223">
        <v>857520</v>
      </c>
    </row>
    <row r="193" spans="2:7">
      <c r="B193" s="216">
        <v>44564</v>
      </c>
      <c r="C193" s="222" t="s">
        <v>4017</v>
      </c>
      <c r="D193" s="222" t="s">
        <v>4018</v>
      </c>
      <c r="E193" s="223">
        <v>27550</v>
      </c>
      <c r="F193" s="223">
        <v>36</v>
      </c>
      <c r="G193" s="223">
        <v>991800</v>
      </c>
    </row>
    <row r="194" spans="2:7">
      <c r="B194" s="216">
        <v>44564</v>
      </c>
      <c r="C194" s="222" t="s">
        <v>4023</v>
      </c>
      <c r="D194" s="222" t="s">
        <v>4024</v>
      </c>
      <c r="E194" s="223">
        <v>30340</v>
      </c>
      <c r="F194" s="223">
        <v>36</v>
      </c>
      <c r="G194" s="223">
        <v>1092240</v>
      </c>
    </row>
    <row r="195" spans="2:7">
      <c r="B195" s="216">
        <v>44564</v>
      </c>
      <c r="C195" s="222" t="s">
        <v>3951</v>
      </c>
      <c r="D195" s="222" t="s">
        <v>3952</v>
      </c>
      <c r="E195" s="223">
        <v>71600</v>
      </c>
      <c r="F195" s="223">
        <v>36</v>
      </c>
      <c r="G195" s="223">
        <v>2577600</v>
      </c>
    </row>
    <row r="196" spans="2:7">
      <c r="B196" s="216">
        <v>44564</v>
      </c>
      <c r="C196" s="222" t="s">
        <v>3937</v>
      </c>
      <c r="D196" s="222" t="s">
        <v>3938</v>
      </c>
      <c r="E196" s="223">
        <v>2200</v>
      </c>
      <c r="F196" s="223">
        <v>37</v>
      </c>
      <c r="G196" s="223">
        <v>81400</v>
      </c>
    </row>
    <row r="197" spans="2:7">
      <c r="B197" s="216">
        <v>44564</v>
      </c>
      <c r="C197" s="222" t="s">
        <v>3977</v>
      </c>
      <c r="D197" s="222" t="s">
        <v>3978</v>
      </c>
      <c r="E197" s="223">
        <v>14400</v>
      </c>
      <c r="F197" s="223">
        <v>38</v>
      </c>
      <c r="G197" s="223">
        <v>547200</v>
      </c>
    </row>
    <row r="198" spans="2:7">
      <c r="B198" s="216">
        <v>44564</v>
      </c>
      <c r="C198" s="222" t="s">
        <v>3969</v>
      </c>
      <c r="D198" s="222" t="s">
        <v>3970</v>
      </c>
      <c r="E198" s="223">
        <v>5700</v>
      </c>
      <c r="F198" s="223">
        <v>39</v>
      </c>
      <c r="G198" s="223">
        <v>222300</v>
      </c>
    </row>
    <row r="199" spans="2:7">
      <c r="B199" s="216">
        <v>44564</v>
      </c>
      <c r="C199" s="222" t="s">
        <v>3661</v>
      </c>
      <c r="D199" s="222" t="s">
        <v>3662</v>
      </c>
      <c r="E199" s="223">
        <v>56600</v>
      </c>
      <c r="F199" s="223">
        <v>39</v>
      </c>
      <c r="G199" s="223">
        <v>2207400</v>
      </c>
    </row>
    <row r="200" spans="2:7">
      <c r="B200" s="216">
        <v>44564</v>
      </c>
      <c r="C200" s="222" t="s">
        <v>4029</v>
      </c>
      <c r="D200" s="222" t="s">
        <v>4030</v>
      </c>
      <c r="E200" s="223">
        <v>42570</v>
      </c>
      <c r="F200" s="223">
        <v>41</v>
      </c>
      <c r="G200" s="223">
        <v>1745370</v>
      </c>
    </row>
    <row r="201" spans="2:7">
      <c r="B201" s="216">
        <v>44564</v>
      </c>
      <c r="C201" s="222" t="s">
        <v>3983</v>
      </c>
      <c r="D201" s="222" t="s">
        <v>3984</v>
      </c>
      <c r="E201" s="223">
        <v>24900</v>
      </c>
      <c r="F201" s="223">
        <v>42</v>
      </c>
      <c r="G201" s="223">
        <v>1045800</v>
      </c>
    </row>
    <row r="202" spans="2:7">
      <c r="B202" s="216">
        <v>44564</v>
      </c>
      <c r="C202" s="222" t="s">
        <v>4059</v>
      </c>
      <c r="D202" s="222" t="s">
        <v>4060</v>
      </c>
      <c r="E202" s="223">
        <v>26660</v>
      </c>
      <c r="F202" s="223">
        <v>42</v>
      </c>
      <c r="G202" s="223">
        <v>1119720</v>
      </c>
    </row>
    <row r="203" spans="2:7">
      <c r="B203" s="216">
        <v>44564</v>
      </c>
      <c r="C203" s="222" t="s">
        <v>4027</v>
      </c>
      <c r="D203" s="222" t="s">
        <v>4028</v>
      </c>
      <c r="E203" s="223">
        <v>42570</v>
      </c>
      <c r="F203" s="223">
        <v>42</v>
      </c>
      <c r="G203" s="223">
        <v>1787940</v>
      </c>
    </row>
    <row r="204" spans="2:7">
      <c r="B204" s="216">
        <v>44564</v>
      </c>
      <c r="C204" s="222" t="s">
        <v>3975</v>
      </c>
      <c r="D204" s="222" t="s">
        <v>3976</v>
      </c>
      <c r="E204" s="223">
        <v>14400</v>
      </c>
      <c r="F204" s="223">
        <v>43</v>
      </c>
      <c r="G204" s="223">
        <v>619200</v>
      </c>
    </row>
    <row r="205" spans="2:7">
      <c r="B205" s="216">
        <v>44564</v>
      </c>
      <c r="C205" s="222" t="s">
        <v>3933</v>
      </c>
      <c r="D205" s="222" t="s">
        <v>3934</v>
      </c>
      <c r="E205" s="223">
        <v>37250</v>
      </c>
      <c r="F205" s="223">
        <v>43</v>
      </c>
      <c r="G205" s="223">
        <v>1601750</v>
      </c>
    </row>
    <row r="206" spans="2:7">
      <c r="B206" s="216">
        <v>44564</v>
      </c>
      <c r="C206" s="222" t="s">
        <v>3963</v>
      </c>
      <c r="D206" s="222" t="s">
        <v>3964</v>
      </c>
      <c r="E206" s="223">
        <v>58080</v>
      </c>
      <c r="F206" s="223">
        <v>43</v>
      </c>
      <c r="G206" s="223">
        <v>2497440</v>
      </c>
    </row>
    <row r="207" spans="2:7">
      <c r="B207" s="216">
        <v>44564</v>
      </c>
      <c r="C207" s="222" t="s">
        <v>3947</v>
      </c>
      <c r="D207" s="222" t="s">
        <v>3948</v>
      </c>
      <c r="E207" s="223">
        <v>98640</v>
      </c>
      <c r="F207" s="223">
        <v>44</v>
      </c>
      <c r="G207" s="223">
        <v>4340160</v>
      </c>
    </row>
    <row r="208" spans="2:7">
      <c r="B208" s="216">
        <v>44564</v>
      </c>
      <c r="C208" s="222" t="s">
        <v>3939</v>
      </c>
      <c r="D208" s="222" t="s">
        <v>3940</v>
      </c>
      <c r="E208" s="223">
        <v>9500</v>
      </c>
      <c r="F208" s="223">
        <v>45</v>
      </c>
      <c r="G208" s="223">
        <v>427500</v>
      </c>
    </row>
    <row r="209" spans="2:7">
      <c r="B209" s="216">
        <v>44564</v>
      </c>
      <c r="C209" s="222" t="s">
        <v>4005</v>
      </c>
      <c r="D209" s="222" t="s">
        <v>4006</v>
      </c>
      <c r="E209" s="223">
        <v>36400</v>
      </c>
      <c r="F209" s="223">
        <v>47</v>
      </c>
      <c r="G209" s="223">
        <v>1710800</v>
      </c>
    </row>
    <row r="210" spans="2:7">
      <c r="B210" s="216">
        <v>44564</v>
      </c>
      <c r="C210" s="222" t="s">
        <v>3989</v>
      </c>
      <c r="D210" s="222" t="s">
        <v>3990</v>
      </c>
      <c r="E210" s="223">
        <v>22240</v>
      </c>
      <c r="F210" s="223">
        <v>48</v>
      </c>
      <c r="G210" s="223">
        <v>1067520</v>
      </c>
    </row>
    <row r="211" spans="2:7">
      <c r="B211" s="216">
        <v>44564</v>
      </c>
      <c r="C211" s="222" t="s">
        <v>3957</v>
      </c>
      <c r="D211" s="222" t="s">
        <v>3958</v>
      </c>
      <c r="E211" s="223">
        <v>71600</v>
      </c>
      <c r="F211" s="223">
        <v>48</v>
      </c>
      <c r="G211" s="223">
        <v>3436800</v>
      </c>
    </row>
    <row r="212" spans="2:7">
      <c r="B212" s="216">
        <v>44564</v>
      </c>
      <c r="C212" s="222" t="s">
        <v>3985</v>
      </c>
      <c r="D212" s="222" t="s">
        <v>3986</v>
      </c>
      <c r="E212" s="223">
        <v>22240</v>
      </c>
      <c r="F212" s="223">
        <v>49</v>
      </c>
      <c r="G212" s="223">
        <v>1089760</v>
      </c>
    </row>
    <row r="213" spans="2:7">
      <c r="B213" s="216">
        <v>44564</v>
      </c>
      <c r="C213" s="222" t="s">
        <v>4049</v>
      </c>
      <c r="D213" s="222" t="s">
        <v>4050</v>
      </c>
      <c r="E213" s="223">
        <v>29480</v>
      </c>
      <c r="F213" s="223">
        <v>49</v>
      </c>
      <c r="G213" s="223">
        <v>1444520</v>
      </c>
    </row>
    <row r="214" spans="2:7">
      <c r="B214" s="216">
        <v>44564</v>
      </c>
      <c r="C214" s="222" t="s">
        <v>3659</v>
      </c>
      <c r="D214" s="222" t="s">
        <v>3660</v>
      </c>
      <c r="E214" s="223">
        <v>56600</v>
      </c>
      <c r="F214" s="223">
        <v>49</v>
      </c>
      <c r="G214" s="223">
        <v>2773400</v>
      </c>
    </row>
    <row r="215" spans="2:7">
      <c r="B215" s="216">
        <v>44564</v>
      </c>
      <c r="C215" s="222" t="s">
        <v>4053</v>
      </c>
      <c r="D215" s="222" t="s">
        <v>4054</v>
      </c>
      <c r="E215" s="223">
        <v>37980</v>
      </c>
      <c r="F215" s="223">
        <v>50</v>
      </c>
      <c r="G215" s="223">
        <v>1899000</v>
      </c>
    </row>
    <row r="216" spans="2:7">
      <c r="B216" s="216">
        <v>44564</v>
      </c>
      <c r="C216" s="222" t="s">
        <v>4011</v>
      </c>
      <c r="D216" s="222" t="s">
        <v>4012</v>
      </c>
      <c r="E216" s="223">
        <v>48410</v>
      </c>
      <c r="F216" s="223">
        <v>50</v>
      </c>
      <c r="G216" s="223">
        <v>2420500</v>
      </c>
    </row>
    <row r="217" spans="2:7">
      <c r="B217" s="216">
        <v>44565</v>
      </c>
      <c r="C217" s="222" t="s">
        <v>4105</v>
      </c>
      <c r="D217" s="222" t="s">
        <v>4106</v>
      </c>
      <c r="E217" s="223">
        <v>39970</v>
      </c>
      <c r="F217" s="223">
        <v>5</v>
      </c>
      <c r="G217" s="223">
        <v>199850</v>
      </c>
    </row>
    <row r="218" spans="2:7">
      <c r="B218" s="216">
        <v>44565</v>
      </c>
      <c r="C218" s="222" t="s">
        <v>3661</v>
      </c>
      <c r="D218" s="222" t="s">
        <v>3662</v>
      </c>
      <c r="E218" s="223">
        <v>56600</v>
      </c>
      <c r="F218" s="223">
        <v>5</v>
      </c>
      <c r="G218" s="223">
        <v>283000</v>
      </c>
    </row>
    <row r="219" spans="2:7">
      <c r="B219" s="216">
        <v>44565</v>
      </c>
      <c r="C219" s="222" t="s">
        <v>4091</v>
      </c>
      <c r="D219" s="222" t="s">
        <v>4094</v>
      </c>
      <c r="E219" s="223">
        <v>36000</v>
      </c>
      <c r="F219" s="223">
        <v>6</v>
      </c>
      <c r="G219" s="223">
        <v>216000</v>
      </c>
    </row>
    <row r="220" spans="2:7">
      <c r="B220" s="216">
        <v>44565</v>
      </c>
      <c r="C220" s="222" t="s">
        <v>4126</v>
      </c>
      <c r="D220" s="222" t="s">
        <v>4127</v>
      </c>
      <c r="E220" s="223">
        <v>15900</v>
      </c>
      <c r="F220" s="223">
        <v>7</v>
      </c>
      <c r="G220" s="223">
        <v>111300</v>
      </c>
    </row>
    <row r="221" spans="2:7">
      <c r="B221" s="216">
        <v>44565</v>
      </c>
      <c r="C221" s="222" t="s">
        <v>4128</v>
      </c>
      <c r="D221" s="222" t="s">
        <v>4129</v>
      </c>
      <c r="E221" s="223">
        <v>15900</v>
      </c>
      <c r="F221" s="223">
        <v>7</v>
      </c>
      <c r="G221" s="223">
        <v>111300</v>
      </c>
    </row>
    <row r="222" spans="2:7">
      <c r="B222" s="216">
        <v>44565</v>
      </c>
      <c r="C222" s="222" t="s">
        <v>4083</v>
      </c>
      <c r="D222" s="222" t="s">
        <v>4084</v>
      </c>
      <c r="E222" s="223">
        <v>59000</v>
      </c>
      <c r="F222" s="223">
        <v>7</v>
      </c>
      <c r="G222" s="223">
        <v>413000</v>
      </c>
    </row>
    <row r="223" spans="2:7">
      <c r="B223" s="216">
        <v>44565</v>
      </c>
      <c r="C223" s="222" t="s">
        <v>4081</v>
      </c>
      <c r="D223" s="222" t="s">
        <v>4082</v>
      </c>
      <c r="E223" s="223">
        <v>31240</v>
      </c>
      <c r="F223" s="223">
        <v>8</v>
      </c>
      <c r="G223" s="223">
        <v>249920</v>
      </c>
    </row>
    <row r="224" spans="2:7">
      <c r="B224" s="216">
        <v>44565</v>
      </c>
      <c r="C224" s="222" t="s">
        <v>3659</v>
      </c>
      <c r="D224" s="222" t="s">
        <v>3660</v>
      </c>
      <c r="E224" s="223">
        <v>56600</v>
      </c>
      <c r="F224" s="223">
        <v>8</v>
      </c>
      <c r="G224" s="223">
        <v>452800</v>
      </c>
    </row>
    <row r="225" spans="2:7">
      <c r="B225" s="216">
        <v>44565</v>
      </c>
      <c r="C225" s="222" t="s">
        <v>4079</v>
      </c>
      <c r="D225" s="222" t="s">
        <v>4080</v>
      </c>
      <c r="E225" s="223">
        <v>75510</v>
      </c>
      <c r="F225" s="223">
        <v>8</v>
      </c>
      <c r="G225" s="223">
        <v>604080</v>
      </c>
    </row>
    <row r="226" spans="2:7">
      <c r="B226" s="216">
        <v>44565</v>
      </c>
      <c r="C226" s="222" t="s">
        <v>3663</v>
      </c>
      <c r="D226" s="222" t="s">
        <v>3664</v>
      </c>
      <c r="E226" s="223">
        <v>21600</v>
      </c>
      <c r="F226" s="223">
        <v>10</v>
      </c>
      <c r="G226" s="223">
        <v>216000</v>
      </c>
    </row>
    <row r="227" spans="2:7">
      <c r="B227" s="216">
        <v>44565</v>
      </c>
      <c r="C227" s="222" t="s">
        <v>4075</v>
      </c>
      <c r="D227" s="222" t="s">
        <v>4076</v>
      </c>
      <c r="E227" s="223">
        <v>22900</v>
      </c>
      <c r="F227" s="223">
        <v>14</v>
      </c>
      <c r="G227" s="223">
        <v>320600</v>
      </c>
    </row>
    <row r="228" spans="2:7">
      <c r="B228" s="216">
        <v>44565</v>
      </c>
      <c r="C228" s="222" t="s">
        <v>4091</v>
      </c>
      <c r="D228" s="222" t="s">
        <v>4095</v>
      </c>
      <c r="E228" s="223">
        <v>59000</v>
      </c>
      <c r="F228" s="223">
        <v>15</v>
      </c>
      <c r="G228" s="223">
        <v>885000</v>
      </c>
    </row>
    <row r="229" spans="2:7">
      <c r="B229" s="216">
        <v>44565</v>
      </c>
      <c r="C229" s="222" t="s">
        <v>4113</v>
      </c>
      <c r="D229" s="222" t="s">
        <v>4114</v>
      </c>
      <c r="E229" s="223">
        <v>31240</v>
      </c>
      <c r="F229" s="223">
        <v>16</v>
      </c>
      <c r="G229" s="223">
        <v>499840</v>
      </c>
    </row>
    <row r="230" spans="2:7">
      <c r="B230" s="216">
        <v>44565</v>
      </c>
      <c r="C230" s="222" t="s">
        <v>4063</v>
      </c>
      <c r="D230" s="222" t="s">
        <v>4064</v>
      </c>
      <c r="E230" s="223">
        <v>12900</v>
      </c>
      <c r="F230" s="223">
        <v>17</v>
      </c>
      <c r="G230" s="223">
        <v>219300</v>
      </c>
    </row>
    <row r="231" spans="2:7">
      <c r="B231" s="216">
        <v>44565</v>
      </c>
      <c r="C231" s="222" t="s">
        <v>4123</v>
      </c>
      <c r="D231" s="222" t="s">
        <v>4125</v>
      </c>
      <c r="E231" s="223">
        <v>4990</v>
      </c>
      <c r="F231" s="223">
        <v>19</v>
      </c>
      <c r="G231" s="223">
        <v>94810</v>
      </c>
    </row>
    <row r="232" spans="2:7">
      <c r="B232" s="216">
        <v>44565</v>
      </c>
      <c r="C232" s="222" t="s">
        <v>4083</v>
      </c>
      <c r="D232" s="222" t="s">
        <v>4087</v>
      </c>
      <c r="E232" s="223">
        <v>59000</v>
      </c>
      <c r="F232" s="223">
        <v>20</v>
      </c>
      <c r="G232" s="223">
        <v>1180000</v>
      </c>
    </row>
    <row r="233" spans="2:7">
      <c r="B233" s="216">
        <v>44565</v>
      </c>
      <c r="C233" s="222" t="s">
        <v>4077</v>
      </c>
      <c r="D233" s="222" t="s">
        <v>4078</v>
      </c>
      <c r="E233" s="223">
        <v>21000</v>
      </c>
      <c r="F233" s="223">
        <v>21</v>
      </c>
      <c r="G233" s="223">
        <v>441000</v>
      </c>
    </row>
    <row r="234" spans="2:7">
      <c r="B234" s="216">
        <v>44565</v>
      </c>
      <c r="C234" s="222" t="s">
        <v>4115</v>
      </c>
      <c r="D234" s="222" t="s">
        <v>4116</v>
      </c>
      <c r="E234" s="223">
        <v>30500</v>
      </c>
      <c r="F234" s="223">
        <v>22</v>
      </c>
      <c r="G234" s="223">
        <v>671000</v>
      </c>
    </row>
    <row r="235" spans="2:7">
      <c r="B235" s="216">
        <v>44565</v>
      </c>
      <c r="C235" s="222" t="s">
        <v>4117</v>
      </c>
      <c r="D235" s="222" t="s">
        <v>4118</v>
      </c>
      <c r="E235" s="223">
        <v>28270</v>
      </c>
      <c r="F235" s="223">
        <v>24</v>
      </c>
      <c r="G235" s="223">
        <v>678480</v>
      </c>
    </row>
    <row r="236" spans="2:7">
      <c r="B236" s="216">
        <v>44565</v>
      </c>
      <c r="C236" s="222" t="s">
        <v>4083</v>
      </c>
      <c r="D236" s="222" t="s">
        <v>4085</v>
      </c>
      <c r="E236" s="223">
        <v>85000</v>
      </c>
      <c r="F236" s="223">
        <v>26</v>
      </c>
      <c r="G236" s="223">
        <v>2210000</v>
      </c>
    </row>
    <row r="237" spans="2:7">
      <c r="B237" s="216">
        <v>44565</v>
      </c>
      <c r="C237" s="222" t="s">
        <v>4088</v>
      </c>
      <c r="D237" s="222" t="s">
        <v>4089</v>
      </c>
      <c r="E237" s="223">
        <v>85000</v>
      </c>
      <c r="F237" s="223">
        <v>29</v>
      </c>
      <c r="G237" s="223">
        <v>2465000</v>
      </c>
    </row>
    <row r="238" spans="2:7">
      <c r="B238" s="216">
        <v>44565</v>
      </c>
      <c r="C238" s="222" t="s">
        <v>4130</v>
      </c>
      <c r="D238" s="222" t="s">
        <v>4131</v>
      </c>
      <c r="E238" s="223">
        <v>21900</v>
      </c>
      <c r="F238" s="223">
        <v>30</v>
      </c>
      <c r="G238" s="223">
        <v>657000</v>
      </c>
    </row>
    <row r="239" spans="2:7">
      <c r="B239" s="216">
        <v>44565</v>
      </c>
      <c r="C239" s="222" t="s">
        <v>4111</v>
      </c>
      <c r="D239" s="222" t="s">
        <v>4112</v>
      </c>
      <c r="E239" s="223">
        <v>26770</v>
      </c>
      <c r="F239" s="223">
        <v>30</v>
      </c>
      <c r="G239" s="223">
        <v>803100</v>
      </c>
    </row>
    <row r="240" spans="2:7">
      <c r="B240" s="216">
        <v>44565</v>
      </c>
      <c r="C240" s="222" t="s">
        <v>4103</v>
      </c>
      <c r="D240" s="222" t="s">
        <v>4104</v>
      </c>
      <c r="E240" s="223">
        <v>32360</v>
      </c>
      <c r="F240" s="223">
        <v>30</v>
      </c>
      <c r="G240" s="223">
        <v>970800</v>
      </c>
    </row>
    <row r="241" spans="2:7">
      <c r="B241" s="216">
        <v>44565</v>
      </c>
      <c r="C241" s="222" t="s">
        <v>4071</v>
      </c>
      <c r="D241" s="222" t="s">
        <v>4072</v>
      </c>
      <c r="E241" s="223">
        <v>32500</v>
      </c>
      <c r="F241" s="223">
        <v>33</v>
      </c>
      <c r="G241" s="223">
        <v>1072500</v>
      </c>
    </row>
    <row r="242" spans="2:7">
      <c r="B242" s="216">
        <v>44565</v>
      </c>
      <c r="C242" s="222" t="s">
        <v>4097</v>
      </c>
      <c r="D242" s="222" t="s">
        <v>4098</v>
      </c>
      <c r="E242" s="223">
        <v>36000</v>
      </c>
      <c r="F242" s="223">
        <v>33</v>
      </c>
      <c r="G242" s="223">
        <v>1188000</v>
      </c>
    </row>
    <row r="243" spans="2:7">
      <c r="B243" s="216">
        <v>44565</v>
      </c>
      <c r="C243" s="222" t="s">
        <v>4107</v>
      </c>
      <c r="D243" s="222" t="s">
        <v>4108</v>
      </c>
      <c r="E243" s="223">
        <v>28270</v>
      </c>
      <c r="F243" s="223">
        <v>34</v>
      </c>
      <c r="G243" s="223">
        <v>961180</v>
      </c>
    </row>
    <row r="244" spans="2:7">
      <c r="B244" s="216">
        <v>44565</v>
      </c>
      <c r="C244" s="222" t="s">
        <v>4101</v>
      </c>
      <c r="D244" s="222" t="s">
        <v>4102</v>
      </c>
      <c r="E244" s="223">
        <v>31240</v>
      </c>
      <c r="F244" s="223">
        <v>36</v>
      </c>
      <c r="G244" s="223">
        <v>1124640</v>
      </c>
    </row>
    <row r="245" spans="2:7">
      <c r="B245" s="216">
        <v>44565</v>
      </c>
      <c r="C245" s="222" t="s">
        <v>4119</v>
      </c>
      <c r="D245" s="222" t="s">
        <v>4120</v>
      </c>
      <c r="E245" s="223">
        <v>31240</v>
      </c>
      <c r="F245" s="223">
        <v>36</v>
      </c>
      <c r="G245" s="223">
        <v>1124640</v>
      </c>
    </row>
    <row r="246" spans="2:7">
      <c r="B246" s="216">
        <v>44565</v>
      </c>
      <c r="C246" s="222" t="s">
        <v>4088</v>
      </c>
      <c r="D246" s="222" t="s">
        <v>4090</v>
      </c>
      <c r="E246" s="223">
        <v>36000</v>
      </c>
      <c r="F246" s="223">
        <v>36</v>
      </c>
      <c r="G246" s="223">
        <v>1296000</v>
      </c>
    </row>
    <row r="247" spans="2:7">
      <c r="B247" s="216">
        <v>44565</v>
      </c>
      <c r="C247" s="222" t="s">
        <v>4073</v>
      </c>
      <c r="D247" s="222" t="s">
        <v>4074</v>
      </c>
      <c r="E247" s="223">
        <v>24000</v>
      </c>
      <c r="F247" s="223">
        <v>39</v>
      </c>
      <c r="G247" s="223">
        <v>936000</v>
      </c>
    </row>
    <row r="248" spans="2:7">
      <c r="B248" s="216">
        <v>44565</v>
      </c>
      <c r="C248" s="222" t="s">
        <v>4065</v>
      </c>
      <c r="D248" s="222" t="s">
        <v>4066</v>
      </c>
      <c r="E248" s="223">
        <v>34940</v>
      </c>
      <c r="F248" s="223">
        <v>39</v>
      </c>
      <c r="G248" s="223">
        <v>1362660</v>
      </c>
    </row>
    <row r="249" spans="2:7">
      <c r="B249" s="216">
        <v>44565</v>
      </c>
      <c r="C249" s="222" t="s">
        <v>4067</v>
      </c>
      <c r="D249" s="222" t="s">
        <v>4068</v>
      </c>
      <c r="E249" s="223">
        <v>47000</v>
      </c>
      <c r="F249" s="223">
        <v>42</v>
      </c>
      <c r="G249" s="223">
        <v>1974000</v>
      </c>
    </row>
    <row r="250" spans="2:7">
      <c r="B250" s="216">
        <v>44565</v>
      </c>
      <c r="C250" s="222" t="s">
        <v>4091</v>
      </c>
      <c r="D250" s="222" t="s">
        <v>4092</v>
      </c>
      <c r="E250" s="223">
        <v>59000</v>
      </c>
      <c r="F250" s="223">
        <v>42</v>
      </c>
      <c r="G250" s="223">
        <v>2478000</v>
      </c>
    </row>
    <row r="251" spans="2:7">
      <c r="B251" s="216">
        <v>44565</v>
      </c>
      <c r="C251" s="222" t="s">
        <v>4091</v>
      </c>
      <c r="D251" s="222" t="s">
        <v>4093</v>
      </c>
      <c r="E251" s="223">
        <v>85000</v>
      </c>
      <c r="F251" s="223">
        <v>42</v>
      </c>
      <c r="G251" s="223">
        <v>3570000</v>
      </c>
    </row>
    <row r="252" spans="2:7">
      <c r="B252" s="216">
        <v>44565</v>
      </c>
      <c r="C252" s="222" t="s">
        <v>4121</v>
      </c>
      <c r="D252" s="222" t="s">
        <v>4122</v>
      </c>
      <c r="E252" s="223">
        <v>28270</v>
      </c>
      <c r="F252" s="223">
        <v>47</v>
      </c>
      <c r="G252" s="223">
        <v>1328690</v>
      </c>
    </row>
    <row r="253" spans="2:7">
      <c r="B253" s="216">
        <v>44565</v>
      </c>
      <c r="C253" s="222" t="s">
        <v>4109</v>
      </c>
      <c r="D253" s="222" t="s">
        <v>4110</v>
      </c>
      <c r="E253" s="223">
        <v>13370</v>
      </c>
      <c r="F253" s="223">
        <v>48</v>
      </c>
      <c r="G253" s="223">
        <v>641760</v>
      </c>
    </row>
    <row r="254" spans="2:7">
      <c r="B254" s="216">
        <v>44565</v>
      </c>
      <c r="C254" s="222" t="s">
        <v>4099</v>
      </c>
      <c r="D254" s="222" t="s">
        <v>4100</v>
      </c>
      <c r="E254" s="223">
        <v>41500</v>
      </c>
      <c r="F254" s="223">
        <v>48</v>
      </c>
      <c r="G254" s="223">
        <v>1992000</v>
      </c>
    </row>
    <row r="255" spans="2:7">
      <c r="B255" s="216">
        <v>44565</v>
      </c>
      <c r="C255" s="222" t="s">
        <v>4123</v>
      </c>
      <c r="D255" s="222" t="s">
        <v>4124</v>
      </c>
      <c r="E255" s="223">
        <v>4990</v>
      </c>
      <c r="F255" s="223">
        <v>49</v>
      </c>
      <c r="G255" s="223">
        <v>244510</v>
      </c>
    </row>
    <row r="256" spans="2:7">
      <c r="B256" s="216">
        <v>44565</v>
      </c>
      <c r="C256" s="222" t="s">
        <v>4069</v>
      </c>
      <c r="D256" s="222" t="s">
        <v>4070</v>
      </c>
      <c r="E256" s="223">
        <v>11900</v>
      </c>
      <c r="F256" s="223">
        <v>49</v>
      </c>
      <c r="G256" s="223">
        <v>583100</v>
      </c>
    </row>
    <row r="257" spans="2:7">
      <c r="B257" s="216">
        <v>44565</v>
      </c>
      <c r="C257" s="222" t="s">
        <v>4083</v>
      </c>
      <c r="D257" s="222" t="s">
        <v>4086</v>
      </c>
      <c r="E257" s="223">
        <v>36000</v>
      </c>
      <c r="F257" s="223">
        <v>49</v>
      </c>
      <c r="G257" s="223">
        <v>1764000</v>
      </c>
    </row>
    <row r="258" spans="2:7">
      <c r="B258" s="216">
        <v>44565</v>
      </c>
      <c r="C258" s="222" t="s">
        <v>4091</v>
      </c>
      <c r="D258" s="222" t="s">
        <v>4096</v>
      </c>
      <c r="E258" s="223">
        <v>85000</v>
      </c>
      <c r="F258" s="223">
        <v>50</v>
      </c>
      <c r="G258" s="223">
        <v>4250000</v>
      </c>
    </row>
    <row r="259" spans="2:7">
      <c r="B259" s="216">
        <v>44566</v>
      </c>
      <c r="C259" s="222" t="s">
        <v>3663</v>
      </c>
      <c r="D259" s="222" t="s">
        <v>3664</v>
      </c>
      <c r="E259" s="223">
        <v>21600</v>
      </c>
      <c r="F259" s="223">
        <v>6</v>
      </c>
      <c r="G259" s="223">
        <v>129600</v>
      </c>
    </row>
    <row r="260" spans="2:7">
      <c r="B260" s="216">
        <v>44566</v>
      </c>
      <c r="C260" s="222" t="s">
        <v>4264</v>
      </c>
      <c r="D260" s="222" t="s">
        <v>4265</v>
      </c>
      <c r="E260" s="223">
        <v>112240</v>
      </c>
      <c r="F260" s="223">
        <v>6</v>
      </c>
      <c r="G260" s="223">
        <v>673440</v>
      </c>
    </row>
    <row r="261" spans="2:7">
      <c r="B261" s="216">
        <v>44566</v>
      </c>
      <c r="C261" s="222" t="s">
        <v>4214</v>
      </c>
      <c r="D261" s="222" t="s">
        <v>4215</v>
      </c>
      <c r="E261" s="223">
        <v>265560</v>
      </c>
      <c r="F261" s="223">
        <v>7</v>
      </c>
      <c r="G261" s="223">
        <v>1858920</v>
      </c>
    </row>
    <row r="262" spans="2:7">
      <c r="B262" s="216">
        <v>44566</v>
      </c>
      <c r="C262" s="222" t="s">
        <v>4290</v>
      </c>
      <c r="D262" s="222" t="s">
        <v>4291</v>
      </c>
      <c r="E262" s="223">
        <v>28270</v>
      </c>
      <c r="F262" s="223">
        <v>8</v>
      </c>
      <c r="G262" s="223">
        <v>226160</v>
      </c>
    </row>
    <row r="263" spans="2:7">
      <c r="B263" s="216">
        <v>44566</v>
      </c>
      <c r="C263" s="222" t="s">
        <v>4224</v>
      </c>
      <c r="D263" s="222" t="s">
        <v>4225</v>
      </c>
      <c r="E263" s="223">
        <v>21000</v>
      </c>
      <c r="F263" s="223">
        <v>9</v>
      </c>
      <c r="G263" s="223">
        <v>189000</v>
      </c>
    </row>
    <row r="264" spans="2:7">
      <c r="B264" s="216">
        <v>44566</v>
      </c>
      <c r="C264" s="222" t="s">
        <v>4222</v>
      </c>
      <c r="D264" s="222" t="s">
        <v>4223</v>
      </c>
      <c r="E264" s="223">
        <v>38000</v>
      </c>
      <c r="F264" s="223">
        <v>9</v>
      </c>
      <c r="G264" s="223">
        <v>342000</v>
      </c>
    </row>
    <row r="265" spans="2:7">
      <c r="B265" s="216">
        <v>44566</v>
      </c>
      <c r="C265" s="222" t="s">
        <v>4216</v>
      </c>
      <c r="D265" s="222" t="s">
        <v>4217</v>
      </c>
      <c r="E265" s="223">
        <v>35340</v>
      </c>
      <c r="F265" s="223">
        <v>10</v>
      </c>
      <c r="G265" s="223">
        <v>353400</v>
      </c>
    </row>
    <row r="266" spans="2:7">
      <c r="B266" s="216">
        <v>44566</v>
      </c>
      <c r="C266" s="222" t="s">
        <v>4190</v>
      </c>
      <c r="D266" s="222" t="s">
        <v>4191</v>
      </c>
      <c r="E266" s="223">
        <v>86820</v>
      </c>
      <c r="F266" s="223">
        <v>10</v>
      </c>
      <c r="G266" s="223">
        <v>868200</v>
      </c>
    </row>
    <row r="267" spans="2:7">
      <c r="B267" s="216">
        <v>44566</v>
      </c>
      <c r="C267" s="222" t="s">
        <v>4186</v>
      </c>
      <c r="D267" s="222" t="s">
        <v>4187</v>
      </c>
      <c r="E267" s="223">
        <v>13900</v>
      </c>
      <c r="F267" s="223">
        <v>11</v>
      </c>
      <c r="G267" s="223">
        <v>152900</v>
      </c>
    </row>
    <row r="268" spans="2:7">
      <c r="B268" s="216">
        <v>44566</v>
      </c>
      <c r="C268" s="222" t="s">
        <v>4212</v>
      </c>
      <c r="D268" s="222" t="s">
        <v>4213</v>
      </c>
      <c r="E268" s="223">
        <v>113810</v>
      </c>
      <c r="F268" s="223">
        <v>11</v>
      </c>
      <c r="G268" s="223">
        <v>1251910</v>
      </c>
    </row>
    <row r="269" spans="2:7">
      <c r="B269" s="216">
        <v>44566</v>
      </c>
      <c r="C269" s="222" t="s">
        <v>4194</v>
      </c>
      <c r="D269" s="222" t="s">
        <v>4195</v>
      </c>
      <c r="E269" s="223">
        <v>2400</v>
      </c>
      <c r="F269" s="223">
        <v>12</v>
      </c>
      <c r="G269" s="223">
        <v>28800</v>
      </c>
    </row>
    <row r="270" spans="2:7">
      <c r="B270" s="216">
        <v>44566</v>
      </c>
      <c r="C270" s="222" t="s">
        <v>4244</v>
      </c>
      <c r="D270" s="222" t="s">
        <v>4245</v>
      </c>
      <c r="E270" s="223">
        <v>12900</v>
      </c>
      <c r="F270" s="223">
        <v>13</v>
      </c>
      <c r="G270" s="223">
        <v>167700</v>
      </c>
    </row>
    <row r="271" spans="2:7">
      <c r="B271" s="216">
        <v>44566</v>
      </c>
      <c r="C271" s="222" t="s">
        <v>4234</v>
      </c>
      <c r="D271" s="222" t="s">
        <v>4235</v>
      </c>
      <c r="E271" s="223">
        <v>28010</v>
      </c>
      <c r="F271" s="223">
        <v>13</v>
      </c>
      <c r="G271" s="223">
        <v>364130</v>
      </c>
    </row>
    <row r="272" spans="2:7">
      <c r="B272" s="216">
        <v>44566</v>
      </c>
      <c r="C272" s="222" t="s">
        <v>4232</v>
      </c>
      <c r="D272" s="222" t="s">
        <v>4233</v>
      </c>
      <c r="E272" s="223">
        <v>119370</v>
      </c>
      <c r="F272" s="223">
        <v>13</v>
      </c>
      <c r="G272" s="223">
        <v>1551810</v>
      </c>
    </row>
    <row r="273" spans="2:7">
      <c r="B273" s="216">
        <v>44566</v>
      </c>
      <c r="C273" s="222" t="s">
        <v>4202</v>
      </c>
      <c r="D273" s="222" t="s">
        <v>4203</v>
      </c>
      <c r="E273" s="223">
        <v>5880</v>
      </c>
      <c r="F273" s="223">
        <v>14</v>
      </c>
      <c r="G273" s="223">
        <v>82320</v>
      </c>
    </row>
    <row r="274" spans="2:7">
      <c r="B274" s="216">
        <v>44566</v>
      </c>
      <c r="C274" s="222" t="s">
        <v>4158</v>
      </c>
      <c r="D274" s="222" t="s">
        <v>4159</v>
      </c>
      <c r="E274" s="223">
        <v>17200</v>
      </c>
      <c r="F274" s="223">
        <v>14</v>
      </c>
      <c r="G274" s="223">
        <v>240800</v>
      </c>
    </row>
    <row r="275" spans="2:7">
      <c r="B275" s="216">
        <v>44566</v>
      </c>
      <c r="C275" s="222" t="s">
        <v>4266</v>
      </c>
      <c r="D275" s="222" t="s">
        <v>4267</v>
      </c>
      <c r="E275" s="223">
        <v>25800</v>
      </c>
      <c r="F275" s="223">
        <v>14</v>
      </c>
      <c r="G275" s="223">
        <v>361200</v>
      </c>
    </row>
    <row r="276" spans="2:7">
      <c r="B276" s="216">
        <v>44566</v>
      </c>
      <c r="C276" s="222" t="s">
        <v>4220</v>
      </c>
      <c r="D276" s="222" t="s">
        <v>4221</v>
      </c>
      <c r="E276" s="223">
        <v>38000</v>
      </c>
      <c r="F276" s="223">
        <v>14</v>
      </c>
      <c r="G276" s="223">
        <v>532000</v>
      </c>
    </row>
    <row r="277" spans="2:7">
      <c r="B277" s="216">
        <v>44566</v>
      </c>
      <c r="C277" s="222" t="s">
        <v>4288</v>
      </c>
      <c r="D277" s="222" t="s">
        <v>4289</v>
      </c>
      <c r="E277" s="223">
        <v>40170</v>
      </c>
      <c r="F277" s="223">
        <v>14</v>
      </c>
      <c r="G277" s="223">
        <v>562380</v>
      </c>
    </row>
    <row r="278" spans="2:7">
      <c r="B278" s="216">
        <v>44566</v>
      </c>
      <c r="C278" s="222" t="s">
        <v>4208</v>
      </c>
      <c r="D278" s="222" t="s">
        <v>4209</v>
      </c>
      <c r="E278" s="223">
        <v>67490</v>
      </c>
      <c r="F278" s="223">
        <v>14</v>
      </c>
      <c r="G278" s="223">
        <v>944860</v>
      </c>
    </row>
    <row r="279" spans="2:7">
      <c r="B279" s="216">
        <v>44566</v>
      </c>
      <c r="C279" s="222" t="s">
        <v>4160</v>
      </c>
      <c r="D279" s="222" t="s">
        <v>4161</v>
      </c>
      <c r="E279" s="223">
        <v>129230</v>
      </c>
      <c r="F279" s="223">
        <v>14</v>
      </c>
      <c r="G279" s="223">
        <v>1809220</v>
      </c>
    </row>
    <row r="280" spans="2:7">
      <c r="B280" s="216">
        <v>44566</v>
      </c>
      <c r="C280" s="222" t="s">
        <v>4268</v>
      </c>
      <c r="D280" s="222" t="s">
        <v>4269</v>
      </c>
      <c r="E280" s="223">
        <v>14100</v>
      </c>
      <c r="F280" s="223">
        <v>15</v>
      </c>
      <c r="G280" s="223">
        <v>211500</v>
      </c>
    </row>
    <row r="281" spans="2:7">
      <c r="B281" s="216">
        <v>44566</v>
      </c>
      <c r="C281" s="222" t="s">
        <v>4196</v>
      </c>
      <c r="D281" s="222" t="s">
        <v>4197</v>
      </c>
      <c r="E281" s="223">
        <v>23200</v>
      </c>
      <c r="F281" s="223">
        <v>15</v>
      </c>
      <c r="G281" s="223">
        <v>348000</v>
      </c>
    </row>
    <row r="282" spans="2:7">
      <c r="B282" s="216">
        <v>44566</v>
      </c>
      <c r="C282" s="222" t="s">
        <v>4148</v>
      </c>
      <c r="D282" s="222" t="s">
        <v>4149</v>
      </c>
      <c r="E282" s="223">
        <v>24000</v>
      </c>
      <c r="F282" s="223">
        <v>15</v>
      </c>
      <c r="G282" s="223">
        <v>360000</v>
      </c>
    </row>
    <row r="283" spans="2:7">
      <c r="B283" s="216">
        <v>44566</v>
      </c>
      <c r="C283" s="222" t="s">
        <v>4274</v>
      </c>
      <c r="D283" s="222" t="s">
        <v>4275</v>
      </c>
      <c r="E283" s="223">
        <v>4020</v>
      </c>
      <c r="F283" s="223">
        <v>16</v>
      </c>
      <c r="G283" s="223">
        <v>64320</v>
      </c>
    </row>
    <row r="284" spans="2:7">
      <c r="B284" s="216">
        <v>44566</v>
      </c>
      <c r="C284" s="222" t="s">
        <v>4140</v>
      </c>
      <c r="D284" s="222" t="s">
        <v>4141</v>
      </c>
      <c r="E284" s="223">
        <v>11500</v>
      </c>
      <c r="F284" s="223">
        <v>17</v>
      </c>
      <c r="G284" s="223">
        <v>195500</v>
      </c>
    </row>
    <row r="285" spans="2:7">
      <c r="B285" s="216">
        <v>44566</v>
      </c>
      <c r="C285" s="222" t="s">
        <v>4184</v>
      </c>
      <c r="D285" s="222" t="s">
        <v>4185</v>
      </c>
      <c r="E285" s="223">
        <v>13530</v>
      </c>
      <c r="F285" s="223">
        <v>18</v>
      </c>
      <c r="G285" s="223">
        <v>243540</v>
      </c>
    </row>
    <row r="286" spans="2:7">
      <c r="B286" s="216">
        <v>44566</v>
      </c>
      <c r="C286" s="222" t="s">
        <v>4200</v>
      </c>
      <c r="D286" s="222" t="s">
        <v>4201</v>
      </c>
      <c r="E286" s="223">
        <v>113000</v>
      </c>
      <c r="F286" s="223">
        <v>18</v>
      </c>
      <c r="G286" s="223">
        <v>2034000</v>
      </c>
    </row>
    <row r="287" spans="2:7">
      <c r="B287" s="216">
        <v>44566</v>
      </c>
      <c r="C287" s="222" t="s">
        <v>4168</v>
      </c>
      <c r="D287" s="222" t="s">
        <v>4169</v>
      </c>
      <c r="E287" s="223">
        <v>18000</v>
      </c>
      <c r="F287" s="223">
        <v>19</v>
      </c>
      <c r="G287" s="223">
        <v>342000</v>
      </c>
    </row>
    <row r="288" spans="2:7">
      <c r="B288" s="216">
        <v>44566</v>
      </c>
      <c r="C288" s="222" t="s">
        <v>4280</v>
      </c>
      <c r="D288" s="222" t="s">
        <v>4281</v>
      </c>
      <c r="E288" s="223">
        <v>32870</v>
      </c>
      <c r="F288" s="223">
        <v>19</v>
      </c>
      <c r="G288" s="223">
        <v>624530</v>
      </c>
    </row>
    <row r="289" spans="2:7">
      <c r="B289" s="216">
        <v>44566</v>
      </c>
      <c r="C289" s="222" t="s">
        <v>4206</v>
      </c>
      <c r="D289" s="222" t="s">
        <v>4207</v>
      </c>
      <c r="E289" s="223">
        <v>35520</v>
      </c>
      <c r="F289" s="223">
        <v>19</v>
      </c>
      <c r="G289" s="223">
        <v>674880</v>
      </c>
    </row>
    <row r="290" spans="2:7">
      <c r="B290" s="216">
        <v>44566</v>
      </c>
      <c r="C290" s="222" t="s">
        <v>4138</v>
      </c>
      <c r="D290" s="222" t="s">
        <v>4139</v>
      </c>
      <c r="E290" s="223">
        <v>15900</v>
      </c>
      <c r="F290" s="223">
        <v>20</v>
      </c>
      <c r="G290" s="223">
        <v>318000</v>
      </c>
    </row>
    <row r="291" spans="2:7">
      <c r="B291" s="216">
        <v>44566</v>
      </c>
      <c r="C291" s="222" t="s">
        <v>4284</v>
      </c>
      <c r="D291" s="222" t="s">
        <v>4285</v>
      </c>
      <c r="E291" s="223">
        <v>17860</v>
      </c>
      <c r="F291" s="223">
        <v>20</v>
      </c>
      <c r="G291" s="223">
        <v>357200</v>
      </c>
    </row>
    <row r="292" spans="2:7">
      <c r="B292" s="216">
        <v>44566</v>
      </c>
      <c r="C292" s="222" t="s">
        <v>4182</v>
      </c>
      <c r="D292" s="222" t="s">
        <v>4183</v>
      </c>
      <c r="E292" s="223">
        <v>17340</v>
      </c>
      <c r="F292" s="223">
        <v>21</v>
      </c>
      <c r="G292" s="223">
        <v>364140</v>
      </c>
    </row>
    <row r="293" spans="2:7">
      <c r="B293" s="216">
        <v>44566</v>
      </c>
      <c r="C293" s="222" t="s">
        <v>4236</v>
      </c>
      <c r="D293" s="222" t="s">
        <v>4237</v>
      </c>
      <c r="E293" s="223">
        <v>2420</v>
      </c>
      <c r="F293" s="223">
        <v>22</v>
      </c>
      <c r="G293" s="223">
        <v>53240</v>
      </c>
    </row>
    <row r="294" spans="2:7">
      <c r="B294" s="216">
        <v>44566</v>
      </c>
      <c r="C294" s="222" t="s">
        <v>4176</v>
      </c>
      <c r="D294" s="222" t="s">
        <v>4177</v>
      </c>
      <c r="E294" s="223">
        <v>15900</v>
      </c>
      <c r="F294" s="223">
        <v>22</v>
      </c>
      <c r="G294" s="223">
        <v>349800</v>
      </c>
    </row>
    <row r="295" spans="2:7">
      <c r="B295" s="216">
        <v>44566</v>
      </c>
      <c r="C295" s="222" t="s">
        <v>4150</v>
      </c>
      <c r="D295" s="222" t="s">
        <v>4151</v>
      </c>
      <c r="E295" s="223">
        <v>43000</v>
      </c>
      <c r="F295" s="223">
        <v>22</v>
      </c>
      <c r="G295" s="223">
        <v>946000</v>
      </c>
    </row>
    <row r="296" spans="2:7">
      <c r="B296" s="216">
        <v>44566</v>
      </c>
      <c r="C296" s="222" t="s">
        <v>4242</v>
      </c>
      <c r="D296" s="222" t="s">
        <v>4243</v>
      </c>
      <c r="E296" s="223">
        <v>4660</v>
      </c>
      <c r="F296" s="223">
        <v>23</v>
      </c>
      <c r="G296" s="223">
        <v>107180</v>
      </c>
    </row>
    <row r="297" spans="2:7">
      <c r="B297" s="216">
        <v>44566</v>
      </c>
      <c r="C297" s="222" t="s">
        <v>4230</v>
      </c>
      <c r="D297" s="222" t="s">
        <v>4231</v>
      </c>
      <c r="E297" s="223">
        <v>27500</v>
      </c>
      <c r="F297" s="223">
        <v>23</v>
      </c>
      <c r="G297" s="223">
        <v>632500</v>
      </c>
    </row>
    <row r="298" spans="2:7">
      <c r="B298" s="216">
        <v>44566</v>
      </c>
      <c r="C298" s="222" t="s">
        <v>4162</v>
      </c>
      <c r="D298" s="222" t="s">
        <v>4163</v>
      </c>
      <c r="E298" s="223">
        <v>2260</v>
      </c>
      <c r="F298" s="223">
        <v>24</v>
      </c>
      <c r="G298" s="223">
        <v>54240</v>
      </c>
    </row>
    <row r="299" spans="2:7">
      <c r="B299" s="216">
        <v>44566</v>
      </c>
      <c r="C299" s="222" t="s">
        <v>4270</v>
      </c>
      <c r="D299" s="222" t="s">
        <v>4271</v>
      </c>
      <c r="E299" s="223">
        <v>26290</v>
      </c>
      <c r="F299" s="223">
        <v>24</v>
      </c>
      <c r="G299" s="223">
        <v>630960</v>
      </c>
    </row>
    <row r="300" spans="2:7">
      <c r="B300" s="216">
        <v>44566</v>
      </c>
      <c r="C300" s="222" t="s">
        <v>4164</v>
      </c>
      <c r="D300" s="222" t="s">
        <v>4165</v>
      </c>
      <c r="E300" s="223">
        <v>11270</v>
      </c>
      <c r="F300" s="223">
        <v>25</v>
      </c>
      <c r="G300" s="223">
        <v>281750</v>
      </c>
    </row>
    <row r="301" spans="2:7">
      <c r="B301" s="216">
        <v>44566</v>
      </c>
      <c r="C301" s="222" t="s">
        <v>4226</v>
      </c>
      <c r="D301" s="222" t="s">
        <v>4227</v>
      </c>
      <c r="E301" s="223">
        <v>32380</v>
      </c>
      <c r="F301" s="223">
        <v>25</v>
      </c>
      <c r="G301" s="223">
        <v>809500</v>
      </c>
    </row>
    <row r="302" spans="2:7">
      <c r="B302" s="216">
        <v>44566</v>
      </c>
      <c r="C302" s="222" t="s">
        <v>4172</v>
      </c>
      <c r="D302" s="222" t="s">
        <v>4173</v>
      </c>
      <c r="E302" s="223">
        <v>2240</v>
      </c>
      <c r="F302" s="223">
        <v>26</v>
      </c>
      <c r="G302" s="223">
        <v>58240</v>
      </c>
    </row>
    <row r="303" spans="2:7">
      <c r="B303" s="216">
        <v>44566</v>
      </c>
      <c r="C303" s="222" t="s">
        <v>4286</v>
      </c>
      <c r="D303" s="222" t="s">
        <v>4287</v>
      </c>
      <c r="E303" s="223">
        <v>6000</v>
      </c>
      <c r="F303" s="223">
        <v>28</v>
      </c>
      <c r="G303" s="223">
        <v>168000</v>
      </c>
    </row>
    <row r="304" spans="2:7">
      <c r="B304" s="216">
        <v>44566</v>
      </c>
      <c r="C304" s="222" t="s">
        <v>4180</v>
      </c>
      <c r="D304" s="222" t="s">
        <v>4181</v>
      </c>
      <c r="E304" s="223">
        <v>12900</v>
      </c>
      <c r="F304" s="223">
        <v>28</v>
      </c>
      <c r="G304" s="223">
        <v>361200</v>
      </c>
    </row>
    <row r="305" spans="2:7">
      <c r="B305" s="216">
        <v>44566</v>
      </c>
      <c r="C305" s="222" t="s">
        <v>4252</v>
      </c>
      <c r="D305" s="222" t="s">
        <v>4253</v>
      </c>
      <c r="E305" s="223">
        <v>24000</v>
      </c>
      <c r="F305" s="223">
        <v>29</v>
      </c>
      <c r="G305" s="223">
        <v>696000</v>
      </c>
    </row>
    <row r="306" spans="2:7">
      <c r="B306" s="216">
        <v>44566</v>
      </c>
      <c r="C306" s="222" t="s">
        <v>4204</v>
      </c>
      <c r="D306" s="222" t="s">
        <v>4205</v>
      </c>
      <c r="E306" s="223">
        <v>3360</v>
      </c>
      <c r="F306" s="223">
        <v>30</v>
      </c>
      <c r="G306" s="223">
        <v>100800</v>
      </c>
    </row>
    <row r="307" spans="2:7">
      <c r="B307" s="216">
        <v>44566</v>
      </c>
      <c r="C307" s="222" t="s">
        <v>4178</v>
      </c>
      <c r="D307" s="222" t="s">
        <v>4179</v>
      </c>
      <c r="E307" s="223">
        <v>12900</v>
      </c>
      <c r="F307" s="223">
        <v>30</v>
      </c>
      <c r="G307" s="223">
        <v>387000</v>
      </c>
    </row>
    <row r="308" spans="2:7">
      <c r="B308" s="216">
        <v>44566</v>
      </c>
      <c r="C308" s="222" t="s">
        <v>4240</v>
      </c>
      <c r="D308" s="222" t="s">
        <v>4241</v>
      </c>
      <c r="E308" s="223">
        <v>4800</v>
      </c>
      <c r="F308" s="223">
        <v>31</v>
      </c>
      <c r="G308" s="223">
        <v>148800</v>
      </c>
    </row>
    <row r="309" spans="2:7">
      <c r="B309" s="216">
        <v>44566</v>
      </c>
      <c r="C309" s="222" t="s">
        <v>4134</v>
      </c>
      <c r="D309" s="222" t="s">
        <v>4135</v>
      </c>
      <c r="E309" s="223">
        <v>15900</v>
      </c>
      <c r="F309" s="223">
        <v>31</v>
      </c>
      <c r="G309" s="223">
        <v>492900</v>
      </c>
    </row>
    <row r="310" spans="2:7">
      <c r="B310" s="216">
        <v>44566</v>
      </c>
      <c r="C310" s="222" t="s">
        <v>4254</v>
      </c>
      <c r="D310" s="222" t="s">
        <v>4255</v>
      </c>
      <c r="E310" s="223">
        <v>58730</v>
      </c>
      <c r="F310" s="223">
        <v>31</v>
      </c>
      <c r="G310" s="223">
        <v>1820630</v>
      </c>
    </row>
    <row r="311" spans="2:7">
      <c r="B311" s="216">
        <v>44566</v>
      </c>
      <c r="C311" s="222" t="s">
        <v>4256</v>
      </c>
      <c r="D311" s="222" t="s">
        <v>4257</v>
      </c>
      <c r="E311" s="223">
        <v>28320</v>
      </c>
      <c r="F311" s="223">
        <v>32</v>
      </c>
      <c r="G311" s="223">
        <v>906240</v>
      </c>
    </row>
    <row r="312" spans="2:7">
      <c r="B312" s="216">
        <v>44566</v>
      </c>
      <c r="C312" s="222" t="s">
        <v>4282</v>
      </c>
      <c r="D312" s="222" t="s">
        <v>4283</v>
      </c>
      <c r="E312" s="223">
        <v>1850</v>
      </c>
      <c r="F312" s="223">
        <v>33</v>
      </c>
      <c r="G312" s="223">
        <v>61050</v>
      </c>
    </row>
    <row r="313" spans="2:7">
      <c r="B313" s="216">
        <v>44566</v>
      </c>
      <c r="C313" s="222" t="s">
        <v>4192</v>
      </c>
      <c r="D313" s="222" t="s">
        <v>4193</v>
      </c>
      <c r="E313" s="223">
        <v>100670</v>
      </c>
      <c r="F313" s="223">
        <v>33</v>
      </c>
      <c r="G313" s="223">
        <v>3322110</v>
      </c>
    </row>
    <row r="314" spans="2:7">
      <c r="B314" s="216">
        <v>44566</v>
      </c>
      <c r="C314" s="222" t="s">
        <v>4262</v>
      </c>
      <c r="D314" s="222" t="s">
        <v>4263</v>
      </c>
      <c r="E314" s="223">
        <v>125040</v>
      </c>
      <c r="F314" s="223">
        <v>35</v>
      </c>
      <c r="G314" s="223">
        <v>4376400</v>
      </c>
    </row>
    <row r="315" spans="2:7">
      <c r="B315" s="216">
        <v>44566</v>
      </c>
      <c r="C315" s="222" t="s">
        <v>4260</v>
      </c>
      <c r="D315" s="222" t="s">
        <v>4261</v>
      </c>
      <c r="E315" s="223">
        <v>30540</v>
      </c>
      <c r="F315" s="223">
        <v>36</v>
      </c>
      <c r="G315" s="223">
        <v>1099440</v>
      </c>
    </row>
    <row r="316" spans="2:7">
      <c r="B316" s="216">
        <v>44566</v>
      </c>
      <c r="C316" s="222" t="s">
        <v>4156</v>
      </c>
      <c r="D316" s="222" t="s">
        <v>4157</v>
      </c>
      <c r="E316" s="223">
        <v>4200</v>
      </c>
      <c r="F316" s="223">
        <v>37</v>
      </c>
      <c r="G316" s="223">
        <v>155400</v>
      </c>
    </row>
    <row r="317" spans="2:7">
      <c r="B317" s="216">
        <v>44566</v>
      </c>
      <c r="C317" s="222" t="s">
        <v>4166</v>
      </c>
      <c r="D317" s="222" t="s">
        <v>4167</v>
      </c>
      <c r="E317" s="223">
        <v>14920</v>
      </c>
      <c r="F317" s="223">
        <v>38</v>
      </c>
      <c r="G317" s="223">
        <v>566960</v>
      </c>
    </row>
    <row r="318" spans="2:7">
      <c r="B318" s="216">
        <v>44566</v>
      </c>
      <c r="C318" s="222" t="s">
        <v>4228</v>
      </c>
      <c r="D318" s="222" t="s">
        <v>4229</v>
      </c>
      <c r="E318" s="223">
        <v>27500</v>
      </c>
      <c r="F318" s="223">
        <v>38</v>
      </c>
      <c r="G318" s="223">
        <v>1045000</v>
      </c>
    </row>
    <row r="319" spans="2:7">
      <c r="B319" s="216">
        <v>44566</v>
      </c>
      <c r="C319" s="222" t="s">
        <v>4272</v>
      </c>
      <c r="D319" s="222" t="s">
        <v>4273</v>
      </c>
      <c r="E319" s="223">
        <v>68240</v>
      </c>
      <c r="F319" s="223">
        <v>38</v>
      </c>
      <c r="G319" s="223">
        <v>2593120</v>
      </c>
    </row>
    <row r="320" spans="2:7">
      <c r="B320" s="216">
        <v>44566</v>
      </c>
      <c r="C320" s="222" t="s">
        <v>4132</v>
      </c>
      <c r="D320" s="222" t="s">
        <v>4133</v>
      </c>
      <c r="E320" s="223">
        <v>75510</v>
      </c>
      <c r="F320" s="223">
        <v>38</v>
      </c>
      <c r="G320" s="223">
        <v>2869380</v>
      </c>
    </row>
    <row r="321" spans="2:7">
      <c r="B321" s="216">
        <v>44566</v>
      </c>
      <c r="C321" s="222" t="s">
        <v>4136</v>
      </c>
      <c r="D321" s="222" t="s">
        <v>4137</v>
      </c>
      <c r="E321" s="223">
        <v>15900</v>
      </c>
      <c r="F321" s="223">
        <v>39</v>
      </c>
      <c r="G321" s="223">
        <v>620100</v>
      </c>
    </row>
    <row r="322" spans="2:7">
      <c r="B322" s="216">
        <v>44566</v>
      </c>
      <c r="C322" s="222" t="s">
        <v>4248</v>
      </c>
      <c r="D322" s="222" t="s">
        <v>4249</v>
      </c>
      <c r="E322" s="223">
        <v>22000</v>
      </c>
      <c r="F322" s="223">
        <v>40</v>
      </c>
      <c r="G322" s="223">
        <v>880000</v>
      </c>
    </row>
    <row r="323" spans="2:7">
      <c r="B323" s="216">
        <v>44566</v>
      </c>
      <c r="C323" s="222" t="s">
        <v>4146</v>
      </c>
      <c r="D323" s="222" t="s">
        <v>4147</v>
      </c>
      <c r="E323" s="223">
        <v>33710</v>
      </c>
      <c r="F323" s="223">
        <v>40</v>
      </c>
      <c r="G323" s="223">
        <v>1348400</v>
      </c>
    </row>
    <row r="324" spans="2:7">
      <c r="B324" s="216">
        <v>44566</v>
      </c>
      <c r="C324" s="222" t="s">
        <v>4174</v>
      </c>
      <c r="D324" s="222" t="s">
        <v>4175</v>
      </c>
      <c r="E324" s="223">
        <v>8550</v>
      </c>
      <c r="F324" s="223">
        <v>41</v>
      </c>
      <c r="G324" s="223">
        <v>350550</v>
      </c>
    </row>
    <row r="325" spans="2:7">
      <c r="B325" s="216">
        <v>44566</v>
      </c>
      <c r="C325" s="222" t="s">
        <v>4246</v>
      </c>
      <c r="D325" s="222" t="s">
        <v>4247</v>
      </c>
      <c r="E325" s="223">
        <v>12900</v>
      </c>
      <c r="F325" s="223">
        <v>42</v>
      </c>
      <c r="G325" s="223">
        <v>541800</v>
      </c>
    </row>
    <row r="326" spans="2:7">
      <c r="B326" s="216">
        <v>44566</v>
      </c>
      <c r="C326" s="222" t="s">
        <v>4152</v>
      </c>
      <c r="D326" s="222" t="s">
        <v>4153</v>
      </c>
      <c r="E326" s="223">
        <v>28270</v>
      </c>
      <c r="F326" s="223">
        <v>42</v>
      </c>
      <c r="G326" s="223">
        <v>1187340</v>
      </c>
    </row>
    <row r="327" spans="2:7">
      <c r="B327" s="216">
        <v>44566</v>
      </c>
      <c r="C327" s="222" t="s">
        <v>4218</v>
      </c>
      <c r="D327" s="222" t="s">
        <v>4219</v>
      </c>
      <c r="E327" s="223">
        <v>38000</v>
      </c>
      <c r="F327" s="223">
        <v>44</v>
      </c>
      <c r="G327" s="223">
        <v>1672000</v>
      </c>
    </row>
    <row r="328" spans="2:7">
      <c r="B328" s="216">
        <v>44566</v>
      </c>
      <c r="C328" s="222" t="s">
        <v>4144</v>
      </c>
      <c r="D328" s="222" t="s">
        <v>4145</v>
      </c>
      <c r="E328" s="223">
        <v>43530</v>
      </c>
      <c r="F328" s="223">
        <v>44</v>
      </c>
      <c r="G328" s="223">
        <v>1915320</v>
      </c>
    </row>
    <row r="329" spans="2:7">
      <c r="B329" s="216">
        <v>44566</v>
      </c>
      <c r="C329" s="222" t="s">
        <v>4258</v>
      </c>
      <c r="D329" s="222" t="s">
        <v>4259</v>
      </c>
      <c r="E329" s="223">
        <v>32760</v>
      </c>
      <c r="F329" s="223">
        <v>45</v>
      </c>
      <c r="G329" s="223">
        <v>1474200</v>
      </c>
    </row>
    <row r="330" spans="2:7">
      <c r="B330" s="216">
        <v>44566</v>
      </c>
      <c r="C330" s="222" t="s">
        <v>4210</v>
      </c>
      <c r="D330" s="222" t="s">
        <v>4211</v>
      </c>
      <c r="E330" s="223">
        <v>56470</v>
      </c>
      <c r="F330" s="223">
        <v>45</v>
      </c>
      <c r="G330" s="223">
        <v>2541150</v>
      </c>
    </row>
    <row r="331" spans="2:7">
      <c r="B331" s="216">
        <v>44566</v>
      </c>
      <c r="C331" s="222" t="s">
        <v>3661</v>
      </c>
      <c r="D331" s="222" t="s">
        <v>3662</v>
      </c>
      <c r="E331" s="223">
        <v>56600</v>
      </c>
      <c r="F331" s="223">
        <v>46</v>
      </c>
      <c r="G331" s="223">
        <v>2603600</v>
      </c>
    </row>
    <row r="332" spans="2:7">
      <c r="B332" s="216">
        <v>44566</v>
      </c>
      <c r="C332" s="222" t="s">
        <v>4142</v>
      </c>
      <c r="D332" s="222" t="s">
        <v>4143</v>
      </c>
      <c r="E332" s="223">
        <v>75510</v>
      </c>
      <c r="F332" s="223">
        <v>46</v>
      </c>
      <c r="G332" s="223">
        <v>3473460</v>
      </c>
    </row>
    <row r="333" spans="2:7">
      <c r="B333" s="216">
        <v>44566</v>
      </c>
      <c r="C333" s="222" t="s">
        <v>4198</v>
      </c>
      <c r="D333" s="222" t="s">
        <v>4199</v>
      </c>
      <c r="E333" s="223">
        <v>23200</v>
      </c>
      <c r="F333" s="223">
        <v>48</v>
      </c>
      <c r="G333" s="223">
        <v>1113600</v>
      </c>
    </row>
    <row r="334" spans="2:7">
      <c r="B334" s="216">
        <v>44566</v>
      </c>
      <c r="C334" s="222" t="s">
        <v>4278</v>
      </c>
      <c r="D334" s="222" t="s">
        <v>4279</v>
      </c>
      <c r="E334" s="223">
        <v>30500</v>
      </c>
      <c r="F334" s="223">
        <v>48</v>
      </c>
      <c r="G334" s="223">
        <v>1464000</v>
      </c>
    </row>
    <row r="335" spans="2:7">
      <c r="B335" s="216">
        <v>44566</v>
      </c>
      <c r="C335" s="222" t="s">
        <v>4154</v>
      </c>
      <c r="D335" s="222" t="s">
        <v>4155</v>
      </c>
      <c r="E335" s="223">
        <v>14900</v>
      </c>
      <c r="F335" s="223">
        <v>49</v>
      </c>
      <c r="G335" s="223">
        <v>730100</v>
      </c>
    </row>
    <row r="336" spans="2:7">
      <c r="B336" s="216">
        <v>44566</v>
      </c>
      <c r="C336" s="222" t="s">
        <v>4238</v>
      </c>
      <c r="D336" s="222" t="s">
        <v>4239</v>
      </c>
      <c r="E336" s="223">
        <v>20000</v>
      </c>
      <c r="F336" s="223">
        <v>49</v>
      </c>
      <c r="G336" s="223">
        <v>980000</v>
      </c>
    </row>
    <row r="337" spans="2:7">
      <c r="B337" s="216">
        <v>44566</v>
      </c>
      <c r="C337" s="222" t="s">
        <v>4250</v>
      </c>
      <c r="D337" s="222" t="s">
        <v>4251</v>
      </c>
      <c r="E337" s="223">
        <v>22000</v>
      </c>
      <c r="F337" s="223">
        <v>49</v>
      </c>
      <c r="G337" s="223">
        <v>1078000</v>
      </c>
    </row>
    <row r="338" spans="2:7">
      <c r="B338" s="216">
        <v>44566</v>
      </c>
      <c r="C338" s="222" t="s">
        <v>4188</v>
      </c>
      <c r="D338" s="222" t="s">
        <v>4189</v>
      </c>
      <c r="E338" s="223">
        <v>86820</v>
      </c>
      <c r="F338" s="223">
        <v>49</v>
      </c>
      <c r="G338" s="223">
        <v>4254180</v>
      </c>
    </row>
    <row r="339" spans="2:7">
      <c r="B339" s="216">
        <v>44566</v>
      </c>
      <c r="C339" s="222" t="s">
        <v>4276</v>
      </c>
      <c r="D339" s="222" t="s">
        <v>4277</v>
      </c>
      <c r="E339" s="223">
        <v>14570</v>
      </c>
      <c r="F339" s="223">
        <v>50</v>
      </c>
      <c r="G339" s="223">
        <v>728500</v>
      </c>
    </row>
    <row r="340" spans="2:7">
      <c r="B340" s="216">
        <v>44566</v>
      </c>
      <c r="C340" s="222" t="s">
        <v>4170</v>
      </c>
      <c r="D340" s="222" t="s">
        <v>4171</v>
      </c>
      <c r="E340" s="223">
        <v>23800</v>
      </c>
      <c r="F340" s="223">
        <v>50</v>
      </c>
      <c r="G340" s="223">
        <v>1190000</v>
      </c>
    </row>
    <row r="341" spans="2:7">
      <c r="B341" s="216">
        <v>44567</v>
      </c>
      <c r="C341" s="222" t="s">
        <v>4398</v>
      </c>
      <c r="D341" s="222" t="s">
        <v>4399</v>
      </c>
      <c r="E341" s="223">
        <v>12610</v>
      </c>
      <c r="F341" s="223">
        <v>7</v>
      </c>
      <c r="G341" s="223">
        <v>88270</v>
      </c>
    </row>
    <row r="342" spans="2:7">
      <c r="B342" s="216">
        <v>44567</v>
      </c>
      <c r="C342" s="222" t="s">
        <v>4434</v>
      </c>
      <c r="D342" s="222" t="s">
        <v>4435</v>
      </c>
      <c r="E342" s="223">
        <v>15900</v>
      </c>
      <c r="F342" s="223">
        <v>7</v>
      </c>
      <c r="G342" s="223">
        <v>111300</v>
      </c>
    </row>
    <row r="343" spans="2:7">
      <c r="B343" s="216">
        <v>44567</v>
      </c>
      <c r="C343" s="222" t="s">
        <v>4298</v>
      </c>
      <c r="D343" s="222" t="s">
        <v>4299</v>
      </c>
      <c r="E343" s="223">
        <v>24450</v>
      </c>
      <c r="F343" s="223">
        <v>8</v>
      </c>
      <c r="G343" s="223">
        <v>195600</v>
      </c>
    </row>
    <row r="344" spans="2:7">
      <c r="B344" s="216">
        <v>44567</v>
      </c>
      <c r="C344" s="222" t="s">
        <v>4342</v>
      </c>
      <c r="D344" s="222" t="s">
        <v>4343</v>
      </c>
      <c r="E344" s="223">
        <v>78000</v>
      </c>
      <c r="F344" s="223">
        <v>8</v>
      </c>
      <c r="G344" s="223">
        <v>624000</v>
      </c>
    </row>
    <row r="345" spans="2:7">
      <c r="B345" s="216">
        <v>44567</v>
      </c>
      <c r="C345" s="222" t="s">
        <v>4318</v>
      </c>
      <c r="D345" s="222" t="s">
        <v>4319</v>
      </c>
      <c r="E345" s="223">
        <v>4570</v>
      </c>
      <c r="F345" s="223">
        <v>9</v>
      </c>
      <c r="G345" s="223">
        <v>41130</v>
      </c>
    </row>
    <row r="346" spans="2:7">
      <c r="B346" s="216">
        <v>44567</v>
      </c>
      <c r="C346" s="222" t="s">
        <v>4346</v>
      </c>
      <c r="D346" s="222" t="s">
        <v>4347</v>
      </c>
      <c r="E346" s="223">
        <v>13400</v>
      </c>
      <c r="F346" s="223">
        <v>9</v>
      </c>
      <c r="G346" s="223">
        <v>120600</v>
      </c>
    </row>
    <row r="347" spans="2:7">
      <c r="B347" s="216">
        <v>44567</v>
      </c>
      <c r="C347" s="222" t="s">
        <v>4314</v>
      </c>
      <c r="D347" s="222" t="s">
        <v>4315</v>
      </c>
      <c r="E347" s="223">
        <v>29480</v>
      </c>
      <c r="F347" s="223">
        <v>10</v>
      </c>
      <c r="G347" s="223">
        <v>294800</v>
      </c>
    </row>
    <row r="348" spans="2:7">
      <c r="B348" s="216">
        <v>44567</v>
      </c>
      <c r="C348" s="222" t="s">
        <v>4374</v>
      </c>
      <c r="D348" s="222" t="s">
        <v>4375</v>
      </c>
      <c r="E348" s="223">
        <v>30500</v>
      </c>
      <c r="F348" s="223">
        <v>10</v>
      </c>
      <c r="G348" s="223">
        <v>305000</v>
      </c>
    </row>
    <row r="349" spans="2:7">
      <c r="B349" s="216">
        <v>44567</v>
      </c>
      <c r="C349" s="222" t="s">
        <v>4338</v>
      </c>
      <c r="D349" s="222" t="s">
        <v>4339</v>
      </c>
      <c r="E349" s="223">
        <v>22500</v>
      </c>
      <c r="F349" s="223">
        <v>12</v>
      </c>
      <c r="G349" s="223">
        <v>270000</v>
      </c>
    </row>
    <row r="350" spans="2:7">
      <c r="B350" s="216">
        <v>44567</v>
      </c>
      <c r="C350" s="222" t="s">
        <v>4302</v>
      </c>
      <c r="D350" s="222" t="s">
        <v>4303</v>
      </c>
      <c r="E350" s="223">
        <v>12900</v>
      </c>
      <c r="F350" s="223">
        <v>13</v>
      </c>
      <c r="G350" s="223">
        <v>167700</v>
      </c>
    </row>
    <row r="351" spans="2:7">
      <c r="B351" s="216">
        <v>44567</v>
      </c>
      <c r="C351" s="222" t="s">
        <v>4442</v>
      </c>
      <c r="D351" s="222" t="s">
        <v>4443</v>
      </c>
      <c r="E351" s="223">
        <v>15900</v>
      </c>
      <c r="F351" s="223">
        <v>15</v>
      </c>
      <c r="G351" s="223">
        <v>238500</v>
      </c>
    </row>
    <row r="352" spans="2:7">
      <c r="B352" s="216">
        <v>44567</v>
      </c>
      <c r="C352" s="222" t="s">
        <v>4320</v>
      </c>
      <c r="D352" s="222" t="s">
        <v>4321</v>
      </c>
      <c r="E352" s="223">
        <v>6000</v>
      </c>
      <c r="F352" s="223">
        <v>16</v>
      </c>
      <c r="G352" s="223">
        <v>96000</v>
      </c>
    </row>
    <row r="353" spans="2:7">
      <c r="B353" s="216">
        <v>44567</v>
      </c>
      <c r="C353" s="222" t="s">
        <v>4402</v>
      </c>
      <c r="D353" s="222" t="s">
        <v>4403</v>
      </c>
      <c r="E353" s="223">
        <v>11900</v>
      </c>
      <c r="F353" s="223">
        <v>16</v>
      </c>
      <c r="G353" s="223">
        <v>190400</v>
      </c>
    </row>
    <row r="354" spans="2:7">
      <c r="B354" s="216">
        <v>44567</v>
      </c>
      <c r="C354" s="222" t="s">
        <v>4404</v>
      </c>
      <c r="D354" s="222" t="s">
        <v>4405</v>
      </c>
      <c r="E354" s="223">
        <v>18000</v>
      </c>
      <c r="F354" s="223">
        <v>16</v>
      </c>
      <c r="G354" s="223">
        <v>288000</v>
      </c>
    </row>
    <row r="355" spans="2:7">
      <c r="B355" s="216">
        <v>44567</v>
      </c>
      <c r="C355" s="222" t="s">
        <v>4392</v>
      </c>
      <c r="D355" s="222" t="s">
        <v>4393</v>
      </c>
      <c r="E355" s="223">
        <v>14880</v>
      </c>
      <c r="F355" s="223">
        <v>17</v>
      </c>
      <c r="G355" s="223">
        <v>252960</v>
      </c>
    </row>
    <row r="356" spans="2:7">
      <c r="B356" s="216">
        <v>44567</v>
      </c>
      <c r="C356" s="222" t="s">
        <v>4358</v>
      </c>
      <c r="D356" s="222" t="s">
        <v>4359</v>
      </c>
      <c r="E356" s="223">
        <v>38710</v>
      </c>
      <c r="F356" s="223">
        <v>17</v>
      </c>
      <c r="G356" s="223">
        <v>658070</v>
      </c>
    </row>
    <row r="357" spans="2:7">
      <c r="B357" s="216">
        <v>44567</v>
      </c>
      <c r="C357" s="222" t="s">
        <v>4350</v>
      </c>
      <c r="D357" s="222" t="s">
        <v>4351</v>
      </c>
      <c r="E357" s="223">
        <v>54200</v>
      </c>
      <c r="F357" s="223">
        <v>19</v>
      </c>
      <c r="G357" s="223">
        <v>1029800</v>
      </c>
    </row>
    <row r="358" spans="2:7">
      <c r="B358" s="216">
        <v>44567</v>
      </c>
      <c r="C358" s="222" t="s">
        <v>4440</v>
      </c>
      <c r="D358" s="222" t="s">
        <v>4441</v>
      </c>
      <c r="E358" s="223">
        <v>15900</v>
      </c>
      <c r="F358" s="223">
        <v>20</v>
      </c>
      <c r="G358" s="223">
        <v>318000</v>
      </c>
    </row>
    <row r="359" spans="2:7">
      <c r="B359" s="216">
        <v>44567</v>
      </c>
      <c r="C359" s="222" t="s">
        <v>4368</v>
      </c>
      <c r="D359" s="222" t="s">
        <v>4369</v>
      </c>
      <c r="E359" s="223">
        <v>9740</v>
      </c>
      <c r="F359" s="223">
        <v>21</v>
      </c>
      <c r="G359" s="223">
        <v>204540</v>
      </c>
    </row>
    <row r="360" spans="2:7">
      <c r="B360" s="216">
        <v>44567</v>
      </c>
      <c r="C360" s="222" t="s">
        <v>4296</v>
      </c>
      <c r="D360" s="222" t="s">
        <v>4297</v>
      </c>
      <c r="E360" s="223">
        <v>26400</v>
      </c>
      <c r="F360" s="223">
        <v>21</v>
      </c>
      <c r="G360" s="223">
        <v>554400</v>
      </c>
    </row>
    <row r="361" spans="2:7">
      <c r="B361" s="216">
        <v>44567</v>
      </c>
      <c r="C361" s="222" t="s">
        <v>4448</v>
      </c>
      <c r="D361" s="222" t="s">
        <v>4449</v>
      </c>
      <c r="E361" s="223">
        <v>12900</v>
      </c>
      <c r="F361" s="223">
        <v>23</v>
      </c>
      <c r="G361" s="223">
        <v>296700</v>
      </c>
    </row>
    <row r="362" spans="2:7">
      <c r="B362" s="216">
        <v>44567</v>
      </c>
      <c r="C362" s="222" t="s">
        <v>4424</v>
      </c>
      <c r="D362" s="222" t="s">
        <v>4425</v>
      </c>
      <c r="E362" s="223">
        <v>12900</v>
      </c>
      <c r="F362" s="223">
        <v>23</v>
      </c>
      <c r="G362" s="223">
        <v>296700</v>
      </c>
    </row>
    <row r="363" spans="2:7">
      <c r="B363" s="216">
        <v>44567</v>
      </c>
      <c r="C363" s="222" t="s">
        <v>4316</v>
      </c>
      <c r="D363" s="222" t="s">
        <v>4317</v>
      </c>
      <c r="E363" s="223">
        <v>26660</v>
      </c>
      <c r="F363" s="223">
        <v>23</v>
      </c>
      <c r="G363" s="223">
        <v>613180</v>
      </c>
    </row>
    <row r="364" spans="2:7">
      <c r="B364" s="216">
        <v>44567</v>
      </c>
      <c r="C364" s="222" t="s">
        <v>4292</v>
      </c>
      <c r="D364" s="222" t="s">
        <v>4293</v>
      </c>
      <c r="E364" s="223">
        <v>28270</v>
      </c>
      <c r="F364" s="223">
        <v>23</v>
      </c>
      <c r="G364" s="223">
        <v>650210</v>
      </c>
    </row>
    <row r="365" spans="2:7">
      <c r="B365" s="216">
        <v>44567</v>
      </c>
      <c r="C365" s="222" t="s">
        <v>4324</v>
      </c>
      <c r="D365" s="222" t="s">
        <v>4325</v>
      </c>
      <c r="E365" s="223">
        <v>37980</v>
      </c>
      <c r="F365" s="223">
        <v>23</v>
      </c>
      <c r="G365" s="223">
        <v>873540</v>
      </c>
    </row>
    <row r="366" spans="2:7">
      <c r="B366" s="216">
        <v>44567</v>
      </c>
      <c r="C366" s="222" t="s">
        <v>4300</v>
      </c>
      <c r="D366" s="222" t="s">
        <v>4301</v>
      </c>
      <c r="E366" s="223">
        <v>4990</v>
      </c>
      <c r="F366" s="223">
        <v>24</v>
      </c>
      <c r="G366" s="223">
        <v>119760</v>
      </c>
    </row>
    <row r="367" spans="2:7">
      <c r="B367" s="216">
        <v>44567</v>
      </c>
      <c r="C367" s="222" t="s">
        <v>4380</v>
      </c>
      <c r="D367" s="222" t="s">
        <v>4381</v>
      </c>
      <c r="E367" s="223">
        <v>8500</v>
      </c>
      <c r="F367" s="223">
        <v>24</v>
      </c>
      <c r="G367" s="223">
        <v>204000</v>
      </c>
    </row>
    <row r="368" spans="2:7">
      <c r="B368" s="216">
        <v>44567</v>
      </c>
      <c r="C368" s="222" t="s">
        <v>4430</v>
      </c>
      <c r="D368" s="222" t="s">
        <v>4431</v>
      </c>
      <c r="E368" s="223">
        <v>15900</v>
      </c>
      <c r="F368" s="223">
        <v>24</v>
      </c>
      <c r="G368" s="223">
        <v>381600</v>
      </c>
    </row>
    <row r="369" spans="2:7">
      <c r="B369" s="216">
        <v>44567</v>
      </c>
      <c r="C369" s="222" t="s">
        <v>4328</v>
      </c>
      <c r="D369" s="222" t="s">
        <v>4329</v>
      </c>
      <c r="E369" s="223">
        <v>28780</v>
      </c>
      <c r="F369" s="223">
        <v>24</v>
      </c>
      <c r="G369" s="223">
        <v>690720</v>
      </c>
    </row>
    <row r="370" spans="2:7">
      <c r="B370" s="216">
        <v>44567</v>
      </c>
      <c r="C370" s="222" t="s">
        <v>4382</v>
      </c>
      <c r="D370" s="222" t="s">
        <v>4383</v>
      </c>
      <c r="E370" s="223">
        <v>19500</v>
      </c>
      <c r="F370" s="223">
        <v>25</v>
      </c>
      <c r="G370" s="223">
        <v>487500</v>
      </c>
    </row>
    <row r="371" spans="2:7">
      <c r="B371" s="216">
        <v>44567</v>
      </c>
      <c r="C371" s="222" t="s">
        <v>3661</v>
      </c>
      <c r="D371" s="222" t="s">
        <v>3662</v>
      </c>
      <c r="E371" s="223">
        <v>56600</v>
      </c>
      <c r="F371" s="223">
        <v>26</v>
      </c>
      <c r="G371" s="223">
        <v>1471600</v>
      </c>
    </row>
    <row r="372" spans="2:7">
      <c r="B372" s="216">
        <v>44567</v>
      </c>
      <c r="C372" s="222" t="s">
        <v>4422</v>
      </c>
      <c r="D372" s="222" t="s">
        <v>4423</v>
      </c>
      <c r="E372" s="223">
        <v>14900</v>
      </c>
      <c r="F372" s="223">
        <v>28</v>
      </c>
      <c r="G372" s="223">
        <v>417200</v>
      </c>
    </row>
    <row r="373" spans="2:7">
      <c r="B373" s="216">
        <v>44567</v>
      </c>
      <c r="C373" s="222" t="s">
        <v>4294</v>
      </c>
      <c r="D373" s="222" t="s">
        <v>4295</v>
      </c>
      <c r="E373" s="223">
        <v>38000</v>
      </c>
      <c r="F373" s="223">
        <v>28</v>
      </c>
      <c r="G373" s="223">
        <v>1064000</v>
      </c>
    </row>
    <row r="374" spans="2:7">
      <c r="B374" s="216">
        <v>44567</v>
      </c>
      <c r="C374" s="222" t="s">
        <v>4312</v>
      </c>
      <c r="D374" s="222" t="s">
        <v>4313</v>
      </c>
      <c r="E374" s="223">
        <v>11330</v>
      </c>
      <c r="F374" s="223">
        <v>29</v>
      </c>
      <c r="G374" s="223">
        <v>328570</v>
      </c>
    </row>
    <row r="375" spans="2:7">
      <c r="B375" s="216">
        <v>44567</v>
      </c>
      <c r="C375" s="222" t="s">
        <v>4364</v>
      </c>
      <c r="D375" s="222" t="s">
        <v>4365</v>
      </c>
      <c r="E375" s="223">
        <v>12900</v>
      </c>
      <c r="F375" s="223">
        <v>29</v>
      </c>
      <c r="G375" s="223">
        <v>374100</v>
      </c>
    </row>
    <row r="376" spans="2:7">
      <c r="B376" s="216">
        <v>44567</v>
      </c>
      <c r="C376" s="222" t="s">
        <v>4386</v>
      </c>
      <c r="D376" s="222" t="s">
        <v>4387</v>
      </c>
      <c r="E376" s="223">
        <v>33280</v>
      </c>
      <c r="F376" s="223">
        <v>29</v>
      </c>
      <c r="G376" s="223">
        <v>965120</v>
      </c>
    </row>
    <row r="377" spans="2:7">
      <c r="B377" s="216">
        <v>44567</v>
      </c>
      <c r="C377" s="222" t="s">
        <v>4332</v>
      </c>
      <c r="D377" s="222" t="s">
        <v>4333</v>
      </c>
      <c r="E377" s="223">
        <v>12900</v>
      </c>
      <c r="F377" s="223">
        <v>30</v>
      </c>
      <c r="G377" s="223">
        <v>387000</v>
      </c>
    </row>
    <row r="378" spans="2:7">
      <c r="B378" s="216">
        <v>44567</v>
      </c>
      <c r="C378" s="222" t="s">
        <v>4416</v>
      </c>
      <c r="D378" s="222" t="s">
        <v>4417</v>
      </c>
      <c r="E378" s="223">
        <v>13900</v>
      </c>
      <c r="F378" s="223">
        <v>31</v>
      </c>
      <c r="G378" s="223">
        <v>430900</v>
      </c>
    </row>
    <row r="379" spans="2:7">
      <c r="B379" s="216">
        <v>44567</v>
      </c>
      <c r="C379" s="222" t="s">
        <v>4336</v>
      </c>
      <c r="D379" s="222" t="s">
        <v>4337</v>
      </c>
      <c r="E379" s="223">
        <v>18500</v>
      </c>
      <c r="F379" s="223">
        <v>31</v>
      </c>
      <c r="G379" s="223">
        <v>573500</v>
      </c>
    </row>
    <row r="380" spans="2:7">
      <c r="B380" s="216">
        <v>44567</v>
      </c>
      <c r="C380" s="222" t="s">
        <v>4326</v>
      </c>
      <c r="D380" s="222" t="s">
        <v>4327</v>
      </c>
      <c r="E380" s="223">
        <v>38280</v>
      </c>
      <c r="F380" s="223">
        <v>31</v>
      </c>
      <c r="G380" s="223">
        <v>1186680</v>
      </c>
    </row>
    <row r="381" spans="2:7">
      <c r="B381" s="216">
        <v>44567</v>
      </c>
      <c r="C381" s="222" t="s">
        <v>4356</v>
      </c>
      <c r="D381" s="222" t="s">
        <v>4357</v>
      </c>
      <c r="E381" s="223">
        <v>54200</v>
      </c>
      <c r="F381" s="223">
        <v>31</v>
      </c>
      <c r="G381" s="223">
        <v>1680200</v>
      </c>
    </row>
    <row r="382" spans="2:7">
      <c r="B382" s="216">
        <v>44567</v>
      </c>
      <c r="C382" s="222" t="s">
        <v>4410</v>
      </c>
      <c r="D382" s="222" t="s">
        <v>4411</v>
      </c>
      <c r="E382" s="223">
        <v>12900</v>
      </c>
      <c r="F382" s="223">
        <v>32</v>
      </c>
      <c r="G382" s="223">
        <v>412800</v>
      </c>
    </row>
    <row r="383" spans="2:7">
      <c r="B383" s="216">
        <v>44567</v>
      </c>
      <c r="C383" s="222" t="s">
        <v>4372</v>
      </c>
      <c r="D383" s="222" t="s">
        <v>4373</v>
      </c>
      <c r="E383" s="223">
        <v>28270</v>
      </c>
      <c r="F383" s="223">
        <v>32</v>
      </c>
      <c r="G383" s="223">
        <v>904640</v>
      </c>
    </row>
    <row r="384" spans="2:7">
      <c r="B384" s="216">
        <v>44567</v>
      </c>
      <c r="C384" s="222" t="s">
        <v>4330</v>
      </c>
      <c r="D384" s="222" t="s">
        <v>4331</v>
      </c>
      <c r="E384" s="223">
        <v>37980</v>
      </c>
      <c r="F384" s="223">
        <v>32</v>
      </c>
      <c r="G384" s="223">
        <v>1215360</v>
      </c>
    </row>
    <row r="385" spans="2:7">
      <c r="B385" s="216">
        <v>44567</v>
      </c>
      <c r="C385" s="222" t="s">
        <v>4388</v>
      </c>
      <c r="D385" s="222" t="s">
        <v>4389</v>
      </c>
      <c r="E385" s="223">
        <v>42470</v>
      </c>
      <c r="F385" s="223">
        <v>32</v>
      </c>
      <c r="G385" s="223">
        <v>1359040</v>
      </c>
    </row>
    <row r="386" spans="2:7">
      <c r="B386" s="216">
        <v>44567</v>
      </c>
      <c r="C386" s="222" t="s">
        <v>4352</v>
      </c>
      <c r="D386" s="222" t="s">
        <v>4353</v>
      </c>
      <c r="E386" s="223">
        <v>54200</v>
      </c>
      <c r="F386" s="223">
        <v>32</v>
      </c>
      <c r="G386" s="223">
        <v>1734400</v>
      </c>
    </row>
    <row r="387" spans="2:7">
      <c r="B387" s="216">
        <v>44567</v>
      </c>
      <c r="C387" s="222" t="s">
        <v>4378</v>
      </c>
      <c r="D387" s="222" t="s">
        <v>4379</v>
      </c>
      <c r="E387" s="223">
        <v>25200</v>
      </c>
      <c r="F387" s="223">
        <v>33</v>
      </c>
      <c r="G387" s="223">
        <v>831600</v>
      </c>
    </row>
    <row r="388" spans="2:7">
      <c r="B388" s="216">
        <v>44567</v>
      </c>
      <c r="C388" s="222" t="s">
        <v>4420</v>
      </c>
      <c r="D388" s="222" t="s">
        <v>4421</v>
      </c>
      <c r="E388" s="223">
        <v>12900</v>
      </c>
      <c r="F388" s="223">
        <v>35</v>
      </c>
      <c r="G388" s="223">
        <v>451500</v>
      </c>
    </row>
    <row r="389" spans="2:7">
      <c r="B389" s="216">
        <v>44567</v>
      </c>
      <c r="C389" s="222" t="s">
        <v>4436</v>
      </c>
      <c r="D389" s="222" t="s">
        <v>4437</v>
      </c>
      <c r="E389" s="223">
        <v>15900</v>
      </c>
      <c r="F389" s="223">
        <v>35</v>
      </c>
      <c r="G389" s="223">
        <v>556500</v>
      </c>
    </row>
    <row r="390" spans="2:7">
      <c r="B390" s="216">
        <v>44567</v>
      </c>
      <c r="C390" s="222" t="s">
        <v>4370</v>
      </c>
      <c r="D390" s="222" t="s">
        <v>4371</v>
      </c>
      <c r="E390" s="223">
        <v>38900</v>
      </c>
      <c r="F390" s="223">
        <v>35</v>
      </c>
      <c r="G390" s="223">
        <v>1361500</v>
      </c>
    </row>
    <row r="391" spans="2:7">
      <c r="B391" s="216">
        <v>44567</v>
      </c>
      <c r="C391" s="222" t="s">
        <v>4344</v>
      </c>
      <c r="D391" s="222" t="s">
        <v>4345</v>
      </c>
      <c r="E391" s="223">
        <v>7000</v>
      </c>
      <c r="F391" s="223">
        <v>36</v>
      </c>
      <c r="G391" s="223">
        <v>252000</v>
      </c>
    </row>
    <row r="392" spans="2:7">
      <c r="B392" s="216">
        <v>44567</v>
      </c>
      <c r="C392" s="222" t="s">
        <v>4438</v>
      </c>
      <c r="D392" s="222" t="s">
        <v>4439</v>
      </c>
      <c r="E392" s="223">
        <v>12900</v>
      </c>
      <c r="F392" s="223">
        <v>36</v>
      </c>
      <c r="G392" s="223">
        <v>464400</v>
      </c>
    </row>
    <row r="393" spans="2:7">
      <c r="B393" s="216">
        <v>44567</v>
      </c>
      <c r="C393" s="222" t="s">
        <v>4446</v>
      </c>
      <c r="D393" s="222" t="s">
        <v>4447</v>
      </c>
      <c r="E393" s="223">
        <v>12900</v>
      </c>
      <c r="F393" s="223">
        <v>36</v>
      </c>
      <c r="G393" s="223">
        <v>464400</v>
      </c>
    </row>
    <row r="394" spans="2:7">
      <c r="B394" s="216">
        <v>44567</v>
      </c>
      <c r="C394" s="222" t="s">
        <v>4432</v>
      </c>
      <c r="D394" s="222" t="s">
        <v>4433</v>
      </c>
      <c r="E394" s="223">
        <v>15900</v>
      </c>
      <c r="F394" s="223">
        <v>38</v>
      </c>
      <c r="G394" s="223">
        <v>604200</v>
      </c>
    </row>
    <row r="395" spans="2:7">
      <c r="B395" s="216">
        <v>44567</v>
      </c>
      <c r="C395" s="222" t="s">
        <v>4390</v>
      </c>
      <c r="D395" s="222" t="s">
        <v>4391</v>
      </c>
      <c r="E395" s="223">
        <v>38000</v>
      </c>
      <c r="F395" s="223">
        <v>38</v>
      </c>
      <c r="G395" s="223">
        <v>1444000</v>
      </c>
    </row>
    <row r="396" spans="2:7">
      <c r="B396" s="216">
        <v>44567</v>
      </c>
      <c r="C396" s="222" t="s">
        <v>4362</v>
      </c>
      <c r="D396" s="222" t="s">
        <v>4363</v>
      </c>
      <c r="E396" s="223">
        <v>15900</v>
      </c>
      <c r="F396" s="223">
        <v>39</v>
      </c>
      <c r="G396" s="223">
        <v>620100</v>
      </c>
    </row>
    <row r="397" spans="2:7">
      <c r="B397" s="216">
        <v>44567</v>
      </c>
      <c r="C397" s="222" t="s">
        <v>4384</v>
      </c>
      <c r="D397" s="222" t="s">
        <v>4385</v>
      </c>
      <c r="E397" s="223">
        <v>12610</v>
      </c>
      <c r="F397" s="223">
        <v>42</v>
      </c>
      <c r="G397" s="223">
        <v>529620</v>
      </c>
    </row>
    <row r="398" spans="2:7">
      <c r="B398" s="216">
        <v>44567</v>
      </c>
      <c r="C398" s="222" t="s">
        <v>4426</v>
      </c>
      <c r="D398" s="222" t="s">
        <v>4427</v>
      </c>
      <c r="E398" s="223">
        <v>12900</v>
      </c>
      <c r="F398" s="223">
        <v>42</v>
      </c>
      <c r="G398" s="223">
        <v>541800</v>
      </c>
    </row>
    <row r="399" spans="2:7">
      <c r="B399" s="216">
        <v>44567</v>
      </c>
      <c r="C399" s="222" t="s">
        <v>4308</v>
      </c>
      <c r="D399" s="222" t="s">
        <v>4309</v>
      </c>
      <c r="E399" s="223">
        <v>26660</v>
      </c>
      <c r="F399" s="223">
        <v>42</v>
      </c>
      <c r="G399" s="223">
        <v>1119720</v>
      </c>
    </row>
    <row r="400" spans="2:7">
      <c r="B400" s="216">
        <v>44567</v>
      </c>
      <c r="C400" s="222" t="s">
        <v>3663</v>
      </c>
      <c r="D400" s="222" t="s">
        <v>3664</v>
      </c>
      <c r="E400" s="223">
        <v>21600</v>
      </c>
      <c r="F400" s="223">
        <v>43</v>
      </c>
      <c r="G400" s="223">
        <v>928800</v>
      </c>
    </row>
    <row r="401" spans="2:7">
      <c r="B401" s="216">
        <v>44567</v>
      </c>
      <c r="C401" s="222" t="s">
        <v>4418</v>
      </c>
      <c r="D401" s="222" t="s">
        <v>4419</v>
      </c>
      <c r="E401" s="223">
        <v>14900</v>
      </c>
      <c r="F401" s="223">
        <v>44</v>
      </c>
      <c r="G401" s="223">
        <v>655600</v>
      </c>
    </row>
    <row r="402" spans="2:7">
      <c r="B402" s="216">
        <v>44567</v>
      </c>
      <c r="C402" s="222" t="s">
        <v>4406</v>
      </c>
      <c r="D402" s="222" t="s">
        <v>4407</v>
      </c>
      <c r="E402" s="223">
        <v>14900</v>
      </c>
      <c r="F402" s="223">
        <v>44</v>
      </c>
      <c r="G402" s="223">
        <v>655600</v>
      </c>
    </row>
    <row r="403" spans="2:7">
      <c r="B403" s="216">
        <v>44567</v>
      </c>
      <c r="C403" s="222" t="s">
        <v>4366</v>
      </c>
      <c r="D403" s="222" t="s">
        <v>4367</v>
      </c>
      <c r="E403" s="223">
        <v>51300</v>
      </c>
      <c r="F403" s="223">
        <v>44</v>
      </c>
      <c r="G403" s="223">
        <v>2257200</v>
      </c>
    </row>
    <row r="404" spans="2:7">
      <c r="B404" s="216">
        <v>44567</v>
      </c>
      <c r="C404" s="222" t="s">
        <v>4400</v>
      </c>
      <c r="D404" s="222" t="s">
        <v>4401</v>
      </c>
      <c r="E404" s="223">
        <v>12610</v>
      </c>
      <c r="F404" s="223">
        <v>45</v>
      </c>
      <c r="G404" s="223">
        <v>567450</v>
      </c>
    </row>
    <row r="405" spans="2:7">
      <c r="B405" s="216">
        <v>44567</v>
      </c>
      <c r="C405" s="222" t="s">
        <v>4444</v>
      </c>
      <c r="D405" s="222" t="s">
        <v>4445</v>
      </c>
      <c r="E405" s="223">
        <v>12900</v>
      </c>
      <c r="F405" s="223">
        <v>45</v>
      </c>
      <c r="G405" s="223">
        <v>580500</v>
      </c>
    </row>
    <row r="406" spans="2:7">
      <c r="B406" s="216">
        <v>44567</v>
      </c>
      <c r="C406" s="222" t="s">
        <v>4360</v>
      </c>
      <c r="D406" s="222" t="s">
        <v>4361</v>
      </c>
      <c r="E406" s="223">
        <v>36570</v>
      </c>
      <c r="F406" s="223">
        <v>46</v>
      </c>
      <c r="G406" s="223">
        <v>1682220</v>
      </c>
    </row>
    <row r="407" spans="2:7">
      <c r="B407" s="216">
        <v>44567</v>
      </c>
      <c r="C407" s="222" t="s">
        <v>4340</v>
      </c>
      <c r="D407" s="222" t="s">
        <v>4341</v>
      </c>
      <c r="E407" s="223">
        <v>49000</v>
      </c>
      <c r="F407" s="223">
        <v>46</v>
      </c>
      <c r="G407" s="223">
        <v>2254000</v>
      </c>
    </row>
    <row r="408" spans="2:7">
      <c r="B408" s="216">
        <v>44567</v>
      </c>
      <c r="C408" s="222" t="s">
        <v>4348</v>
      </c>
      <c r="D408" s="222" t="s">
        <v>4349</v>
      </c>
      <c r="E408" s="223">
        <v>54200</v>
      </c>
      <c r="F408" s="223">
        <v>46</v>
      </c>
      <c r="G408" s="223">
        <v>2493200</v>
      </c>
    </row>
    <row r="409" spans="2:7">
      <c r="B409" s="216">
        <v>44567</v>
      </c>
      <c r="C409" s="222" t="s">
        <v>3659</v>
      </c>
      <c r="D409" s="222" t="s">
        <v>3660</v>
      </c>
      <c r="E409" s="223">
        <v>56600</v>
      </c>
      <c r="F409" s="223">
        <v>46</v>
      </c>
      <c r="G409" s="223">
        <v>2603600</v>
      </c>
    </row>
    <row r="410" spans="2:7">
      <c r="B410" s="216">
        <v>44567</v>
      </c>
      <c r="C410" s="222" t="s">
        <v>4394</v>
      </c>
      <c r="D410" s="222" t="s">
        <v>4395</v>
      </c>
      <c r="E410" s="223">
        <v>3790</v>
      </c>
      <c r="F410" s="223">
        <v>47</v>
      </c>
      <c r="G410" s="223">
        <v>178130</v>
      </c>
    </row>
    <row r="411" spans="2:7">
      <c r="B411" s="216">
        <v>44567</v>
      </c>
      <c r="C411" s="222" t="s">
        <v>4306</v>
      </c>
      <c r="D411" s="222" t="s">
        <v>4307</v>
      </c>
      <c r="E411" s="223">
        <v>4180</v>
      </c>
      <c r="F411" s="223">
        <v>47</v>
      </c>
      <c r="G411" s="223">
        <v>196460</v>
      </c>
    </row>
    <row r="412" spans="2:7">
      <c r="B412" s="216">
        <v>44567</v>
      </c>
      <c r="C412" s="222" t="s">
        <v>4334</v>
      </c>
      <c r="D412" s="222" t="s">
        <v>4335</v>
      </c>
      <c r="E412" s="223">
        <v>18500</v>
      </c>
      <c r="F412" s="223">
        <v>47</v>
      </c>
      <c r="G412" s="223">
        <v>869500</v>
      </c>
    </row>
    <row r="413" spans="2:7">
      <c r="B413" s="216">
        <v>44567</v>
      </c>
      <c r="C413" s="222" t="s">
        <v>4376</v>
      </c>
      <c r="D413" s="222" t="s">
        <v>4377</v>
      </c>
      <c r="E413" s="223">
        <v>25730</v>
      </c>
      <c r="F413" s="223">
        <v>47</v>
      </c>
      <c r="G413" s="223">
        <v>1209310</v>
      </c>
    </row>
    <row r="414" spans="2:7">
      <c r="B414" s="216">
        <v>44567</v>
      </c>
      <c r="C414" s="222" t="s">
        <v>4304</v>
      </c>
      <c r="D414" s="222" t="s">
        <v>4305</v>
      </c>
      <c r="E414" s="223">
        <v>4100</v>
      </c>
      <c r="F414" s="223">
        <v>48</v>
      </c>
      <c r="G414" s="223">
        <v>196800</v>
      </c>
    </row>
    <row r="415" spans="2:7">
      <c r="B415" s="216">
        <v>44567</v>
      </c>
      <c r="C415" s="222" t="s">
        <v>4396</v>
      </c>
      <c r="D415" s="222" t="s">
        <v>4397</v>
      </c>
      <c r="E415" s="223">
        <v>11330</v>
      </c>
      <c r="F415" s="223">
        <v>48</v>
      </c>
      <c r="G415" s="223">
        <v>543840</v>
      </c>
    </row>
    <row r="416" spans="2:7">
      <c r="B416" s="216">
        <v>44567</v>
      </c>
      <c r="C416" s="222" t="s">
        <v>4412</v>
      </c>
      <c r="D416" s="222" t="s">
        <v>4413</v>
      </c>
      <c r="E416" s="223">
        <v>14900</v>
      </c>
      <c r="F416" s="223">
        <v>48</v>
      </c>
      <c r="G416" s="223">
        <v>715200</v>
      </c>
    </row>
    <row r="417" spans="2:7">
      <c r="B417" s="216">
        <v>44567</v>
      </c>
      <c r="C417" s="222" t="s">
        <v>4310</v>
      </c>
      <c r="D417" s="222" t="s">
        <v>4311</v>
      </c>
      <c r="E417" s="223">
        <v>11330</v>
      </c>
      <c r="F417" s="223">
        <v>49</v>
      </c>
      <c r="G417" s="223">
        <v>555170</v>
      </c>
    </row>
    <row r="418" spans="2:7">
      <c r="B418" s="216">
        <v>44567</v>
      </c>
      <c r="C418" s="222" t="s">
        <v>4408</v>
      </c>
      <c r="D418" s="222" t="s">
        <v>4409</v>
      </c>
      <c r="E418" s="223">
        <v>14900</v>
      </c>
      <c r="F418" s="223">
        <v>49</v>
      </c>
      <c r="G418" s="223">
        <v>730100</v>
      </c>
    </row>
    <row r="419" spans="2:7">
      <c r="B419" s="216">
        <v>44567</v>
      </c>
      <c r="C419" s="222" t="s">
        <v>4428</v>
      </c>
      <c r="D419" s="222" t="s">
        <v>4429</v>
      </c>
      <c r="E419" s="223">
        <v>15900</v>
      </c>
      <c r="F419" s="223">
        <v>49</v>
      </c>
      <c r="G419" s="223">
        <v>779100</v>
      </c>
    </row>
    <row r="420" spans="2:7">
      <c r="B420" s="216">
        <v>44567</v>
      </c>
      <c r="C420" s="222" t="s">
        <v>4322</v>
      </c>
      <c r="D420" s="222" t="s">
        <v>4323</v>
      </c>
      <c r="E420" s="223">
        <v>37980</v>
      </c>
      <c r="F420" s="223">
        <v>49</v>
      </c>
      <c r="G420" s="223">
        <v>1861020</v>
      </c>
    </row>
    <row r="421" spans="2:7">
      <c r="B421" s="216">
        <v>44567</v>
      </c>
      <c r="C421" s="222" t="s">
        <v>4414</v>
      </c>
      <c r="D421" s="222" t="s">
        <v>4415</v>
      </c>
      <c r="E421" s="223">
        <v>12900</v>
      </c>
      <c r="F421" s="223">
        <v>50</v>
      </c>
      <c r="G421" s="223">
        <v>645000</v>
      </c>
    </row>
    <row r="422" spans="2:7">
      <c r="B422" s="216">
        <v>44567</v>
      </c>
      <c r="C422" s="222" t="s">
        <v>4354</v>
      </c>
      <c r="D422" s="222" t="s">
        <v>4355</v>
      </c>
      <c r="E422" s="223">
        <v>54200</v>
      </c>
      <c r="F422" s="223">
        <v>50</v>
      </c>
      <c r="G422" s="223">
        <v>2710000</v>
      </c>
    </row>
    <row r="423" spans="2:7">
      <c r="B423" s="216">
        <v>44568</v>
      </c>
      <c r="C423" s="222" t="s">
        <v>4508</v>
      </c>
      <c r="D423" s="222" t="s">
        <v>4509</v>
      </c>
      <c r="E423" s="223">
        <v>13900</v>
      </c>
      <c r="F423" s="223">
        <v>5</v>
      </c>
      <c r="G423" s="223">
        <v>69500</v>
      </c>
    </row>
    <row r="424" spans="2:7">
      <c r="B424" s="216">
        <v>44568</v>
      </c>
      <c r="C424" s="222" t="s">
        <v>4607</v>
      </c>
      <c r="D424" s="222" t="s">
        <v>4608</v>
      </c>
      <c r="E424" s="223">
        <v>16500</v>
      </c>
      <c r="F424" s="223">
        <v>5</v>
      </c>
      <c r="G424" s="223">
        <v>82500</v>
      </c>
    </row>
    <row r="425" spans="2:7">
      <c r="B425" s="216">
        <v>44568</v>
      </c>
      <c r="C425" s="222" t="s">
        <v>4540</v>
      </c>
      <c r="D425" s="222" t="s">
        <v>4541</v>
      </c>
      <c r="E425" s="223">
        <v>25900</v>
      </c>
      <c r="F425" s="223">
        <v>5</v>
      </c>
      <c r="G425" s="223">
        <v>129500</v>
      </c>
    </row>
    <row r="426" spans="2:7">
      <c r="B426" s="216">
        <v>44568</v>
      </c>
      <c r="C426" s="222" t="s">
        <v>4684</v>
      </c>
      <c r="D426" s="222" t="s">
        <v>4685</v>
      </c>
      <c r="E426" s="223">
        <v>6770</v>
      </c>
      <c r="F426" s="223">
        <v>6</v>
      </c>
      <c r="G426" s="223">
        <v>40620</v>
      </c>
    </row>
    <row r="427" spans="2:7">
      <c r="B427" s="216">
        <v>44568</v>
      </c>
      <c r="C427" s="222" t="s">
        <v>4450</v>
      </c>
      <c r="D427" s="222" t="s">
        <v>4451</v>
      </c>
      <c r="E427" s="223">
        <v>12900</v>
      </c>
      <c r="F427" s="223">
        <v>6</v>
      </c>
      <c r="G427" s="223">
        <v>77400</v>
      </c>
    </row>
    <row r="428" spans="2:7">
      <c r="B428" s="216">
        <v>44568</v>
      </c>
      <c r="C428" s="222" t="s">
        <v>4474</v>
      </c>
      <c r="D428" s="222" t="s">
        <v>4475</v>
      </c>
      <c r="E428" s="223">
        <v>12900</v>
      </c>
      <c r="F428" s="223">
        <v>6</v>
      </c>
      <c r="G428" s="223">
        <v>77400</v>
      </c>
    </row>
    <row r="429" spans="2:7">
      <c r="B429" s="216">
        <v>44568</v>
      </c>
      <c r="C429" s="222" t="s">
        <v>4706</v>
      </c>
      <c r="D429" s="222" t="s">
        <v>4707</v>
      </c>
      <c r="E429" s="223">
        <v>24450</v>
      </c>
      <c r="F429" s="223">
        <v>6</v>
      </c>
      <c r="G429" s="223">
        <v>146700</v>
      </c>
    </row>
    <row r="430" spans="2:7">
      <c r="B430" s="216">
        <v>44568</v>
      </c>
      <c r="C430" s="222" t="s">
        <v>4536</v>
      </c>
      <c r="D430" s="222" t="s">
        <v>4537</v>
      </c>
      <c r="E430" s="223">
        <v>11900</v>
      </c>
      <c r="F430" s="223">
        <v>7</v>
      </c>
      <c r="G430" s="223">
        <v>83300</v>
      </c>
    </row>
    <row r="431" spans="2:7">
      <c r="B431" s="216">
        <v>44568</v>
      </c>
      <c r="C431" s="222" t="s">
        <v>4682</v>
      </c>
      <c r="D431" s="222" t="s">
        <v>4683</v>
      </c>
      <c r="E431" s="223">
        <v>31020</v>
      </c>
      <c r="F431" s="223">
        <v>7</v>
      </c>
      <c r="G431" s="223">
        <v>217140</v>
      </c>
    </row>
    <row r="432" spans="2:7">
      <c r="B432" s="216">
        <v>44568</v>
      </c>
      <c r="C432" s="222" t="s">
        <v>4652</v>
      </c>
      <c r="D432" s="222" t="s">
        <v>4653</v>
      </c>
      <c r="E432" s="223">
        <v>31030</v>
      </c>
      <c r="F432" s="223">
        <v>7</v>
      </c>
      <c r="G432" s="223">
        <v>217210</v>
      </c>
    </row>
    <row r="433" spans="2:7">
      <c r="B433" s="216">
        <v>44568</v>
      </c>
      <c r="C433" s="222" t="s">
        <v>4470</v>
      </c>
      <c r="D433" s="222" t="s">
        <v>4471</v>
      </c>
      <c r="E433" s="223">
        <v>12900</v>
      </c>
      <c r="F433" s="223">
        <v>8</v>
      </c>
      <c r="G433" s="223">
        <v>103200</v>
      </c>
    </row>
    <row r="434" spans="2:7">
      <c r="B434" s="216">
        <v>44568</v>
      </c>
      <c r="C434" s="222" t="s">
        <v>4678</v>
      </c>
      <c r="D434" s="222" t="s">
        <v>4679</v>
      </c>
      <c r="E434" s="223">
        <v>24900</v>
      </c>
      <c r="F434" s="223">
        <v>8</v>
      </c>
      <c r="G434" s="223">
        <v>199200</v>
      </c>
    </row>
    <row r="435" spans="2:7">
      <c r="B435" s="216">
        <v>44568</v>
      </c>
      <c r="C435" s="222" t="s">
        <v>4538</v>
      </c>
      <c r="D435" s="222" t="s">
        <v>4539</v>
      </c>
      <c r="E435" s="223">
        <v>10900</v>
      </c>
      <c r="F435" s="223">
        <v>9</v>
      </c>
      <c r="G435" s="223">
        <v>98100</v>
      </c>
    </row>
    <row r="436" spans="2:7">
      <c r="B436" s="216">
        <v>44568</v>
      </c>
      <c r="C436" s="222" t="s">
        <v>4562</v>
      </c>
      <c r="D436" s="222" t="s">
        <v>4563</v>
      </c>
      <c r="E436" s="223">
        <v>12900</v>
      </c>
      <c r="F436" s="223">
        <v>9</v>
      </c>
      <c r="G436" s="223">
        <v>116100</v>
      </c>
    </row>
    <row r="437" spans="2:7">
      <c r="B437" s="216">
        <v>44568</v>
      </c>
      <c r="C437" s="222" t="s">
        <v>4490</v>
      </c>
      <c r="D437" s="222" t="s">
        <v>4491</v>
      </c>
      <c r="E437" s="223">
        <v>14900</v>
      </c>
      <c r="F437" s="223">
        <v>9</v>
      </c>
      <c r="G437" s="223">
        <v>134100</v>
      </c>
    </row>
    <row r="438" spans="2:7">
      <c r="B438" s="216">
        <v>44568</v>
      </c>
      <c r="C438" s="222" t="s">
        <v>4576</v>
      </c>
      <c r="D438" s="222" t="s">
        <v>4577</v>
      </c>
      <c r="E438" s="223">
        <v>42300</v>
      </c>
      <c r="F438" s="223">
        <v>9</v>
      </c>
      <c r="G438" s="223">
        <v>380700</v>
      </c>
    </row>
    <row r="439" spans="2:7">
      <c r="B439" s="216">
        <v>44568</v>
      </c>
      <c r="C439" s="222" t="s">
        <v>4456</v>
      </c>
      <c r="D439" s="222" t="s">
        <v>4457</v>
      </c>
      <c r="E439" s="223">
        <v>12900</v>
      </c>
      <c r="F439" s="223">
        <v>10</v>
      </c>
      <c r="G439" s="223">
        <v>129000</v>
      </c>
    </row>
    <row r="440" spans="2:7">
      <c r="B440" s="216">
        <v>44568</v>
      </c>
      <c r="C440" s="222" t="s">
        <v>3659</v>
      </c>
      <c r="D440" s="222" t="s">
        <v>3660</v>
      </c>
      <c r="E440" s="223">
        <v>56600</v>
      </c>
      <c r="F440" s="223">
        <v>11</v>
      </c>
      <c r="G440" s="223">
        <v>622600</v>
      </c>
    </row>
    <row r="441" spans="2:7">
      <c r="B441" s="216">
        <v>44568</v>
      </c>
      <c r="C441" s="222" t="s">
        <v>4506</v>
      </c>
      <c r="D441" s="222" t="s">
        <v>4507</v>
      </c>
      <c r="E441" s="223">
        <v>13900</v>
      </c>
      <c r="F441" s="223">
        <v>13</v>
      </c>
      <c r="G441" s="223">
        <v>180700</v>
      </c>
    </row>
    <row r="442" spans="2:7">
      <c r="B442" s="216">
        <v>44568</v>
      </c>
      <c r="C442" s="222" t="s">
        <v>4631</v>
      </c>
      <c r="D442" s="222" t="s">
        <v>4632</v>
      </c>
      <c r="E442" s="223">
        <v>31840</v>
      </c>
      <c r="F442" s="223">
        <v>13</v>
      </c>
      <c r="G442" s="223">
        <v>413920</v>
      </c>
    </row>
    <row r="443" spans="2:7">
      <c r="B443" s="216">
        <v>44568</v>
      </c>
      <c r="C443" s="222" t="s">
        <v>4597</v>
      </c>
      <c r="D443" s="222" t="s">
        <v>4598</v>
      </c>
      <c r="E443" s="223">
        <v>3710</v>
      </c>
      <c r="F443" s="223">
        <v>14</v>
      </c>
      <c r="G443" s="223">
        <v>51940</v>
      </c>
    </row>
    <row r="444" spans="2:7">
      <c r="B444" s="216">
        <v>44568</v>
      </c>
      <c r="C444" s="222" t="s">
        <v>4690</v>
      </c>
      <c r="D444" s="222" t="s">
        <v>4691</v>
      </c>
      <c r="E444" s="223">
        <v>3900</v>
      </c>
      <c r="F444" s="223">
        <v>14</v>
      </c>
      <c r="G444" s="223">
        <v>54600</v>
      </c>
    </row>
    <row r="445" spans="2:7">
      <c r="B445" s="216">
        <v>44568</v>
      </c>
      <c r="C445" s="222" t="s">
        <v>4512</v>
      </c>
      <c r="D445" s="222" t="s">
        <v>4513</v>
      </c>
      <c r="E445" s="223">
        <v>14900</v>
      </c>
      <c r="F445" s="223">
        <v>15</v>
      </c>
      <c r="G445" s="223">
        <v>223500</v>
      </c>
    </row>
    <row r="446" spans="2:7">
      <c r="B446" s="216">
        <v>44568</v>
      </c>
      <c r="C446" s="222" t="s">
        <v>4520</v>
      </c>
      <c r="D446" s="222" t="s">
        <v>4521</v>
      </c>
      <c r="E446" s="223">
        <v>13900</v>
      </c>
      <c r="F446" s="223">
        <v>16</v>
      </c>
      <c r="G446" s="223">
        <v>222400</v>
      </c>
    </row>
    <row r="447" spans="2:7">
      <c r="B447" s="216">
        <v>44568</v>
      </c>
      <c r="C447" s="222" t="s">
        <v>4492</v>
      </c>
      <c r="D447" s="222" t="s">
        <v>4493</v>
      </c>
      <c r="E447" s="223">
        <v>18000</v>
      </c>
      <c r="F447" s="223">
        <v>16</v>
      </c>
      <c r="G447" s="223">
        <v>288000</v>
      </c>
    </row>
    <row r="448" spans="2:7">
      <c r="B448" s="216">
        <v>44568</v>
      </c>
      <c r="C448" s="222" t="s">
        <v>4631</v>
      </c>
      <c r="D448" s="222" t="s">
        <v>4633</v>
      </c>
      <c r="E448" s="223">
        <v>31840</v>
      </c>
      <c r="F448" s="223">
        <v>16</v>
      </c>
      <c r="G448" s="223">
        <v>509440</v>
      </c>
    </row>
    <row r="449" spans="2:7">
      <c r="B449" s="216">
        <v>44568</v>
      </c>
      <c r="C449" s="222" t="s">
        <v>4660</v>
      </c>
      <c r="D449" s="222" t="s">
        <v>4661</v>
      </c>
      <c r="E449" s="223">
        <v>34960</v>
      </c>
      <c r="F449" s="223">
        <v>16</v>
      </c>
      <c r="G449" s="223">
        <v>559360</v>
      </c>
    </row>
    <row r="450" spans="2:7">
      <c r="B450" s="216">
        <v>44568</v>
      </c>
      <c r="C450" s="222" t="s">
        <v>4619</v>
      </c>
      <c r="D450" s="222" t="s">
        <v>4620</v>
      </c>
      <c r="E450" s="223">
        <v>48900</v>
      </c>
      <c r="F450" s="223">
        <v>16</v>
      </c>
      <c r="G450" s="223">
        <v>782400</v>
      </c>
    </row>
    <row r="451" spans="2:7">
      <c r="B451" s="216">
        <v>44568</v>
      </c>
      <c r="C451" s="222" t="s">
        <v>4498</v>
      </c>
      <c r="D451" s="222" t="s">
        <v>4499</v>
      </c>
      <c r="E451" s="223">
        <v>14900</v>
      </c>
      <c r="F451" s="223">
        <v>17</v>
      </c>
      <c r="G451" s="223">
        <v>253300</v>
      </c>
    </row>
    <row r="452" spans="2:7">
      <c r="B452" s="216">
        <v>44568</v>
      </c>
      <c r="C452" s="222" t="s">
        <v>4670</v>
      </c>
      <c r="D452" s="222" t="s">
        <v>4671</v>
      </c>
      <c r="E452" s="223">
        <v>22240</v>
      </c>
      <c r="F452" s="223">
        <v>17</v>
      </c>
      <c r="G452" s="223">
        <v>378080</v>
      </c>
    </row>
    <row r="453" spans="2:7">
      <c r="B453" s="216">
        <v>44568</v>
      </c>
      <c r="C453" s="222" t="s">
        <v>4636</v>
      </c>
      <c r="D453" s="222" t="s">
        <v>4637</v>
      </c>
      <c r="E453" s="223">
        <v>31840</v>
      </c>
      <c r="F453" s="223">
        <v>17</v>
      </c>
      <c r="G453" s="223">
        <v>541280</v>
      </c>
    </row>
    <row r="454" spans="2:7">
      <c r="B454" s="216">
        <v>44568</v>
      </c>
      <c r="C454" s="222" t="s">
        <v>4542</v>
      </c>
      <c r="D454" s="222" t="s">
        <v>4543</v>
      </c>
      <c r="E454" s="223">
        <v>11900</v>
      </c>
      <c r="F454" s="223">
        <v>18</v>
      </c>
      <c r="G454" s="223">
        <v>214200</v>
      </c>
    </row>
    <row r="455" spans="2:7">
      <c r="B455" s="216">
        <v>44568</v>
      </c>
      <c r="C455" s="222" t="s">
        <v>4452</v>
      </c>
      <c r="D455" s="222" t="s">
        <v>4453</v>
      </c>
      <c r="E455" s="223">
        <v>12900</v>
      </c>
      <c r="F455" s="223">
        <v>18</v>
      </c>
      <c r="G455" s="223">
        <v>232200</v>
      </c>
    </row>
    <row r="456" spans="2:7">
      <c r="B456" s="216">
        <v>44568</v>
      </c>
      <c r="C456" s="222" t="s">
        <v>4621</v>
      </c>
      <c r="D456" s="222" t="s">
        <v>4622</v>
      </c>
      <c r="E456" s="223">
        <v>28780</v>
      </c>
      <c r="F456" s="223">
        <v>18</v>
      </c>
      <c r="G456" s="223">
        <v>518040</v>
      </c>
    </row>
    <row r="457" spans="2:7">
      <c r="B457" s="216">
        <v>44568</v>
      </c>
      <c r="C457" s="222" t="s">
        <v>4510</v>
      </c>
      <c r="D457" s="222" t="s">
        <v>4511</v>
      </c>
      <c r="E457" s="223">
        <v>7350</v>
      </c>
      <c r="F457" s="223">
        <v>19</v>
      </c>
      <c r="G457" s="223">
        <v>139650</v>
      </c>
    </row>
    <row r="458" spans="2:7">
      <c r="B458" s="216">
        <v>44568</v>
      </c>
      <c r="C458" s="222" t="s">
        <v>4674</v>
      </c>
      <c r="D458" s="222" t="s">
        <v>4675</v>
      </c>
      <c r="E458" s="223">
        <v>7810</v>
      </c>
      <c r="F458" s="223">
        <v>19</v>
      </c>
      <c r="G458" s="223">
        <v>148390</v>
      </c>
    </row>
    <row r="459" spans="2:7">
      <c r="B459" s="216">
        <v>44568</v>
      </c>
      <c r="C459" s="222" t="s">
        <v>4552</v>
      </c>
      <c r="D459" s="222" t="s">
        <v>4553</v>
      </c>
      <c r="E459" s="223">
        <v>15900</v>
      </c>
      <c r="F459" s="223">
        <v>19</v>
      </c>
      <c r="G459" s="223">
        <v>302100</v>
      </c>
    </row>
    <row r="460" spans="2:7">
      <c r="B460" s="216">
        <v>44568</v>
      </c>
      <c r="C460" s="222" t="s">
        <v>4686</v>
      </c>
      <c r="D460" s="222" t="s">
        <v>4687</v>
      </c>
      <c r="E460" s="223">
        <v>26370</v>
      </c>
      <c r="F460" s="223">
        <v>19</v>
      </c>
      <c r="G460" s="223">
        <v>501030</v>
      </c>
    </row>
    <row r="461" spans="2:7">
      <c r="B461" s="216">
        <v>44568</v>
      </c>
      <c r="C461" s="222" t="s">
        <v>4568</v>
      </c>
      <c r="D461" s="222" t="s">
        <v>4569</v>
      </c>
      <c r="E461" s="223">
        <v>42300</v>
      </c>
      <c r="F461" s="223">
        <v>19</v>
      </c>
      <c r="G461" s="223">
        <v>803700</v>
      </c>
    </row>
    <row r="462" spans="2:7">
      <c r="B462" s="216">
        <v>44568</v>
      </c>
      <c r="C462" s="222" t="s">
        <v>4646</v>
      </c>
      <c r="D462" s="222" t="s">
        <v>4647</v>
      </c>
      <c r="E462" s="223">
        <v>58080</v>
      </c>
      <c r="F462" s="223">
        <v>19</v>
      </c>
      <c r="G462" s="223">
        <v>1103520</v>
      </c>
    </row>
    <row r="463" spans="2:7">
      <c r="B463" s="216">
        <v>44568</v>
      </c>
      <c r="C463" s="222" t="s">
        <v>4698</v>
      </c>
      <c r="D463" s="222" t="s">
        <v>4699</v>
      </c>
      <c r="E463" s="223">
        <v>31520</v>
      </c>
      <c r="F463" s="223">
        <v>20</v>
      </c>
      <c r="G463" s="223">
        <v>630400</v>
      </c>
    </row>
    <row r="464" spans="2:7">
      <c r="B464" s="216">
        <v>44568</v>
      </c>
      <c r="C464" s="222" t="s">
        <v>4638</v>
      </c>
      <c r="D464" s="222" t="s">
        <v>4639</v>
      </c>
      <c r="E464" s="223">
        <v>4230</v>
      </c>
      <c r="F464" s="223">
        <v>21</v>
      </c>
      <c r="G464" s="223">
        <v>88830</v>
      </c>
    </row>
    <row r="465" spans="2:7">
      <c r="B465" s="216">
        <v>44568</v>
      </c>
      <c r="C465" s="222" t="s">
        <v>4609</v>
      </c>
      <c r="D465" s="222" t="s">
        <v>4610</v>
      </c>
      <c r="E465" s="223">
        <v>18500</v>
      </c>
      <c r="F465" s="223">
        <v>21</v>
      </c>
      <c r="G465" s="223">
        <v>388500</v>
      </c>
    </row>
    <row r="466" spans="2:7">
      <c r="B466" s="216">
        <v>44568</v>
      </c>
      <c r="C466" s="222" t="s">
        <v>4558</v>
      </c>
      <c r="D466" s="222" t="s">
        <v>4559</v>
      </c>
      <c r="E466" s="223">
        <v>25900</v>
      </c>
      <c r="F466" s="223">
        <v>21</v>
      </c>
      <c r="G466" s="223">
        <v>543900</v>
      </c>
    </row>
    <row r="467" spans="2:7">
      <c r="B467" s="216">
        <v>44568</v>
      </c>
      <c r="C467" s="222" t="s">
        <v>4642</v>
      </c>
      <c r="D467" s="222" t="s">
        <v>4643</v>
      </c>
      <c r="E467" s="223">
        <v>29480</v>
      </c>
      <c r="F467" s="223">
        <v>21</v>
      </c>
      <c r="G467" s="223">
        <v>619080</v>
      </c>
    </row>
    <row r="468" spans="2:7">
      <c r="B468" s="216">
        <v>44568</v>
      </c>
      <c r="C468" s="222" t="s">
        <v>4627</v>
      </c>
      <c r="D468" s="222" t="s">
        <v>4628</v>
      </c>
      <c r="E468" s="223">
        <v>31840</v>
      </c>
      <c r="F468" s="223">
        <v>21</v>
      </c>
      <c r="G468" s="223">
        <v>668640</v>
      </c>
    </row>
    <row r="469" spans="2:7">
      <c r="B469" s="216">
        <v>44568</v>
      </c>
      <c r="C469" s="222" t="s">
        <v>4664</v>
      </c>
      <c r="D469" s="222" t="s">
        <v>4665</v>
      </c>
      <c r="E469" s="223">
        <v>38880</v>
      </c>
      <c r="F469" s="223">
        <v>21</v>
      </c>
      <c r="G469" s="223">
        <v>816480</v>
      </c>
    </row>
    <row r="470" spans="2:7">
      <c r="B470" s="216">
        <v>44568</v>
      </c>
      <c r="C470" s="222" t="s">
        <v>4605</v>
      </c>
      <c r="D470" s="222" t="s">
        <v>4606</v>
      </c>
      <c r="E470" s="223">
        <v>14900</v>
      </c>
      <c r="F470" s="223">
        <v>22</v>
      </c>
      <c r="G470" s="223">
        <v>327800</v>
      </c>
    </row>
    <row r="471" spans="2:7">
      <c r="B471" s="216">
        <v>44568</v>
      </c>
      <c r="C471" s="222" t="s">
        <v>4500</v>
      </c>
      <c r="D471" s="222" t="s">
        <v>4501</v>
      </c>
      <c r="E471" s="223">
        <v>15000</v>
      </c>
      <c r="F471" s="223">
        <v>22</v>
      </c>
      <c r="G471" s="223">
        <v>330000</v>
      </c>
    </row>
    <row r="472" spans="2:7">
      <c r="B472" s="216">
        <v>44568</v>
      </c>
      <c r="C472" s="222" t="s">
        <v>4554</v>
      </c>
      <c r="D472" s="222" t="s">
        <v>4555</v>
      </c>
      <c r="E472" s="223">
        <v>15900</v>
      </c>
      <c r="F472" s="223">
        <v>22</v>
      </c>
      <c r="G472" s="223">
        <v>349800</v>
      </c>
    </row>
    <row r="473" spans="2:7">
      <c r="B473" s="216">
        <v>44568</v>
      </c>
      <c r="C473" s="222" t="s">
        <v>4530</v>
      </c>
      <c r="D473" s="222" t="s">
        <v>4531</v>
      </c>
      <c r="E473" s="223">
        <v>200070</v>
      </c>
      <c r="F473" s="223">
        <v>22</v>
      </c>
      <c r="G473" s="223">
        <v>4401540</v>
      </c>
    </row>
    <row r="474" spans="2:7">
      <c r="B474" s="216">
        <v>44568</v>
      </c>
      <c r="C474" s="222" t="s">
        <v>4560</v>
      </c>
      <c r="D474" s="222" t="s">
        <v>4561</v>
      </c>
      <c r="E474" s="223">
        <v>12900</v>
      </c>
      <c r="F474" s="223">
        <v>23</v>
      </c>
      <c r="G474" s="223">
        <v>296700</v>
      </c>
    </row>
    <row r="475" spans="2:7">
      <c r="B475" s="216">
        <v>44568</v>
      </c>
      <c r="C475" s="222" t="s">
        <v>4478</v>
      </c>
      <c r="D475" s="222" t="s">
        <v>4479</v>
      </c>
      <c r="E475" s="223">
        <v>12900</v>
      </c>
      <c r="F475" s="223">
        <v>23</v>
      </c>
      <c r="G475" s="223">
        <v>296700</v>
      </c>
    </row>
    <row r="476" spans="2:7">
      <c r="B476" s="216">
        <v>44568</v>
      </c>
      <c r="C476" s="222" t="s">
        <v>4484</v>
      </c>
      <c r="D476" s="222" t="s">
        <v>4485</v>
      </c>
      <c r="E476" s="223">
        <v>12900</v>
      </c>
      <c r="F476" s="223">
        <v>23</v>
      </c>
      <c r="G476" s="223">
        <v>296700</v>
      </c>
    </row>
    <row r="477" spans="2:7">
      <c r="B477" s="216">
        <v>44568</v>
      </c>
      <c r="C477" s="222" t="s">
        <v>4708</v>
      </c>
      <c r="D477" s="222" t="s">
        <v>4709</v>
      </c>
      <c r="E477" s="223">
        <v>24450</v>
      </c>
      <c r="F477" s="223">
        <v>23</v>
      </c>
      <c r="G477" s="223">
        <v>562350</v>
      </c>
    </row>
    <row r="478" spans="2:7">
      <c r="B478" s="216">
        <v>44568</v>
      </c>
      <c r="C478" s="222" t="s">
        <v>4592</v>
      </c>
      <c r="D478" s="222" t="s">
        <v>4594</v>
      </c>
      <c r="E478" s="223">
        <v>3710</v>
      </c>
      <c r="F478" s="223">
        <v>24</v>
      </c>
      <c r="G478" s="223">
        <v>89040</v>
      </c>
    </row>
    <row r="479" spans="2:7">
      <c r="B479" s="216">
        <v>44568</v>
      </c>
      <c r="C479" s="222" t="s">
        <v>4672</v>
      </c>
      <c r="D479" s="222" t="s">
        <v>4673</v>
      </c>
      <c r="E479" s="223">
        <v>5650</v>
      </c>
      <c r="F479" s="223">
        <v>24</v>
      </c>
      <c r="G479" s="223">
        <v>135600</v>
      </c>
    </row>
    <row r="480" spans="2:7">
      <c r="B480" s="216">
        <v>44568</v>
      </c>
      <c r="C480" s="222" t="s">
        <v>4466</v>
      </c>
      <c r="D480" s="222" t="s">
        <v>4467</v>
      </c>
      <c r="E480" s="223">
        <v>12900</v>
      </c>
      <c r="F480" s="223">
        <v>24</v>
      </c>
      <c r="G480" s="223">
        <v>309600</v>
      </c>
    </row>
    <row r="481" spans="2:7">
      <c r="B481" s="216">
        <v>44568</v>
      </c>
      <c r="C481" s="222" t="s">
        <v>4518</v>
      </c>
      <c r="D481" s="222" t="s">
        <v>4519</v>
      </c>
      <c r="E481" s="223">
        <v>13900</v>
      </c>
      <c r="F481" s="223">
        <v>24</v>
      </c>
      <c r="G481" s="223">
        <v>333600</v>
      </c>
    </row>
    <row r="482" spans="2:7">
      <c r="B482" s="216">
        <v>44568</v>
      </c>
      <c r="C482" s="222" t="s">
        <v>4590</v>
      </c>
      <c r="D482" s="222" t="s">
        <v>4591</v>
      </c>
      <c r="E482" s="223">
        <v>43000</v>
      </c>
      <c r="F482" s="223">
        <v>24</v>
      </c>
      <c r="G482" s="223">
        <v>1032000</v>
      </c>
    </row>
    <row r="483" spans="2:7">
      <c r="B483" s="216">
        <v>44568</v>
      </c>
      <c r="C483" s="222" t="s">
        <v>4712</v>
      </c>
      <c r="D483" s="222" t="s">
        <v>4713</v>
      </c>
      <c r="E483" s="223">
        <v>81810</v>
      </c>
      <c r="F483" s="223">
        <v>24</v>
      </c>
      <c r="G483" s="223">
        <v>1963440</v>
      </c>
    </row>
    <row r="484" spans="2:7">
      <c r="B484" s="216">
        <v>44568</v>
      </c>
      <c r="C484" s="222" t="s">
        <v>4532</v>
      </c>
      <c r="D484" s="222" t="s">
        <v>4533</v>
      </c>
      <c r="E484" s="223">
        <v>146080</v>
      </c>
      <c r="F484" s="223">
        <v>24</v>
      </c>
      <c r="G484" s="223">
        <v>3505920</v>
      </c>
    </row>
    <row r="485" spans="2:7">
      <c r="B485" s="216">
        <v>44568</v>
      </c>
      <c r="C485" s="222" t="s">
        <v>4668</v>
      </c>
      <c r="D485" s="222" t="s">
        <v>4669</v>
      </c>
      <c r="E485" s="223">
        <v>22240</v>
      </c>
      <c r="F485" s="223">
        <v>25</v>
      </c>
      <c r="G485" s="223">
        <v>556000</v>
      </c>
    </row>
    <row r="486" spans="2:7">
      <c r="B486" s="216">
        <v>44568</v>
      </c>
      <c r="C486" s="222" t="s">
        <v>4570</v>
      </c>
      <c r="D486" s="222" t="s">
        <v>4571</v>
      </c>
      <c r="E486" s="223">
        <v>42300</v>
      </c>
      <c r="F486" s="223">
        <v>25</v>
      </c>
      <c r="G486" s="223">
        <v>1057500</v>
      </c>
    </row>
    <row r="487" spans="2:7">
      <c r="B487" s="216">
        <v>44568</v>
      </c>
      <c r="C487" s="222" t="s">
        <v>4516</v>
      </c>
      <c r="D487" s="222" t="s">
        <v>4517</v>
      </c>
      <c r="E487" s="223">
        <v>11900</v>
      </c>
      <c r="F487" s="223">
        <v>26</v>
      </c>
      <c r="G487" s="223">
        <v>309400</v>
      </c>
    </row>
    <row r="488" spans="2:7">
      <c r="B488" s="216">
        <v>44568</v>
      </c>
      <c r="C488" s="222" t="s">
        <v>4544</v>
      </c>
      <c r="D488" s="222" t="s">
        <v>4545</v>
      </c>
      <c r="E488" s="223">
        <v>11900</v>
      </c>
      <c r="F488" s="223">
        <v>26</v>
      </c>
      <c r="G488" s="223">
        <v>309400</v>
      </c>
    </row>
    <row r="489" spans="2:7">
      <c r="B489" s="216">
        <v>44568</v>
      </c>
      <c r="C489" s="222" t="s">
        <v>4468</v>
      </c>
      <c r="D489" s="222" t="s">
        <v>4469</v>
      </c>
      <c r="E489" s="223">
        <v>12900</v>
      </c>
      <c r="F489" s="223">
        <v>26</v>
      </c>
      <c r="G489" s="223">
        <v>335400</v>
      </c>
    </row>
    <row r="490" spans="2:7">
      <c r="B490" s="216">
        <v>44568</v>
      </c>
      <c r="C490" s="222" t="s">
        <v>4522</v>
      </c>
      <c r="D490" s="222" t="s">
        <v>4523</v>
      </c>
      <c r="E490" s="223">
        <v>13900</v>
      </c>
      <c r="F490" s="223">
        <v>26</v>
      </c>
      <c r="G490" s="223">
        <v>361400</v>
      </c>
    </row>
    <row r="491" spans="2:7">
      <c r="B491" s="216">
        <v>44568</v>
      </c>
      <c r="C491" s="222" t="s">
        <v>4556</v>
      </c>
      <c r="D491" s="222" t="s">
        <v>4557</v>
      </c>
      <c r="E491" s="223">
        <v>25900</v>
      </c>
      <c r="F491" s="223">
        <v>26</v>
      </c>
      <c r="G491" s="223">
        <v>673400</v>
      </c>
    </row>
    <row r="492" spans="2:7">
      <c r="B492" s="216">
        <v>44568</v>
      </c>
      <c r="C492" s="222" t="s">
        <v>4580</v>
      </c>
      <c r="D492" s="222" t="s">
        <v>4581</v>
      </c>
      <c r="E492" s="223">
        <v>42300</v>
      </c>
      <c r="F492" s="223">
        <v>26</v>
      </c>
      <c r="G492" s="223">
        <v>1099800</v>
      </c>
    </row>
    <row r="493" spans="2:7">
      <c r="B493" s="216">
        <v>44568</v>
      </c>
      <c r="C493" s="222" t="s">
        <v>4584</v>
      </c>
      <c r="D493" s="222" t="s">
        <v>4585</v>
      </c>
      <c r="E493" s="223">
        <v>20310</v>
      </c>
      <c r="F493" s="223">
        <v>27</v>
      </c>
      <c r="G493" s="223">
        <v>548370</v>
      </c>
    </row>
    <row r="494" spans="2:7">
      <c r="B494" s="216">
        <v>44568</v>
      </c>
      <c r="C494" s="222" t="s">
        <v>4564</v>
      </c>
      <c r="D494" s="222" t="s">
        <v>4565</v>
      </c>
      <c r="E494" s="223">
        <v>42300</v>
      </c>
      <c r="F494" s="223">
        <v>27</v>
      </c>
      <c r="G494" s="223">
        <v>1142100</v>
      </c>
    </row>
    <row r="495" spans="2:7">
      <c r="B495" s="216">
        <v>44568</v>
      </c>
      <c r="C495" s="222" t="s">
        <v>4666</v>
      </c>
      <c r="D495" s="222" t="s">
        <v>4667</v>
      </c>
      <c r="E495" s="223">
        <v>51820</v>
      </c>
      <c r="F495" s="223">
        <v>27</v>
      </c>
      <c r="G495" s="223">
        <v>1399140</v>
      </c>
    </row>
    <row r="496" spans="2:7">
      <c r="B496" s="216">
        <v>44568</v>
      </c>
      <c r="C496" s="222" t="s">
        <v>4548</v>
      </c>
      <c r="D496" s="222" t="s">
        <v>4549</v>
      </c>
      <c r="E496" s="223">
        <v>9700</v>
      </c>
      <c r="F496" s="223">
        <v>28</v>
      </c>
      <c r="G496" s="223">
        <v>271600</v>
      </c>
    </row>
    <row r="497" spans="2:7">
      <c r="B497" s="216">
        <v>44568</v>
      </c>
      <c r="C497" s="222" t="s">
        <v>4702</v>
      </c>
      <c r="D497" s="222" t="s">
        <v>4703</v>
      </c>
      <c r="E497" s="223">
        <v>24450</v>
      </c>
      <c r="F497" s="223">
        <v>28</v>
      </c>
      <c r="G497" s="223">
        <v>684600</v>
      </c>
    </row>
    <row r="498" spans="2:7">
      <c r="B498" s="216">
        <v>44568</v>
      </c>
      <c r="C498" s="222" t="s">
        <v>4476</v>
      </c>
      <c r="D498" s="222" t="s">
        <v>4477</v>
      </c>
      <c r="E498" s="223">
        <v>12900</v>
      </c>
      <c r="F498" s="223">
        <v>29</v>
      </c>
      <c r="G498" s="223">
        <v>374100</v>
      </c>
    </row>
    <row r="499" spans="2:7">
      <c r="B499" s="216">
        <v>44568</v>
      </c>
      <c r="C499" s="222" t="s">
        <v>4582</v>
      </c>
      <c r="D499" s="222" t="s">
        <v>4583</v>
      </c>
      <c r="E499" s="223">
        <v>25900</v>
      </c>
      <c r="F499" s="223">
        <v>30</v>
      </c>
      <c r="G499" s="223">
        <v>777000</v>
      </c>
    </row>
    <row r="500" spans="2:7">
      <c r="B500" s="216">
        <v>44568</v>
      </c>
      <c r="C500" s="222" t="s">
        <v>4640</v>
      </c>
      <c r="D500" s="222" t="s">
        <v>4641</v>
      </c>
      <c r="E500" s="223">
        <v>29480</v>
      </c>
      <c r="F500" s="223">
        <v>30</v>
      </c>
      <c r="G500" s="223">
        <v>884400</v>
      </c>
    </row>
    <row r="501" spans="2:7">
      <c r="B501" s="216">
        <v>44568</v>
      </c>
      <c r="C501" s="222" t="s">
        <v>4588</v>
      </c>
      <c r="D501" s="222" t="s">
        <v>4589</v>
      </c>
      <c r="E501" s="223">
        <v>7500</v>
      </c>
      <c r="F501" s="223">
        <v>31</v>
      </c>
      <c r="G501" s="223">
        <v>232500</v>
      </c>
    </row>
    <row r="502" spans="2:7">
      <c r="B502" s="216">
        <v>44568</v>
      </c>
      <c r="C502" s="222" t="s">
        <v>4650</v>
      </c>
      <c r="D502" s="222" t="s">
        <v>4651</v>
      </c>
      <c r="E502" s="223">
        <v>26660</v>
      </c>
      <c r="F502" s="223">
        <v>31</v>
      </c>
      <c r="G502" s="223">
        <v>826460</v>
      </c>
    </row>
    <row r="503" spans="2:7">
      <c r="B503" s="216">
        <v>44568</v>
      </c>
      <c r="C503" s="222" t="s">
        <v>4615</v>
      </c>
      <c r="D503" s="222" t="s">
        <v>4616</v>
      </c>
      <c r="E503" s="223">
        <v>26710</v>
      </c>
      <c r="F503" s="223">
        <v>31</v>
      </c>
      <c r="G503" s="223">
        <v>828010</v>
      </c>
    </row>
    <row r="504" spans="2:7">
      <c r="B504" s="216">
        <v>44568</v>
      </c>
      <c r="C504" s="222" t="s">
        <v>4502</v>
      </c>
      <c r="D504" s="222" t="s">
        <v>4503</v>
      </c>
      <c r="E504" s="223">
        <v>16900</v>
      </c>
      <c r="F504" s="223">
        <v>32</v>
      </c>
      <c r="G504" s="223">
        <v>540800</v>
      </c>
    </row>
    <row r="505" spans="2:7">
      <c r="B505" s="216">
        <v>44568</v>
      </c>
      <c r="C505" s="222" t="s">
        <v>4574</v>
      </c>
      <c r="D505" s="222" t="s">
        <v>4575</v>
      </c>
      <c r="E505" s="223">
        <v>42300</v>
      </c>
      <c r="F505" s="223">
        <v>32</v>
      </c>
      <c r="G505" s="223">
        <v>1353600</v>
      </c>
    </row>
    <row r="506" spans="2:7">
      <c r="B506" s="216">
        <v>44568</v>
      </c>
      <c r="C506" s="222" t="s">
        <v>4524</v>
      </c>
      <c r="D506" s="222" t="s">
        <v>4525</v>
      </c>
      <c r="E506" s="223">
        <v>18000</v>
      </c>
      <c r="F506" s="223">
        <v>33</v>
      </c>
      <c r="G506" s="223">
        <v>594000</v>
      </c>
    </row>
    <row r="507" spans="2:7">
      <c r="B507" s="216">
        <v>44568</v>
      </c>
      <c r="C507" s="222" t="s">
        <v>4704</v>
      </c>
      <c r="D507" s="222" t="s">
        <v>4705</v>
      </c>
      <c r="E507" s="223">
        <v>26390</v>
      </c>
      <c r="F507" s="223">
        <v>33</v>
      </c>
      <c r="G507" s="223">
        <v>870870</v>
      </c>
    </row>
    <row r="508" spans="2:7">
      <c r="B508" s="216">
        <v>44568</v>
      </c>
      <c r="C508" s="222" t="s">
        <v>4480</v>
      </c>
      <c r="D508" s="222" t="s">
        <v>4481</v>
      </c>
      <c r="E508" s="223">
        <v>12900</v>
      </c>
      <c r="F508" s="223">
        <v>34</v>
      </c>
      <c r="G508" s="223">
        <v>438600</v>
      </c>
    </row>
    <row r="509" spans="2:7">
      <c r="B509" s="216">
        <v>44568</v>
      </c>
      <c r="C509" s="222" t="s">
        <v>4629</v>
      </c>
      <c r="D509" s="222" t="s">
        <v>4630</v>
      </c>
      <c r="E509" s="223">
        <v>31840</v>
      </c>
      <c r="F509" s="223">
        <v>34</v>
      </c>
      <c r="G509" s="223">
        <v>1082560</v>
      </c>
    </row>
    <row r="510" spans="2:7">
      <c r="B510" s="216">
        <v>44568</v>
      </c>
      <c r="C510" s="222" t="s">
        <v>4586</v>
      </c>
      <c r="D510" s="222" t="s">
        <v>4587</v>
      </c>
      <c r="E510" s="223">
        <v>20780</v>
      </c>
      <c r="F510" s="223">
        <v>35</v>
      </c>
      <c r="G510" s="223">
        <v>727300</v>
      </c>
    </row>
    <row r="511" spans="2:7">
      <c r="B511" s="216">
        <v>44568</v>
      </c>
      <c r="C511" s="222" t="s">
        <v>4634</v>
      </c>
      <c r="D511" s="222" t="s">
        <v>4635</v>
      </c>
      <c r="E511" s="223">
        <v>31840</v>
      </c>
      <c r="F511" s="223">
        <v>35</v>
      </c>
      <c r="G511" s="223">
        <v>1114400</v>
      </c>
    </row>
    <row r="512" spans="2:7">
      <c r="B512" s="216">
        <v>44568</v>
      </c>
      <c r="C512" s="222" t="s">
        <v>4680</v>
      </c>
      <c r="D512" s="222" t="s">
        <v>4681</v>
      </c>
      <c r="E512" s="223">
        <v>39400</v>
      </c>
      <c r="F512" s="223">
        <v>35</v>
      </c>
      <c r="G512" s="223">
        <v>1379000</v>
      </c>
    </row>
    <row r="513" spans="2:7">
      <c r="B513" s="216">
        <v>44568</v>
      </c>
      <c r="C513" s="222" t="s">
        <v>4648</v>
      </c>
      <c r="D513" s="222" t="s">
        <v>4649</v>
      </c>
      <c r="E513" s="223">
        <v>89630</v>
      </c>
      <c r="F513" s="223">
        <v>35</v>
      </c>
      <c r="G513" s="223">
        <v>3137050</v>
      </c>
    </row>
    <row r="514" spans="2:7">
      <c r="B514" s="216">
        <v>44568</v>
      </c>
      <c r="C514" s="222" t="s">
        <v>4592</v>
      </c>
      <c r="D514" s="222" t="s">
        <v>4596</v>
      </c>
      <c r="E514" s="223">
        <v>3710</v>
      </c>
      <c r="F514" s="223">
        <v>36</v>
      </c>
      <c r="G514" s="223">
        <v>133560</v>
      </c>
    </row>
    <row r="515" spans="2:7">
      <c r="B515" s="216">
        <v>44568</v>
      </c>
      <c r="C515" s="222" t="s">
        <v>4458</v>
      </c>
      <c r="D515" s="222" t="s">
        <v>4459</v>
      </c>
      <c r="E515" s="223">
        <v>12900</v>
      </c>
      <c r="F515" s="223">
        <v>36</v>
      </c>
      <c r="G515" s="223">
        <v>464400</v>
      </c>
    </row>
    <row r="516" spans="2:7">
      <c r="B516" s="216">
        <v>44568</v>
      </c>
      <c r="C516" s="222" t="s">
        <v>4658</v>
      </c>
      <c r="D516" s="222" t="s">
        <v>4659</v>
      </c>
      <c r="E516" s="223">
        <v>39000</v>
      </c>
      <c r="F516" s="223">
        <v>36</v>
      </c>
      <c r="G516" s="223">
        <v>1404000</v>
      </c>
    </row>
    <row r="517" spans="2:7">
      <c r="B517" s="216">
        <v>44568</v>
      </c>
      <c r="C517" s="222" t="s">
        <v>4662</v>
      </c>
      <c r="D517" s="222" t="s">
        <v>4663</v>
      </c>
      <c r="E517" s="223">
        <v>43340</v>
      </c>
      <c r="F517" s="223">
        <v>36</v>
      </c>
      <c r="G517" s="223">
        <v>1560240</v>
      </c>
    </row>
    <row r="518" spans="2:7">
      <c r="B518" s="216">
        <v>44568</v>
      </c>
      <c r="C518" s="222" t="s">
        <v>4694</v>
      </c>
      <c r="D518" s="222" t="s">
        <v>4695</v>
      </c>
      <c r="E518" s="223">
        <v>65380</v>
      </c>
      <c r="F518" s="223">
        <v>36</v>
      </c>
      <c r="G518" s="223">
        <v>2353680</v>
      </c>
    </row>
    <row r="519" spans="2:7">
      <c r="B519" s="216">
        <v>44568</v>
      </c>
      <c r="C519" s="222" t="s">
        <v>4514</v>
      </c>
      <c r="D519" s="222" t="s">
        <v>4515</v>
      </c>
      <c r="E519" s="223">
        <v>11900</v>
      </c>
      <c r="F519" s="223">
        <v>37</v>
      </c>
      <c r="G519" s="223">
        <v>440300</v>
      </c>
    </row>
    <row r="520" spans="2:7">
      <c r="B520" s="216">
        <v>44568</v>
      </c>
      <c r="C520" s="222" t="s">
        <v>4700</v>
      </c>
      <c r="D520" s="222" t="s">
        <v>4701</v>
      </c>
      <c r="E520" s="223">
        <v>21640</v>
      </c>
      <c r="F520" s="223">
        <v>37</v>
      </c>
      <c r="G520" s="223">
        <v>800680</v>
      </c>
    </row>
    <row r="521" spans="2:7">
      <c r="B521" s="216">
        <v>44568</v>
      </c>
      <c r="C521" s="222" t="s">
        <v>4496</v>
      </c>
      <c r="D521" s="222" t="s">
        <v>4497</v>
      </c>
      <c r="E521" s="223">
        <v>10900</v>
      </c>
      <c r="F521" s="223">
        <v>38</v>
      </c>
      <c r="G521" s="223">
        <v>414200</v>
      </c>
    </row>
    <row r="522" spans="2:7">
      <c r="B522" s="216">
        <v>44568</v>
      </c>
      <c r="C522" s="222" t="s">
        <v>4482</v>
      </c>
      <c r="D522" s="222" t="s">
        <v>4483</v>
      </c>
      <c r="E522" s="223">
        <v>12900</v>
      </c>
      <c r="F522" s="223">
        <v>38</v>
      </c>
      <c r="G522" s="223">
        <v>490200</v>
      </c>
    </row>
    <row r="523" spans="2:7">
      <c r="B523" s="216">
        <v>44568</v>
      </c>
      <c r="C523" s="222" t="s">
        <v>4550</v>
      </c>
      <c r="D523" s="222" t="s">
        <v>4551</v>
      </c>
      <c r="E523" s="223">
        <v>17400</v>
      </c>
      <c r="F523" s="223">
        <v>38</v>
      </c>
      <c r="G523" s="223">
        <v>661200</v>
      </c>
    </row>
    <row r="524" spans="2:7">
      <c r="B524" s="216">
        <v>44568</v>
      </c>
      <c r="C524" s="222" t="s">
        <v>4692</v>
      </c>
      <c r="D524" s="222" t="s">
        <v>4693</v>
      </c>
      <c r="E524" s="223">
        <v>301430</v>
      </c>
      <c r="F524" s="223">
        <v>38</v>
      </c>
      <c r="G524" s="223">
        <v>11454340</v>
      </c>
    </row>
    <row r="525" spans="2:7">
      <c r="B525" s="216">
        <v>44568</v>
      </c>
      <c r="C525" s="222" t="s">
        <v>4472</v>
      </c>
      <c r="D525" s="222" t="s">
        <v>4473</v>
      </c>
      <c r="E525" s="223">
        <v>12900</v>
      </c>
      <c r="F525" s="223">
        <v>39</v>
      </c>
      <c r="G525" s="223">
        <v>503100</v>
      </c>
    </row>
    <row r="526" spans="2:7">
      <c r="B526" s="216">
        <v>44568</v>
      </c>
      <c r="C526" s="222" t="s">
        <v>4613</v>
      </c>
      <c r="D526" s="222" t="s">
        <v>4614</v>
      </c>
      <c r="E526" s="223">
        <v>30700</v>
      </c>
      <c r="F526" s="223">
        <v>39</v>
      </c>
      <c r="G526" s="223">
        <v>1197300</v>
      </c>
    </row>
    <row r="527" spans="2:7">
      <c r="B527" s="216">
        <v>44568</v>
      </c>
      <c r="C527" s="222" t="s">
        <v>4623</v>
      </c>
      <c r="D527" s="222" t="s">
        <v>4624</v>
      </c>
      <c r="E527" s="223">
        <v>31840</v>
      </c>
      <c r="F527" s="223">
        <v>39</v>
      </c>
      <c r="G527" s="223">
        <v>1241760</v>
      </c>
    </row>
    <row r="528" spans="2:7">
      <c r="B528" s="216">
        <v>44568</v>
      </c>
      <c r="C528" s="222" t="s">
        <v>3661</v>
      </c>
      <c r="D528" s="222" t="s">
        <v>3662</v>
      </c>
      <c r="E528" s="223">
        <v>56600</v>
      </c>
      <c r="F528" s="223">
        <v>39</v>
      </c>
      <c r="G528" s="223">
        <v>2207400</v>
      </c>
    </row>
    <row r="529" spans="2:7">
      <c r="B529" s="216">
        <v>44568</v>
      </c>
      <c r="C529" s="222" t="s">
        <v>4464</v>
      </c>
      <c r="D529" s="222" t="s">
        <v>4465</v>
      </c>
      <c r="E529" s="223">
        <v>12900</v>
      </c>
      <c r="F529" s="223">
        <v>40</v>
      </c>
      <c r="G529" s="223">
        <v>516000</v>
      </c>
    </row>
    <row r="530" spans="2:7">
      <c r="B530" s="216">
        <v>44568</v>
      </c>
      <c r="C530" s="222" t="s">
        <v>4716</v>
      </c>
      <c r="D530" s="222" t="s">
        <v>4717</v>
      </c>
      <c r="E530" s="223">
        <v>29610</v>
      </c>
      <c r="F530" s="223">
        <v>40</v>
      </c>
      <c r="G530" s="223">
        <v>1184400</v>
      </c>
    </row>
    <row r="531" spans="2:7">
      <c r="B531" s="216">
        <v>44568</v>
      </c>
      <c r="C531" s="222" t="s">
        <v>4696</v>
      </c>
      <c r="D531" s="222" t="s">
        <v>4697</v>
      </c>
      <c r="E531" s="223">
        <v>24450</v>
      </c>
      <c r="F531" s="223">
        <v>41</v>
      </c>
      <c r="G531" s="223">
        <v>1002450</v>
      </c>
    </row>
    <row r="532" spans="2:7">
      <c r="B532" s="216">
        <v>44568</v>
      </c>
      <c r="C532" s="222" t="s">
        <v>4710</v>
      </c>
      <c r="D532" s="222" t="s">
        <v>4711</v>
      </c>
      <c r="E532" s="223">
        <v>40750</v>
      </c>
      <c r="F532" s="223">
        <v>41</v>
      </c>
      <c r="G532" s="223">
        <v>1670750</v>
      </c>
    </row>
    <row r="533" spans="2:7">
      <c r="B533" s="216">
        <v>44568</v>
      </c>
      <c r="C533" s="222" t="s">
        <v>4602</v>
      </c>
      <c r="D533" s="222" t="s">
        <v>4604</v>
      </c>
      <c r="E533" s="223">
        <v>3710</v>
      </c>
      <c r="F533" s="223">
        <v>42</v>
      </c>
      <c r="G533" s="223">
        <v>155820</v>
      </c>
    </row>
    <row r="534" spans="2:7">
      <c r="B534" s="216">
        <v>44568</v>
      </c>
      <c r="C534" s="222" t="s">
        <v>4528</v>
      </c>
      <c r="D534" s="222" t="s">
        <v>4529</v>
      </c>
      <c r="E534" s="223">
        <v>17000</v>
      </c>
      <c r="F534" s="223">
        <v>42</v>
      </c>
      <c r="G534" s="223">
        <v>714000</v>
      </c>
    </row>
    <row r="535" spans="2:7">
      <c r="B535" s="216">
        <v>44568</v>
      </c>
      <c r="C535" s="222" t="s">
        <v>4486</v>
      </c>
      <c r="D535" s="222" t="s">
        <v>4487</v>
      </c>
      <c r="E535" s="223">
        <v>18000</v>
      </c>
      <c r="F535" s="223">
        <v>42</v>
      </c>
      <c r="G535" s="223">
        <v>756000</v>
      </c>
    </row>
    <row r="536" spans="2:7">
      <c r="B536" s="216">
        <v>44568</v>
      </c>
      <c r="C536" s="222" t="s">
        <v>4488</v>
      </c>
      <c r="D536" s="222" t="s">
        <v>4489</v>
      </c>
      <c r="E536" s="223">
        <v>18000</v>
      </c>
      <c r="F536" s="223">
        <v>42</v>
      </c>
      <c r="G536" s="223">
        <v>756000</v>
      </c>
    </row>
    <row r="537" spans="2:7">
      <c r="B537" s="216">
        <v>44568</v>
      </c>
      <c r="C537" s="222" t="s">
        <v>4644</v>
      </c>
      <c r="D537" s="222" t="s">
        <v>4645</v>
      </c>
      <c r="E537" s="223">
        <v>37980</v>
      </c>
      <c r="F537" s="223">
        <v>42</v>
      </c>
      <c r="G537" s="223">
        <v>1595160</v>
      </c>
    </row>
    <row r="538" spans="2:7">
      <c r="B538" s="216">
        <v>44568</v>
      </c>
      <c r="C538" s="222" t="s">
        <v>4597</v>
      </c>
      <c r="D538" s="222" t="s">
        <v>4599</v>
      </c>
      <c r="E538" s="223">
        <v>3710</v>
      </c>
      <c r="F538" s="223">
        <v>43</v>
      </c>
      <c r="G538" s="223">
        <v>159530</v>
      </c>
    </row>
    <row r="539" spans="2:7">
      <c r="B539" s="216">
        <v>44568</v>
      </c>
      <c r="C539" s="222" t="s">
        <v>4654</v>
      </c>
      <c r="D539" s="222" t="s">
        <v>4655</v>
      </c>
      <c r="E539" s="223">
        <v>24900</v>
      </c>
      <c r="F539" s="223">
        <v>43</v>
      </c>
      <c r="G539" s="223">
        <v>1070700</v>
      </c>
    </row>
    <row r="540" spans="2:7">
      <c r="B540" s="216">
        <v>44568</v>
      </c>
      <c r="C540" s="222" t="s">
        <v>4617</v>
      </c>
      <c r="D540" s="222" t="s">
        <v>4618</v>
      </c>
      <c r="E540" s="223">
        <v>37600</v>
      </c>
      <c r="F540" s="223">
        <v>43</v>
      </c>
      <c r="G540" s="223">
        <v>1616800</v>
      </c>
    </row>
    <row r="541" spans="2:7">
      <c r="B541" s="216">
        <v>44568</v>
      </c>
      <c r="C541" s="222" t="s">
        <v>4572</v>
      </c>
      <c r="D541" s="222" t="s">
        <v>4573</v>
      </c>
      <c r="E541" s="223">
        <v>42300</v>
      </c>
      <c r="F541" s="223">
        <v>43</v>
      </c>
      <c r="G541" s="223">
        <v>1818900</v>
      </c>
    </row>
    <row r="542" spans="2:7">
      <c r="B542" s="216">
        <v>44568</v>
      </c>
      <c r="C542" s="222" t="s">
        <v>4578</v>
      </c>
      <c r="D542" s="222" t="s">
        <v>4579</v>
      </c>
      <c r="E542" s="223">
        <v>42300</v>
      </c>
      <c r="F542" s="223">
        <v>43</v>
      </c>
      <c r="G542" s="223">
        <v>1818900</v>
      </c>
    </row>
    <row r="543" spans="2:7">
      <c r="B543" s="216">
        <v>44568</v>
      </c>
      <c r="C543" s="222" t="s">
        <v>4460</v>
      </c>
      <c r="D543" s="222" t="s">
        <v>4461</v>
      </c>
      <c r="E543" s="223">
        <v>12900</v>
      </c>
      <c r="F543" s="223">
        <v>44</v>
      </c>
      <c r="G543" s="223">
        <v>567600</v>
      </c>
    </row>
    <row r="544" spans="2:7">
      <c r="B544" s="216">
        <v>44568</v>
      </c>
      <c r="C544" s="222" t="s">
        <v>4494</v>
      </c>
      <c r="D544" s="222" t="s">
        <v>4495</v>
      </c>
      <c r="E544" s="223">
        <v>18000</v>
      </c>
      <c r="F544" s="223">
        <v>44</v>
      </c>
      <c r="G544" s="223">
        <v>792000</v>
      </c>
    </row>
    <row r="545" spans="2:7">
      <c r="B545" s="216">
        <v>44568</v>
      </c>
      <c r="C545" s="222" t="s">
        <v>3663</v>
      </c>
      <c r="D545" s="222" t="s">
        <v>3664</v>
      </c>
      <c r="E545" s="223">
        <v>21600</v>
      </c>
      <c r="F545" s="223">
        <v>44</v>
      </c>
      <c r="G545" s="223">
        <v>950400</v>
      </c>
    </row>
    <row r="546" spans="2:7">
      <c r="B546" s="216">
        <v>44568</v>
      </c>
      <c r="C546" s="222" t="s">
        <v>4611</v>
      </c>
      <c r="D546" s="222" t="s">
        <v>4612</v>
      </c>
      <c r="E546" s="223">
        <v>120990</v>
      </c>
      <c r="F546" s="223">
        <v>44</v>
      </c>
      <c r="G546" s="223">
        <v>5323560</v>
      </c>
    </row>
    <row r="547" spans="2:7">
      <c r="B547" s="216">
        <v>44568</v>
      </c>
      <c r="C547" s="222" t="s">
        <v>4462</v>
      </c>
      <c r="D547" s="222" t="s">
        <v>4463</v>
      </c>
      <c r="E547" s="223">
        <v>12900</v>
      </c>
      <c r="F547" s="223">
        <v>45</v>
      </c>
      <c r="G547" s="223">
        <v>580500</v>
      </c>
    </row>
    <row r="548" spans="2:7">
      <c r="B548" s="216">
        <v>44568</v>
      </c>
      <c r="C548" s="222" t="s">
        <v>4504</v>
      </c>
      <c r="D548" s="222" t="s">
        <v>4505</v>
      </c>
      <c r="E548" s="223">
        <v>12900</v>
      </c>
      <c r="F548" s="223">
        <v>45</v>
      </c>
      <c r="G548" s="223">
        <v>580500</v>
      </c>
    </row>
    <row r="549" spans="2:7">
      <c r="B549" s="216">
        <v>44568</v>
      </c>
      <c r="C549" s="222" t="s">
        <v>4676</v>
      </c>
      <c r="D549" s="222" t="s">
        <v>4677</v>
      </c>
      <c r="E549" s="223">
        <v>22240</v>
      </c>
      <c r="F549" s="223">
        <v>45</v>
      </c>
      <c r="G549" s="223">
        <v>1000800</v>
      </c>
    </row>
    <row r="550" spans="2:7">
      <c r="B550" s="216">
        <v>44568</v>
      </c>
      <c r="C550" s="222" t="s">
        <v>4656</v>
      </c>
      <c r="D550" s="222" t="s">
        <v>4657</v>
      </c>
      <c r="E550" s="223">
        <v>22240</v>
      </c>
      <c r="F550" s="223">
        <v>45</v>
      </c>
      <c r="G550" s="223">
        <v>1000800</v>
      </c>
    </row>
    <row r="551" spans="2:7">
      <c r="B551" s="216">
        <v>44568</v>
      </c>
      <c r="C551" s="222" t="s">
        <v>4714</v>
      </c>
      <c r="D551" s="222" t="s">
        <v>4715</v>
      </c>
      <c r="E551" s="223">
        <v>29610</v>
      </c>
      <c r="F551" s="223">
        <v>45</v>
      </c>
      <c r="G551" s="223">
        <v>1332450</v>
      </c>
    </row>
    <row r="552" spans="2:7">
      <c r="B552" s="216">
        <v>44568</v>
      </c>
      <c r="C552" s="222" t="s">
        <v>4592</v>
      </c>
      <c r="D552" s="222" t="s">
        <v>4593</v>
      </c>
      <c r="E552" s="223">
        <v>3710</v>
      </c>
      <c r="F552" s="223">
        <v>46</v>
      </c>
      <c r="G552" s="223">
        <v>170660</v>
      </c>
    </row>
    <row r="553" spans="2:7">
      <c r="B553" s="216">
        <v>44568</v>
      </c>
      <c r="C553" s="222" t="s">
        <v>4454</v>
      </c>
      <c r="D553" s="222" t="s">
        <v>4455</v>
      </c>
      <c r="E553" s="223">
        <v>12900</v>
      </c>
      <c r="F553" s="223">
        <v>46</v>
      </c>
      <c r="G553" s="223">
        <v>593400</v>
      </c>
    </row>
    <row r="554" spans="2:7">
      <c r="B554" s="216">
        <v>44568</v>
      </c>
      <c r="C554" s="222" t="s">
        <v>4526</v>
      </c>
      <c r="D554" s="222" t="s">
        <v>4527</v>
      </c>
      <c r="E554" s="223">
        <v>15000</v>
      </c>
      <c r="F554" s="223">
        <v>46</v>
      </c>
      <c r="G554" s="223">
        <v>690000</v>
      </c>
    </row>
    <row r="555" spans="2:7">
      <c r="B555" s="216">
        <v>44568</v>
      </c>
      <c r="C555" s="222" t="s">
        <v>4600</v>
      </c>
      <c r="D555" s="222" t="s">
        <v>4601</v>
      </c>
      <c r="E555" s="223">
        <v>3710</v>
      </c>
      <c r="F555" s="223">
        <v>47</v>
      </c>
      <c r="G555" s="223">
        <v>174370</v>
      </c>
    </row>
    <row r="556" spans="2:7">
      <c r="B556" s="216">
        <v>44568</v>
      </c>
      <c r="C556" s="222" t="s">
        <v>4546</v>
      </c>
      <c r="D556" s="222" t="s">
        <v>4547</v>
      </c>
      <c r="E556" s="223">
        <v>12900</v>
      </c>
      <c r="F556" s="223">
        <v>47</v>
      </c>
      <c r="G556" s="223">
        <v>606300</v>
      </c>
    </row>
    <row r="557" spans="2:7">
      <c r="B557" s="216">
        <v>44568</v>
      </c>
      <c r="C557" s="222" t="s">
        <v>4602</v>
      </c>
      <c r="D557" s="222" t="s">
        <v>4603</v>
      </c>
      <c r="E557" s="223">
        <v>3710</v>
      </c>
      <c r="F557" s="223">
        <v>48</v>
      </c>
      <c r="G557" s="223">
        <v>178080</v>
      </c>
    </row>
    <row r="558" spans="2:7">
      <c r="B558" s="216">
        <v>44568</v>
      </c>
      <c r="C558" s="222" t="s">
        <v>4688</v>
      </c>
      <c r="D558" s="222" t="s">
        <v>4689</v>
      </c>
      <c r="E558" s="223">
        <v>20220</v>
      </c>
      <c r="F558" s="223">
        <v>48</v>
      </c>
      <c r="G558" s="223">
        <v>970560</v>
      </c>
    </row>
    <row r="559" spans="2:7">
      <c r="B559" s="216">
        <v>44568</v>
      </c>
      <c r="C559" s="222" t="s">
        <v>4625</v>
      </c>
      <c r="D559" s="222" t="s">
        <v>4626</v>
      </c>
      <c r="E559" s="223">
        <v>31840</v>
      </c>
      <c r="F559" s="223">
        <v>48</v>
      </c>
      <c r="G559" s="223">
        <v>1528320</v>
      </c>
    </row>
    <row r="560" spans="2:7">
      <c r="B560" s="216">
        <v>44568</v>
      </c>
      <c r="C560" s="222" t="s">
        <v>4592</v>
      </c>
      <c r="D560" s="222" t="s">
        <v>4595</v>
      </c>
      <c r="E560" s="223">
        <v>3710</v>
      </c>
      <c r="F560" s="223">
        <v>50</v>
      </c>
      <c r="G560" s="223">
        <v>185500</v>
      </c>
    </row>
    <row r="561" spans="2:7">
      <c r="B561" s="216">
        <v>44568</v>
      </c>
      <c r="C561" s="222" t="s">
        <v>4534</v>
      </c>
      <c r="D561" s="222" t="s">
        <v>4535</v>
      </c>
      <c r="E561" s="223">
        <v>12000</v>
      </c>
      <c r="F561" s="223">
        <v>50</v>
      </c>
      <c r="G561" s="223">
        <v>600000</v>
      </c>
    </row>
    <row r="562" spans="2:7">
      <c r="B562" s="216">
        <v>44568</v>
      </c>
      <c r="C562" s="222" t="s">
        <v>4566</v>
      </c>
      <c r="D562" s="222" t="s">
        <v>4567</v>
      </c>
      <c r="E562" s="223">
        <v>42300</v>
      </c>
      <c r="F562" s="223">
        <v>50</v>
      </c>
      <c r="G562" s="223">
        <v>2115000</v>
      </c>
    </row>
    <row r="563" spans="2:7">
      <c r="B563" s="216">
        <v>44569</v>
      </c>
      <c r="C563" s="222" t="s">
        <v>4756</v>
      </c>
      <c r="D563" s="222" t="s">
        <v>4757</v>
      </c>
      <c r="E563" s="223">
        <v>24450</v>
      </c>
      <c r="F563" s="223">
        <v>5</v>
      </c>
      <c r="G563" s="223">
        <v>122250</v>
      </c>
    </row>
    <row r="564" spans="2:7">
      <c r="B564" s="216">
        <v>44569</v>
      </c>
      <c r="C564" s="222" t="s">
        <v>4744</v>
      </c>
      <c r="D564" s="222" t="s">
        <v>4745</v>
      </c>
      <c r="E564" s="223">
        <v>31520</v>
      </c>
      <c r="F564" s="223">
        <v>5</v>
      </c>
      <c r="G564" s="223">
        <v>157600</v>
      </c>
    </row>
    <row r="565" spans="2:7">
      <c r="B565" s="216">
        <v>44569</v>
      </c>
      <c r="C565" s="222" t="s">
        <v>4760</v>
      </c>
      <c r="D565" s="222" t="s">
        <v>4761</v>
      </c>
      <c r="E565" s="223">
        <v>34770</v>
      </c>
      <c r="F565" s="223">
        <v>8</v>
      </c>
      <c r="G565" s="223">
        <v>278160</v>
      </c>
    </row>
    <row r="566" spans="2:7">
      <c r="B566" s="216">
        <v>44569</v>
      </c>
      <c r="C566" s="222" t="s">
        <v>4740</v>
      </c>
      <c r="D566" s="222" t="s">
        <v>4741</v>
      </c>
      <c r="E566" s="223">
        <v>27030</v>
      </c>
      <c r="F566" s="223">
        <v>9</v>
      </c>
      <c r="G566" s="223">
        <v>243270</v>
      </c>
    </row>
    <row r="567" spans="2:7">
      <c r="B567" s="216">
        <v>44569</v>
      </c>
      <c r="C567" s="222" t="s">
        <v>3659</v>
      </c>
      <c r="D567" s="222" t="s">
        <v>3660</v>
      </c>
      <c r="E567" s="223">
        <v>56600</v>
      </c>
      <c r="F567" s="223">
        <v>11</v>
      </c>
      <c r="G567" s="223">
        <v>622600</v>
      </c>
    </row>
    <row r="568" spans="2:7">
      <c r="B568" s="216">
        <v>44569</v>
      </c>
      <c r="C568" s="222" t="s">
        <v>4782</v>
      </c>
      <c r="D568" s="222" t="s">
        <v>4783</v>
      </c>
      <c r="E568" s="223">
        <v>31580</v>
      </c>
      <c r="F568" s="223">
        <v>13</v>
      </c>
      <c r="G568" s="223">
        <v>410540</v>
      </c>
    </row>
    <row r="569" spans="2:7">
      <c r="B569" s="216">
        <v>44569</v>
      </c>
      <c r="C569" s="222" t="s">
        <v>4780</v>
      </c>
      <c r="D569" s="222" t="s">
        <v>4781</v>
      </c>
      <c r="E569" s="223">
        <v>12900</v>
      </c>
      <c r="F569" s="223">
        <v>14</v>
      </c>
      <c r="G569" s="223">
        <v>180600</v>
      </c>
    </row>
    <row r="570" spans="2:7">
      <c r="B570" s="216">
        <v>44569</v>
      </c>
      <c r="C570" s="222" t="s">
        <v>4768</v>
      </c>
      <c r="D570" s="222" t="s">
        <v>4769</v>
      </c>
      <c r="E570" s="223">
        <v>30340</v>
      </c>
      <c r="F570" s="223">
        <v>16</v>
      </c>
      <c r="G570" s="223">
        <v>485440</v>
      </c>
    </row>
    <row r="571" spans="2:7">
      <c r="B571" s="216">
        <v>44569</v>
      </c>
      <c r="C571" s="222" t="s">
        <v>4742</v>
      </c>
      <c r="D571" s="222" t="s">
        <v>4743</v>
      </c>
      <c r="E571" s="223">
        <v>27030</v>
      </c>
      <c r="F571" s="223">
        <v>18</v>
      </c>
      <c r="G571" s="223">
        <v>486540</v>
      </c>
    </row>
    <row r="572" spans="2:7">
      <c r="B572" s="216">
        <v>44569</v>
      </c>
      <c r="C572" s="222" t="s">
        <v>4800</v>
      </c>
      <c r="D572" s="222" t="s">
        <v>4801</v>
      </c>
      <c r="E572" s="223">
        <v>63000</v>
      </c>
      <c r="F572" s="223">
        <v>19</v>
      </c>
      <c r="G572" s="223">
        <v>1197000</v>
      </c>
    </row>
    <row r="573" spans="2:7">
      <c r="B573" s="216">
        <v>44569</v>
      </c>
      <c r="C573" s="222" t="s">
        <v>4808</v>
      </c>
      <c r="D573" s="222" t="s">
        <v>4809</v>
      </c>
      <c r="E573" s="223">
        <v>55000</v>
      </c>
      <c r="F573" s="223">
        <v>21</v>
      </c>
      <c r="G573" s="223">
        <v>1155000</v>
      </c>
    </row>
    <row r="574" spans="2:7">
      <c r="B574" s="216">
        <v>44569</v>
      </c>
      <c r="C574" s="222" t="s">
        <v>4730</v>
      </c>
      <c r="D574" s="222" t="s">
        <v>4731</v>
      </c>
      <c r="E574" s="223">
        <v>26390</v>
      </c>
      <c r="F574" s="223">
        <v>23</v>
      </c>
      <c r="G574" s="223">
        <v>606970</v>
      </c>
    </row>
    <row r="575" spans="2:7">
      <c r="B575" s="216">
        <v>44569</v>
      </c>
      <c r="C575" s="222" t="s">
        <v>4790</v>
      </c>
      <c r="D575" s="222" t="s">
        <v>4791</v>
      </c>
      <c r="E575" s="223">
        <v>52900</v>
      </c>
      <c r="F575" s="223">
        <v>23</v>
      </c>
      <c r="G575" s="223">
        <v>1216700</v>
      </c>
    </row>
    <row r="576" spans="2:7">
      <c r="B576" s="216">
        <v>44569</v>
      </c>
      <c r="C576" s="222" t="s">
        <v>4724</v>
      </c>
      <c r="D576" s="222" t="s">
        <v>4725</v>
      </c>
      <c r="E576" s="223">
        <v>31520</v>
      </c>
      <c r="F576" s="223">
        <v>24</v>
      </c>
      <c r="G576" s="223">
        <v>756480</v>
      </c>
    </row>
    <row r="577" spans="2:7">
      <c r="B577" s="216">
        <v>44569</v>
      </c>
      <c r="C577" s="222" t="s">
        <v>4772</v>
      </c>
      <c r="D577" s="222" t="s">
        <v>4773</v>
      </c>
      <c r="E577" s="223">
        <v>36480</v>
      </c>
      <c r="F577" s="223">
        <v>26</v>
      </c>
      <c r="G577" s="223">
        <v>948480</v>
      </c>
    </row>
    <row r="578" spans="2:7">
      <c r="B578" s="216">
        <v>44569</v>
      </c>
      <c r="C578" s="222" t="s">
        <v>4752</v>
      </c>
      <c r="D578" s="222" t="s">
        <v>4753</v>
      </c>
      <c r="E578" s="223">
        <v>53070</v>
      </c>
      <c r="F578" s="223">
        <v>26</v>
      </c>
      <c r="G578" s="223">
        <v>1379820</v>
      </c>
    </row>
    <row r="579" spans="2:7">
      <c r="B579" s="216">
        <v>44569</v>
      </c>
      <c r="C579" s="222" t="s">
        <v>4796</v>
      </c>
      <c r="D579" s="222" t="s">
        <v>4797</v>
      </c>
      <c r="E579" s="223">
        <v>30000</v>
      </c>
      <c r="F579" s="223">
        <v>28</v>
      </c>
      <c r="G579" s="223">
        <v>840000</v>
      </c>
    </row>
    <row r="580" spans="2:7">
      <c r="B580" s="216">
        <v>44569</v>
      </c>
      <c r="C580" s="222" t="s">
        <v>4778</v>
      </c>
      <c r="D580" s="222" t="s">
        <v>4779</v>
      </c>
      <c r="E580" s="223">
        <v>25800</v>
      </c>
      <c r="F580" s="223">
        <v>30</v>
      </c>
      <c r="G580" s="223">
        <v>774000</v>
      </c>
    </row>
    <row r="581" spans="2:7">
      <c r="B581" s="216">
        <v>44569</v>
      </c>
      <c r="C581" s="222" t="s">
        <v>4814</v>
      </c>
      <c r="D581" s="222" t="s">
        <v>4815</v>
      </c>
      <c r="E581" s="223">
        <v>55000</v>
      </c>
      <c r="F581" s="223">
        <v>31</v>
      </c>
      <c r="G581" s="223">
        <v>1705000</v>
      </c>
    </row>
    <row r="582" spans="2:7">
      <c r="B582" s="216">
        <v>44569</v>
      </c>
      <c r="C582" s="222" t="s">
        <v>4754</v>
      </c>
      <c r="D582" s="222" t="s">
        <v>4755</v>
      </c>
      <c r="E582" s="223">
        <v>34600</v>
      </c>
      <c r="F582" s="223">
        <v>33</v>
      </c>
      <c r="G582" s="223">
        <v>1141800</v>
      </c>
    </row>
    <row r="583" spans="2:7">
      <c r="B583" s="216">
        <v>44569</v>
      </c>
      <c r="C583" s="222" t="s">
        <v>4722</v>
      </c>
      <c r="D583" s="222" t="s">
        <v>4723</v>
      </c>
      <c r="E583" s="223">
        <v>31520</v>
      </c>
      <c r="F583" s="223">
        <v>34</v>
      </c>
      <c r="G583" s="223">
        <v>1071680</v>
      </c>
    </row>
    <row r="584" spans="2:7">
      <c r="B584" s="216">
        <v>44569</v>
      </c>
      <c r="C584" s="222" t="s">
        <v>4718</v>
      </c>
      <c r="D584" s="222" t="s">
        <v>4719</v>
      </c>
      <c r="E584" s="223">
        <v>34770</v>
      </c>
      <c r="F584" s="223">
        <v>35</v>
      </c>
      <c r="G584" s="223">
        <v>1216950</v>
      </c>
    </row>
    <row r="585" spans="2:7">
      <c r="B585" s="216">
        <v>44569</v>
      </c>
      <c r="C585" s="222" t="s">
        <v>4776</v>
      </c>
      <c r="D585" s="222" t="s">
        <v>4777</v>
      </c>
      <c r="E585" s="223">
        <v>38700</v>
      </c>
      <c r="F585" s="223">
        <v>35</v>
      </c>
      <c r="G585" s="223">
        <v>1354500</v>
      </c>
    </row>
    <row r="586" spans="2:7">
      <c r="B586" s="216">
        <v>44569</v>
      </c>
      <c r="C586" s="222" t="s">
        <v>4748</v>
      </c>
      <c r="D586" s="222" t="s">
        <v>4749</v>
      </c>
      <c r="E586" s="223">
        <v>53070</v>
      </c>
      <c r="F586" s="223">
        <v>35</v>
      </c>
      <c r="G586" s="223">
        <v>1857450</v>
      </c>
    </row>
    <row r="587" spans="2:7">
      <c r="B587" s="216">
        <v>44569</v>
      </c>
      <c r="C587" s="222" t="s">
        <v>4766</v>
      </c>
      <c r="D587" s="222" t="s">
        <v>4767</v>
      </c>
      <c r="E587" s="223">
        <v>7900</v>
      </c>
      <c r="F587" s="223">
        <v>36</v>
      </c>
      <c r="G587" s="223">
        <v>284400</v>
      </c>
    </row>
    <row r="588" spans="2:7">
      <c r="B588" s="216">
        <v>44569</v>
      </c>
      <c r="C588" s="222" t="s">
        <v>4738</v>
      </c>
      <c r="D588" s="222" t="s">
        <v>4739</v>
      </c>
      <c r="E588" s="223">
        <v>31520</v>
      </c>
      <c r="F588" s="223">
        <v>36</v>
      </c>
      <c r="G588" s="223">
        <v>1134720</v>
      </c>
    </row>
    <row r="589" spans="2:7">
      <c r="B589" s="216">
        <v>44569</v>
      </c>
      <c r="C589" s="222" t="s">
        <v>4812</v>
      </c>
      <c r="D589" s="222" t="s">
        <v>4813</v>
      </c>
      <c r="E589" s="223">
        <v>55000</v>
      </c>
      <c r="F589" s="223">
        <v>37</v>
      </c>
      <c r="G589" s="223">
        <v>2035000</v>
      </c>
    </row>
    <row r="590" spans="2:7">
      <c r="B590" s="216">
        <v>44569</v>
      </c>
      <c r="C590" s="222" t="s">
        <v>4804</v>
      </c>
      <c r="D590" s="222" t="s">
        <v>4805</v>
      </c>
      <c r="E590" s="223">
        <v>11780</v>
      </c>
      <c r="F590" s="223">
        <v>39</v>
      </c>
      <c r="G590" s="223">
        <v>459420</v>
      </c>
    </row>
    <row r="591" spans="2:7">
      <c r="B591" s="216">
        <v>44569</v>
      </c>
      <c r="C591" s="222" t="s">
        <v>4750</v>
      </c>
      <c r="D591" s="222" t="s">
        <v>4751</v>
      </c>
      <c r="E591" s="223">
        <v>90020</v>
      </c>
      <c r="F591" s="223">
        <v>39</v>
      </c>
      <c r="G591" s="223">
        <v>3510780</v>
      </c>
    </row>
    <row r="592" spans="2:7">
      <c r="B592" s="216">
        <v>44569</v>
      </c>
      <c r="C592" s="222" t="s">
        <v>4798</v>
      </c>
      <c r="D592" s="222" t="s">
        <v>4799</v>
      </c>
      <c r="E592" s="223">
        <v>119370</v>
      </c>
      <c r="F592" s="223">
        <v>40</v>
      </c>
      <c r="G592" s="223">
        <v>4774800</v>
      </c>
    </row>
    <row r="593" spans="2:7">
      <c r="B593" s="216">
        <v>44569</v>
      </c>
      <c r="C593" s="222" t="s">
        <v>4734</v>
      </c>
      <c r="D593" s="222" t="s">
        <v>4735</v>
      </c>
      <c r="E593" s="223">
        <v>24450</v>
      </c>
      <c r="F593" s="223">
        <v>41</v>
      </c>
      <c r="G593" s="223">
        <v>1002450</v>
      </c>
    </row>
    <row r="594" spans="2:7">
      <c r="B594" s="216">
        <v>44569</v>
      </c>
      <c r="C594" s="222" t="s">
        <v>4736</v>
      </c>
      <c r="D594" s="222" t="s">
        <v>4737</v>
      </c>
      <c r="E594" s="223">
        <v>27030</v>
      </c>
      <c r="F594" s="223">
        <v>42</v>
      </c>
      <c r="G594" s="223">
        <v>1135260</v>
      </c>
    </row>
    <row r="595" spans="2:7">
      <c r="B595" s="216">
        <v>44569</v>
      </c>
      <c r="C595" s="222" t="s">
        <v>4786</v>
      </c>
      <c r="D595" s="222" t="s">
        <v>4787</v>
      </c>
      <c r="E595" s="223">
        <v>52250</v>
      </c>
      <c r="F595" s="223">
        <v>42</v>
      </c>
      <c r="G595" s="223">
        <v>2194500</v>
      </c>
    </row>
    <row r="596" spans="2:7">
      <c r="B596" s="216">
        <v>44569</v>
      </c>
      <c r="C596" s="222" t="s">
        <v>4802</v>
      </c>
      <c r="D596" s="222" t="s">
        <v>4803</v>
      </c>
      <c r="E596" s="223">
        <v>63000</v>
      </c>
      <c r="F596" s="223">
        <v>42</v>
      </c>
      <c r="G596" s="223">
        <v>2646000</v>
      </c>
    </row>
    <row r="597" spans="2:7">
      <c r="B597" s="216">
        <v>44569</v>
      </c>
      <c r="C597" s="222" t="s">
        <v>4794</v>
      </c>
      <c r="D597" s="222" t="s">
        <v>4795</v>
      </c>
      <c r="E597" s="223">
        <v>15500</v>
      </c>
      <c r="F597" s="223">
        <v>43</v>
      </c>
      <c r="G597" s="223">
        <v>666500</v>
      </c>
    </row>
    <row r="598" spans="2:7">
      <c r="B598" s="216">
        <v>44569</v>
      </c>
      <c r="C598" s="222" t="s">
        <v>4720</v>
      </c>
      <c r="D598" s="222" t="s">
        <v>4721</v>
      </c>
      <c r="E598" s="223">
        <v>31520</v>
      </c>
      <c r="F598" s="223">
        <v>43</v>
      </c>
      <c r="G598" s="223">
        <v>1355360</v>
      </c>
    </row>
    <row r="599" spans="2:7">
      <c r="B599" s="216">
        <v>44569</v>
      </c>
      <c r="C599" s="222" t="s">
        <v>4792</v>
      </c>
      <c r="D599" s="222" t="s">
        <v>4793</v>
      </c>
      <c r="E599" s="223">
        <v>34920</v>
      </c>
      <c r="F599" s="223">
        <v>43</v>
      </c>
      <c r="G599" s="223">
        <v>1501560</v>
      </c>
    </row>
    <row r="600" spans="2:7">
      <c r="B600" s="216">
        <v>44569</v>
      </c>
      <c r="C600" s="222" t="s">
        <v>3663</v>
      </c>
      <c r="D600" s="222" t="s">
        <v>3664</v>
      </c>
      <c r="E600" s="223">
        <v>21600</v>
      </c>
      <c r="F600" s="223">
        <v>44</v>
      </c>
      <c r="G600" s="223">
        <v>950400</v>
      </c>
    </row>
    <row r="601" spans="2:7">
      <c r="B601" s="216">
        <v>44569</v>
      </c>
      <c r="C601" s="222" t="s">
        <v>4788</v>
      </c>
      <c r="D601" s="222" t="s">
        <v>4789</v>
      </c>
      <c r="E601" s="223">
        <v>3940</v>
      </c>
      <c r="F601" s="223">
        <v>45</v>
      </c>
      <c r="G601" s="223">
        <v>177300</v>
      </c>
    </row>
    <row r="602" spans="2:7">
      <c r="B602" s="216">
        <v>44569</v>
      </c>
      <c r="C602" s="222" t="s">
        <v>4784</v>
      </c>
      <c r="D602" s="222" t="s">
        <v>4785</v>
      </c>
      <c r="E602" s="223">
        <v>4990</v>
      </c>
      <c r="F602" s="223">
        <v>46</v>
      </c>
      <c r="G602" s="223">
        <v>229540</v>
      </c>
    </row>
    <row r="603" spans="2:7">
      <c r="B603" s="216">
        <v>44569</v>
      </c>
      <c r="C603" s="222" t="s">
        <v>4774</v>
      </c>
      <c r="D603" s="222" t="s">
        <v>4775</v>
      </c>
      <c r="E603" s="223">
        <v>13000</v>
      </c>
      <c r="F603" s="223">
        <v>46</v>
      </c>
      <c r="G603" s="223">
        <v>598000</v>
      </c>
    </row>
    <row r="604" spans="2:7">
      <c r="B604" s="216">
        <v>44569</v>
      </c>
      <c r="C604" s="222" t="s">
        <v>4758</v>
      </c>
      <c r="D604" s="222" t="s">
        <v>4759</v>
      </c>
      <c r="E604" s="223">
        <v>24450</v>
      </c>
      <c r="F604" s="223">
        <v>46</v>
      </c>
      <c r="G604" s="223">
        <v>1124700</v>
      </c>
    </row>
    <row r="605" spans="2:7">
      <c r="B605" s="216">
        <v>44569</v>
      </c>
      <c r="C605" s="222" t="s">
        <v>4806</v>
      </c>
      <c r="D605" s="222" t="s">
        <v>4807</v>
      </c>
      <c r="E605" s="223">
        <v>27900</v>
      </c>
      <c r="F605" s="223">
        <v>47</v>
      </c>
      <c r="G605" s="223">
        <v>1311300</v>
      </c>
    </row>
    <row r="606" spans="2:7">
      <c r="B606" s="216">
        <v>44569</v>
      </c>
      <c r="C606" s="222" t="s">
        <v>4770</v>
      </c>
      <c r="D606" s="222" t="s">
        <v>4771</v>
      </c>
      <c r="E606" s="223">
        <v>30340</v>
      </c>
      <c r="F606" s="223">
        <v>47</v>
      </c>
      <c r="G606" s="223">
        <v>1425980</v>
      </c>
    </row>
    <row r="607" spans="2:7">
      <c r="B607" s="216">
        <v>44569</v>
      </c>
      <c r="C607" s="222" t="s">
        <v>4728</v>
      </c>
      <c r="D607" s="222" t="s">
        <v>4729</v>
      </c>
      <c r="E607" s="223">
        <v>31520</v>
      </c>
      <c r="F607" s="223">
        <v>47</v>
      </c>
      <c r="G607" s="223">
        <v>1481440</v>
      </c>
    </row>
    <row r="608" spans="2:7">
      <c r="B608" s="216">
        <v>44569</v>
      </c>
      <c r="C608" s="222" t="s">
        <v>4762</v>
      </c>
      <c r="D608" s="222" t="s">
        <v>4763</v>
      </c>
      <c r="E608" s="223">
        <v>38000</v>
      </c>
      <c r="F608" s="223">
        <v>47</v>
      </c>
      <c r="G608" s="223">
        <v>1786000</v>
      </c>
    </row>
    <row r="609" spans="2:7">
      <c r="B609" s="216">
        <v>44569</v>
      </c>
      <c r="C609" s="222" t="s">
        <v>4810</v>
      </c>
      <c r="D609" s="222" t="s">
        <v>4811</v>
      </c>
      <c r="E609" s="223">
        <v>55000</v>
      </c>
      <c r="F609" s="223">
        <v>47</v>
      </c>
      <c r="G609" s="223">
        <v>2585000</v>
      </c>
    </row>
    <row r="610" spans="2:7">
      <c r="B610" s="216">
        <v>44569</v>
      </c>
      <c r="C610" s="222" t="s">
        <v>4746</v>
      </c>
      <c r="D610" s="222" t="s">
        <v>4747</v>
      </c>
      <c r="E610" s="223">
        <v>24450</v>
      </c>
      <c r="F610" s="223">
        <v>48</v>
      </c>
      <c r="G610" s="223">
        <v>1173600</v>
      </c>
    </row>
    <row r="611" spans="2:7">
      <c r="B611" s="216">
        <v>44569</v>
      </c>
      <c r="C611" s="222" t="s">
        <v>4764</v>
      </c>
      <c r="D611" s="222" t="s">
        <v>4765</v>
      </c>
      <c r="E611" s="223">
        <v>25000</v>
      </c>
      <c r="F611" s="223">
        <v>48</v>
      </c>
      <c r="G611" s="223">
        <v>1200000</v>
      </c>
    </row>
    <row r="612" spans="2:7">
      <c r="B612" s="216">
        <v>44569</v>
      </c>
      <c r="C612" s="222" t="s">
        <v>4732</v>
      </c>
      <c r="D612" s="222" t="s">
        <v>4733</v>
      </c>
      <c r="E612" s="223">
        <v>28440</v>
      </c>
      <c r="F612" s="223">
        <v>48</v>
      </c>
      <c r="G612" s="223">
        <v>1365120</v>
      </c>
    </row>
    <row r="613" spans="2:7">
      <c r="B613" s="216">
        <v>44569</v>
      </c>
      <c r="C613" s="222" t="s">
        <v>4726</v>
      </c>
      <c r="D613" s="222" t="s">
        <v>4727</v>
      </c>
      <c r="E613" s="223">
        <v>31520</v>
      </c>
      <c r="F613" s="223">
        <v>50</v>
      </c>
      <c r="G613" s="223">
        <v>1576000</v>
      </c>
    </row>
  </sheetData>
  <sheetProtection algorithmName="SHA-512" hashValue="G9hoypvQS0562DTTki+C0tV1gBOBWnfTST6EJTqa381ig7ehGUzmy7GJALIhOkwVEuiFru/6S8BAlJeuuAMYwA==" saltValue="XDRlGMWMaLT+otqT7rCDmA==" spinCount="100000" sheet="1" objects="1" scenarios="1"/>
  <mergeCells count="1">
    <mergeCell ref="A1:XFD3"/>
  </mergeCells>
  <phoneticPr fontId="3" type="noConversion"/>
  <conditionalFormatting sqref="J9:O1048576">
    <cfRule type="expression" dxfId="0" priority="1">
      <formula>LEN(J9)&gt;=1</formula>
    </cfRule>
  </conditionalFormatting>
  <dataValidations count="1">
    <dataValidation type="list" allowBlank="1" showInputMessage="1" showErrorMessage="1" sqref="J6" xr:uid="{C1AB7C82-D45D-429C-9806-1527356173E8}">
      <formula1>"C149695182,C149703313,C228965684"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7CBD-C225-460B-97B8-BFC84D274C65}">
  <sheetPr codeName="Sheet19"/>
  <dimension ref="A1:I21"/>
  <sheetViews>
    <sheetView showGridLines="0" workbookViewId="0">
      <selection sqref="A1:XFD3"/>
    </sheetView>
  </sheetViews>
  <sheetFormatPr defaultRowHeight="16.5"/>
  <cols>
    <col min="1" max="4" width="14.625" customWidth="1"/>
  </cols>
  <sheetData>
    <row r="1" spans="1:9" s="438" customFormat="1" ht="15.95" customHeight="1">
      <c r="A1" s="437" t="s">
        <v>3387</v>
      </c>
    </row>
    <row r="2" spans="1:9" s="440" customFormat="1" ht="15.95" customHeight="1">
      <c r="A2" s="439"/>
    </row>
    <row r="3" spans="1:9" s="442" customFormat="1" ht="15.95" customHeight="1" thickBot="1">
      <c r="A3" s="439"/>
      <c r="B3" s="440"/>
      <c r="C3" s="440"/>
      <c r="D3" s="440"/>
    </row>
    <row r="4" spans="1:9" ht="70.5" customHeight="1" thickTop="1" thickBot="1">
      <c r="A4" s="653" t="s">
        <v>3489</v>
      </c>
      <c r="B4" s="654"/>
      <c r="C4" s="654"/>
      <c r="D4" s="655"/>
    </row>
    <row r="5" spans="1:9" ht="17.25" thickTop="1">
      <c r="A5" s="189" t="s">
        <v>3386</v>
      </c>
      <c r="B5" s="189" t="s">
        <v>3515</v>
      </c>
      <c r="C5" s="189" t="s">
        <v>3516</v>
      </c>
      <c r="D5" s="189" t="s">
        <v>3517</v>
      </c>
    </row>
    <row r="6" spans="1:9">
      <c r="A6" s="190">
        <v>43810</v>
      </c>
      <c r="B6" t="s">
        <v>290</v>
      </c>
      <c r="C6" s="191">
        <v>13</v>
      </c>
      <c r="D6" s="191" t="s">
        <v>3509</v>
      </c>
      <c r="I6" s="191"/>
    </row>
    <row r="7" spans="1:9">
      <c r="A7" s="190">
        <v>43810</v>
      </c>
      <c r="B7" t="s">
        <v>291</v>
      </c>
      <c r="C7" s="191">
        <v>13</v>
      </c>
      <c r="D7" s="191" t="s">
        <v>3510</v>
      </c>
      <c r="I7" s="191"/>
    </row>
    <row r="8" spans="1:9">
      <c r="A8" s="190">
        <v>43810</v>
      </c>
      <c r="B8" t="s">
        <v>291</v>
      </c>
      <c r="C8" s="191">
        <v>40</v>
      </c>
      <c r="D8" s="191" t="s">
        <v>3509</v>
      </c>
      <c r="I8" s="191"/>
    </row>
    <row r="9" spans="1:9">
      <c r="A9" s="190">
        <v>43810</v>
      </c>
      <c r="B9" t="s">
        <v>292</v>
      </c>
      <c r="C9" s="191">
        <v>1</v>
      </c>
      <c r="D9" s="191" t="s">
        <v>3510</v>
      </c>
      <c r="I9" s="191"/>
    </row>
    <row r="10" spans="1:9">
      <c r="A10" s="190">
        <v>43810</v>
      </c>
      <c r="B10" t="s">
        <v>293</v>
      </c>
      <c r="C10" s="191">
        <v>45</v>
      </c>
      <c r="D10" s="191" t="s">
        <v>3509</v>
      </c>
      <c r="I10" s="191"/>
    </row>
    <row r="11" spans="1:9">
      <c r="A11" s="190">
        <v>43810</v>
      </c>
      <c r="B11" t="s">
        <v>3493</v>
      </c>
      <c r="C11" s="191">
        <v>42</v>
      </c>
      <c r="D11" s="191" t="s">
        <v>3510</v>
      </c>
      <c r="I11" s="191"/>
    </row>
    <row r="12" spans="1:9">
      <c r="A12" s="190">
        <v>43810</v>
      </c>
      <c r="B12" t="s">
        <v>3508</v>
      </c>
      <c r="C12" s="191">
        <v>40</v>
      </c>
      <c r="D12" s="191" t="s">
        <v>3510</v>
      </c>
      <c r="I12" s="191"/>
    </row>
    <row r="13" spans="1:9">
      <c r="A13" s="190">
        <v>43810</v>
      </c>
      <c r="B13" t="s">
        <v>3491</v>
      </c>
      <c r="C13" s="191">
        <v>28</v>
      </c>
      <c r="D13" s="191" t="s">
        <v>3509</v>
      </c>
      <c r="I13" s="191"/>
    </row>
    <row r="14" spans="1:9">
      <c r="A14" s="190">
        <v>43810</v>
      </c>
      <c r="B14" t="s">
        <v>3497</v>
      </c>
      <c r="C14" s="191">
        <v>24</v>
      </c>
      <c r="D14" s="191" t="s">
        <v>3509</v>
      </c>
      <c r="I14" s="191"/>
    </row>
    <row r="15" spans="1:9">
      <c r="A15" s="190">
        <v>43810</v>
      </c>
      <c r="B15" t="s">
        <v>3495</v>
      </c>
      <c r="C15" s="191">
        <v>34</v>
      </c>
      <c r="D15" s="191" t="s">
        <v>3509</v>
      </c>
      <c r="I15" s="191"/>
    </row>
    <row r="16" spans="1:9">
      <c r="A16" s="190">
        <v>43810</v>
      </c>
      <c r="B16" t="s">
        <v>3506</v>
      </c>
      <c r="C16" s="191">
        <v>40</v>
      </c>
      <c r="D16" s="191" t="s">
        <v>3509</v>
      </c>
      <c r="I16" s="191"/>
    </row>
    <row r="17" spans="1:9">
      <c r="A17" s="190">
        <v>43810</v>
      </c>
      <c r="B17" t="s">
        <v>3499</v>
      </c>
      <c r="C17" s="191">
        <v>9</v>
      </c>
      <c r="D17" s="191" t="s">
        <v>3510</v>
      </c>
      <c r="I17" s="191"/>
    </row>
    <row r="18" spans="1:9">
      <c r="A18" s="190">
        <v>43810</v>
      </c>
      <c r="B18" t="s">
        <v>3503</v>
      </c>
      <c r="C18" s="191">
        <v>31</v>
      </c>
      <c r="D18" s="191" t="s">
        <v>3509</v>
      </c>
      <c r="I18" s="191"/>
    </row>
    <row r="19" spans="1:9">
      <c r="A19" s="190">
        <v>43810</v>
      </c>
      <c r="B19" t="s">
        <v>3501</v>
      </c>
      <c r="C19" s="191">
        <v>4</v>
      </c>
      <c r="D19" s="191" t="s">
        <v>3509</v>
      </c>
      <c r="I19" s="191"/>
    </row>
    <row r="20" spans="1:9">
      <c r="A20" s="190">
        <v>43810</v>
      </c>
      <c r="B20" t="s">
        <v>3487</v>
      </c>
      <c r="C20" s="191">
        <v>17</v>
      </c>
      <c r="D20" s="191" t="s">
        <v>3510</v>
      </c>
      <c r="I20" s="191"/>
    </row>
    <row r="21" spans="1:9">
      <c r="A21" s="190">
        <v>43810</v>
      </c>
      <c r="B21" t="s">
        <v>3488</v>
      </c>
      <c r="C21" s="191">
        <v>2</v>
      </c>
      <c r="D21" s="191" t="s">
        <v>3509</v>
      </c>
      <c r="I21" s="191"/>
    </row>
  </sheetData>
  <mergeCells count="2">
    <mergeCell ref="A1:XFD3"/>
    <mergeCell ref="A4:D4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3" name="Button 4">
              <controlPr defaultSize="0" print="0" autoFill="0" autoPict="0" macro="[0]!전체이동">
                <anchor moveWithCells="1" sizeWithCells="1">
                  <from>
                    <xdr:col>5</xdr:col>
                    <xdr:colOff>276225</xdr:colOff>
                    <xdr:row>0</xdr:row>
                    <xdr:rowOff>114300</xdr:rowOff>
                  </from>
                  <to>
                    <xdr:col>6</xdr:col>
                    <xdr:colOff>666750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남성이동">
                <anchor moveWithCells="1" sizeWithCells="1">
                  <from>
                    <xdr:col>7</xdr:col>
                    <xdr:colOff>523875</xdr:colOff>
                    <xdr:row>0</xdr:row>
                    <xdr:rowOff>114300</xdr:rowOff>
                  </from>
                  <to>
                    <xdr:col>9</xdr:col>
                    <xdr:colOff>228600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여성이동">
                <anchor moveWithCells="1" sizeWithCells="1">
                  <from>
                    <xdr:col>10</xdr:col>
                    <xdr:colOff>85725</xdr:colOff>
                    <xdr:row>0</xdr:row>
                    <xdr:rowOff>114300</xdr:rowOff>
                  </from>
                  <to>
                    <xdr:col>11</xdr:col>
                    <xdr:colOff>476250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2D285-B675-4C81-AED6-E95C46A7894D}">
  <sheetPr codeName="Sheet20"/>
  <dimension ref="A1:M131"/>
  <sheetViews>
    <sheetView showGridLines="0" workbookViewId="0">
      <selection sqref="A1:XFD3"/>
    </sheetView>
  </sheetViews>
  <sheetFormatPr defaultRowHeight="16.5"/>
  <cols>
    <col min="1" max="4" width="14.625" customWidth="1"/>
  </cols>
  <sheetData>
    <row r="1" spans="1:13" s="438" customFormat="1" ht="15.95" customHeight="1">
      <c r="A1" s="437" t="s">
        <v>3387</v>
      </c>
    </row>
    <row r="2" spans="1:13" s="440" customFormat="1" ht="15.95" customHeight="1">
      <c r="A2" s="439"/>
    </row>
    <row r="3" spans="1:13" s="442" customFormat="1" ht="15.95" customHeight="1">
      <c r="A3" s="441"/>
    </row>
    <row r="5" spans="1:13">
      <c r="A5" s="189" t="s">
        <v>3386</v>
      </c>
      <c r="B5" s="189" t="s">
        <v>3515</v>
      </c>
      <c r="C5" s="189" t="s">
        <v>3516</v>
      </c>
      <c r="D5" s="189" t="s">
        <v>3517</v>
      </c>
    </row>
    <row r="6" spans="1:13">
      <c r="A6" s="190">
        <v>43800</v>
      </c>
      <c r="B6" t="s">
        <v>3507</v>
      </c>
      <c r="C6" s="191">
        <v>55</v>
      </c>
      <c r="D6" s="191" t="s">
        <v>3510</v>
      </c>
      <c r="H6" s="191"/>
      <c r="M6" s="191"/>
    </row>
    <row r="7" spans="1:13">
      <c r="A7" s="190">
        <v>43800</v>
      </c>
      <c r="B7" t="s">
        <v>3504</v>
      </c>
      <c r="C7" s="191">
        <v>15</v>
      </c>
      <c r="D7" s="191" t="s">
        <v>3509</v>
      </c>
      <c r="H7" s="191"/>
      <c r="M7" s="191"/>
    </row>
    <row r="8" spans="1:13">
      <c r="A8" s="190">
        <v>43800</v>
      </c>
      <c r="B8" t="s">
        <v>3505</v>
      </c>
      <c r="C8" s="191">
        <v>8</v>
      </c>
      <c r="D8" s="191" t="s">
        <v>3510</v>
      </c>
      <c r="H8" s="191"/>
      <c r="M8" s="191"/>
    </row>
    <row r="9" spans="1:13">
      <c r="A9" s="190">
        <v>43800</v>
      </c>
      <c r="B9" t="s">
        <v>3492</v>
      </c>
      <c r="C9" s="191">
        <v>22</v>
      </c>
      <c r="D9" s="191" t="s">
        <v>3510</v>
      </c>
      <c r="H9" s="191"/>
      <c r="M9" s="191"/>
    </row>
    <row r="10" spans="1:13">
      <c r="A10" s="190">
        <v>43800</v>
      </c>
      <c r="B10" t="s">
        <v>3490</v>
      </c>
      <c r="C10" s="191">
        <v>22</v>
      </c>
      <c r="D10" s="191" t="s">
        <v>3510</v>
      </c>
      <c r="H10" s="191"/>
      <c r="M10" s="191"/>
    </row>
    <row r="11" spans="1:13">
      <c r="A11" s="190">
        <v>43800</v>
      </c>
      <c r="B11" t="s">
        <v>3496</v>
      </c>
      <c r="C11" s="191">
        <v>11</v>
      </c>
      <c r="D11" s="191" t="s">
        <v>3510</v>
      </c>
      <c r="H11" s="191"/>
      <c r="M11" s="191"/>
    </row>
    <row r="12" spans="1:13">
      <c r="A12" s="190">
        <v>43800</v>
      </c>
      <c r="B12" t="s">
        <v>3494</v>
      </c>
      <c r="C12" s="191">
        <v>34</v>
      </c>
      <c r="D12" s="191" t="s">
        <v>3509</v>
      </c>
      <c r="H12" s="191"/>
      <c r="M12" s="191"/>
    </row>
    <row r="13" spans="1:13">
      <c r="A13" s="190">
        <v>43800</v>
      </c>
      <c r="B13" t="s">
        <v>3498</v>
      </c>
      <c r="C13" s="191">
        <v>13</v>
      </c>
      <c r="D13" s="191" t="s">
        <v>3509</v>
      </c>
      <c r="H13" s="191"/>
      <c r="M13" s="191"/>
    </row>
    <row r="14" spans="1:13">
      <c r="A14" s="190">
        <v>43800</v>
      </c>
      <c r="B14" t="s">
        <v>3502</v>
      </c>
      <c r="C14" s="191">
        <v>12</v>
      </c>
      <c r="D14" s="191" t="s">
        <v>3510</v>
      </c>
      <c r="H14" s="191"/>
      <c r="M14" s="191"/>
    </row>
    <row r="15" spans="1:13">
      <c r="A15" s="190">
        <v>43800</v>
      </c>
      <c r="B15" t="s">
        <v>3500</v>
      </c>
      <c r="C15" s="191">
        <v>38</v>
      </c>
      <c r="D15" s="191" t="s">
        <v>3509</v>
      </c>
      <c r="H15" s="191"/>
      <c r="M15" s="191"/>
    </row>
    <row r="16" spans="1:13">
      <c r="A16" s="190">
        <v>43800</v>
      </c>
      <c r="B16" t="s">
        <v>3511</v>
      </c>
      <c r="C16" s="191">
        <v>4</v>
      </c>
      <c r="D16" s="191" t="s">
        <v>3510</v>
      </c>
      <c r="H16" s="191"/>
      <c r="M16" s="191"/>
    </row>
    <row r="17" spans="1:13">
      <c r="A17" s="190">
        <v>43800</v>
      </c>
      <c r="B17" t="s">
        <v>3512</v>
      </c>
      <c r="C17" s="191">
        <v>10</v>
      </c>
      <c r="D17" s="191" t="s">
        <v>3510</v>
      </c>
      <c r="H17" s="191"/>
      <c r="M17" s="191"/>
    </row>
    <row r="18" spans="1:13">
      <c r="A18" s="190">
        <v>43800</v>
      </c>
      <c r="B18" t="s">
        <v>3513</v>
      </c>
      <c r="C18" s="191">
        <v>33</v>
      </c>
      <c r="D18" s="191" t="s">
        <v>3510</v>
      </c>
      <c r="H18" s="191"/>
      <c r="M18" s="191"/>
    </row>
    <row r="19" spans="1:13">
      <c r="A19" s="190">
        <v>43800</v>
      </c>
      <c r="B19" t="s">
        <v>3514</v>
      </c>
      <c r="C19" s="191">
        <v>14</v>
      </c>
      <c r="D19" s="191" t="s">
        <v>3509</v>
      </c>
      <c r="H19" s="191"/>
      <c r="M19" s="191"/>
    </row>
    <row r="20" spans="1:13">
      <c r="A20" s="190">
        <v>43801</v>
      </c>
      <c r="B20" t="s">
        <v>3507</v>
      </c>
      <c r="C20" s="191">
        <v>38</v>
      </c>
      <c r="D20" s="191" t="s">
        <v>3509</v>
      </c>
      <c r="H20" s="191"/>
    </row>
    <row r="21" spans="1:13">
      <c r="A21" s="190">
        <v>43801</v>
      </c>
      <c r="B21" t="s">
        <v>3504</v>
      </c>
      <c r="C21" s="191">
        <v>16</v>
      </c>
      <c r="D21" s="191" t="s">
        <v>3509</v>
      </c>
      <c r="H21" s="191"/>
    </row>
    <row r="22" spans="1:13">
      <c r="A22" s="190">
        <v>43801</v>
      </c>
      <c r="B22" t="s">
        <v>3505</v>
      </c>
      <c r="C22" s="191">
        <v>34</v>
      </c>
      <c r="D22" s="191" t="s">
        <v>3509</v>
      </c>
    </row>
    <row r="23" spans="1:13">
      <c r="A23" s="190">
        <v>43801</v>
      </c>
      <c r="B23" t="s">
        <v>3492</v>
      </c>
      <c r="C23" s="191">
        <v>45</v>
      </c>
      <c r="D23" s="191" t="s">
        <v>3509</v>
      </c>
    </row>
    <row r="24" spans="1:13">
      <c r="A24" s="190">
        <v>43801</v>
      </c>
      <c r="B24" t="s">
        <v>3490</v>
      </c>
      <c r="C24" s="191">
        <v>39</v>
      </c>
      <c r="D24" s="191" t="s">
        <v>3509</v>
      </c>
    </row>
    <row r="25" spans="1:13">
      <c r="A25" s="190">
        <v>43801</v>
      </c>
      <c r="B25" t="s">
        <v>3496</v>
      </c>
      <c r="C25" s="191">
        <v>12</v>
      </c>
      <c r="D25" s="191" t="s">
        <v>3509</v>
      </c>
    </row>
    <row r="26" spans="1:13">
      <c r="A26" s="190">
        <v>43801</v>
      </c>
      <c r="B26" t="s">
        <v>3494</v>
      </c>
      <c r="C26" s="191">
        <v>13</v>
      </c>
      <c r="D26" s="191" t="s">
        <v>3510</v>
      </c>
    </row>
    <row r="27" spans="1:13">
      <c r="A27" s="190">
        <v>43801</v>
      </c>
      <c r="B27" t="s">
        <v>3498</v>
      </c>
      <c r="C27" s="191">
        <v>32</v>
      </c>
      <c r="D27" s="191" t="s">
        <v>3510</v>
      </c>
    </row>
    <row r="28" spans="1:13">
      <c r="A28" s="190">
        <v>43801</v>
      </c>
      <c r="B28" t="s">
        <v>3502</v>
      </c>
      <c r="C28" s="191">
        <v>34</v>
      </c>
      <c r="D28" s="191" t="s">
        <v>3509</v>
      </c>
    </row>
    <row r="29" spans="1:13">
      <c r="A29" s="190">
        <v>43801</v>
      </c>
      <c r="B29" t="s">
        <v>3500</v>
      </c>
      <c r="C29" s="191">
        <v>33</v>
      </c>
      <c r="D29" s="191" t="s">
        <v>3510</v>
      </c>
    </row>
    <row r="30" spans="1:13">
      <c r="A30" s="190">
        <v>43801</v>
      </c>
      <c r="B30" t="s">
        <v>3511</v>
      </c>
      <c r="C30" s="191">
        <v>15</v>
      </c>
      <c r="D30" s="191" t="s">
        <v>3510</v>
      </c>
    </row>
    <row r="31" spans="1:13">
      <c r="A31" s="190">
        <v>43801</v>
      </c>
      <c r="B31" t="s">
        <v>3512</v>
      </c>
      <c r="C31" s="191">
        <v>50</v>
      </c>
      <c r="D31" s="191" t="s">
        <v>3509</v>
      </c>
    </row>
    <row r="32" spans="1:13">
      <c r="A32" s="190">
        <v>43801</v>
      </c>
      <c r="B32" t="s">
        <v>3513</v>
      </c>
      <c r="C32" s="191">
        <v>16</v>
      </c>
      <c r="D32" s="191" t="s">
        <v>3509</v>
      </c>
    </row>
    <row r="33" spans="1:4">
      <c r="A33" s="190">
        <v>43801</v>
      </c>
      <c r="B33" t="s">
        <v>3514</v>
      </c>
      <c r="C33" s="191">
        <v>39</v>
      </c>
      <c r="D33" s="191" t="s">
        <v>3510</v>
      </c>
    </row>
    <row r="34" spans="1:4">
      <c r="A34" s="190">
        <v>43802</v>
      </c>
      <c r="B34" t="s">
        <v>3507</v>
      </c>
      <c r="C34" s="191">
        <v>31</v>
      </c>
      <c r="D34" s="191" t="s">
        <v>3509</v>
      </c>
    </row>
    <row r="35" spans="1:4">
      <c r="A35" s="190">
        <v>43802</v>
      </c>
      <c r="B35" t="s">
        <v>3504</v>
      </c>
      <c r="C35" s="191">
        <v>49</v>
      </c>
      <c r="D35" s="191" t="s">
        <v>3510</v>
      </c>
    </row>
    <row r="36" spans="1:4">
      <c r="A36" s="190">
        <v>43802</v>
      </c>
      <c r="B36" t="s">
        <v>3505</v>
      </c>
      <c r="C36" s="191">
        <v>27</v>
      </c>
      <c r="D36" s="191" t="s">
        <v>3509</v>
      </c>
    </row>
    <row r="37" spans="1:4">
      <c r="A37" s="190">
        <v>43802</v>
      </c>
      <c r="B37" t="s">
        <v>3492</v>
      </c>
      <c r="C37" s="191">
        <v>23</v>
      </c>
      <c r="D37" s="191" t="s">
        <v>3509</v>
      </c>
    </row>
    <row r="38" spans="1:4">
      <c r="A38" s="190">
        <v>43802</v>
      </c>
      <c r="B38" t="s">
        <v>3490</v>
      </c>
      <c r="C38" s="191">
        <v>25</v>
      </c>
      <c r="D38" s="191" t="s">
        <v>3510</v>
      </c>
    </row>
    <row r="39" spans="1:4">
      <c r="A39" s="190">
        <v>43802</v>
      </c>
      <c r="B39" t="s">
        <v>3496</v>
      </c>
      <c r="C39" s="191">
        <v>43</v>
      </c>
      <c r="D39" s="191" t="s">
        <v>3509</v>
      </c>
    </row>
    <row r="40" spans="1:4">
      <c r="A40" s="190">
        <v>43802</v>
      </c>
      <c r="B40" t="s">
        <v>3494</v>
      </c>
      <c r="C40" s="191">
        <v>20</v>
      </c>
      <c r="D40" s="191" t="s">
        <v>3509</v>
      </c>
    </row>
    <row r="41" spans="1:4">
      <c r="A41" s="190">
        <v>43802</v>
      </c>
      <c r="B41" t="s">
        <v>3498</v>
      </c>
      <c r="C41" s="191">
        <v>23</v>
      </c>
      <c r="D41" s="191" t="s">
        <v>3510</v>
      </c>
    </row>
    <row r="42" spans="1:4">
      <c r="A42" s="190">
        <v>43802</v>
      </c>
      <c r="B42" t="s">
        <v>3502</v>
      </c>
      <c r="C42" s="191">
        <v>32</v>
      </c>
      <c r="D42" s="191" t="s">
        <v>3510</v>
      </c>
    </row>
    <row r="43" spans="1:4">
      <c r="A43" s="190">
        <v>43802</v>
      </c>
      <c r="B43" t="s">
        <v>3500</v>
      </c>
      <c r="C43" s="191">
        <v>25</v>
      </c>
      <c r="D43" s="191" t="s">
        <v>3509</v>
      </c>
    </row>
    <row r="44" spans="1:4">
      <c r="A44" s="190">
        <v>43802</v>
      </c>
      <c r="B44" t="s">
        <v>3511</v>
      </c>
      <c r="C44" s="191">
        <v>44</v>
      </c>
      <c r="D44" s="191" t="s">
        <v>3509</v>
      </c>
    </row>
    <row r="45" spans="1:4">
      <c r="A45" s="190">
        <v>43802</v>
      </c>
      <c r="B45" t="s">
        <v>3512</v>
      </c>
      <c r="C45" s="191">
        <v>19</v>
      </c>
      <c r="D45" s="191" t="s">
        <v>3509</v>
      </c>
    </row>
    <row r="46" spans="1:4">
      <c r="A46" s="190">
        <v>43802</v>
      </c>
      <c r="B46" t="s">
        <v>3513</v>
      </c>
      <c r="C46" s="191">
        <v>35</v>
      </c>
      <c r="D46" s="191" t="s">
        <v>3509</v>
      </c>
    </row>
    <row r="47" spans="1:4">
      <c r="A47" s="190">
        <v>43802</v>
      </c>
      <c r="B47" t="s">
        <v>3514</v>
      </c>
      <c r="C47" s="191">
        <v>23</v>
      </c>
      <c r="D47" s="191" t="s">
        <v>3510</v>
      </c>
    </row>
    <row r="48" spans="1:4">
      <c r="A48" s="190">
        <v>43803</v>
      </c>
      <c r="B48" t="s">
        <v>3507</v>
      </c>
      <c r="C48" s="191">
        <v>36</v>
      </c>
      <c r="D48" s="191" t="s">
        <v>3510</v>
      </c>
    </row>
    <row r="49" spans="1:4">
      <c r="A49" s="190">
        <v>43803</v>
      </c>
      <c r="B49" t="s">
        <v>3504</v>
      </c>
      <c r="C49" s="191">
        <v>41</v>
      </c>
      <c r="D49" s="191" t="s">
        <v>3510</v>
      </c>
    </row>
    <row r="50" spans="1:4">
      <c r="A50" s="190">
        <v>43803</v>
      </c>
      <c r="B50" t="s">
        <v>3505</v>
      </c>
      <c r="C50" s="191">
        <v>26</v>
      </c>
      <c r="D50" s="191" t="s">
        <v>3510</v>
      </c>
    </row>
    <row r="51" spans="1:4">
      <c r="A51" s="190">
        <v>43803</v>
      </c>
      <c r="B51" t="s">
        <v>3492</v>
      </c>
      <c r="C51" s="191">
        <v>29</v>
      </c>
      <c r="D51" s="191" t="s">
        <v>3510</v>
      </c>
    </row>
    <row r="52" spans="1:4">
      <c r="A52" s="190">
        <v>43803</v>
      </c>
      <c r="B52" t="s">
        <v>3490</v>
      </c>
      <c r="C52" s="191">
        <v>21</v>
      </c>
      <c r="D52" s="191" t="s">
        <v>3510</v>
      </c>
    </row>
    <row r="53" spans="1:4">
      <c r="A53" s="190">
        <v>43803</v>
      </c>
      <c r="B53" t="s">
        <v>3496</v>
      </c>
      <c r="C53" s="191">
        <v>14</v>
      </c>
      <c r="D53" s="191" t="s">
        <v>3510</v>
      </c>
    </row>
    <row r="54" spans="1:4">
      <c r="A54" s="190">
        <v>43803</v>
      </c>
      <c r="B54" t="s">
        <v>3494</v>
      </c>
      <c r="C54" s="191">
        <v>13</v>
      </c>
      <c r="D54" s="191" t="s">
        <v>3510</v>
      </c>
    </row>
    <row r="55" spans="1:4">
      <c r="A55" s="190">
        <v>43803</v>
      </c>
      <c r="B55" t="s">
        <v>3498</v>
      </c>
      <c r="C55" s="191">
        <v>40</v>
      </c>
      <c r="D55" s="191" t="s">
        <v>3509</v>
      </c>
    </row>
    <row r="56" spans="1:4">
      <c r="A56" s="190">
        <v>43803</v>
      </c>
      <c r="B56" t="s">
        <v>3502</v>
      </c>
      <c r="C56" s="191">
        <v>42</v>
      </c>
      <c r="D56" s="191" t="s">
        <v>3509</v>
      </c>
    </row>
    <row r="57" spans="1:4">
      <c r="A57" s="190">
        <v>43803</v>
      </c>
      <c r="B57" t="s">
        <v>3500</v>
      </c>
      <c r="C57" s="191">
        <v>13</v>
      </c>
      <c r="D57" s="191" t="s">
        <v>3510</v>
      </c>
    </row>
    <row r="58" spans="1:4">
      <c r="A58" s="190">
        <v>43803</v>
      </c>
      <c r="B58" t="s">
        <v>3511</v>
      </c>
      <c r="C58" s="191">
        <v>25</v>
      </c>
      <c r="D58" s="191" t="s">
        <v>3510</v>
      </c>
    </row>
    <row r="59" spans="1:4">
      <c r="A59" s="190">
        <v>43803</v>
      </c>
      <c r="B59" t="s">
        <v>3512</v>
      </c>
      <c r="C59" s="191">
        <v>14</v>
      </c>
      <c r="D59" s="191" t="s">
        <v>3510</v>
      </c>
    </row>
    <row r="60" spans="1:4">
      <c r="A60" s="190">
        <v>43803</v>
      </c>
      <c r="B60" t="s">
        <v>3513</v>
      </c>
      <c r="C60" s="191">
        <v>14</v>
      </c>
      <c r="D60" s="191" t="s">
        <v>3510</v>
      </c>
    </row>
    <row r="61" spans="1:4">
      <c r="A61" s="190">
        <v>43803</v>
      </c>
      <c r="B61" t="s">
        <v>3514</v>
      </c>
      <c r="C61" s="191">
        <v>17</v>
      </c>
      <c r="D61" s="191" t="s">
        <v>3509</v>
      </c>
    </row>
    <row r="62" spans="1:4">
      <c r="A62" s="190">
        <v>43804</v>
      </c>
      <c r="B62" t="s">
        <v>3507</v>
      </c>
      <c r="C62" s="191">
        <v>46</v>
      </c>
      <c r="D62" s="191" t="s">
        <v>3509</v>
      </c>
    </row>
    <row r="63" spans="1:4">
      <c r="A63" s="190">
        <v>43804</v>
      </c>
      <c r="B63" t="s">
        <v>3504</v>
      </c>
      <c r="C63" s="191">
        <v>48</v>
      </c>
      <c r="D63" s="191" t="s">
        <v>3510</v>
      </c>
    </row>
    <row r="64" spans="1:4">
      <c r="A64" s="190">
        <v>43804</v>
      </c>
      <c r="B64" t="s">
        <v>3505</v>
      </c>
      <c r="C64" s="191">
        <v>28</v>
      </c>
      <c r="D64" s="191" t="s">
        <v>3510</v>
      </c>
    </row>
    <row r="65" spans="1:4">
      <c r="A65" s="190">
        <v>43804</v>
      </c>
      <c r="B65" t="s">
        <v>3492</v>
      </c>
      <c r="C65" s="191">
        <v>27</v>
      </c>
      <c r="D65" s="191" t="s">
        <v>3509</v>
      </c>
    </row>
    <row r="66" spans="1:4">
      <c r="A66" s="190">
        <v>43804</v>
      </c>
      <c r="B66" t="s">
        <v>3490</v>
      </c>
      <c r="C66" s="191">
        <v>25</v>
      </c>
      <c r="D66" s="191" t="s">
        <v>3509</v>
      </c>
    </row>
    <row r="67" spans="1:4">
      <c r="A67" s="190">
        <v>43804</v>
      </c>
      <c r="B67" t="s">
        <v>3496</v>
      </c>
      <c r="C67" s="191">
        <v>36</v>
      </c>
      <c r="D67" s="191" t="s">
        <v>3509</v>
      </c>
    </row>
    <row r="68" spans="1:4">
      <c r="A68" s="190">
        <v>43804</v>
      </c>
      <c r="B68" t="s">
        <v>3494</v>
      </c>
      <c r="C68" s="191">
        <v>47</v>
      </c>
      <c r="D68" s="191" t="s">
        <v>3510</v>
      </c>
    </row>
    <row r="69" spans="1:4">
      <c r="A69" s="190">
        <v>43804</v>
      </c>
      <c r="B69" t="s">
        <v>3498</v>
      </c>
      <c r="C69" s="191">
        <v>26</v>
      </c>
      <c r="D69" s="191" t="s">
        <v>3510</v>
      </c>
    </row>
    <row r="70" spans="1:4">
      <c r="A70" s="190">
        <v>43804</v>
      </c>
      <c r="B70" t="s">
        <v>3502</v>
      </c>
      <c r="C70" s="191">
        <v>50</v>
      </c>
      <c r="D70" s="191" t="s">
        <v>3509</v>
      </c>
    </row>
    <row r="71" spans="1:4">
      <c r="A71" s="190">
        <v>43804</v>
      </c>
      <c r="B71" t="s">
        <v>3500</v>
      </c>
      <c r="C71" s="191">
        <v>19</v>
      </c>
      <c r="D71" s="191" t="s">
        <v>3509</v>
      </c>
    </row>
    <row r="72" spans="1:4">
      <c r="A72" s="190">
        <v>43804</v>
      </c>
      <c r="B72" t="s">
        <v>3511</v>
      </c>
      <c r="C72" s="191">
        <v>34</v>
      </c>
      <c r="D72" s="191" t="s">
        <v>3509</v>
      </c>
    </row>
    <row r="73" spans="1:4">
      <c r="A73" s="190">
        <v>43804</v>
      </c>
      <c r="B73" t="s">
        <v>3512</v>
      </c>
      <c r="C73" s="191">
        <v>47</v>
      </c>
      <c r="D73" s="191" t="s">
        <v>3510</v>
      </c>
    </row>
    <row r="74" spans="1:4">
      <c r="A74" s="190">
        <v>43804</v>
      </c>
      <c r="B74" t="s">
        <v>3513</v>
      </c>
      <c r="C74" s="191">
        <v>31</v>
      </c>
      <c r="D74" s="191" t="s">
        <v>3509</v>
      </c>
    </row>
    <row r="75" spans="1:4">
      <c r="A75" s="190">
        <v>43804</v>
      </c>
      <c r="B75" t="s">
        <v>3514</v>
      </c>
      <c r="C75" s="191">
        <v>36</v>
      </c>
      <c r="D75" s="191" t="s">
        <v>3510</v>
      </c>
    </row>
    <row r="76" spans="1:4">
      <c r="A76" s="190">
        <v>43805</v>
      </c>
      <c r="B76" t="s">
        <v>3507</v>
      </c>
      <c r="C76" s="191">
        <v>19</v>
      </c>
      <c r="D76" s="191" t="s">
        <v>3509</v>
      </c>
    </row>
    <row r="77" spans="1:4">
      <c r="A77" s="190">
        <v>43805</v>
      </c>
      <c r="B77" t="s">
        <v>3504</v>
      </c>
      <c r="C77" s="191">
        <v>46</v>
      </c>
      <c r="D77" s="191" t="s">
        <v>3509</v>
      </c>
    </row>
    <row r="78" spans="1:4">
      <c r="A78" s="190">
        <v>43805</v>
      </c>
      <c r="B78" t="s">
        <v>3505</v>
      </c>
      <c r="C78" s="191">
        <v>22</v>
      </c>
      <c r="D78" s="191" t="s">
        <v>3509</v>
      </c>
    </row>
    <row r="79" spans="1:4">
      <c r="A79" s="190">
        <v>43805</v>
      </c>
      <c r="B79" t="s">
        <v>3492</v>
      </c>
      <c r="C79" s="191">
        <v>28</v>
      </c>
      <c r="D79" s="191" t="s">
        <v>3510</v>
      </c>
    </row>
    <row r="80" spans="1:4">
      <c r="A80" s="190">
        <v>43805</v>
      </c>
      <c r="B80" t="s">
        <v>3490</v>
      </c>
      <c r="C80" s="191">
        <v>44</v>
      </c>
      <c r="D80" s="191" t="s">
        <v>3510</v>
      </c>
    </row>
    <row r="81" spans="1:4">
      <c r="A81" s="190">
        <v>43805</v>
      </c>
      <c r="B81" t="s">
        <v>3496</v>
      </c>
      <c r="C81" s="191">
        <v>24</v>
      </c>
      <c r="D81" s="191" t="s">
        <v>3510</v>
      </c>
    </row>
    <row r="82" spans="1:4">
      <c r="A82" s="190">
        <v>43805</v>
      </c>
      <c r="B82" t="s">
        <v>3494</v>
      </c>
      <c r="C82" s="191">
        <v>50</v>
      </c>
      <c r="D82" s="191" t="s">
        <v>3509</v>
      </c>
    </row>
    <row r="83" spans="1:4">
      <c r="A83" s="190">
        <v>43805</v>
      </c>
      <c r="B83" t="s">
        <v>3498</v>
      </c>
      <c r="C83" s="191">
        <v>12</v>
      </c>
      <c r="D83" s="191" t="s">
        <v>3509</v>
      </c>
    </row>
    <row r="84" spans="1:4">
      <c r="A84" s="190">
        <v>43805</v>
      </c>
      <c r="B84" t="s">
        <v>3502</v>
      </c>
      <c r="C84" s="191">
        <v>24</v>
      </c>
      <c r="D84" s="191" t="s">
        <v>3510</v>
      </c>
    </row>
    <row r="85" spans="1:4">
      <c r="A85" s="190">
        <v>43805</v>
      </c>
      <c r="B85" t="s">
        <v>3500</v>
      </c>
      <c r="C85" s="191">
        <v>20</v>
      </c>
      <c r="D85" s="191" t="s">
        <v>3510</v>
      </c>
    </row>
    <row r="86" spans="1:4">
      <c r="A86" s="190">
        <v>43805</v>
      </c>
      <c r="B86" t="s">
        <v>3511</v>
      </c>
      <c r="C86" s="191">
        <v>12</v>
      </c>
      <c r="D86" s="191" t="s">
        <v>3510</v>
      </c>
    </row>
    <row r="87" spans="1:4">
      <c r="A87" s="190">
        <v>43805</v>
      </c>
      <c r="B87" t="s">
        <v>3512</v>
      </c>
      <c r="C87" s="191">
        <v>45</v>
      </c>
      <c r="D87" s="191" t="s">
        <v>3509</v>
      </c>
    </row>
    <row r="88" spans="1:4">
      <c r="A88" s="190">
        <v>43805</v>
      </c>
      <c r="B88" t="s">
        <v>3513</v>
      </c>
      <c r="C88" s="191">
        <v>37</v>
      </c>
      <c r="D88" s="191" t="s">
        <v>3510</v>
      </c>
    </row>
    <row r="89" spans="1:4">
      <c r="A89" s="190">
        <v>43805</v>
      </c>
      <c r="B89" t="s">
        <v>3514</v>
      </c>
      <c r="C89" s="191">
        <v>20</v>
      </c>
      <c r="D89" s="191" t="s">
        <v>3509</v>
      </c>
    </row>
    <row r="90" spans="1:4">
      <c r="A90" s="190">
        <v>43806</v>
      </c>
      <c r="B90" t="s">
        <v>3507</v>
      </c>
      <c r="C90" s="191">
        <v>27</v>
      </c>
      <c r="D90" s="191" t="s">
        <v>3510</v>
      </c>
    </row>
    <row r="91" spans="1:4">
      <c r="A91" s="190">
        <v>43806</v>
      </c>
      <c r="B91" t="s">
        <v>3504</v>
      </c>
      <c r="C91" s="191">
        <v>23</v>
      </c>
      <c r="D91" s="191" t="s">
        <v>3509</v>
      </c>
    </row>
    <row r="92" spans="1:4">
      <c r="A92" s="190">
        <v>43806</v>
      </c>
      <c r="B92" t="s">
        <v>3505</v>
      </c>
      <c r="C92" s="191">
        <v>42</v>
      </c>
      <c r="D92" s="191" t="s">
        <v>3510</v>
      </c>
    </row>
    <row r="93" spans="1:4">
      <c r="A93" s="190">
        <v>43806</v>
      </c>
      <c r="B93" t="s">
        <v>3492</v>
      </c>
      <c r="C93" s="191">
        <v>10</v>
      </c>
      <c r="D93" s="191" t="s">
        <v>3509</v>
      </c>
    </row>
    <row r="94" spans="1:4">
      <c r="A94" s="190">
        <v>43806</v>
      </c>
      <c r="B94" t="s">
        <v>3490</v>
      </c>
      <c r="C94" s="191">
        <v>12</v>
      </c>
      <c r="D94" s="191" t="s">
        <v>3509</v>
      </c>
    </row>
    <row r="95" spans="1:4">
      <c r="A95" s="190">
        <v>43806</v>
      </c>
      <c r="B95" t="s">
        <v>3496</v>
      </c>
      <c r="C95" s="191">
        <v>33</v>
      </c>
      <c r="D95" s="191" t="s">
        <v>3509</v>
      </c>
    </row>
    <row r="96" spans="1:4">
      <c r="A96" s="190">
        <v>43806</v>
      </c>
      <c r="B96" t="s">
        <v>3494</v>
      </c>
      <c r="C96" s="191">
        <v>36</v>
      </c>
      <c r="D96" s="191" t="s">
        <v>3510</v>
      </c>
    </row>
    <row r="97" spans="1:4">
      <c r="A97" s="190">
        <v>43806</v>
      </c>
      <c r="B97" t="s">
        <v>3498</v>
      </c>
      <c r="C97" s="191">
        <v>22</v>
      </c>
      <c r="D97" s="191" t="s">
        <v>3510</v>
      </c>
    </row>
    <row r="98" spans="1:4">
      <c r="A98" s="190">
        <v>43806</v>
      </c>
      <c r="B98" t="s">
        <v>3502</v>
      </c>
      <c r="C98" s="191">
        <v>25</v>
      </c>
      <c r="D98" s="191" t="s">
        <v>3510</v>
      </c>
    </row>
    <row r="99" spans="1:4">
      <c r="A99" s="190">
        <v>43806</v>
      </c>
      <c r="B99" t="s">
        <v>3500</v>
      </c>
      <c r="C99" s="191">
        <v>35</v>
      </c>
      <c r="D99" s="191" t="s">
        <v>3510</v>
      </c>
    </row>
    <row r="100" spans="1:4">
      <c r="A100" s="190">
        <v>43806</v>
      </c>
      <c r="B100" t="s">
        <v>3511</v>
      </c>
      <c r="C100" s="191">
        <v>13</v>
      </c>
      <c r="D100" s="191" t="s">
        <v>3509</v>
      </c>
    </row>
    <row r="101" spans="1:4">
      <c r="A101" s="190">
        <v>43806</v>
      </c>
      <c r="B101" t="s">
        <v>3512</v>
      </c>
      <c r="C101" s="191">
        <v>15</v>
      </c>
      <c r="D101" s="191" t="s">
        <v>3509</v>
      </c>
    </row>
    <row r="102" spans="1:4">
      <c r="A102" s="190">
        <v>43806</v>
      </c>
      <c r="B102" t="s">
        <v>3513</v>
      </c>
      <c r="C102" s="191">
        <v>18</v>
      </c>
      <c r="D102" s="191" t="s">
        <v>3509</v>
      </c>
    </row>
    <row r="103" spans="1:4">
      <c r="A103" s="190">
        <v>43806</v>
      </c>
      <c r="B103" t="s">
        <v>3514</v>
      </c>
      <c r="C103" s="191">
        <v>33</v>
      </c>
      <c r="D103" s="191" t="s">
        <v>3510</v>
      </c>
    </row>
    <row r="104" spans="1:4">
      <c r="A104" s="190">
        <v>43808</v>
      </c>
      <c r="B104" t="s">
        <v>3507</v>
      </c>
      <c r="C104" s="191">
        <v>11</v>
      </c>
      <c r="D104" s="191" t="s">
        <v>3510</v>
      </c>
    </row>
    <row r="105" spans="1:4">
      <c r="A105" s="190">
        <v>43808</v>
      </c>
      <c r="B105" t="s">
        <v>3504</v>
      </c>
      <c r="C105" s="191">
        <v>36</v>
      </c>
      <c r="D105" s="191" t="s">
        <v>3510</v>
      </c>
    </row>
    <row r="106" spans="1:4">
      <c r="A106" s="190">
        <v>43808</v>
      </c>
      <c r="B106" t="s">
        <v>3505</v>
      </c>
      <c r="C106" s="191">
        <v>34</v>
      </c>
      <c r="D106" s="191" t="s">
        <v>3509</v>
      </c>
    </row>
    <row r="107" spans="1:4">
      <c r="A107" s="190">
        <v>43808</v>
      </c>
      <c r="B107" t="s">
        <v>3492</v>
      </c>
      <c r="C107" s="191">
        <v>36</v>
      </c>
      <c r="D107" s="191" t="s">
        <v>3510</v>
      </c>
    </row>
    <row r="108" spans="1:4">
      <c r="A108" s="190">
        <v>43808</v>
      </c>
      <c r="B108" t="s">
        <v>3490</v>
      </c>
      <c r="C108" s="191">
        <v>24</v>
      </c>
      <c r="D108" s="191" t="s">
        <v>3509</v>
      </c>
    </row>
    <row r="109" spans="1:4">
      <c r="A109" s="190">
        <v>43808</v>
      </c>
      <c r="B109" t="s">
        <v>3496</v>
      </c>
      <c r="C109" s="191">
        <v>12</v>
      </c>
      <c r="D109" s="191" t="s">
        <v>3509</v>
      </c>
    </row>
    <row r="110" spans="1:4">
      <c r="A110" s="190">
        <v>43808</v>
      </c>
      <c r="B110" t="s">
        <v>3494</v>
      </c>
      <c r="C110" s="191">
        <v>37</v>
      </c>
      <c r="D110" s="191" t="s">
        <v>3510</v>
      </c>
    </row>
    <row r="111" spans="1:4">
      <c r="A111" s="190">
        <v>43808</v>
      </c>
      <c r="B111" t="s">
        <v>3498</v>
      </c>
      <c r="C111" s="191">
        <v>45</v>
      </c>
      <c r="D111" s="191" t="s">
        <v>3510</v>
      </c>
    </row>
    <row r="112" spans="1:4">
      <c r="A112" s="190">
        <v>43808</v>
      </c>
      <c r="B112" t="s">
        <v>3502</v>
      </c>
      <c r="C112" s="191">
        <v>41</v>
      </c>
      <c r="D112" s="191" t="s">
        <v>3510</v>
      </c>
    </row>
    <row r="113" spans="1:4">
      <c r="A113" s="190">
        <v>43808</v>
      </c>
      <c r="B113" t="s">
        <v>3500</v>
      </c>
      <c r="C113" s="191">
        <v>23</v>
      </c>
      <c r="D113" s="191" t="s">
        <v>3509</v>
      </c>
    </row>
    <row r="114" spans="1:4">
      <c r="A114" s="190">
        <v>43808</v>
      </c>
      <c r="B114" t="s">
        <v>3511</v>
      </c>
      <c r="C114" s="191">
        <v>38</v>
      </c>
      <c r="D114" s="191" t="s">
        <v>3509</v>
      </c>
    </row>
    <row r="115" spans="1:4">
      <c r="A115" s="190">
        <v>43808</v>
      </c>
      <c r="B115" t="s">
        <v>3512</v>
      </c>
      <c r="C115" s="191">
        <v>17</v>
      </c>
      <c r="D115" s="191" t="s">
        <v>3510</v>
      </c>
    </row>
    <row r="116" spans="1:4">
      <c r="A116" s="190">
        <v>43808</v>
      </c>
      <c r="B116" t="s">
        <v>3513</v>
      </c>
      <c r="C116" s="191">
        <v>40</v>
      </c>
      <c r="D116" s="191" t="s">
        <v>3509</v>
      </c>
    </row>
    <row r="117" spans="1:4">
      <c r="A117" s="190">
        <v>43808</v>
      </c>
      <c r="B117" t="s">
        <v>3514</v>
      </c>
      <c r="C117" s="191">
        <v>12</v>
      </c>
      <c r="D117" s="191" t="s">
        <v>3509</v>
      </c>
    </row>
    <row r="118" spans="1:4">
      <c r="A118" s="190">
        <v>43809</v>
      </c>
      <c r="B118" t="s">
        <v>3507</v>
      </c>
      <c r="C118" s="191">
        <v>26</v>
      </c>
      <c r="D118" s="191" t="s">
        <v>3509</v>
      </c>
    </row>
    <row r="119" spans="1:4">
      <c r="A119" s="190">
        <v>43809</v>
      </c>
      <c r="B119" t="s">
        <v>3504</v>
      </c>
      <c r="C119" s="191">
        <v>49</v>
      </c>
      <c r="D119" s="191" t="s">
        <v>3509</v>
      </c>
    </row>
    <row r="120" spans="1:4">
      <c r="A120" s="190">
        <v>43809</v>
      </c>
      <c r="B120" t="s">
        <v>3505</v>
      </c>
      <c r="C120" s="191">
        <v>11</v>
      </c>
      <c r="D120" s="191" t="s">
        <v>3510</v>
      </c>
    </row>
    <row r="121" spans="1:4">
      <c r="A121" s="190">
        <v>43809</v>
      </c>
      <c r="B121" t="s">
        <v>3492</v>
      </c>
      <c r="C121" s="191">
        <v>36</v>
      </c>
      <c r="D121" s="191" t="s">
        <v>3509</v>
      </c>
    </row>
    <row r="122" spans="1:4">
      <c r="A122" s="190">
        <v>43809</v>
      </c>
      <c r="B122" t="s">
        <v>3490</v>
      </c>
      <c r="C122" s="191">
        <v>21</v>
      </c>
      <c r="D122" s="191" t="s">
        <v>3510</v>
      </c>
    </row>
    <row r="123" spans="1:4">
      <c r="A123" s="190">
        <v>43809</v>
      </c>
      <c r="B123" t="s">
        <v>3496</v>
      </c>
      <c r="C123" s="191">
        <v>26</v>
      </c>
      <c r="D123" s="191" t="s">
        <v>3510</v>
      </c>
    </row>
    <row r="124" spans="1:4">
      <c r="A124" s="190">
        <v>43809</v>
      </c>
      <c r="B124" t="s">
        <v>3494</v>
      </c>
      <c r="C124" s="191">
        <v>36</v>
      </c>
      <c r="D124" s="191" t="s">
        <v>3509</v>
      </c>
    </row>
    <row r="125" spans="1:4">
      <c r="A125" s="190">
        <v>43809</v>
      </c>
      <c r="B125" t="s">
        <v>3498</v>
      </c>
      <c r="C125" s="191">
        <v>44</v>
      </c>
      <c r="D125" s="191" t="s">
        <v>3509</v>
      </c>
    </row>
    <row r="126" spans="1:4">
      <c r="A126" s="190">
        <v>43809</v>
      </c>
      <c r="B126" t="s">
        <v>3502</v>
      </c>
      <c r="C126" s="191">
        <v>17</v>
      </c>
      <c r="D126" s="191" t="s">
        <v>3509</v>
      </c>
    </row>
    <row r="127" spans="1:4">
      <c r="A127" s="190">
        <v>43809</v>
      </c>
      <c r="B127" t="s">
        <v>3500</v>
      </c>
      <c r="C127" s="191">
        <v>12</v>
      </c>
      <c r="D127" s="191" t="s">
        <v>3509</v>
      </c>
    </row>
    <row r="128" spans="1:4">
      <c r="A128" s="190">
        <v>43809</v>
      </c>
      <c r="B128" t="s">
        <v>3511</v>
      </c>
      <c r="C128" s="191">
        <v>29</v>
      </c>
      <c r="D128" s="191" t="s">
        <v>3510</v>
      </c>
    </row>
    <row r="129" spans="1:4">
      <c r="A129" s="190">
        <v>43809</v>
      </c>
      <c r="B129" t="s">
        <v>3512</v>
      </c>
      <c r="C129" s="191">
        <v>12</v>
      </c>
      <c r="D129" s="191" t="s">
        <v>3510</v>
      </c>
    </row>
    <row r="130" spans="1:4">
      <c r="A130" s="190">
        <v>43809</v>
      </c>
      <c r="B130" t="s">
        <v>3513</v>
      </c>
      <c r="C130" s="191">
        <v>33</v>
      </c>
      <c r="D130" s="191" t="s">
        <v>3510</v>
      </c>
    </row>
    <row r="131" spans="1:4">
      <c r="A131" s="190">
        <v>43809</v>
      </c>
      <c r="B131" t="s">
        <v>3514</v>
      </c>
      <c r="C131" s="191">
        <v>13</v>
      </c>
      <c r="D131" s="191" t="s">
        <v>3510</v>
      </c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90B52-D8A5-4384-B4AB-D50E4C21A65E}">
  <sheetPr codeName="Sheet21"/>
  <dimension ref="A1:D69"/>
  <sheetViews>
    <sheetView showGridLines="0" workbookViewId="0">
      <selection sqref="A1:XFD3"/>
    </sheetView>
  </sheetViews>
  <sheetFormatPr defaultRowHeight="16.5"/>
  <cols>
    <col min="1" max="4" width="14.625" customWidth="1"/>
  </cols>
  <sheetData>
    <row r="1" spans="1:4" s="438" customFormat="1" ht="15.95" customHeight="1">
      <c r="A1" s="437" t="s">
        <v>3387</v>
      </c>
    </row>
    <row r="2" spans="1:4" s="440" customFormat="1" ht="15.95" customHeight="1">
      <c r="A2" s="439"/>
    </row>
    <row r="3" spans="1:4" s="442" customFormat="1" ht="15.95" customHeight="1">
      <c r="A3" s="441"/>
    </row>
    <row r="5" spans="1:4">
      <c r="A5" s="189" t="s">
        <v>3386</v>
      </c>
      <c r="B5" s="189" t="s">
        <v>3515</v>
      </c>
      <c r="C5" s="189" t="s">
        <v>3516</v>
      </c>
      <c r="D5" s="189" t="s">
        <v>3517</v>
      </c>
    </row>
    <row r="6" spans="1:4">
      <c r="A6" s="190">
        <v>43800</v>
      </c>
      <c r="B6" t="s">
        <v>3507</v>
      </c>
      <c r="C6" s="191">
        <v>55</v>
      </c>
      <c r="D6" s="191" t="s">
        <v>3510</v>
      </c>
    </row>
    <row r="7" spans="1:4">
      <c r="A7" s="190">
        <v>43800</v>
      </c>
      <c r="B7" t="s">
        <v>3505</v>
      </c>
      <c r="C7" s="191">
        <v>8</v>
      </c>
      <c r="D7" s="191" t="s">
        <v>3510</v>
      </c>
    </row>
    <row r="8" spans="1:4">
      <c r="A8" s="190">
        <v>43800</v>
      </c>
      <c r="B8" t="s">
        <v>3492</v>
      </c>
      <c r="C8" s="191">
        <v>22</v>
      </c>
      <c r="D8" s="191" t="s">
        <v>3510</v>
      </c>
    </row>
    <row r="9" spans="1:4">
      <c r="A9" s="190">
        <v>43800</v>
      </c>
      <c r="B9" t="s">
        <v>3490</v>
      </c>
      <c r="C9" s="191">
        <v>22</v>
      </c>
      <c r="D9" s="191" t="s">
        <v>3510</v>
      </c>
    </row>
    <row r="10" spans="1:4">
      <c r="A10" s="190">
        <v>43800</v>
      </c>
      <c r="B10" t="s">
        <v>3496</v>
      </c>
      <c r="C10" s="191">
        <v>11</v>
      </c>
      <c r="D10" s="191" t="s">
        <v>3510</v>
      </c>
    </row>
    <row r="11" spans="1:4">
      <c r="A11" s="190">
        <v>43800</v>
      </c>
      <c r="B11" t="s">
        <v>3502</v>
      </c>
      <c r="C11" s="191">
        <v>12</v>
      </c>
      <c r="D11" s="191" t="s">
        <v>3510</v>
      </c>
    </row>
    <row r="12" spans="1:4">
      <c r="A12" s="190">
        <v>43800</v>
      </c>
      <c r="B12" t="s">
        <v>3511</v>
      </c>
      <c r="C12" s="191">
        <v>4</v>
      </c>
      <c r="D12" s="191" t="s">
        <v>3510</v>
      </c>
    </row>
    <row r="13" spans="1:4">
      <c r="A13" s="190">
        <v>43800</v>
      </c>
      <c r="B13" t="s">
        <v>3512</v>
      </c>
      <c r="C13" s="191">
        <v>10</v>
      </c>
      <c r="D13" s="191" t="s">
        <v>3510</v>
      </c>
    </row>
    <row r="14" spans="1:4">
      <c r="A14" s="190">
        <v>43800</v>
      </c>
      <c r="B14" t="s">
        <v>3513</v>
      </c>
      <c r="C14" s="191">
        <v>33</v>
      </c>
      <c r="D14" s="191" t="s">
        <v>3510</v>
      </c>
    </row>
    <row r="15" spans="1:4">
      <c r="A15" s="190">
        <v>43801</v>
      </c>
      <c r="B15" t="s">
        <v>3494</v>
      </c>
      <c r="C15" s="191">
        <v>13</v>
      </c>
      <c r="D15" s="191" t="s">
        <v>3510</v>
      </c>
    </row>
    <row r="16" spans="1:4">
      <c r="A16" s="190">
        <v>43801</v>
      </c>
      <c r="B16" t="s">
        <v>3498</v>
      </c>
      <c r="C16" s="191">
        <v>32</v>
      </c>
      <c r="D16" s="191" t="s">
        <v>3510</v>
      </c>
    </row>
    <row r="17" spans="1:4">
      <c r="A17" s="190">
        <v>43801</v>
      </c>
      <c r="B17" t="s">
        <v>3500</v>
      </c>
      <c r="C17" s="191">
        <v>33</v>
      </c>
      <c r="D17" s="191" t="s">
        <v>3510</v>
      </c>
    </row>
    <row r="18" spans="1:4">
      <c r="A18" s="190">
        <v>43801</v>
      </c>
      <c r="B18" t="s">
        <v>3511</v>
      </c>
      <c r="C18" s="191">
        <v>15</v>
      </c>
      <c r="D18" s="191" t="s">
        <v>3510</v>
      </c>
    </row>
    <row r="19" spans="1:4">
      <c r="A19" s="190">
        <v>43801</v>
      </c>
      <c r="B19" t="s">
        <v>3514</v>
      </c>
      <c r="C19" s="191">
        <v>39</v>
      </c>
      <c r="D19" s="191" t="s">
        <v>3510</v>
      </c>
    </row>
    <row r="20" spans="1:4">
      <c r="A20" s="190">
        <v>43802</v>
      </c>
      <c r="B20" t="s">
        <v>3504</v>
      </c>
      <c r="C20" s="191">
        <v>49</v>
      </c>
      <c r="D20" s="191" t="s">
        <v>3510</v>
      </c>
    </row>
    <row r="21" spans="1:4">
      <c r="A21" s="190">
        <v>43802</v>
      </c>
      <c r="B21" t="s">
        <v>3490</v>
      </c>
      <c r="C21" s="191">
        <v>25</v>
      </c>
      <c r="D21" s="191" t="s">
        <v>3510</v>
      </c>
    </row>
    <row r="22" spans="1:4">
      <c r="A22" s="190">
        <v>43802</v>
      </c>
      <c r="B22" t="s">
        <v>3498</v>
      </c>
      <c r="C22" s="191">
        <v>23</v>
      </c>
      <c r="D22" s="191" t="s">
        <v>3510</v>
      </c>
    </row>
    <row r="23" spans="1:4">
      <c r="A23" s="190">
        <v>43802</v>
      </c>
      <c r="B23" t="s">
        <v>3502</v>
      </c>
      <c r="C23" s="191">
        <v>32</v>
      </c>
      <c r="D23" s="191" t="s">
        <v>3510</v>
      </c>
    </row>
    <row r="24" spans="1:4">
      <c r="A24" s="190">
        <v>43802</v>
      </c>
      <c r="B24" t="s">
        <v>3514</v>
      </c>
      <c r="C24" s="191">
        <v>23</v>
      </c>
      <c r="D24" s="191" t="s">
        <v>3510</v>
      </c>
    </row>
    <row r="25" spans="1:4">
      <c r="A25" s="190">
        <v>43803</v>
      </c>
      <c r="B25" t="s">
        <v>3507</v>
      </c>
      <c r="C25" s="191">
        <v>36</v>
      </c>
      <c r="D25" s="191" t="s">
        <v>3510</v>
      </c>
    </row>
    <row r="26" spans="1:4">
      <c r="A26" s="190">
        <v>43803</v>
      </c>
      <c r="B26" t="s">
        <v>3504</v>
      </c>
      <c r="C26" s="191">
        <v>41</v>
      </c>
      <c r="D26" s="191" t="s">
        <v>3510</v>
      </c>
    </row>
    <row r="27" spans="1:4">
      <c r="A27" s="190">
        <v>43803</v>
      </c>
      <c r="B27" t="s">
        <v>3505</v>
      </c>
      <c r="C27" s="191">
        <v>26</v>
      </c>
      <c r="D27" s="191" t="s">
        <v>3510</v>
      </c>
    </row>
    <row r="28" spans="1:4">
      <c r="A28" s="190">
        <v>43803</v>
      </c>
      <c r="B28" t="s">
        <v>3492</v>
      </c>
      <c r="C28" s="191">
        <v>29</v>
      </c>
      <c r="D28" s="191" t="s">
        <v>3510</v>
      </c>
    </row>
    <row r="29" spans="1:4">
      <c r="A29" s="190">
        <v>43803</v>
      </c>
      <c r="B29" t="s">
        <v>3490</v>
      </c>
      <c r="C29" s="191">
        <v>21</v>
      </c>
      <c r="D29" s="191" t="s">
        <v>3510</v>
      </c>
    </row>
    <row r="30" spans="1:4">
      <c r="A30" s="190">
        <v>43803</v>
      </c>
      <c r="B30" t="s">
        <v>3496</v>
      </c>
      <c r="C30" s="191">
        <v>14</v>
      </c>
      <c r="D30" s="191" t="s">
        <v>3510</v>
      </c>
    </row>
    <row r="31" spans="1:4">
      <c r="A31" s="190">
        <v>43803</v>
      </c>
      <c r="B31" t="s">
        <v>3494</v>
      </c>
      <c r="C31" s="191">
        <v>13</v>
      </c>
      <c r="D31" s="191" t="s">
        <v>3510</v>
      </c>
    </row>
    <row r="32" spans="1:4">
      <c r="A32" s="190">
        <v>43803</v>
      </c>
      <c r="B32" t="s">
        <v>3500</v>
      </c>
      <c r="C32" s="191">
        <v>13</v>
      </c>
      <c r="D32" s="191" t="s">
        <v>3510</v>
      </c>
    </row>
    <row r="33" spans="1:4">
      <c r="A33" s="190">
        <v>43803</v>
      </c>
      <c r="B33" t="s">
        <v>3511</v>
      </c>
      <c r="C33" s="191">
        <v>25</v>
      </c>
      <c r="D33" s="191" t="s">
        <v>3510</v>
      </c>
    </row>
    <row r="34" spans="1:4">
      <c r="A34" s="190">
        <v>43803</v>
      </c>
      <c r="B34" t="s">
        <v>3512</v>
      </c>
      <c r="C34" s="191">
        <v>14</v>
      </c>
      <c r="D34" s="191" t="s">
        <v>3510</v>
      </c>
    </row>
    <row r="35" spans="1:4">
      <c r="A35" s="190">
        <v>43803</v>
      </c>
      <c r="B35" t="s">
        <v>3513</v>
      </c>
      <c r="C35" s="191">
        <v>14</v>
      </c>
      <c r="D35" s="191" t="s">
        <v>3510</v>
      </c>
    </row>
    <row r="36" spans="1:4">
      <c r="A36" s="190">
        <v>43804</v>
      </c>
      <c r="B36" t="s">
        <v>3504</v>
      </c>
      <c r="C36" s="191">
        <v>48</v>
      </c>
      <c r="D36" s="191" t="s">
        <v>3510</v>
      </c>
    </row>
    <row r="37" spans="1:4">
      <c r="A37" s="190">
        <v>43804</v>
      </c>
      <c r="B37" t="s">
        <v>3505</v>
      </c>
      <c r="C37" s="191">
        <v>28</v>
      </c>
      <c r="D37" s="191" t="s">
        <v>3510</v>
      </c>
    </row>
    <row r="38" spans="1:4">
      <c r="A38" s="190">
        <v>43804</v>
      </c>
      <c r="B38" t="s">
        <v>3494</v>
      </c>
      <c r="C38" s="191">
        <v>47</v>
      </c>
      <c r="D38" s="191" t="s">
        <v>3510</v>
      </c>
    </row>
    <row r="39" spans="1:4">
      <c r="A39" s="190">
        <v>43804</v>
      </c>
      <c r="B39" t="s">
        <v>3498</v>
      </c>
      <c r="C39" s="191">
        <v>26</v>
      </c>
      <c r="D39" s="191" t="s">
        <v>3510</v>
      </c>
    </row>
    <row r="40" spans="1:4">
      <c r="A40" s="190">
        <v>43804</v>
      </c>
      <c r="B40" t="s">
        <v>3512</v>
      </c>
      <c r="C40" s="191">
        <v>47</v>
      </c>
      <c r="D40" s="191" t="s">
        <v>3510</v>
      </c>
    </row>
    <row r="41" spans="1:4">
      <c r="A41" s="190">
        <v>43804</v>
      </c>
      <c r="B41" t="s">
        <v>3514</v>
      </c>
      <c r="C41" s="191">
        <v>36</v>
      </c>
      <c r="D41" s="191" t="s">
        <v>3510</v>
      </c>
    </row>
    <row r="42" spans="1:4">
      <c r="A42" s="190">
        <v>43805</v>
      </c>
      <c r="B42" t="s">
        <v>3492</v>
      </c>
      <c r="C42" s="191">
        <v>28</v>
      </c>
      <c r="D42" s="191" t="s">
        <v>3510</v>
      </c>
    </row>
    <row r="43" spans="1:4">
      <c r="A43" s="190">
        <v>43805</v>
      </c>
      <c r="B43" t="s">
        <v>3490</v>
      </c>
      <c r="C43" s="191">
        <v>44</v>
      </c>
      <c r="D43" s="191" t="s">
        <v>3510</v>
      </c>
    </row>
    <row r="44" spans="1:4">
      <c r="A44" s="190">
        <v>43805</v>
      </c>
      <c r="B44" t="s">
        <v>3496</v>
      </c>
      <c r="C44" s="191">
        <v>24</v>
      </c>
      <c r="D44" s="191" t="s">
        <v>3510</v>
      </c>
    </row>
    <row r="45" spans="1:4">
      <c r="A45" s="190">
        <v>43805</v>
      </c>
      <c r="B45" t="s">
        <v>3502</v>
      </c>
      <c r="C45" s="191">
        <v>24</v>
      </c>
      <c r="D45" s="191" t="s">
        <v>3510</v>
      </c>
    </row>
    <row r="46" spans="1:4">
      <c r="A46" s="190">
        <v>43805</v>
      </c>
      <c r="B46" t="s">
        <v>3500</v>
      </c>
      <c r="C46" s="191">
        <v>20</v>
      </c>
      <c r="D46" s="191" t="s">
        <v>3510</v>
      </c>
    </row>
    <row r="47" spans="1:4">
      <c r="A47" s="190">
        <v>43805</v>
      </c>
      <c r="B47" t="s">
        <v>3511</v>
      </c>
      <c r="C47" s="191">
        <v>12</v>
      </c>
      <c r="D47" s="191" t="s">
        <v>3510</v>
      </c>
    </row>
    <row r="48" spans="1:4">
      <c r="A48" s="190">
        <v>43805</v>
      </c>
      <c r="B48" t="s">
        <v>3513</v>
      </c>
      <c r="C48" s="191">
        <v>37</v>
      </c>
      <c r="D48" s="191" t="s">
        <v>3510</v>
      </c>
    </row>
    <row r="49" spans="1:4">
      <c r="A49" s="190">
        <v>43806</v>
      </c>
      <c r="B49" t="s">
        <v>3507</v>
      </c>
      <c r="C49" s="191">
        <v>27</v>
      </c>
      <c r="D49" s="191" t="s">
        <v>3510</v>
      </c>
    </row>
    <row r="50" spans="1:4">
      <c r="A50" s="190">
        <v>43806</v>
      </c>
      <c r="B50" t="s">
        <v>3505</v>
      </c>
      <c r="C50" s="191">
        <v>42</v>
      </c>
      <c r="D50" s="191" t="s">
        <v>3510</v>
      </c>
    </row>
    <row r="51" spans="1:4">
      <c r="A51" s="190">
        <v>43806</v>
      </c>
      <c r="B51" t="s">
        <v>3494</v>
      </c>
      <c r="C51" s="191">
        <v>36</v>
      </c>
      <c r="D51" s="191" t="s">
        <v>3510</v>
      </c>
    </row>
    <row r="52" spans="1:4">
      <c r="A52" s="190">
        <v>43806</v>
      </c>
      <c r="B52" t="s">
        <v>3498</v>
      </c>
      <c r="C52" s="191">
        <v>22</v>
      </c>
      <c r="D52" s="191" t="s">
        <v>3510</v>
      </c>
    </row>
    <row r="53" spans="1:4">
      <c r="A53" s="190">
        <v>43806</v>
      </c>
      <c r="B53" t="s">
        <v>3502</v>
      </c>
      <c r="C53" s="191">
        <v>25</v>
      </c>
      <c r="D53" s="191" t="s">
        <v>3510</v>
      </c>
    </row>
    <row r="54" spans="1:4">
      <c r="A54" s="190">
        <v>43806</v>
      </c>
      <c r="B54" t="s">
        <v>3500</v>
      </c>
      <c r="C54" s="191">
        <v>35</v>
      </c>
      <c r="D54" s="191" t="s">
        <v>3510</v>
      </c>
    </row>
    <row r="55" spans="1:4">
      <c r="A55" s="190">
        <v>43806</v>
      </c>
      <c r="B55" t="s">
        <v>3514</v>
      </c>
      <c r="C55" s="191">
        <v>33</v>
      </c>
      <c r="D55" s="191" t="s">
        <v>3510</v>
      </c>
    </row>
    <row r="56" spans="1:4">
      <c r="A56" s="190">
        <v>43808</v>
      </c>
      <c r="B56" t="s">
        <v>3507</v>
      </c>
      <c r="C56" s="191">
        <v>11</v>
      </c>
      <c r="D56" s="191" t="s">
        <v>3510</v>
      </c>
    </row>
    <row r="57" spans="1:4">
      <c r="A57" s="190">
        <v>43808</v>
      </c>
      <c r="B57" t="s">
        <v>3504</v>
      </c>
      <c r="C57" s="191">
        <v>36</v>
      </c>
      <c r="D57" s="191" t="s">
        <v>3510</v>
      </c>
    </row>
    <row r="58" spans="1:4">
      <c r="A58" s="190">
        <v>43808</v>
      </c>
      <c r="B58" t="s">
        <v>3492</v>
      </c>
      <c r="C58" s="191">
        <v>36</v>
      </c>
      <c r="D58" s="191" t="s">
        <v>3510</v>
      </c>
    </row>
    <row r="59" spans="1:4">
      <c r="A59" s="190">
        <v>43808</v>
      </c>
      <c r="B59" t="s">
        <v>3494</v>
      </c>
      <c r="C59" s="191">
        <v>37</v>
      </c>
      <c r="D59" s="191" t="s">
        <v>3510</v>
      </c>
    </row>
    <row r="60" spans="1:4">
      <c r="A60" s="190">
        <v>43808</v>
      </c>
      <c r="B60" t="s">
        <v>3498</v>
      </c>
      <c r="C60" s="191">
        <v>45</v>
      </c>
      <c r="D60" s="191" t="s">
        <v>3510</v>
      </c>
    </row>
    <row r="61" spans="1:4">
      <c r="A61" s="190">
        <v>43808</v>
      </c>
      <c r="B61" t="s">
        <v>3502</v>
      </c>
      <c r="C61" s="191">
        <v>41</v>
      </c>
      <c r="D61" s="191" t="s">
        <v>3510</v>
      </c>
    </row>
    <row r="62" spans="1:4">
      <c r="A62" s="190">
        <v>43808</v>
      </c>
      <c r="B62" t="s">
        <v>3512</v>
      </c>
      <c r="C62" s="191">
        <v>17</v>
      </c>
      <c r="D62" s="191" t="s">
        <v>3510</v>
      </c>
    </row>
    <row r="63" spans="1:4">
      <c r="A63" s="190">
        <v>43809</v>
      </c>
      <c r="B63" t="s">
        <v>3505</v>
      </c>
      <c r="C63" s="191">
        <v>11</v>
      </c>
      <c r="D63" s="191" t="s">
        <v>3510</v>
      </c>
    </row>
    <row r="64" spans="1:4">
      <c r="A64" s="190">
        <v>43809</v>
      </c>
      <c r="B64" t="s">
        <v>3490</v>
      </c>
      <c r="C64" s="191">
        <v>21</v>
      </c>
      <c r="D64" s="191" t="s">
        <v>3510</v>
      </c>
    </row>
    <row r="65" spans="1:4">
      <c r="A65" s="190">
        <v>43809</v>
      </c>
      <c r="B65" t="s">
        <v>3496</v>
      </c>
      <c r="C65" s="191">
        <v>26</v>
      </c>
      <c r="D65" s="191" t="s">
        <v>3510</v>
      </c>
    </row>
    <row r="66" spans="1:4">
      <c r="A66" s="190">
        <v>43809</v>
      </c>
      <c r="B66" t="s">
        <v>3511</v>
      </c>
      <c r="C66" s="191">
        <v>29</v>
      </c>
      <c r="D66" s="191" t="s">
        <v>3510</v>
      </c>
    </row>
    <row r="67" spans="1:4">
      <c r="A67" s="190">
        <v>43809</v>
      </c>
      <c r="B67" t="s">
        <v>3512</v>
      </c>
      <c r="C67" s="191">
        <v>12</v>
      </c>
      <c r="D67" s="191" t="s">
        <v>3510</v>
      </c>
    </row>
    <row r="68" spans="1:4">
      <c r="A68" s="190">
        <v>43809</v>
      </c>
      <c r="B68" t="s">
        <v>3513</v>
      </c>
      <c r="C68" s="191">
        <v>33</v>
      </c>
      <c r="D68" s="191" t="s">
        <v>3510</v>
      </c>
    </row>
    <row r="69" spans="1:4">
      <c r="A69" s="190">
        <v>43809</v>
      </c>
      <c r="B69" t="s">
        <v>3514</v>
      </c>
      <c r="C69" s="191">
        <v>13</v>
      </c>
      <c r="D69" s="191" t="s">
        <v>3510</v>
      </c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E912-1184-4A5A-876C-F6C221B1E88A}">
  <sheetPr codeName="Sheet22"/>
  <dimension ref="A1:D67"/>
  <sheetViews>
    <sheetView showGridLines="0" workbookViewId="0">
      <selection sqref="A1:XFD3"/>
    </sheetView>
  </sheetViews>
  <sheetFormatPr defaultRowHeight="16.5"/>
  <cols>
    <col min="1" max="4" width="14.625" customWidth="1"/>
  </cols>
  <sheetData>
    <row r="1" spans="1:4" s="438" customFormat="1" ht="15.95" customHeight="1">
      <c r="A1" s="437" t="s">
        <v>3387</v>
      </c>
    </row>
    <row r="2" spans="1:4" s="440" customFormat="1" ht="15.95" customHeight="1">
      <c r="A2" s="439"/>
    </row>
    <row r="3" spans="1:4" s="442" customFormat="1" ht="15.95" customHeight="1">
      <c r="A3" s="441"/>
    </row>
    <row r="5" spans="1:4">
      <c r="A5" s="189" t="s">
        <v>3386</v>
      </c>
      <c r="B5" s="189" t="s">
        <v>3515</v>
      </c>
      <c r="C5" s="189" t="s">
        <v>3516</v>
      </c>
      <c r="D5" s="189" t="s">
        <v>3517</v>
      </c>
    </row>
    <row r="6" spans="1:4">
      <c r="A6" s="190">
        <v>43800</v>
      </c>
      <c r="B6" t="s">
        <v>3504</v>
      </c>
      <c r="C6" s="191">
        <v>15</v>
      </c>
      <c r="D6" s="191" t="s">
        <v>3509</v>
      </c>
    </row>
    <row r="7" spans="1:4">
      <c r="A7" s="190">
        <v>43800</v>
      </c>
      <c r="B7" t="s">
        <v>3494</v>
      </c>
      <c r="C7" s="191">
        <v>34</v>
      </c>
      <c r="D7" s="191" t="s">
        <v>3509</v>
      </c>
    </row>
    <row r="8" spans="1:4">
      <c r="A8" s="190">
        <v>43800</v>
      </c>
      <c r="B8" t="s">
        <v>3498</v>
      </c>
      <c r="C8" s="191">
        <v>13</v>
      </c>
      <c r="D8" s="191" t="s">
        <v>3509</v>
      </c>
    </row>
    <row r="9" spans="1:4">
      <c r="A9" s="190">
        <v>43800</v>
      </c>
      <c r="B9" t="s">
        <v>3500</v>
      </c>
      <c r="C9" s="191">
        <v>38</v>
      </c>
      <c r="D9" s="191" t="s">
        <v>3509</v>
      </c>
    </row>
    <row r="10" spans="1:4">
      <c r="A10" s="190">
        <v>43800</v>
      </c>
      <c r="B10" t="s">
        <v>3514</v>
      </c>
      <c r="C10" s="191">
        <v>14</v>
      </c>
      <c r="D10" s="191" t="s">
        <v>3509</v>
      </c>
    </row>
    <row r="11" spans="1:4">
      <c r="A11" s="190">
        <v>43801</v>
      </c>
      <c r="B11" t="s">
        <v>3507</v>
      </c>
      <c r="C11" s="191">
        <v>38</v>
      </c>
      <c r="D11" s="191" t="s">
        <v>3509</v>
      </c>
    </row>
    <row r="12" spans="1:4">
      <c r="A12" s="190">
        <v>43801</v>
      </c>
      <c r="B12" t="s">
        <v>3504</v>
      </c>
      <c r="C12" s="191">
        <v>16</v>
      </c>
      <c r="D12" s="191" t="s">
        <v>3509</v>
      </c>
    </row>
    <row r="13" spans="1:4">
      <c r="A13" s="190">
        <v>43801</v>
      </c>
      <c r="B13" t="s">
        <v>3505</v>
      </c>
      <c r="C13" s="191">
        <v>34</v>
      </c>
      <c r="D13" s="191" t="s">
        <v>3509</v>
      </c>
    </row>
    <row r="14" spans="1:4">
      <c r="A14" s="190">
        <v>43801</v>
      </c>
      <c r="B14" t="s">
        <v>3492</v>
      </c>
      <c r="C14" s="191">
        <v>45</v>
      </c>
      <c r="D14" s="191" t="s">
        <v>3509</v>
      </c>
    </row>
    <row r="15" spans="1:4">
      <c r="A15" s="190">
        <v>43801</v>
      </c>
      <c r="B15" t="s">
        <v>3490</v>
      </c>
      <c r="C15" s="191">
        <v>39</v>
      </c>
      <c r="D15" s="191" t="s">
        <v>3509</v>
      </c>
    </row>
    <row r="16" spans="1:4">
      <c r="A16" s="190">
        <v>43801</v>
      </c>
      <c r="B16" t="s">
        <v>3496</v>
      </c>
      <c r="C16" s="191">
        <v>12</v>
      </c>
      <c r="D16" s="191" t="s">
        <v>3509</v>
      </c>
    </row>
    <row r="17" spans="1:4">
      <c r="A17" s="190">
        <v>43801</v>
      </c>
      <c r="B17" t="s">
        <v>3502</v>
      </c>
      <c r="C17" s="191">
        <v>34</v>
      </c>
      <c r="D17" s="191" t="s">
        <v>3509</v>
      </c>
    </row>
    <row r="18" spans="1:4">
      <c r="A18" s="190">
        <v>43801</v>
      </c>
      <c r="B18" t="s">
        <v>3512</v>
      </c>
      <c r="C18" s="191">
        <v>50</v>
      </c>
      <c r="D18" s="191" t="s">
        <v>3509</v>
      </c>
    </row>
    <row r="19" spans="1:4">
      <c r="A19" s="190">
        <v>43801</v>
      </c>
      <c r="B19" t="s">
        <v>3513</v>
      </c>
      <c r="C19" s="191">
        <v>16</v>
      </c>
      <c r="D19" s="191" t="s">
        <v>3509</v>
      </c>
    </row>
    <row r="20" spans="1:4">
      <c r="A20" s="190">
        <v>43802</v>
      </c>
      <c r="B20" t="s">
        <v>3507</v>
      </c>
      <c r="C20" s="191">
        <v>31</v>
      </c>
      <c r="D20" s="191" t="s">
        <v>3509</v>
      </c>
    </row>
    <row r="21" spans="1:4">
      <c r="A21" s="190">
        <v>43802</v>
      </c>
      <c r="B21" t="s">
        <v>3505</v>
      </c>
      <c r="C21" s="191">
        <v>27</v>
      </c>
      <c r="D21" s="191" t="s">
        <v>3509</v>
      </c>
    </row>
    <row r="22" spans="1:4">
      <c r="A22" s="190">
        <v>43802</v>
      </c>
      <c r="B22" t="s">
        <v>3492</v>
      </c>
      <c r="C22" s="191">
        <v>23</v>
      </c>
      <c r="D22" s="191" t="s">
        <v>3509</v>
      </c>
    </row>
    <row r="23" spans="1:4">
      <c r="A23" s="190">
        <v>43802</v>
      </c>
      <c r="B23" t="s">
        <v>3496</v>
      </c>
      <c r="C23" s="191">
        <v>43</v>
      </c>
      <c r="D23" s="191" t="s">
        <v>3509</v>
      </c>
    </row>
    <row r="24" spans="1:4">
      <c r="A24" s="190">
        <v>43802</v>
      </c>
      <c r="B24" t="s">
        <v>3494</v>
      </c>
      <c r="C24" s="191">
        <v>20</v>
      </c>
      <c r="D24" s="191" t="s">
        <v>3509</v>
      </c>
    </row>
    <row r="25" spans="1:4">
      <c r="A25" s="190">
        <v>43802</v>
      </c>
      <c r="B25" t="s">
        <v>3500</v>
      </c>
      <c r="C25" s="191">
        <v>25</v>
      </c>
      <c r="D25" s="191" t="s">
        <v>3509</v>
      </c>
    </row>
    <row r="26" spans="1:4">
      <c r="A26" s="190">
        <v>43802</v>
      </c>
      <c r="B26" t="s">
        <v>3511</v>
      </c>
      <c r="C26" s="191">
        <v>44</v>
      </c>
      <c r="D26" s="191" t="s">
        <v>3509</v>
      </c>
    </row>
    <row r="27" spans="1:4">
      <c r="A27" s="190">
        <v>43802</v>
      </c>
      <c r="B27" t="s">
        <v>3512</v>
      </c>
      <c r="C27" s="191">
        <v>19</v>
      </c>
      <c r="D27" s="191" t="s">
        <v>3509</v>
      </c>
    </row>
    <row r="28" spans="1:4">
      <c r="A28" s="190">
        <v>43802</v>
      </c>
      <c r="B28" t="s">
        <v>3513</v>
      </c>
      <c r="C28" s="191">
        <v>35</v>
      </c>
      <c r="D28" s="191" t="s">
        <v>3509</v>
      </c>
    </row>
    <row r="29" spans="1:4">
      <c r="A29" s="190">
        <v>43803</v>
      </c>
      <c r="B29" t="s">
        <v>3498</v>
      </c>
      <c r="C29" s="191">
        <v>40</v>
      </c>
      <c r="D29" s="191" t="s">
        <v>3509</v>
      </c>
    </row>
    <row r="30" spans="1:4">
      <c r="A30" s="190">
        <v>43803</v>
      </c>
      <c r="B30" t="s">
        <v>3502</v>
      </c>
      <c r="C30" s="191">
        <v>42</v>
      </c>
      <c r="D30" s="191" t="s">
        <v>3509</v>
      </c>
    </row>
    <row r="31" spans="1:4">
      <c r="A31" s="190">
        <v>43803</v>
      </c>
      <c r="B31" t="s">
        <v>3514</v>
      </c>
      <c r="C31" s="191">
        <v>17</v>
      </c>
      <c r="D31" s="191" t="s">
        <v>3509</v>
      </c>
    </row>
    <row r="32" spans="1:4">
      <c r="A32" s="190">
        <v>43804</v>
      </c>
      <c r="B32" t="s">
        <v>3507</v>
      </c>
      <c r="C32" s="191">
        <v>46</v>
      </c>
      <c r="D32" s="191" t="s">
        <v>3509</v>
      </c>
    </row>
    <row r="33" spans="1:4">
      <c r="A33" s="190">
        <v>43804</v>
      </c>
      <c r="B33" t="s">
        <v>3492</v>
      </c>
      <c r="C33" s="191">
        <v>27</v>
      </c>
      <c r="D33" s="191" t="s">
        <v>3509</v>
      </c>
    </row>
    <row r="34" spans="1:4">
      <c r="A34" s="190">
        <v>43804</v>
      </c>
      <c r="B34" t="s">
        <v>3490</v>
      </c>
      <c r="C34" s="191">
        <v>25</v>
      </c>
      <c r="D34" s="191" t="s">
        <v>3509</v>
      </c>
    </row>
    <row r="35" spans="1:4">
      <c r="A35" s="190">
        <v>43804</v>
      </c>
      <c r="B35" t="s">
        <v>3496</v>
      </c>
      <c r="C35" s="191">
        <v>36</v>
      </c>
      <c r="D35" s="191" t="s">
        <v>3509</v>
      </c>
    </row>
    <row r="36" spans="1:4">
      <c r="A36" s="190">
        <v>43804</v>
      </c>
      <c r="B36" t="s">
        <v>3502</v>
      </c>
      <c r="C36" s="191">
        <v>50</v>
      </c>
      <c r="D36" s="191" t="s">
        <v>3509</v>
      </c>
    </row>
    <row r="37" spans="1:4">
      <c r="A37" s="190">
        <v>43804</v>
      </c>
      <c r="B37" t="s">
        <v>3500</v>
      </c>
      <c r="C37" s="191">
        <v>19</v>
      </c>
      <c r="D37" s="191" t="s">
        <v>3509</v>
      </c>
    </row>
    <row r="38" spans="1:4">
      <c r="A38" s="190">
        <v>43804</v>
      </c>
      <c r="B38" t="s">
        <v>3511</v>
      </c>
      <c r="C38" s="191">
        <v>34</v>
      </c>
      <c r="D38" s="191" t="s">
        <v>3509</v>
      </c>
    </row>
    <row r="39" spans="1:4">
      <c r="A39" s="190">
        <v>43804</v>
      </c>
      <c r="B39" t="s">
        <v>3513</v>
      </c>
      <c r="C39" s="191">
        <v>31</v>
      </c>
      <c r="D39" s="191" t="s">
        <v>3509</v>
      </c>
    </row>
    <row r="40" spans="1:4">
      <c r="A40" s="190">
        <v>43805</v>
      </c>
      <c r="B40" t="s">
        <v>3507</v>
      </c>
      <c r="C40" s="191">
        <v>19</v>
      </c>
      <c r="D40" s="191" t="s">
        <v>3509</v>
      </c>
    </row>
    <row r="41" spans="1:4">
      <c r="A41" s="190">
        <v>43805</v>
      </c>
      <c r="B41" t="s">
        <v>3504</v>
      </c>
      <c r="C41" s="191">
        <v>46</v>
      </c>
      <c r="D41" s="191" t="s">
        <v>3509</v>
      </c>
    </row>
    <row r="42" spans="1:4">
      <c r="A42" s="190">
        <v>43805</v>
      </c>
      <c r="B42" t="s">
        <v>3505</v>
      </c>
      <c r="C42" s="191">
        <v>22</v>
      </c>
      <c r="D42" s="191" t="s">
        <v>3509</v>
      </c>
    </row>
    <row r="43" spans="1:4">
      <c r="A43" s="190">
        <v>43805</v>
      </c>
      <c r="B43" t="s">
        <v>3494</v>
      </c>
      <c r="C43" s="191">
        <v>50</v>
      </c>
      <c r="D43" s="191" t="s">
        <v>3509</v>
      </c>
    </row>
    <row r="44" spans="1:4">
      <c r="A44" s="190">
        <v>43805</v>
      </c>
      <c r="B44" t="s">
        <v>3498</v>
      </c>
      <c r="C44" s="191">
        <v>12</v>
      </c>
      <c r="D44" s="191" t="s">
        <v>3509</v>
      </c>
    </row>
    <row r="45" spans="1:4">
      <c r="A45" s="190">
        <v>43805</v>
      </c>
      <c r="B45" t="s">
        <v>3512</v>
      </c>
      <c r="C45" s="191">
        <v>45</v>
      </c>
      <c r="D45" s="191" t="s">
        <v>3509</v>
      </c>
    </row>
    <row r="46" spans="1:4">
      <c r="A46" s="190">
        <v>43805</v>
      </c>
      <c r="B46" t="s">
        <v>3514</v>
      </c>
      <c r="C46" s="191">
        <v>20</v>
      </c>
      <c r="D46" s="191" t="s">
        <v>3509</v>
      </c>
    </row>
    <row r="47" spans="1:4">
      <c r="A47" s="190">
        <v>43806</v>
      </c>
      <c r="B47" t="s">
        <v>3504</v>
      </c>
      <c r="C47" s="191">
        <v>23</v>
      </c>
      <c r="D47" s="191" t="s">
        <v>3509</v>
      </c>
    </row>
    <row r="48" spans="1:4">
      <c r="A48" s="190">
        <v>43806</v>
      </c>
      <c r="B48" t="s">
        <v>3492</v>
      </c>
      <c r="C48" s="191">
        <v>10</v>
      </c>
      <c r="D48" s="191" t="s">
        <v>3509</v>
      </c>
    </row>
    <row r="49" spans="1:4">
      <c r="A49" s="190">
        <v>43806</v>
      </c>
      <c r="B49" t="s">
        <v>3490</v>
      </c>
      <c r="C49" s="191">
        <v>12</v>
      </c>
      <c r="D49" s="191" t="s">
        <v>3509</v>
      </c>
    </row>
    <row r="50" spans="1:4">
      <c r="A50" s="190">
        <v>43806</v>
      </c>
      <c r="B50" t="s">
        <v>3496</v>
      </c>
      <c r="C50" s="191">
        <v>33</v>
      </c>
      <c r="D50" s="191" t="s">
        <v>3509</v>
      </c>
    </row>
    <row r="51" spans="1:4">
      <c r="A51" s="190">
        <v>43806</v>
      </c>
      <c r="B51" t="s">
        <v>3511</v>
      </c>
      <c r="C51" s="191">
        <v>13</v>
      </c>
      <c r="D51" s="191" t="s">
        <v>3509</v>
      </c>
    </row>
    <row r="52" spans="1:4">
      <c r="A52" s="190">
        <v>43806</v>
      </c>
      <c r="B52" t="s">
        <v>3512</v>
      </c>
      <c r="C52" s="191">
        <v>15</v>
      </c>
      <c r="D52" s="191" t="s">
        <v>3509</v>
      </c>
    </row>
    <row r="53" spans="1:4">
      <c r="A53" s="190">
        <v>43806</v>
      </c>
      <c r="B53" t="s">
        <v>3513</v>
      </c>
      <c r="C53" s="191">
        <v>18</v>
      </c>
      <c r="D53" s="191" t="s">
        <v>3509</v>
      </c>
    </row>
    <row r="54" spans="1:4">
      <c r="A54" s="190">
        <v>43808</v>
      </c>
      <c r="B54" t="s">
        <v>3505</v>
      </c>
      <c r="C54" s="191">
        <v>34</v>
      </c>
      <c r="D54" s="191" t="s">
        <v>3509</v>
      </c>
    </row>
    <row r="55" spans="1:4">
      <c r="A55" s="190">
        <v>43808</v>
      </c>
      <c r="B55" t="s">
        <v>3490</v>
      </c>
      <c r="C55" s="191">
        <v>24</v>
      </c>
      <c r="D55" s="191" t="s">
        <v>3509</v>
      </c>
    </row>
    <row r="56" spans="1:4">
      <c r="A56" s="190">
        <v>43808</v>
      </c>
      <c r="B56" t="s">
        <v>3496</v>
      </c>
      <c r="C56" s="191">
        <v>12</v>
      </c>
      <c r="D56" s="191" t="s">
        <v>3509</v>
      </c>
    </row>
    <row r="57" spans="1:4">
      <c r="A57" s="190">
        <v>43808</v>
      </c>
      <c r="B57" t="s">
        <v>3500</v>
      </c>
      <c r="C57" s="191">
        <v>23</v>
      </c>
      <c r="D57" s="191" t="s">
        <v>3509</v>
      </c>
    </row>
    <row r="58" spans="1:4">
      <c r="A58" s="190">
        <v>43808</v>
      </c>
      <c r="B58" t="s">
        <v>3511</v>
      </c>
      <c r="C58" s="191">
        <v>38</v>
      </c>
      <c r="D58" s="191" t="s">
        <v>3509</v>
      </c>
    </row>
    <row r="59" spans="1:4">
      <c r="A59" s="190">
        <v>43808</v>
      </c>
      <c r="B59" t="s">
        <v>3513</v>
      </c>
      <c r="C59" s="191">
        <v>40</v>
      </c>
      <c r="D59" s="191" t="s">
        <v>3509</v>
      </c>
    </row>
    <row r="60" spans="1:4">
      <c r="A60" s="190">
        <v>43808</v>
      </c>
      <c r="B60" t="s">
        <v>3514</v>
      </c>
      <c r="C60" s="191">
        <v>12</v>
      </c>
      <c r="D60" s="191" t="s">
        <v>3509</v>
      </c>
    </row>
    <row r="61" spans="1:4">
      <c r="A61" s="190">
        <v>43809</v>
      </c>
      <c r="B61" t="s">
        <v>3507</v>
      </c>
      <c r="C61" s="191">
        <v>26</v>
      </c>
      <c r="D61" s="191" t="s">
        <v>3509</v>
      </c>
    </row>
    <row r="62" spans="1:4">
      <c r="A62" s="190">
        <v>43809</v>
      </c>
      <c r="B62" t="s">
        <v>3504</v>
      </c>
      <c r="C62" s="191">
        <v>49</v>
      </c>
      <c r="D62" s="191" t="s">
        <v>3509</v>
      </c>
    </row>
    <row r="63" spans="1:4">
      <c r="A63" s="190">
        <v>43809</v>
      </c>
      <c r="B63" t="s">
        <v>3492</v>
      </c>
      <c r="C63" s="191">
        <v>36</v>
      </c>
      <c r="D63" s="191" t="s">
        <v>3509</v>
      </c>
    </row>
    <row r="64" spans="1:4">
      <c r="A64" s="190">
        <v>43809</v>
      </c>
      <c r="B64" t="s">
        <v>3494</v>
      </c>
      <c r="C64" s="191">
        <v>36</v>
      </c>
      <c r="D64" s="191" t="s">
        <v>3509</v>
      </c>
    </row>
    <row r="65" spans="1:4">
      <c r="A65" s="190">
        <v>43809</v>
      </c>
      <c r="B65" t="s">
        <v>3498</v>
      </c>
      <c r="C65" s="191">
        <v>44</v>
      </c>
      <c r="D65" s="191" t="s">
        <v>3509</v>
      </c>
    </row>
    <row r="66" spans="1:4">
      <c r="A66" s="190">
        <v>43809</v>
      </c>
      <c r="B66" t="s">
        <v>3502</v>
      </c>
      <c r="C66" s="191">
        <v>17</v>
      </c>
      <c r="D66" s="191" t="s">
        <v>3509</v>
      </c>
    </row>
    <row r="67" spans="1:4">
      <c r="A67" s="190">
        <v>43809</v>
      </c>
      <c r="B67" t="s">
        <v>3500</v>
      </c>
      <c r="C67" s="191">
        <v>12</v>
      </c>
      <c r="D67" s="191" t="s">
        <v>3509</v>
      </c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3980-155A-4F9D-9327-9759D1ABB8D5}">
  <sheetPr codeName="Sheet23"/>
  <dimension ref="A1:D21"/>
  <sheetViews>
    <sheetView showGridLines="0" workbookViewId="0">
      <selection sqref="A1:XFD3"/>
    </sheetView>
  </sheetViews>
  <sheetFormatPr defaultRowHeight="16.5"/>
  <cols>
    <col min="1" max="4" width="14.625" customWidth="1"/>
  </cols>
  <sheetData>
    <row r="1" spans="1:4" s="438" customFormat="1" ht="15.95" customHeight="1">
      <c r="A1" s="437" t="s">
        <v>3387</v>
      </c>
    </row>
    <row r="2" spans="1:4" s="440" customFormat="1" ht="15.95" customHeight="1">
      <c r="A2" s="439"/>
    </row>
    <row r="3" spans="1:4" s="442" customFormat="1" ht="15.95" customHeight="1" thickBot="1">
      <c r="A3" s="441"/>
    </row>
    <row r="4" spans="1:4" ht="44.45" customHeight="1" thickTop="1" thickBot="1">
      <c r="A4" s="653" t="s">
        <v>3489</v>
      </c>
      <c r="B4" s="654"/>
      <c r="C4" s="654"/>
      <c r="D4" s="655"/>
    </row>
    <row r="5" spans="1:4" ht="17.25" thickTop="1">
      <c r="A5" s="189" t="s">
        <v>3386</v>
      </c>
      <c r="B5" s="189" t="s">
        <v>3515</v>
      </c>
      <c r="C5" s="189" t="s">
        <v>3516</v>
      </c>
      <c r="D5" s="189" t="s">
        <v>3517</v>
      </c>
    </row>
    <row r="6" spans="1:4">
      <c r="A6" s="190">
        <v>43810</v>
      </c>
      <c r="B6" t="s">
        <v>290</v>
      </c>
      <c r="C6" s="191">
        <v>13</v>
      </c>
      <c r="D6" s="191" t="s">
        <v>3509</v>
      </c>
    </row>
    <row r="7" spans="1:4">
      <c r="A7" s="190">
        <v>43810</v>
      </c>
      <c r="B7" t="s">
        <v>291</v>
      </c>
      <c r="C7" s="191">
        <v>13</v>
      </c>
      <c r="D7" s="191" t="s">
        <v>3510</v>
      </c>
    </row>
    <row r="8" spans="1:4">
      <c r="A8" s="190">
        <v>43810</v>
      </c>
      <c r="B8" t="s">
        <v>291</v>
      </c>
      <c r="C8" s="191">
        <v>40</v>
      </c>
      <c r="D8" s="191" t="s">
        <v>3509</v>
      </c>
    </row>
    <row r="9" spans="1:4">
      <c r="A9" s="190">
        <v>43810</v>
      </c>
      <c r="B9" t="s">
        <v>292</v>
      </c>
      <c r="C9" s="191">
        <v>1</v>
      </c>
      <c r="D9" s="191" t="s">
        <v>3510</v>
      </c>
    </row>
    <row r="10" spans="1:4">
      <c r="A10" s="190">
        <v>43810</v>
      </c>
      <c r="B10" t="s">
        <v>293</v>
      </c>
      <c r="C10" s="191">
        <v>45</v>
      </c>
      <c r="D10" s="191" t="s">
        <v>3509</v>
      </c>
    </row>
    <row r="11" spans="1:4">
      <c r="A11" s="190">
        <v>43810</v>
      </c>
      <c r="B11" t="s">
        <v>3493</v>
      </c>
      <c r="C11" s="191">
        <v>42</v>
      </c>
      <c r="D11" s="191" t="s">
        <v>3510</v>
      </c>
    </row>
    <row r="12" spans="1:4">
      <c r="A12" s="190">
        <v>43810</v>
      </c>
      <c r="B12" t="s">
        <v>3508</v>
      </c>
      <c r="C12" s="191">
        <v>40</v>
      </c>
      <c r="D12" s="191" t="s">
        <v>3510</v>
      </c>
    </row>
    <row r="13" spans="1:4">
      <c r="A13" s="190">
        <v>43810</v>
      </c>
      <c r="B13" t="s">
        <v>3491</v>
      </c>
      <c r="C13" s="191">
        <v>28</v>
      </c>
      <c r="D13" s="191" t="s">
        <v>3509</v>
      </c>
    </row>
    <row r="14" spans="1:4">
      <c r="A14" s="190">
        <v>43810</v>
      </c>
      <c r="B14" t="s">
        <v>3497</v>
      </c>
      <c r="C14" s="191">
        <v>24</v>
      </c>
      <c r="D14" s="191" t="s">
        <v>3509</v>
      </c>
    </row>
    <row r="15" spans="1:4">
      <c r="A15" s="190">
        <v>43810</v>
      </c>
      <c r="B15" t="s">
        <v>3495</v>
      </c>
      <c r="C15" s="191">
        <v>34</v>
      </c>
      <c r="D15" s="191" t="s">
        <v>3509</v>
      </c>
    </row>
    <row r="16" spans="1:4">
      <c r="A16" s="190">
        <v>43810</v>
      </c>
      <c r="B16" t="s">
        <v>3506</v>
      </c>
      <c r="C16" s="191">
        <v>40</v>
      </c>
      <c r="D16" s="191" t="s">
        <v>3509</v>
      </c>
    </row>
    <row r="17" spans="1:4">
      <c r="A17" s="190">
        <v>43810</v>
      </c>
      <c r="B17" t="s">
        <v>3499</v>
      </c>
      <c r="C17" s="191">
        <v>9</v>
      </c>
      <c r="D17" s="191" t="s">
        <v>3510</v>
      </c>
    </row>
    <row r="18" spans="1:4">
      <c r="A18" s="190">
        <v>43810</v>
      </c>
      <c r="B18" t="s">
        <v>3503</v>
      </c>
      <c r="C18" s="191">
        <v>31</v>
      </c>
      <c r="D18" s="191" t="s">
        <v>3509</v>
      </c>
    </row>
    <row r="19" spans="1:4">
      <c r="A19" s="190">
        <v>43810</v>
      </c>
      <c r="B19" t="s">
        <v>3501</v>
      </c>
      <c r="C19" s="191">
        <v>4</v>
      </c>
      <c r="D19" s="191" t="s">
        <v>3509</v>
      </c>
    </row>
    <row r="20" spans="1:4">
      <c r="A20" s="190">
        <v>43810</v>
      </c>
      <c r="B20" t="s">
        <v>3487</v>
      </c>
      <c r="C20" s="191">
        <v>17</v>
      </c>
      <c r="D20" s="191" t="s">
        <v>3510</v>
      </c>
    </row>
    <row r="21" spans="1:4">
      <c r="A21" s="190">
        <v>43810</v>
      </c>
      <c r="B21" t="s">
        <v>3488</v>
      </c>
      <c r="C21" s="191">
        <v>2</v>
      </c>
      <c r="D21" s="191" t="s">
        <v>3509</v>
      </c>
    </row>
  </sheetData>
  <mergeCells count="2">
    <mergeCell ref="A1:XFD3"/>
    <mergeCell ref="A4:D4"/>
  </mergeCells>
  <phoneticPr fontId="3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D645-C469-4DFE-A7DF-93FA9FA89315}">
  <sheetPr codeName="Sheet24"/>
  <dimension ref="A1:D131"/>
  <sheetViews>
    <sheetView showGridLines="0" workbookViewId="0">
      <selection sqref="A1:XFD3"/>
    </sheetView>
  </sheetViews>
  <sheetFormatPr defaultRowHeight="16.5"/>
  <cols>
    <col min="1" max="4" width="14.625" customWidth="1"/>
  </cols>
  <sheetData>
    <row r="1" spans="1:4" s="438" customFormat="1" ht="15.95" customHeight="1">
      <c r="A1" s="437" t="s">
        <v>3387</v>
      </c>
    </row>
    <row r="2" spans="1:4" s="440" customFormat="1" ht="15.95" customHeight="1">
      <c r="A2" s="439"/>
    </row>
    <row r="3" spans="1:4" s="442" customFormat="1" ht="15.95" customHeight="1">
      <c r="A3" s="441"/>
    </row>
    <row r="5" spans="1:4">
      <c r="A5" s="189" t="s">
        <v>3386</v>
      </c>
      <c r="B5" s="189" t="s">
        <v>3515</v>
      </c>
      <c r="C5" s="189" t="s">
        <v>3516</v>
      </c>
      <c r="D5" s="189" t="s">
        <v>3517</v>
      </c>
    </row>
    <row r="6" spans="1:4">
      <c r="A6" s="190">
        <v>43800</v>
      </c>
      <c r="B6" t="s">
        <v>3507</v>
      </c>
      <c r="C6" s="191">
        <v>55</v>
      </c>
      <c r="D6" s="191" t="s">
        <v>3510</v>
      </c>
    </row>
    <row r="7" spans="1:4">
      <c r="A7" s="190">
        <v>43800</v>
      </c>
      <c r="B7" t="s">
        <v>3504</v>
      </c>
      <c r="C7" s="191">
        <v>15</v>
      </c>
      <c r="D7" s="191" t="s">
        <v>3509</v>
      </c>
    </row>
    <row r="8" spans="1:4">
      <c r="A8" s="190">
        <v>43800</v>
      </c>
      <c r="B8" t="s">
        <v>3505</v>
      </c>
      <c r="C8" s="191">
        <v>8</v>
      </c>
      <c r="D8" s="191" t="s">
        <v>3510</v>
      </c>
    </row>
    <row r="9" spans="1:4">
      <c r="A9" s="190">
        <v>43800</v>
      </c>
      <c r="B9" t="s">
        <v>3492</v>
      </c>
      <c r="C9" s="191">
        <v>22</v>
      </c>
      <c r="D9" s="191" t="s">
        <v>3510</v>
      </c>
    </row>
    <row r="10" spans="1:4">
      <c r="A10" s="190">
        <v>43800</v>
      </c>
      <c r="B10" t="s">
        <v>3490</v>
      </c>
      <c r="C10" s="191">
        <v>22</v>
      </c>
      <c r="D10" s="191" t="s">
        <v>3510</v>
      </c>
    </row>
    <row r="11" spans="1:4">
      <c r="A11" s="190">
        <v>43800</v>
      </c>
      <c r="B11" t="s">
        <v>3496</v>
      </c>
      <c r="C11" s="191">
        <v>11</v>
      </c>
      <c r="D11" s="191" t="s">
        <v>3510</v>
      </c>
    </row>
    <row r="12" spans="1:4">
      <c r="A12" s="190">
        <v>43800</v>
      </c>
      <c r="B12" t="s">
        <v>3494</v>
      </c>
      <c r="C12" s="191">
        <v>34</v>
      </c>
      <c r="D12" s="191" t="s">
        <v>3509</v>
      </c>
    </row>
    <row r="13" spans="1:4">
      <c r="A13" s="190">
        <v>43800</v>
      </c>
      <c r="B13" t="s">
        <v>3498</v>
      </c>
      <c r="C13" s="191">
        <v>13</v>
      </c>
      <c r="D13" s="191" t="s">
        <v>3509</v>
      </c>
    </row>
    <row r="14" spans="1:4">
      <c r="A14" s="190">
        <v>43800</v>
      </c>
      <c r="B14" t="s">
        <v>3502</v>
      </c>
      <c r="C14" s="191">
        <v>12</v>
      </c>
      <c r="D14" s="191" t="s">
        <v>3510</v>
      </c>
    </row>
    <row r="15" spans="1:4">
      <c r="A15" s="190">
        <v>43800</v>
      </c>
      <c r="B15" t="s">
        <v>3500</v>
      </c>
      <c r="C15" s="191">
        <v>38</v>
      </c>
      <c r="D15" s="191" t="s">
        <v>3509</v>
      </c>
    </row>
    <row r="16" spans="1:4">
      <c r="A16" s="190">
        <v>43800</v>
      </c>
      <c r="B16" t="s">
        <v>3511</v>
      </c>
      <c r="C16" s="191">
        <v>4</v>
      </c>
      <c r="D16" s="191" t="s">
        <v>3510</v>
      </c>
    </row>
    <row r="17" spans="1:4">
      <c r="A17" s="190">
        <v>43800</v>
      </c>
      <c r="B17" t="s">
        <v>3512</v>
      </c>
      <c r="C17" s="191">
        <v>10</v>
      </c>
      <c r="D17" s="191" t="s">
        <v>3510</v>
      </c>
    </row>
    <row r="18" spans="1:4">
      <c r="A18" s="190">
        <v>43800</v>
      </c>
      <c r="B18" t="s">
        <v>3513</v>
      </c>
      <c r="C18" s="191">
        <v>33</v>
      </c>
      <c r="D18" s="191" t="s">
        <v>3510</v>
      </c>
    </row>
    <row r="19" spans="1:4">
      <c r="A19" s="190">
        <v>43800</v>
      </c>
      <c r="B19" t="s">
        <v>3514</v>
      </c>
      <c r="C19" s="191">
        <v>14</v>
      </c>
      <c r="D19" s="191" t="s">
        <v>3509</v>
      </c>
    </row>
    <row r="20" spans="1:4">
      <c r="A20" s="190">
        <v>43801</v>
      </c>
      <c r="B20" t="s">
        <v>3507</v>
      </c>
      <c r="C20" s="191">
        <v>38</v>
      </c>
      <c r="D20" s="191" t="s">
        <v>3509</v>
      </c>
    </row>
    <row r="21" spans="1:4">
      <c r="A21" s="190">
        <v>43801</v>
      </c>
      <c r="B21" t="s">
        <v>3504</v>
      </c>
      <c r="C21" s="191">
        <v>16</v>
      </c>
      <c r="D21" s="191" t="s">
        <v>3509</v>
      </c>
    </row>
    <row r="22" spans="1:4">
      <c r="A22" s="190">
        <v>43801</v>
      </c>
      <c r="B22" t="s">
        <v>3505</v>
      </c>
      <c r="C22" s="191">
        <v>34</v>
      </c>
      <c r="D22" s="191" t="s">
        <v>3509</v>
      </c>
    </row>
    <row r="23" spans="1:4">
      <c r="A23" s="190">
        <v>43801</v>
      </c>
      <c r="B23" t="s">
        <v>3492</v>
      </c>
      <c r="C23" s="191">
        <v>45</v>
      </c>
      <c r="D23" s="191" t="s">
        <v>3509</v>
      </c>
    </row>
    <row r="24" spans="1:4">
      <c r="A24" s="190">
        <v>43801</v>
      </c>
      <c r="B24" t="s">
        <v>3490</v>
      </c>
      <c r="C24" s="191">
        <v>39</v>
      </c>
      <c r="D24" s="191" t="s">
        <v>3509</v>
      </c>
    </row>
    <row r="25" spans="1:4">
      <c r="A25" s="190">
        <v>43801</v>
      </c>
      <c r="B25" t="s">
        <v>3496</v>
      </c>
      <c r="C25" s="191">
        <v>12</v>
      </c>
      <c r="D25" s="191" t="s">
        <v>3509</v>
      </c>
    </row>
    <row r="26" spans="1:4">
      <c r="A26" s="190">
        <v>43801</v>
      </c>
      <c r="B26" t="s">
        <v>3494</v>
      </c>
      <c r="C26" s="191">
        <v>13</v>
      </c>
      <c r="D26" s="191" t="s">
        <v>3510</v>
      </c>
    </row>
    <row r="27" spans="1:4">
      <c r="A27" s="190">
        <v>43801</v>
      </c>
      <c r="B27" t="s">
        <v>3498</v>
      </c>
      <c r="C27" s="191">
        <v>32</v>
      </c>
      <c r="D27" s="191" t="s">
        <v>3510</v>
      </c>
    </row>
    <row r="28" spans="1:4">
      <c r="A28" s="190">
        <v>43801</v>
      </c>
      <c r="B28" t="s">
        <v>3502</v>
      </c>
      <c r="C28" s="191">
        <v>34</v>
      </c>
      <c r="D28" s="191" t="s">
        <v>3509</v>
      </c>
    </row>
    <row r="29" spans="1:4">
      <c r="A29" s="190">
        <v>43801</v>
      </c>
      <c r="B29" t="s">
        <v>3500</v>
      </c>
      <c r="C29" s="191">
        <v>33</v>
      </c>
      <c r="D29" s="191" t="s">
        <v>3510</v>
      </c>
    </row>
    <row r="30" spans="1:4">
      <c r="A30" s="190">
        <v>43801</v>
      </c>
      <c r="B30" t="s">
        <v>3511</v>
      </c>
      <c r="C30" s="191">
        <v>15</v>
      </c>
      <c r="D30" s="191" t="s">
        <v>3510</v>
      </c>
    </row>
    <row r="31" spans="1:4">
      <c r="A31" s="190">
        <v>43801</v>
      </c>
      <c r="B31" t="s">
        <v>3512</v>
      </c>
      <c r="C31" s="191">
        <v>50</v>
      </c>
      <c r="D31" s="191" t="s">
        <v>3509</v>
      </c>
    </row>
    <row r="32" spans="1:4">
      <c r="A32" s="190">
        <v>43801</v>
      </c>
      <c r="B32" t="s">
        <v>3513</v>
      </c>
      <c r="C32" s="191">
        <v>16</v>
      </c>
      <c r="D32" s="191" t="s">
        <v>3509</v>
      </c>
    </row>
    <row r="33" spans="1:4">
      <c r="A33" s="190">
        <v>43801</v>
      </c>
      <c r="B33" t="s">
        <v>3514</v>
      </c>
      <c r="C33" s="191">
        <v>39</v>
      </c>
      <c r="D33" s="191" t="s">
        <v>3510</v>
      </c>
    </row>
    <row r="34" spans="1:4">
      <c r="A34" s="190">
        <v>43802</v>
      </c>
      <c r="B34" t="s">
        <v>3507</v>
      </c>
      <c r="C34" s="191">
        <v>31</v>
      </c>
      <c r="D34" s="191" t="s">
        <v>3509</v>
      </c>
    </row>
    <row r="35" spans="1:4">
      <c r="A35" s="190">
        <v>43802</v>
      </c>
      <c r="B35" t="s">
        <v>3504</v>
      </c>
      <c r="C35" s="191">
        <v>49</v>
      </c>
      <c r="D35" s="191" t="s">
        <v>3510</v>
      </c>
    </row>
    <row r="36" spans="1:4">
      <c r="A36" s="190">
        <v>43802</v>
      </c>
      <c r="B36" t="s">
        <v>3505</v>
      </c>
      <c r="C36" s="191">
        <v>27</v>
      </c>
      <c r="D36" s="191" t="s">
        <v>3509</v>
      </c>
    </row>
    <row r="37" spans="1:4">
      <c r="A37" s="190">
        <v>43802</v>
      </c>
      <c r="B37" t="s">
        <v>3492</v>
      </c>
      <c r="C37" s="191">
        <v>23</v>
      </c>
      <c r="D37" s="191" t="s">
        <v>3509</v>
      </c>
    </row>
    <row r="38" spans="1:4">
      <c r="A38" s="190">
        <v>43802</v>
      </c>
      <c r="B38" t="s">
        <v>3490</v>
      </c>
      <c r="C38" s="191">
        <v>25</v>
      </c>
      <c r="D38" s="191" t="s">
        <v>3510</v>
      </c>
    </row>
    <row r="39" spans="1:4">
      <c r="A39" s="190">
        <v>43802</v>
      </c>
      <c r="B39" t="s">
        <v>3496</v>
      </c>
      <c r="C39" s="191">
        <v>43</v>
      </c>
      <c r="D39" s="191" t="s">
        <v>3509</v>
      </c>
    </row>
    <row r="40" spans="1:4">
      <c r="A40" s="190">
        <v>43802</v>
      </c>
      <c r="B40" t="s">
        <v>3494</v>
      </c>
      <c r="C40" s="191">
        <v>20</v>
      </c>
      <c r="D40" s="191" t="s">
        <v>3509</v>
      </c>
    </row>
    <row r="41" spans="1:4">
      <c r="A41" s="190">
        <v>43802</v>
      </c>
      <c r="B41" t="s">
        <v>3498</v>
      </c>
      <c r="C41" s="191">
        <v>23</v>
      </c>
      <c r="D41" s="191" t="s">
        <v>3510</v>
      </c>
    </row>
    <row r="42" spans="1:4">
      <c r="A42" s="190">
        <v>43802</v>
      </c>
      <c r="B42" t="s">
        <v>3502</v>
      </c>
      <c r="C42" s="191">
        <v>32</v>
      </c>
      <c r="D42" s="191" t="s">
        <v>3510</v>
      </c>
    </row>
    <row r="43" spans="1:4">
      <c r="A43" s="190">
        <v>43802</v>
      </c>
      <c r="B43" t="s">
        <v>3500</v>
      </c>
      <c r="C43" s="191">
        <v>25</v>
      </c>
      <c r="D43" s="191" t="s">
        <v>3509</v>
      </c>
    </row>
    <row r="44" spans="1:4">
      <c r="A44" s="190">
        <v>43802</v>
      </c>
      <c r="B44" t="s">
        <v>3511</v>
      </c>
      <c r="C44" s="191">
        <v>44</v>
      </c>
      <c r="D44" s="191" t="s">
        <v>3509</v>
      </c>
    </row>
    <row r="45" spans="1:4">
      <c r="A45" s="190">
        <v>43802</v>
      </c>
      <c r="B45" t="s">
        <v>3512</v>
      </c>
      <c r="C45" s="191">
        <v>19</v>
      </c>
      <c r="D45" s="191" t="s">
        <v>3509</v>
      </c>
    </row>
    <row r="46" spans="1:4">
      <c r="A46" s="190">
        <v>43802</v>
      </c>
      <c r="B46" t="s">
        <v>3513</v>
      </c>
      <c r="C46" s="191">
        <v>35</v>
      </c>
      <c r="D46" s="191" t="s">
        <v>3509</v>
      </c>
    </row>
    <row r="47" spans="1:4">
      <c r="A47" s="190">
        <v>43802</v>
      </c>
      <c r="B47" t="s">
        <v>3514</v>
      </c>
      <c r="C47" s="191">
        <v>23</v>
      </c>
      <c r="D47" s="191" t="s">
        <v>3510</v>
      </c>
    </row>
    <row r="48" spans="1:4">
      <c r="A48" s="190">
        <v>43803</v>
      </c>
      <c r="B48" t="s">
        <v>3507</v>
      </c>
      <c r="C48" s="191">
        <v>36</v>
      </c>
      <c r="D48" s="191" t="s">
        <v>3510</v>
      </c>
    </row>
    <row r="49" spans="1:4">
      <c r="A49" s="190">
        <v>43803</v>
      </c>
      <c r="B49" t="s">
        <v>3504</v>
      </c>
      <c r="C49" s="191">
        <v>41</v>
      </c>
      <c r="D49" s="191" t="s">
        <v>3510</v>
      </c>
    </row>
    <row r="50" spans="1:4">
      <c r="A50" s="190">
        <v>43803</v>
      </c>
      <c r="B50" t="s">
        <v>3505</v>
      </c>
      <c r="C50" s="191">
        <v>26</v>
      </c>
      <c r="D50" s="191" t="s">
        <v>3510</v>
      </c>
    </row>
    <row r="51" spans="1:4">
      <c r="A51" s="190">
        <v>43803</v>
      </c>
      <c r="B51" t="s">
        <v>3492</v>
      </c>
      <c r="C51" s="191">
        <v>29</v>
      </c>
      <c r="D51" s="191" t="s">
        <v>3510</v>
      </c>
    </row>
    <row r="52" spans="1:4">
      <c r="A52" s="190">
        <v>43803</v>
      </c>
      <c r="B52" t="s">
        <v>3490</v>
      </c>
      <c r="C52" s="191">
        <v>21</v>
      </c>
      <c r="D52" s="191" t="s">
        <v>3510</v>
      </c>
    </row>
    <row r="53" spans="1:4">
      <c r="A53" s="190">
        <v>43803</v>
      </c>
      <c r="B53" t="s">
        <v>3496</v>
      </c>
      <c r="C53" s="191">
        <v>14</v>
      </c>
      <c r="D53" s="191" t="s">
        <v>3510</v>
      </c>
    </row>
    <row r="54" spans="1:4">
      <c r="A54" s="190">
        <v>43803</v>
      </c>
      <c r="B54" t="s">
        <v>3494</v>
      </c>
      <c r="C54" s="191">
        <v>13</v>
      </c>
      <c r="D54" s="191" t="s">
        <v>3510</v>
      </c>
    </row>
    <row r="55" spans="1:4">
      <c r="A55" s="190">
        <v>43803</v>
      </c>
      <c r="B55" t="s">
        <v>3498</v>
      </c>
      <c r="C55" s="191">
        <v>40</v>
      </c>
      <c r="D55" s="191" t="s">
        <v>3509</v>
      </c>
    </row>
    <row r="56" spans="1:4">
      <c r="A56" s="190">
        <v>43803</v>
      </c>
      <c r="B56" t="s">
        <v>3502</v>
      </c>
      <c r="C56" s="191">
        <v>42</v>
      </c>
      <c r="D56" s="191" t="s">
        <v>3509</v>
      </c>
    </row>
    <row r="57" spans="1:4">
      <c r="A57" s="190">
        <v>43803</v>
      </c>
      <c r="B57" t="s">
        <v>3500</v>
      </c>
      <c r="C57" s="191">
        <v>13</v>
      </c>
      <c r="D57" s="191" t="s">
        <v>3510</v>
      </c>
    </row>
    <row r="58" spans="1:4">
      <c r="A58" s="190">
        <v>43803</v>
      </c>
      <c r="B58" t="s">
        <v>3511</v>
      </c>
      <c r="C58" s="191">
        <v>25</v>
      </c>
      <c r="D58" s="191" t="s">
        <v>3510</v>
      </c>
    </row>
    <row r="59" spans="1:4">
      <c r="A59" s="190">
        <v>43803</v>
      </c>
      <c r="B59" t="s">
        <v>3512</v>
      </c>
      <c r="C59" s="191">
        <v>14</v>
      </c>
      <c r="D59" s="191" t="s">
        <v>3510</v>
      </c>
    </row>
    <row r="60" spans="1:4">
      <c r="A60" s="190">
        <v>43803</v>
      </c>
      <c r="B60" t="s">
        <v>3513</v>
      </c>
      <c r="C60" s="191">
        <v>14</v>
      </c>
      <c r="D60" s="191" t="s">
        <v>3510</v>
      </c>
    </row>
    <row r="61" spans="1:4">
      <c r="A61" s="190">
        <v>43803</v>
      </c>
      <c r="B61" t="s">
        <v>3514</v>
      </c>
      <c r="C61" s="191">
        <v>17</v>
      </c>
      <c r="D61" s="191" t="s">
        <v>3509</v>
      </c>
    </row>
    <row r="62" spans="1:4">
      <c r="A62" s="190">
        <v>43804</v>
      </c>
      <c r="B62" t="s">
        <v>3507</v>
      </c>
      <c r="C62" s="191">
        <v>46</v>
      </c>
      <c r="D62" s="191" t="s">
        <v>3509</v>
      </c>
    </row>
    <row r="63" spans="1:4">
      <c r="A63" s="190">
        <v>43804</v>
      </c>
      <c r="B63" t="s">
        <v>3504</v>
      </c>
      <c r="C63" s="191">
        <v>48</v>
      </c>
      <c r="D63" s="191" t="s">
        <v>3510</v>
      </c>
    </row>
    <row r="64" spans="1:4">
      <c r="A64" s="190">
        <v>43804</v>
      </c>
      <c r="B64" t="s">
        <v>3505</v>
      </c>
      <c r="C64" s="191">
        <v>28</v>
      </c>
      <c r="D64" s="191" t="s">
        <v>3510</v>
      </c>
    </row>
    <row r="65" spans="1:4">
      <c r="A65" s="190">
        <v>43804</v>
      </c>
      <c r="B65" t="s">
        <v>3492</v>
      </c>
      <c r="C65" s="191">
        <v>27</v>
      </c>
      <c r="D65" s="191" t="s">
        <v>3509</v>
      </c>
    </row>
    <row r="66" spans="1:4">
      <c r="A66" s="190">
        <v>43804</v>
      </c>
      <c r="B66" t="s">
        <v>3490</v>
      </c>
      <c r="C66" s="191">
        <v>25</v>
      </c>
      <c r="D66" s="191" t="s">
        <v>3509</v>
      </c>
    </row>
    <row r="67" spans="1:4">
      <c r="A67" s="190">
        <v>43804</v>
      </c>
      <c r="B67" t="s">
        <v>3496</v>
      </c>
      <c r="C67" s="191">
        <v>36</v>
      </c>
      <c r="D67" s="191" t="s">
        <v>3509</v>
      </c>
    </row>
    <row r="68" spans="1:4">
      <c r="A68" s="190">
        <v>43804</v>
      </c>
      <c r="B68" t="s">
        <v>3494</v>
      </c>
      <c r="C68" s="191">
        <v>47</v>
      </c>
      <c r="D68" s="191" t="s">
        <v>3510</v>
      </c>
    </row>
    <row r="69" spans="1:4">
      <c r="A69" s="190">
        <v>43804</v>
      </c>
      <c r="B69" t="s">
        <v>3498</v>
      </c>
      <c r="C69" s="191">
        <v>26</v>
      </c>
      <c r="D69" s="191" t="s">
        <v>3510</v>
      </c>
    </row>
    <row r="70" spans="1:4">
      <c r="A70" s="190">
        <v>43804</v>
      </c>
      <c r="B70" t="s">
        <v>3502</v>
      </c>
      <c r="C70" s="191">
        <v>50</v>
      </c>
      <c r="D70" s="191" t="s">
        <v>3509</v>
      </c>
    </row>
    <row r="71" spans="1:4">
      <c r="A71" s="190">
        <v>43804</v>
      </c>
      <c r="B71" t="s">
        <v>3500</v>
      </c>
      <c r="C71" s="191">
        <v>19</v>
      </c>
      <c r="D71" s="191" t="s">
        <v>3509</v>
      </c>
    </row>
    <row r="72" spans="1:4">
      <c r="A72" s="190">
        <v>43804</v>
      </c>
      <c r="B72" t="s">
        <v>3511</v>
      </c>
      <c r="C72" s="191">
        <v>34</v>
      </c>
      <c r="D72" s="191" t="s">
        <v>3509</v>
      </c>
    </row>
    <row r="73" spans="1:4">
      <c r="A73" s="190">
        <v>43804</v>
      </c>
      <c r="B73" t="s">
        <v>3512</v>
      </c>
      <c r="C73" s="191">
        <v>47</v>
      </c>
      <c r="D73" s="191" t="s">
        <v>3510</v>
      </c>
    </row>
    <row r="74" spans="1:4">
      <c r="A74" s="190">
        <v>43804</v>
      </c>
      <c r="B74" t="s">
        <v>3513</v>
      </c>
      <c r="C74" s="191">
        <v>31</v>
      </c>
      <c r="D74" s="191" t="s">
        <v>3509</v>
      </c>
    </row>
    <row r="75" spans="1:4">
      <c r="A75" s="190">
        <v>43804</v>
      </c>
      <c r="B75" t="s">
        <v>3514</v>
      </c>
      <c r="C75" s="191">
        <v>36</v>
      </c>
      <c r="D75" s="191" t="s">
        <v>3510</v>
      </c>
    </row>
    <row r="76" spans="1:4">
      <c r="A76" s="190">
        <v>43805</v>
      </c>
      <c r="B76" t="s">
        <v>3507</v>
      </c>
      <c r="C76" s="191">
        <v>19</v>
      </c>
      <c r="D76" s="191" t="s">
        <v>3509</v>
      </c>
    </row>
    <row r="77" spans="1:4">
      <c r="A77" s="190">
        <v>43805</v>
      </c>
      <c r="B77" t="s">
        <v>3504</v>
      </c>
      <c r="C77" s="191">
        <v>46</v>
      </c>
      <c r="D77" s="191" t="s">
        <v>3509</v>
      </c>
    </row>
    <row r="78" spans="1:4">
      <c r="A78" s="190">
        <v>43805</v>
      </c>
      <c r="B78" t="s">
        <v>3505</v>
      </c>
      <c r="C78" s="191">
        <v>22</v>
      </c>
      <c r="D78" s="191" t="s">
        <v>3509</v>
      </c>
    </row>
    <row r="79" spans="1:4">
      <c r="A79" s="190">
        <v>43805</v>
      </c>
      <c r="B79" t="s">
        <v>3492</v>
      </c>
      <c r="C79" s="191">
        <v>28</v>
      </c>
      <c r="D79" s="191" t="s">
        <v>3510</v>
      </c>
    </row>
    <row r="80" spans="1:4">
      <c r="A80" s="190">
        <v>43805</v>
      </c>
      <c r="B80" t="s">
        <v>3490</v>
      </c>
      <c r="C80" s="191">
        <v>44</v>
      </c>
      <c r="D80" s="191" t="s">
        <v>3510</v>
      </c>
    </row>
    <row r="81" spans="1:4">
      <c r="A81" s="190">
        <v>43805</v>
      </c>
      <c r="B81" t="s">
        <v>3496</v>
      </c>
      <c r="C81" s="191">
        <v>24</v>
      </c>
      <c r="D81" s="191" t="s">
        <v>3510</v>
      </c>
    </row>
    <row r="82" spans="1:4">
      <c r="A82" s="190">
        <v>43805</v>
      </c>
      <c r="B82" t="s">
        <v>3494</v>
      </c>
      <c r="C82" s="191">
        <v>50</v>
      </c>
      <c r="D82" s="191" t="s">
        <v>3509</v>
      </c>
    </row>
    <row r="83" spans="1:4">
      <c r="A83" s="190">
        <v>43805</v>
      </c>
      <c r="B83" t="s">
        <v>3498</v>
      </c>
      <c r="C83" s="191">
        <v>12</v>
      </c>
      <c r="D83" s="191" t="s">
        <v>3509</v>
      </c>
    </row>
    <row r="84" spans="1:4">
      <c r="A84" s="190">
        <v>43805</v>
      </c>
      <c r="B84" t="s">
        <v>3502</v>
      </c>
      <c r="C84" s="191">
        <v>24</v>
      </c>
      <c r="D84" s="191" t="s">
        <v>3510</v>
      </c>
    </row>
    <row r="85" spans="1:4">
      <c r="A85" s="190">
        <v>43805</v>
      </c>
      <c r="B85" t="s">
        <v>3500</v>
      </c>
      <c r="C85" s="191">
        <v>20</v>
      </c>
      <c r="D85" s="191" t="s">
        <v>3510</v>
      </c>
    </row>
    <row r="86" spans="1:4">
      <c r="A86" s="190">
        <v>43805</v>
      </c>
      <c r="B86" t="s">
        <v>3511</v>
      </c>
      <c r="C86" s="191">
        <v>12</v>
      </c>
      <c r="D86" s="191" t="s">
        <v>3510</v>
      </c>
    </row>
    <row r="87" spans="1:4">
      <c r="A87" s="190">
        <v>43805</v>
      </c>
      <c r="B87" t="s">
        <v>3512</v>
      </c>
      <c r="C87" s="191">
        <v>45</v>
      </c>
      <c r="D87" s="191" t="s">
        <v>3509</v>
      </c>
    </row>
    <row r="88" spans="1:4">
      <c r="A88" s="190">
        <v>43805</v>
      </c>
      <c r="B88" t="s">
        <v>3513</v>
      </c>
      <c r="C88" s="191">
        <v>37</v>
      </c>
      <c r="D88" s="191" t="s">
        <v>3510</v>
      </c>
    </row>
    <row r="89" spans="1:4">
      <c r="A89" s="190">
        <v>43805</v>
      </c>
      <c r="B89" t="s">
        <v>3514</v>
      </c>
      <c r="C89" s="191">
        <v>20</v>
      </c>
      <c r="D89" s="191" t="s">
        <v>3509</v>
      </c>
    </row>
    <row r="90" spans="1:4">
      <c r="A90" s="190">
        <v>43806</v>
      </c>
      <c r="B90" t="s">
        <v>3507</v>
      </c>
      <c r="C90" s="191">
        <v>27</v>
      </c>
      <c r="D90" s="191" t="s">
        <v>3510</v>
      </c>
    </row>
    <row r="91" spans="1:4">
      <c r="A91" s="190">
        <v>43806</v>
      </c>
      <c r="B91" t="s">
        <v>3504</v>
      </c>
      <c r="C91" s="191">
        <v>23</v>
      </c>
      <c r="D91" s="191" t="s">
        <v>3509</v>
      </c>
    </row>
    <row r="92" spans="1:4">
      <c r="A92" s="190">
        <v>43806</v>
      </c>
      <c r="B92" t="s">
        <v>3505</v>
      </c>
      <c r="C92" s="191">
        <v>42</v>
      </c>
      <c r="D92" s="191" t="s">
        <v>3510</v>
      </c>
    </row>
    <row r="93" spans="1:4">
      <c r="A93" s="190">
        <v>43806</v>
      </c>
      <c r="B93" t="s">
        <v>3492</v>
      </c>
      <c r="C93" s="191">
        <v>10</v>
      </c>
      <c r="D93" s="191" t="s">
        <v>3509</v>
      </c>
    </row>
    <row r="94" spans="1:4">
      <c r="A94" s="190">
        <v>43806</v>
      </c>
      <c r="B94" t="s">
        <v>3490</v>
      </c>
      <c r="C94" s="191">
        <v>12</v>
      </c>
      <c r="D94" s="191" t="s">
        <v>3509</v>
      </c>
    </row>
    <row r="95" spans="1:4">
      <c r="A95" s="190">
        <v>43806</v>
      </c>
      <c r="B95" t="s">
        <v>3496</v>
      </c>
      <c r="C95" s="191">
        <v>33</v>
      </c>
      <c r="D95" s="191" t="s">
        <v>3509</v>
      </c>
    </row>
    <row r="96" spans="1:4">
      <c r="A96" s="190">
        <v>43806</v>
      </c>
      <c r="B96" t="s">
        <v>3494</v>
      </c>
      <c r="C96" s="191">
        <v>36</v>
      </c>
      <c r="D96" s="191" t="s">
        <v>3510</v>
      </c>
    </row>
    <row r="97" spans="1:4">
      <c r="A97" s="190">
        <v>43806</v>
      </c>
      <c r="B97" t="s">
        <v>3498</v>
      </c>
      <c r="C97" s="191">
        <v>22</v>
      </c>
      <c r="D97" s="191" t="s">
        <v>3510</v>
      </c>
    </row>
    <row r="98" spans="1:4">
      <c r="A98" s="190">
        <v>43806</v>
      </c>
      <c r="B98" t="s">
        <v>3502</v>
      </c>
      <c r="C98" s="191">
        <v>25</v>
      </c>
      <c r="D98" s="191" t="s">
        <v>3510</v>
      </c>
    </row>
    <row r="99" spans="1:4">
      <c r="A99" s="190">
        <v>43806</v>
      </c>
      <c r="B99" t="s">
        <v>3500</v>
      </c>
      <c r="C99" s="191">
        <v>35</v>
      </c>
      <c r="D99" s="191" t="s">
        <v>3510</v>
      </c>
    </row>
    <row r="100" spans="1:4">
      <c r="A100" s="190">
        <v>43806</v>
      </c>
      <c r="B100" t="s">
        <v>3511</v>
      </c>
      <c r="C100" s="191">
        <v>13</v>
      </c>
      <c r="D100" s="191" t="s">
        <v>3509</v>
      </c>
    </row>
    <row r="101" spans="1:4">
      <c r="A101" s="190">
        <v>43806</v>
      </c>
      <c r="B101" t="s">
        <v>3512</v>
      </c>
      <c r="C101" s="191">
        <v>15</v>
      </c>
      <c r="D101" s="191" t="s">
        <v>3509</v>
      </c>
    </row>
    <row r="102" spans="1:4">
      <c r="A102" s="190">
        <v>43806</v>
      </c>
      <c r="B102" t="s">
        <v>3513</v>
      </c>
      <c r="C102" s="191">
        <v>18</v>
      </c>
      <c r="D102" s="191" t="s">
        <v>3509</v>
      </c>
    </row>
    <row r="103" spans="1:4">
      <c r="A103" s="190">
        <v>43806</v>
      </c>
      <c r="B103" t="s">
        <v>3514</v>
      </c>
      <c r="C103" s="191">
        <v>33</v>
      </c>
      <c r="D103" s="191" t="s">
        <v>3510</v>
      </c>
    </row>
    <row r="104" spans="1:4">
      <c r="A104" s="190">
        <v>43808</v>
      </c>
      <c r="B104" t="s">
        <v>3507</v>
      </c>
      <c r="C104" s="191">
        <v>11</v>
      </c>
      <c r="D104" s="191" t="s">
        <v>3510</v>
      </c>
    </row>
    <row r="105" spans="1:4">
      <c r="A105" s="190">
        <v>43808</v>
      </c>
      <c r="B105" t="s">
        <v>3504</v>
      </c>
      <c r="C105" s="191">
        <v>36</v>
      </c>
      <c r="D105" s="191" t="s">
        <v>3510</v>
      </c>
    </row>
    <row r="106" spans="1:4">
      <c r="A106" s="190">
        <v>43808</v>
      </c>
      <c r="B106" t="s">
        <v>3505</v>
      </c>
      <c r="C106" s="191">
        <v>34</v>
      </c>
      <c r="D106" s="191" t="s">
        <v>3509</v>
      </c>
    </row>
    <row r="107" spans="1:4">
      <c r="A107" s="190">
        <v>43808</v>
      </c>
      <c r="B107" t="s">
        <v>3492</v>
      </c>
      <c r="C107" s="191">
        <v>36</v>
      </c>
      <c r="D107" s="191" t="s">
        <v>3510</v>
      </c>
    </row>
    <row r="108" spans="1:4">
      <c r="A108" s="190">
        <v>43808</v>
      </c>
      <c r="B108" t="s">
        <v>3490</v>
      </c>
      <c r="C108" s="191">
        <v>24</v>
      </c>
      <c r="D108" s="191" t="s">
        <v>3509</v>
      </c>
    </row>
    <row r="109" spans="1:4">
      <c r="A109" s="190">
        <v>43808</v>
      </c>
      <c r="B109" t="s">
        <v>3496</v>
      </c>
      <c r="C109" s="191">
        <v>12</v>
      </c>
      <c r="D109" s="191" t="s">
        <v>3509</v>
      </c>
    </row>
    <row r="110" spans="1:4">
      <c r="A110" s="190">
        <v>43808</v>
      </c>
      <c r="B110" t="s">
        <v>3494</v>
      </c>
      <c r="C110" s="191">
        <v>37</v>
      </c>
      <c r="D110" s="191" t="s">
        <v>3510</v>
      </c>
    </row>
    <row r="111" spans="1:4">
      <c r="A111" s="190">
        <v>43808</v>
      </c>
      <c r="B111" t="s">
        <v>3498</v>
      </c>
      <c r="C111" s="191">
        <v>45</v>
      </c>
      <c r="D111" s="191" t="s">
        <v>3510</v>
      </c>
    </row>
    <row r="112" spans="1:4">
      <c r="A112" s="190">
        <v>43808</v>
      </c>
      <c r="B112" t="s">
        <v>3502</v>
      </c>
      <c r="C112" s="191">
        <v>41</v>
      </c>
      <c r="D112" s="191" t="s">
        <v>3510</v>
      </c>
    </row>
    <row r="113" spans="1:4">
      <c r="A113" s="190">
        <v>43808</v>
      </c>
      <c r="B113" t="s">
        <v>3500</v>
      </c>
      <c r="C113" s="191">
        <v>23</v>
      </c>
      <c r="D113" s="191" t="s">
        <v>3509</v>
      </c>
    </row>
    <row r="114" spans="1:4">
      <c r="A114" s="190">
        <v>43808</v>
      </c>
      <c r="B114" t="s">
        <v>3511</v>
      </c>
      <c r="C114" s="191">
        <v>38</v>
      </c>
      <c r="D114" s="191" t="s">
        <v>3509</v>
      </c>
    </row>
    <row r="115" spans="1:4">
      <c r="A115" s="190">
        <v>43808</v>
      </c>
      <c r="B115" t="s">
        <v>3512</v>
      </c>
      <c r="C115" s="191">
        <v>17</v>
      </c>
      <c r="D115" s="191" t="s">
        <v>3510</v>
      </c>
    </row>
    <row r="116" spans="1:4">
      <c r="A116" s="190">
        <v>43808</v>
      </c>
      <c r="B116" t="s">
        <v>3513</v>
      </c>
      <c r="C116" s="191">
        <v>40</v>
      </c>
      <c r="D116" s="191" t="s">
        <v>3509</v>
      </c>
    </row>
    <row r="117" spans="1:4">
      <c r="A117" s="190">
        <v>43808</v>
      </c>
      <c r="B117" t="s">
        <v>3514</v>
      </c>
      <c r="C117" s="191">
        <v>12</v>
      </c>
      <c r="D117" s="191" t="s">
        <v>3509</v>
      </c>
    </row>
    <row r="118" spans="1:4">
      <c r="A118" s="190">
        <v>43809</v>
      </c>
      <c r="B118" t="s">
        <v>3507</v>
      </c>
      <c r="C118" s="191">
        <v>26</v>
      </c>
      <c r="D118" s="191" t="s">
        <v>3509</v>
      </c>
    </row>
    <row r="119" spans="1:4">
      <c r="A119" s="190">
        <v>43809</v>
      </c>
      <c r="B119" t="s">
        <v>3504</v>
      </c>
      <c r="C119" s="191">
        <v>49</v>
      </c>
      <c r="D119" s="191" t="s">
        <v>3509</v>
      </c>
    </row>
    <row r="120" spans="1:4">
      <c r="A120" s="190">
        <v>43809</v>
      </c>
      <c r="B120" t="s">
        <v>3505</v>
      </c>
      <c r="C120" s="191">
        <v>11</v>
      </c>
      <c r="D120" s="191" t="s">
        <v>3510</v>
      </c>
    </row>
    <row r="121" spans="1:4">
      <c r="A121" s="190">
        <v>43809</v>
      </c>
      <c r="B121" t="s">
        <v>3492</v>
      </c>
      <c r="C121" s="191">
        <v>36</v>
      </c>
      <c r="D121" s="191" t="s">
        <v>3509</v>
      </c>
    </row>
    <row r="122" spans="1:4">
      <c r="A122" s="190">
        <v>43809</v>
      </c>
      <c r="B122" t="s">
        <v>3490</v>
      </c>
      <c r="C122" s="191">
        <v>21</v>
      </c>
      <c r="D122" s="191" t="s">
        <v>3510</v>
      </c>
    </row>
    <row r="123" spans="1:4">
      <c r="A123" s="190">
        <v>43809</v>
      </c>
      <c r="B123" t="s">
        <v>3496</v>
      </c>
      <c r="C123" s="191">
        <v>26</v>
      </c>
      <c r="D123" s="191" t="s">
        <v>3510</v>
      </c>
    </row>
    <row r="124" spans="1:4">
      <c r="A124" s="190">
        <v>43809</v>
      </c>
      <c r="B124" t="s">
        <v>3494</v>
      </c>
      <c r="C124" s="191">
        <v>36</v>
      </c>
      <c r="D124" s="191" t="s">
        <v>3509</v>
      </c>
    </row>
    <row r="125" spans="1:4">
      <c r="A125" s="190">
        <v>43809</v>
      </c>
      <c r="B125" t="s">
        <v>3498</v>
      </c>
      <c r="C125" s="191">
        <v>44</v>
      </c>
      <c r="D125" s="191" t="s">
        <v>3509</v>
      </c>
    </row>
    <row r="126" spans="1:4">
      <c r="A126" s="190">
        <v>43809</v>
      </c>
      <c r="B126" t="s">
        <v>3502</v>
      </c>
      <c r="C126" s="191">
        <v>17</v>
      </c>
      <c r="D126" s="191" t="s">
        <v>3509</v>
      </c>
    </row>
    <row r="127" spans="1:4">
      <c r="A127" s="190">
        <v>43809</v>
      </c>
      <c r="B127" t="s">
        <v>3500</v>
      </c>
      <c r="C127" s="191">
        <v>12</v>
      </c>
      <c r="D127" s="191" t="s">
        <v>3509</v>
      </c>
    </row>
    <row r="128" spans="1:4">
      <c r="A128" s="190">
        <v>43809</v>
      </c>
      <c r="B128" t="s">
        <v>3511</v>
      </c>
      <c r="C128" s="191">
        <v>29</v>
      </c>
      <c r="D128" s="191" t="s">
        <v>3510</v>
      </c>
    </row>
    <row r="129" spans="1:4">
      <c r="A129" s="190">
        <v>43809</v>
      </c>
      <c r="B129" t="s">
        <v>3512</v>
      </c>
      <c r="C129" s="191">
        <v>12</v>
      </c>
      <c r="D129" s="191" t="s">
        <v>3510</v>
      </c>
    </row>
    <row r="130" spans="1:4">
      <c r="A130" s="190">
        <v>43809</v>
      </c>
      <c r="B130" t="s">
        <v>3513</v>
      </c>
      <c r="C130" s="191">
        <v>33</v>
      </c>
      <c r="D130" s="191" t="s">
        <v>3510</v>
      </c>
    </row>
    <row r="131" spans="1:4">
      <c r="A131" s="190">
        <v>43809</v>
      </c>
      <c r="B131" t="s">
        <v>3514</v>
      </c>
      <c r="C131" s="191">
        <v>13</v>
      </c>
      <c r="D131" s="191" t="s">
        <v>3510</v>
      </c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F877-E08D-4921-B879-EC1043728BFF}">
  <sheetPr codeName="Sheet25"/>
  <dimension ref="A1:D69"/>
  <sheetViews>
    <sheetView showGridLines="0" workbookViewId="0">
      <selection sqref="A1:XFD3"/>
    </sheetView>
  </sheetViews>
  <sheetFormatPr defaultRowHeight="16.5"/>
  <cols>
    <col min="1" max="4" width="14.625" customWidth="1"/>
  </cols>
  <sheetData>
    <row r="1" spans="1:4" s="438" customFormat="1" ht="15.95" customHeight="1">
      <c r="A1" s="437" t="s">
        <v>3387</v>
      </c>
    </row>
    <row r="2" spans="1:4" s="440" customFormat="1" ht="15.95" customHeight="1">
      <c r="A2" s="439"/>
    </row>
    <row r="3" spans="1:4" s="442" customFormat="1" ht="15.95" customHeight="1">
      <c r="A3" s="441"/>
    </row>
    <row r="5" spans="1:4">
      <c r="A5" s="189" t="s">
        <v>3386</v>
      </c>
      <c r="B5" s="189" t="s">
        <v>3515</v>
      </c>
      <c r="C5" s="189" t="s">
        <v>3516</v>
      </c>
      <c r="D5" s="189" t="s">
        <v>3517</v>
      </c>
    </row>
    <row r="6" spans="1:4">
      <c r="A6" s="190">
        <v>43800</v>
      </c>
      <c r="B6" t="s">
        <v>3507</v>
      </c>
      <c r="C6" s="191">
        <v>55</v>
      </c>
      <c r="D6" s="191" t="s">
        <v>3510</v>
      </c>
    </row>
    <row r="7" spans="1:4">
      <c r="A7" s="190">
        <v>43800</v>
      </c>
      <c r="B7" t="s">
        <v>3505</v>
      </c>
      <c r="C7" s="191">
        <v>8</v>
      </c>
      <c r="D7" s="191" t="s">
        <v>3510</v>
      </c>
    </row>
    <row r="8" spans="1:4">
      <c r="A8" s="190">
        <v>43800</v>
      </c>
      <c r="B8" t="s">
        <v>3492</v>
      </c>
      <c r="C8" s="191">
        <v>22</v>
      </c>
      <c r="D8" s="191" t="s">
        <v>3510</v>
      </c>
    </row>
    <row r="9" spans="1:4">
      <c r="A9" s="190">
        <v>43800</v>
      </c>
      <c r="B9" t="s">
        <v>3490</v>
      </c>
      <c r="C9" s="191">
        <v>22</v>
      </c>
      <c r="D9" s="191" t="s">
        <v>3510</v>
      </c>
    </row>
    <row r="10" spans="1:4">
      <c r="A10" s="190">
        <v>43800</v>
      </c>
      <c r="B10" t="s">
        <v>3496</v>
      </c>
      <c r="C10" s="191">
        <v>11</v>
      </c>
      <c r="D10" s="191" t="s">
        <v>3510</v>
      </c>
    </row>
    <row r="11" spans="1:4">
      <c r="A11" s="190">
        <v>43800</v>
      </c>
      <c r="B11" t="s">
        <v>3502</v>
      </c>
      <c r="C11" s="191">
        <v>12</v>
      </c>
      <c r="D11" s="191" t="s">
        <v>3510</v>
      </c>
    </row>
    <row r="12" spans="1:4">
      <c r="A12" s="190">
        <v>43800</v>
      </c>
      <c r="B12" t="s">
        <v>3511</v>
      </c>
      <c r="C12" s="191">
        <v>4</v>
      </c>
      <c r="D12" s="191" t="s">
        <v>3510</v>
      </c>
    </row>
    <row r="13" spans="1:4">
      <c r="A13" s="190">
        <v>43800</v>
      </c>
      <c r="B13" t="s">
        <v>3512</v>
      </c>
      <c r="C13" s="191">
        <v>10</v>
      </c>
      <c r="D13" s="191" t="s">
        <v>3510</v>
      </c>
    </row>
    <row r="14" spans="1:4">
      <c r="A14" s="190">
        <v>43800</v>
      </c>
      <c r="B14" t="s">
        <v>3513</v>
      </c>
      <c r="C14" s="191">
        <v>33</v>
      </c>
      <c r="D14" s="191" t="s">
        <v>3510</v>
      </c>
    </row>
    <row r="15" spans="1:4">
      <c r="A15" s="190">
        <v>43801</v>
      </c>
      <c r="B15" t="s">
        <v>3494</v>
      </c>
      <c r="C15" s="191">
        <v>13</v>
      </c>
      <c r="D15" s="191" t="s">
        <v>3510</v>
      </c>
    </row>
    <row r="16" spans="1:4">
      <c r="A16" s="190">
        <v>43801</v>
      </c>
      <c r="B16" t="s">
        <v>3498</v>
      </c>
      <c r="C16" s="191">
        <v>32</v>
      </c>
      <c r="D16" s="191" t="s">
        <v>3510</v>
      </c>
    </row>
    <row r="17" spans="1:4">
      <c r="A17" s="190">
        <v>43801</v>
      </c>
      <c r="B17" t="s">
        <v>3500</v>
      </c>
      <c r="C17" s="191">
        <v>33</v>
      </c>
      <c r="D17" s="191" t="s">
        <v>3510</v>
      </c>
    </row>
    <row r="18" spans="1:4">
      <c r="A18" s="190">
        <v>43801</v>
      </c>
      <c r="B18" t="s">
        <v>3511</v>
      </c>
      <c r="C18" s="191">
        <v>15</v>
      </c>
      <c r="D18" s="191" t="s">
        <v>3510</v>
      </c>
    </row>
    <row r="19" spans="1:4">
      <c r="A19" s="190">
        <v>43801</v>
      </c>
      <c r="B19" t="s">
        <v>3514</v>
      </c>
      <c r="C19" s="191">
        <v>39</v>
      </c>
      <c r="D19" s="191" t="s">
        <v>3510</v>
      </c>
    </row>
    <row r="20" spans="1:4">
      <c r="A20" s="190">
        <v>43802</v>
      </c>
      <c r="B20" t="s">
        <v>3504</v>
      </c>
      <c r="C20" s="191">
        <v>49</v>
      </c>
      <c r="D20" s="191" t="s">
        <v>3510</v>
      </c>
    </row>
    <row r="21" spans="1:4">
      <c r="A21" s="190">
        <v>43802</v>
      </c>
      <c r="B21" t="s">
        <v>3490</v>
      </c>
      <c r="C21" s="191">
        <v>25</v>
      </c>
      <c r="D21" s="191" t="s">
        <v>3510</v>
      </c>
    </row>
    <row r="22" spans="1:4">
      <c r="A22" s="190">
        <v>43802</v>
      </c>
      <c r="B22" t="s">
        <v>3498</v>
      </c>
      <c r="C22" s="191">
        <v>23</v>
      </c>
      <c r="D22" s="191" t="s">
        <v>3510</v>
      </c>
    </row>
    <row r="23" spans="1:4">
      <c r="A23" s="190">
        <v>43802</v>
      </c>
      <c r="B23" t="s">
        <v>3502</v>
      </c>
      <c r="C23" s="191">
        <v>32</v>
      </c>
      <c r="D23" s="191" t="s">
        <v>3510</v>
      </c>
    </row>
    <row r="24" spans="1:4">
      <c r="A24" s="190">
        <v>43802</v>
      </c>
      <c r="B24" t="s">
        <v>3514</v>
      </c>
      <c r="C24" s="191">
        <v>23</v>
      </c>
      <c r="D24" s="191" t="s">
        <v>3510</v>
      </c>
    </row>
    <row r="25" spans="1:4">
      <c r="A25" s="190">
        <v>43803</v>
      </c>
      <c r="B25" t="s">
        <v>3507</v>
      </c>
      <c r="C25" s="191">
        <v>36</v>
      </c>
      <c r="D25" s="191" t="s">
        <v>3510</v>
      </c>
    </row>
    <row r="26" spans="1:4">
      <c r="A26" s="190">
        <v>43803</v>
      </c>
      <c r="B26" t="s">
        <v>3504</v>
      </c>
      <c r="C26" s="191">
        <v>41</v>
      </c>
      <c r="D26" s="191" t="s">
        <v>3510</v>
      </c>
    </row>
    <row r="27" spans="1:4">
      <c r="A27" s="190">
        <v>43803</v>
      </c>
      <c r="B27" t="s">
        <v>3505</v>
      </c>
      <c r="C27" s="191">
        <v>26</v>
      </c>
      <c r="D27" s="191" t="s">
        <v>3510</v>
      </c>
    </row>
    <row r="28" spans="1:4">
      <c r="A28" s="190">
        <v>43803</v>
      </c>
      <c r="B28" t="s">
        <v>3492</v>
      </c>
      <c r="C28" s="191">
        <v>29</v>
      </c>
      <c r="D28" s="191" t="s">
        <v>3510</v>
      </c>
    </row>
    <row r="29" spans="1:4">
      <c r="A29" s="190">
        <v>43803</v>
      </c>
      <c r="B29" t="s">
        <v>3490</v>
      </c>
      <c r="C29" s="191">
        <v>21</v>
      </c>
      <c r="D29" s="191" t="s">
        <v>3510</v>
      </c>
    </row>
    <row r="30" spans="1:4">
      <c r="A30" s="190">
        <v>43803</v>
      </c>
      <c r="B30" t="s">
        <v>3496</v>
      </c>
      <c r="C30" s="191">
        <v>14</v>
      </c>
      <c r="D30" s="191" t="s">
        <v>3510</v>
      </c>
    </row>
    <row r="31" spans="1:4">
      <c r="A31" s="190">
        <v>43803</v>
      </c>
      <c r="B31" t="s">
        <v>3494</v>
      </c>
      <c r="C31" s="191">
        <v>13</v>
      </c>
      <c r="D31" s="191" t="s">
        <v>3510</v>
      </c>
    </row>
    <row r="32" spans="1:4">
      <c r="A32" s="190">
        <v>43803</v>
      </c>
      <c r="B32" t="s">
        <v>3500</v>
      </c>
      <c r="C32" s="191">
        <v>13</v>
      </c>
      <c r="D32" s="191" t="s">
        <v>3510</v>
      </c>
    </row>
    <row r="33" spans="1:4">
      <c r="A33" s="190">
        <v>43803</v>
      </c>
      <c r="B33" t="s">
        <v>3511</v>
      </c>
      <c r="C33" s="191">
        <v>25</v>
      </c>
      <c r="D33" s="191" t="s">
        <v>3510</v>
      </c>
    </row>
    <row r="34" spans="1:4">
      <c r="A34" s="190">
        <v>43803</v>
      </c>
      <c r="B34" t="s">
        <v>3512</v>
      </c>
      <c r="C34" s="191">
        <v>14</v>
      </c>
      <c r="D34" s="191" t="s">
        <v>3510</v>
      </c>
    </row>
    <row r="35" spans="1:4">
      <c r="A35" s="190">
        <v>43803</v>
      </c>
      <c r="B35" t="s">
        <v>3513</v>
      </c>
      <c r="C35" s="191">
        <v>14</v>
      </c>
      <c r="D35" s="191" t="s">
        <v>3510</v>
      </c>
    </row>
    <row r="36" spans="1:4">
      <c r="A36" s="190">
        <v>43804</v>
      </c>
      <c r="B36" t="s">
        <v>3504</v>
      </c>
      <c r="C36" s="191">
        <v>48</v>
      </c>
      <c r="D36" s="191" t="s">
        <v>3510</v>
      </c>
    </row>
    <row r="37" spans="1:4">
      <c r="A37" s="190">
        <v>43804</v>
      </c>
      <c r="B37" t="s">
        <v>3505</v>
      </c>
      <c r="C37" s="191">
        <v>28</v>
      </c>
      <c r="D37" s="191" t="s">
        <v>3510</v>
      </c>
    </row>
    <row r="38" spans="1:4">
      <c r="A38" s="190">
        <v>43804</v>
      </c>
      <c r="B38" t="s">
        <v>3494</v>
      </c>
      <c r="C38" s="191">
        <v>47</v>
      </c>
      <c r="D38" s="191" t="s">
        <v>3510</v>
      </c>
    </row>
    <row r="39" spans="1:4">
      <c r="A39" s="190">
        <v>43804</v>
      </c>
      <c r="B39" t="s">
        <v>3498</v>
      </c>
      <c r="C39" s="191">
        <v>26</v>
      </c>
      <c r="D39" s="191" t="s">
        <v>3510</v>
      </c>
    </row>
    <row r="40" spans="1:4">
      <c r="A40" s="190">
        <v>43804</v>
      </c>
      <c r="B40" t="s">
        <v>3512</v>
      </c>
      <c r="C40" s="191">
        <v>47</v>
      </c>
      <c r="D40" s="191" t="s">
        <v>3510</v>
      </c>
    </row>
    <row r="41" spans="1:4">
      <c r="A41" s="190">
        <v>43804</v>
      </c>
      <c r="B41" t="s">
        <v>3514</v>
      </c>
      <c r="C41" s="191">
        <v>36</v>
      </c>
      <c r="D41" s="191" t="s">
        <v>3510</v>
      </c>
    </row>
    <row r="42" spans="1:4">
      <c r="A42" s="190">
        <v>43805</v>
      </c>
      <c r="B42" t="s">
        <v>3492</v>
      </c>
      <c r="C42" s="191">
        <v>28</v>
      </c>
      <c r="D42" s="191" t="s">
        <v>3510</v>
      </c>
    </row>
    <row r="43" spans="1:4">
      <c r="A43" s="190">
        <v>43805</v>
      </c>
      <c r="B43" t="s">
        <v>3490</v>
      </c>
      <c r="C43" s="191">
        <v>44</v>
      </c>
      <c r="D43" s="191" t="s">
        <v>3510</v>
      </c>
    </row>
    <row r="44" spans="1:4">
      <c r="A44" s="190">
        <v>43805</v>
      </c>
      <c r="B44" t="s">
        <v>3496</v>
      </c>
      <c r="C44" s="191">
        <v>24</v>
      </c>
      <c r="D44" s="191" t="s">
        <v>3510</v>
      </c>
    </row>
    <row r="45" spans="1:4">
      <c r="A45" s="190">
        <v>43805</v>
      </c>
      <c r="B45" t="s">
        <v>3502</v>
      </c>
      <c r="C45" s="191">
        <v>24</v>
      </c>
      <c r="D45" s="191" t="s">
        <v>3510</v>
      </c>
    </row>
    <row r="46" spans="1:4">
      <c r="A46" s="190">
        <v>43805</v>
      </c>
      <c r="B46" t="s">
        <v>3500</v>
      </c>
      <c r="C46" s="191">
        <v>20</v>
      </c>
      <c r="D46" s="191" t="s">
        <v>3510</v>
      </c>
    </row>
    <row r="47" spans="1:4">
      <c r="A47" s="190">
        <v>43805</v>
      </c>
      <c r="B47" t="s">
        <v>3511</v>
      </c>
      <c r="C47" s="191">
        <v>12</v>
      </c>
      <c r="D47" s="191" t="s">
        <v>3510</v>
      </c>
    </row>
    <row r="48" spans="1:4">
      <c r="A48" s="190">
        <v>43805</v>
      </c>
      <c r="B48" t="s">
        <v>3513</v>
      </c>
      <c r="C48" s="191">
        <v>37</v>
      </c>
      <c r="D48" s="191" t="s">
        <v>3510</v>
      </c>
    </row>
    <row r="49" spans="1:4">
      <c r="A49" s="190">
        <v>43806</v>
      </c>
      <c r="B49" t="s">
        <v>3507</v>
      </c>
      <c r="C49" s="191">
        <v>27</v>
      </c>
      <c r="D49" s="191" t="s">
        <v>3510</v>
      </c>
    </row>
    <row r="50" spans="1:4">
      <c r="A50" s="190">
        <v>43806</v>
      </c>
      <c r="B50" t="s">
        <v>3505</v>
      </c>
      <c r="C50" s="191">
        <v>42</v>
      </c>
      <c r="D50" s="191" t="s">
        <v>3510</v>
      </c>
    </row>
    <row r="51" spans="1:4">
      <c r="A51" s="190">
        <v>43806</v>
      </c>
      <c r="B51" t="s">
        <v>3494</v>
      </c>
      <c r="C51" s="191">
        <v>36</v>
      </c>
      <c r="D51" s="191" t="s">
        <v>3510</v>
      </c>
    </row>
    <row r="52" spans="1:4">
      <c r="A52" s="190">
        <v>43806</v>
      </c>
      <c r="B52" t="s">
        <v>3498</v>
      </c>
      <c r="C52" s="191">
        <v>22</v>
      </c>
      <c r="D52" s="191" t="s">
        <v>3510</v>
      </c>
    </row>
    <row r="53" spans="1:4">
      <c r="A53" s="190">
        <v>43806</v>
      </c>
      <c r="B53" t="s">
        <v>3502</v>
      </c>
      <c r="C53" s="191">
        <v>25</v>
      </c>
      <c r="D53" s="191" t="s">
        <v>3510</v>
      </c>
    </row>
    <row r="54" spans="1:4">
      <c r="A54" s="190">
        <v>43806</v>
      </c>
      <c r="B54" t="s">
        <v>3500</v>
      </c>
      <c r="C54" s="191">
        <v>35</v>
      </c>
      <c r="D54" s="191" t="s">
        <v>3510</v>
      </c>
    </row>
    <row r="55" spans="1:4">
      <c r="A55" s="190">
        <v>43806</v>
      </c>
      <c r="B55" t="s">
        <v>3514</v>
      </c>
      <c r="C55" s="191">
        <v>33</v>
      </c>
      <c r="D55" s="191" t="s">
        <v>3510</v>
      </c>
    </row>
    <row r="56" spans="1:4">
      <c r="A56" s="190">
        <v>43808</v>
      </c>
      <c r="B56" t="s">
        <v>3507</v>
      </c>
      <c r="C56" s="191">
        <v>11</v>
      </c>
      <c r="D56" s="191" t="s">
        <v>3510</v>
      </c>
    </row>
    <row r="57" spans="1:4">
      <c r="A57" s="190">
        <v>43808</v>
      </c>
      <c r="B57" t="s">
        <v>3504</v>
      </c>
      <c r="C57" s="191">
        <v>36</v>
      </c>
      <c r="D57" s="191" t="s">
        <v>3510</v>
      </c>
    </row>
    <row r="58" spans="1:4">
      <c r="A58" s="190">
        <v>43808</v>
      </c>
      <c r="B58" t="s">
        <v>3492</v>
      </c>
      <c r="C58" s="191">
        <v>36</v>
      </c>
      <c r="D58" s="191" t="s">
        <v>3510</v>
      </c>
    </row>
    <row r="59" spans="1:4">
      <c r="A59" s="190">
        <v>43808</v>
      </c>
      <c r="B59" t="s">
        <v>3494</v>
      </c>
      <c r="C59" s="191">
        <v>37</v>
      </c>
      <c r="D59" s="191" t="s">
        <v>3510</v>
      </c>
    </row>
    <row r="60" spans="1:4">
      <c r="A60" s="190">
        <v>43808</v>
      </c>
      <c r="B60" t="s">
        <v>3498</v>
      </c>
      <c r="C60" s="191">
        <v>45</v>
      </c>
      <c r="D60" s="191" t="s">
        <v>3510</v>
      </c>
    </row>
    <row r="61" spans="1:4">
      <c r="A61" s="190">
        <v>43808</v>
      </c>
      <c r="B61" t="s">
        <v>3502</v>
      </c>
      <c r="C61" s="191">
        <v>41</v>
      </c>
      <c r="D61" s="191" t="s">
        <v>3510</v>
      </c>
    </row>
    <row r="62" spans="1:4">
      <c r="A62" s="190">
        <v>43808</v>
      </c>
      <c r="B62" t="s">
        <v>3512</v>
      </c>
      <c r="C62" s="191">
        <v>17</v>
      </c>
      <c r="D62" s="191" t="s">
        <v>3510</v>
      </c>
    </row>
    <row r="63" spans="1:4">
      <c r="A63" s="190">
        <v>43809</v>
      </c>
      <c r="B63" t="s">
        <v>3505</v>
      </c>
      <c r="C63" s="191">
        <v>11</v>
      </c>
      <c r="D63" s="191" t="s">
        <v>3510</v>
      </c>
    </row>
    <row r="64" spans="1:4">
      <c r="A64" s="190">
        <v>43809</v>
      </c>
      <c r="B64" t="s">
        <v>3490</v>
      </c>
      <c r="C64" s="191">
        <v>21</v>
      </c>
      <c r="D64" s="191" t="s">
        <v>3510</v>
      </c>
    </row>
    <row r="65" spans="1:4">
      <c r="A65" s="190">
        <v>43809</v>
      </c>
      <c r="B65" t="s">
        <v>3496</v>
      </c>
      <c r="C65" s="191">
        <v>26</v>
      </c>
      <c r="D65" s="191" t="s">
        <v>3510</v>
      </c>
    </row>
    <row r="66" spans="1:4">
      <c r="A66" s="190">
        <v>43809</v>
      </c>
      <c r="B66" t="s">
        <v>3511</v>
      </c>
      <c r="C66" s="191">
        <v>29</v>
      </c>
      <c r="D66" s="191" t="s">
        <v>3510</v>
      </c>
    </row>
    <row r="67" spans="1:4">
      <c r="A67" s="190">
        <v>43809</v>
      </c>
      <c r="B67" t="s">
        <v>3512</v>
      </c>
      <c r="C67" s="191">
        <v>12</v>
      </c>
      <c r="D67" s="191" t="s">
        <v>3510</v>
      </c>
    </row>
    <row r="68" spans="1:4">
      <c r="A68" s="190">
        <v>43809</v>
      </c>
      <c r="B68" t="s">
        <v>3513</v>
      </c>
      <c r="C68" s="191">
        <v>33</v>
      </c>
      <c r="D68" s="191" t="s">
        <v>3510</v>
      </c>
    </row>
    <row r="69" spans="1:4">
      <c r="A69" s="190">
        <v>43809</v>
      </c>
      <c r="B69" t="s">
        <v>3514</v>
      </c>
      <c r="C69" s="191">
        <v>13</v>
      </c>
      <c r="D69" s="191" t="s">
        <v>3510</v>
      </c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1B53-7EFD-4F8A-A560-91AEA6EEAB01}">
  <sheetPr codeName="Sheet26"/>
  <dimension ref="A1:D67"/>
  <sheetViews>
    <sheetView showGridLines="0" workbookViewId="0">
      <selection sqref="A1:XFD3"/>
    </sheetView>
  </sheetViews>
  <sheetFormatPr defaultRowHeight="16.5"/>
  <cols>
    <col min="1" max="4" width="14.625" customWidth="1"/>
  </cols>
  <sheetData>
    <row r="1" spans="1:4" s="438" customFormat="1" ht="15.95" customHeight="1">
      <c r="A1" s="437" t="s">
        <v>3387</v>
      </c>
    </row>
    <row r="2" spans="1:4" s="440" customFormat="1" ht="15.95" customHeight="1">
      <c r="A2" s="439"/>
    </row>
    <row r="3" spans="1:4" s="442" customFormat="1" ht="15.95" customHeight="1">
      <c r="A3" s="441"/>
    </row>
    <row r="5" spans="1:4">
      <c r="A5" s="189" t="s">
        <v>3386</v>
      </c>
      <c r="B5" s="189" t="s">
        <v>3515</v>
      </c>
      <c r="C5" s="189" t="s">
        <v>3516</v>
      </c>
      <c r="D5" s="189" t="s">
        <v>3517</v>
      </c>
    </row>
    <row r="6" spans="1:4">
      <c r="A6" s="190">
        <v>43800</v>
      </c>
      <c r="B6" t="s">
        <v>3504</v>
      </c>
      <c r="C6" s="191">
        <v>15</v>
      </c>
      <c r="D6" s="191" t="s">
        <v>3509</v>
      </c>
    </row>
    <row r="7" spans="1:4">
      <c r="A7" s="190">
        <v>43800</v>
      </c>
      <c r="B7" t="s">
        <v>3494</v>
      </c>
      <c r="C7" s="191">
        <v>34</v>
      </c>
      <c r="D7" s="191" t="s">
        <v>3509</v>
      </c>
    </row>
    <row r="8" spans="1:4">
      <c r="A8" s="190">
        <v>43800</v>
      </c>
      <c r="B8" t="s">
        <v>3498</v>
      </c>
      <c r="C8" s="191">
        <v>13</v>
      </c>
      <c r="D8" s="191" t="s">
        <v>3509</v>
      </c>
    </row>
    <row r="9" spans="1:4">
      <c r="A9" s="190">
        <v>43800</v>
      </c>
      <c r="B9" t="s">
        <v>3500</v>
      </c>
      <c r="C9" s="191">
        <v>38</v>
      </c>
      <c r="D9" s="191" t="s">
        <v>3509</v>
      </c>
    </row>
    <row r="10" spans="1:4">
      <c r="A10" s="190">
        <v>43800</v>
      </c>
      <c r="B10" t="s">
        <v>3514</v>
      </c>
      <c r="C10" s="191">
        <v>14</v>
      </c>
      <c r="D10" s="191" t="s">
        <v>3509</v>
      </c>
    </row>
    <row r="11" spans="1:4">
      <c r="A11" s="190">
        <v>43801</v>
      </c>
      <c r="B11" t="s">
        <v>3507</v>
      </c>
      <c r="C11" s="191">
        <v>38</v>
      </c>
      <c r="D11" s="191" t="s">
        <v>3509</v>
      </c>
    </row>
    <row r="12" spans="1:4">
      <c r="A12" s="190">
        <v>43801</v>
      </c>
      <c r="B12" t="s">
        <v>3504</v>
      </c>
      <c r="C12" s="191">
        <v>16</v>
      </c>
      <c r="D12" s="191" t="s">
        <v>3509</v>
      </c>
    </row>
    <row r="13" spans="1:4">
      <c r="A13" s="190">
        <v>43801</v>
      </c>
      <c r="B13" t="s">
        <v>3505</v>
      </c>
      <c r="C13" s="191">
        <v>34</v>
      </c>
      <c r="D13" s="191" t="s">
        <v>3509</v>
      </c>
    </row>
    <row r="14" spans="1:4">
      <c r="A14" s="190">
        <v>43801</v>
      </c>
      <c r="B14" t="s">
        <v>3492</v>
      </c>
      <c r="C14" s="191">
        <v>45</v>
      </c>
      <c r="D14" s="191" t="s">
        <v>3509</v>
      </c>
    </row>
    <row r="15" spans="1:4">
      <c r="A15" s="190">
        <v>43801</v>
      </c>
      <c r="B15" t="s">
        <v>3490</v>
      </c>
      <c r="C15" s="191">
        <v>39</v>
      </c>
      <c r="D15" s="191" t="s">
        <v>3509</v>
      </c>
    </row>
    <row r="16" spans="1:4">
      <c r="A16" s="190">
        <v>43801</v>
      </c>
      <c r="B16" t="s">
        <v>3496</v>
      </c>
      <c r="C16" s="191">
        <v>12</v>
      </c>
      <c r="D16" s="191" t="s">
        <v>3509</v>
      </c>
    </row>
    <row r="17" spans="1:4">
      <c r="A17" s="190">
        <v>43801</v>
      </c>
      <c r="B17" t="s">
        <v>3502</v>
      </c>
      <c r="C17" s="191">
        <v>34</v>
      </c>
      <c r="D17" s="191" t="s">
        <v>3509</v>
      </c>
    </row>
    <row r="18" spans="1:4">
      <c r="A18" s="190">
        <v>43801</v>
      </c>
      <c r="B18" t="s">
        <v>3512</v>
      </c>
      <c r="C18" s="191">
        <v>50</v>
      </c>
      <c r="D18" s="191" t="s">
        <v>3509</v>
      </c>
    </row>
    <row r="19" spans="1:4">
      <c r="A19" s="190">
        <v>43801</v>
      </c>
      <c r="B19" t="s">
        <v>3513</v>
      </c>
      <c r="C19" s="191">
        <v>16</v>
      </c>
      <c r="D19" s="191" t="s">
        <v>3509</v>
      </c>
    </row>
    <row r="20" spans="1:4">
      <c r="A20" s="190">
        <v>43802</v>
      </c>
      <c r="B20" t="s">
        <v>3507</v>
      </c>
      <c r="C20" s="191">
        <v>31</v>
      </c>
      <c r="D20" s="191" t="s">
        <v>3509</v>
      </c>
    </row>
    <row r="21" spans="1:4">
      <c r="A21" s="190">
        <v>43802</v>
      </c>
      <c r="B21" t="s">
        <v>3505</v>
      </c>
      <c r="C21" s="191">
        <v>27</v>
      </c>
      <c r="D21" s="191" t="s">
        <v>3509</v>
      </c>
    </row>
    <row r="22" spans="1:4">
      <c r="A22" s="190">
        <v>43802</v>
      </c>
      <c r="B22" t="s">
        <v>3492</v>
      </c>
      <c r="C22" s="191">
        <v>23</v>
      </c>
      <c r="D22" s="191" t="s">
        <v>3509</v>
      </c>
    </row>
    <row r="23" spans="1:4">
      <c r="A23" s="190">
        <v>43802</v>
      </c>
      <c r="B23" t="s">
        <v>3496</v>
      </c>
      <c r="C23" s="191">
        <v>43</v>
      </c>
      <c r="D23" s="191" t="s">
        <v>3509</v>
      </c>
    </row>
    <row r="24" spans="1:4">
      <c r="A24" s="190">
        <v>43802</v>
      </c>
      <c r="B24" t="s">
        <v>3494</v>
      </c>
      <c r="C24" s="191">
        <v>20</v>
      </c>
      <c r="D24" s="191" t="s">
        <v>3509</v>
      </c>
    </row>
    <row r="25" spans="1:4">
      <c r="A25" s="190">
        <v>43802</v>
      </c>
      <c r="B25" t="s">
        <v>3500</v>
      </c>
      <c r="C25" s="191">
        <v>25</v>
      </c>
      <c r="D25" s="191" t="s">
        <v>3509</v>
      </c>
    </row>
    <row r="26" spans="1:4">
      <c r="A26" s="190">
        <v>43802</v>
      </c>
      <c r="B26" t="s">
        <v>3511</v>
      </c>
      <c r="C26" s="191">
        <v>44</v>
      </c>
      <c r="D26" s="191" t="s">
        <v>3509</v>
      </c>
    </row>
    <row r="27" spans="1:4">
      <c r="A27" s="190">
        <v>43802</v>
      </c>
      <c r="B27" t="s">
        <v>3512</v>
      </c>
      <c r="C27" s="191">
        <v>19</v>
      </c>
      <c r="D27" s="191" t="s">
        <v>3509</v>
      </c>
    </row>
    <row r="28" spans="1:4">
      <c r="A28" s="190">
        <v>43802</v>
      </c>
      <c r="B28" t="s">
        <v>3513</v>
      </c>
      <c r="C28" s="191">
        <v>35</v>
      </c>
      <c r="D28" s="191" t="s">
        <v>3509</v>
      </c>
    </row>
    <row r="29" spans="1:4">
      <c r="A29" s="190">
        <v>43803</v>
      </c>
      <c r="B29" t="s">
        <v>3498</v>
      </c>
      <c r="C29" s="191">
        <v>40</v>
      </c>
      <c r="D29" s="191" t="s">
        <v>3509</v>
      </c>
    </row>
    <row r="30" spans="1:4">
      <c r="A30" s="190">
        <v>43803</v>
      </c>
      <c r="B30" t="s">
        <v>3502</v>
      </c>
      <c r="C30" s="191">
        <v>42</v>
      </c>
      <c r="D30" s="191" t="s">
        <v>3509</v>
      </c>
    </row>
    <row r="31" spans="1:4">
      <c r="A31" s="190">
        <v>43803</v>
      </c>
      <c r="B31" t="s">
        <v>3514</v>
      </c>
      <c r="C31" s="191">
        <v>17</v>
      </c>
      <c r="D31" s="191" t="s">
        <v>3509</v>
      </c>
    </row>
    <row r="32" spans="1:4">
      <c r="A32" s="190">
        <v>43804</v>
      </c>
      <c r="B32" t="s">
        <v>3507</v>
      </c>
      <c r="C32" s="191">
        <v>46</v>
      </c>
      <c r="D32" s="191" t="s">
        <v>3509</v>
      </c>
    </row>
    <row r="33" spans="1:4">
      <c r="A33" s="190">
        <v>43804</v>
      </c>
      <c r="B33" t="s">
        <v>3492</v>
      </c>
      <c r="C33" s="191">
        <v>27</v>
      </c>
      <c r="D33" s="191" t="s">
        <v>3509</v>
      </c>
    </row>
    <row r="34" spans="1:4">
      <c r="A34" s="190">
        <v>43804</v>
      </c>
      <c r="B34" t="s">
        <v>3490</v>
      </c>
      <c r="C34" s="191">
        <v>25</v>
      </c>
      <c r="D34" s="191" t="s">
        <v>3509</v>
      </c>
    </row>
    <row r="35" spans="1:4">
      <c r="A35" s="190">
        <v>43804</v>
      </c>
      <c r="B35" t="s">
        <v>3496</v>
      </c>
      <c r="C35" s="191">
        <v>36</v>
      </c>
      <c r="D35" s="191" t="s">
        <v>3509</v>
      </c>
    </row>
    <row r="36" spans="1:4">
      <c r="A36" s="190">
        <v>43804</v>
      </c>
      <c r="B36" t="s">
        <v>3502</v>
      </c>
      <c r="C36" s="191">
        <v>50</v>
      </c>
      <c r="D36" s="191" t="s">
        <v>3509</v>
      </c>
    </row>
    <row r="37" spans="1:4">
      <c r="A37" s="190">
        <v>43804</v>
      </c>
      <c r="B37" t="s">
        <v>3500</v>
      </c>
      <c r="C37" s="191">
        <v>19</v>
      </c>
      <c r="D37" s="191" t="s">
        <v>3509</v>
      </c>
    </row>
    <row r="38" spans="1:4">
      <c r="A38" s="190">
        <v>43804</v>
      </c>
      <c r="B38" t="s">
        <v>3511</v>
      </c>
      <c r="C38" s="191">
        <v>34</v>
      </c>
      <c r="D38" s="191" t="s">
        <v>3509</v>
      </c>
    </row>
    <row r="39" spans="1:4">
      <c r="A39" s="190">
        <v>43804</v>
      </c>
      <c r="B39" t="s">
        <v>3513</v>
      </c>
      <c r="C39" s="191">
        <v>31</v>
      </c>
      <c r="D39" s="191" t="s">
        <v>3509</v>
      </c>
    </row>
    <row r="40" spans="1:4">
      <c r="A40" s="190">
        <v>43805</v>
      </c>
      <c r="B40" t="s">
        <v>3507</v>
      </c>
      <c r="C40" s="191">
        <v>19</v>
      </c>
      <c r="D40" s="191" t="s">
        <v>3509</v>
      </c>
    </row>
    <row r="41" spans="1:4">
      <c r="A41" s="190">
        <v>43805</v>
      </c>
      <c r="B41" t="s">
        <v>3504</v>
      </c>
      <c r="C41" s="191">
        <v>46</v>
      </c>
      <c r="D41" s="191" t="s">
        <v>3509</v>
      </c>
    </row>
    <row r="42" spans="1:4">
      <c r="A42" s="190">
        <v>43805</v>
      </c>
      <c r="B42" t="s">
        <v>3505</v>
      </c>
      <c r="C42" s="191">
        <v>22</v>
      </c>
      <c r="D42" s="191" t="s">
        <v>3509</v>
      </c>
    </row>
    <row r="43" spans="1:4">
      <c r="A43" s="190">
        <v>43805</v>
      </c>
      <c r="B43" t="s">
        <v>3494</v>
      </c>
      <c r="C43" s="191">
        <v>50</v>
      </c>
      <c r="D43" s="191" t="s">
        <v>3509</v>
      </c>
    </row>
    <row r="44" spans="1:4">
      <c r="A44" s="190">
        <v>43805</v>
      </c>
      <c r="B44" t="s">
        <v>3498</v>
      </c>
      <c r="C44" s="191">
        <v>12</v>
      </c>
      <c r="D44" s="191" t="s">
        <v>3509</v>
      </c>
    </row>
    <row r="45" spans="1:4">
      <c r="A45" s="190">
        <v>43805</v>
      </c>
      <c r="B45" t="s">
        <v>3512</v>
      </c>
      <c r="C45" s="191">
        <v>45</v>
      </c>
      <c r="D45" s="191" t="s">
        <v>3509</v>
      </c>
    </row>
    <row r="46" spans="1:4">
      <c r="A46" s="190">
        <v>43805</v>
      </c>
      <c r="B46" t="s">
        <v>3514</v>
      </c>
      <c r="C46" s="191">
        <v>20</v>
      </c>
      <c r="D46" s="191" t="s">
        <v>3509</v>
      </c>
    </row>
    <row r="47" spans="1:4">
      <c r="A47" s="190">
        <v>43806</v>
      </c>
      <c r="B47" t="s">
        <v>3504</v>
      </c>
      <c r="C47" s="191">
        <v>23</v>
      </c>
      <c r="D47" s="191" t="s">
        <v>3509</v>
      </c>
    </row>
    <row r="48" spans="1:4">
      <c r="A48" s="190">
        <v>43806</v>
      </c>
      <c r="B48" t="s">
        <v>3492</v>
      </c>
      <c r="C48" s="191">
        <v>10</v>
      </c>
      <c r="D48" s="191" t="s">
        <v>3509</v>
      </c>
    </row>
    <row r="49" spans="1:4">
      <c r="A49" s="190">
        <v>43806</v>
      </c>
      <c r="B49" t="s">
        <v>3490</v>
      </c>
      <c r="C49" s="191">
        <v>12</v>
      </c>
      <c r="D49" s="191" t="s">
        <v>3509</v>
      </c>
    </row>
    <row r="50" spans="1:4">
      <c r="A50" s="190">
        <v>43806</v>
      </c>
      <c r="B50" t="s">
        <v>3496</v>
      </c>
      <c r="C50" s="191">
        <v>33</v>
      </c>
      <c r="D50" s="191" t="s">
        <v>3509</v>
      </c>
    </row>
    <row r="51" spans="1:4">
      <c r="A51" s="190">
        <v>43806</v>
      </c>
      <c r="B51" t="s">
        <v>3511</v>
      </c>
      <c r="C51" s="191">
        <v>13</v>
      </c>
      <c r="D51" s="191" t="s">
        <v>3509</v>
      </c>
    </row>
    <row r="52" spans="1:4">
      <c r="A52" s="190">
        <v>43806</v>
      </c>
      <c r="B52" t="s">
        <v>3512</v>
      </c>
      <c r="C52" s="191">
        <v>15</v>
      </c>
      <c r="D52" s="191" t="s">
        <v>3509</v>
      </c>
    </row>
    <row r="53" spans="1:4">
      <c r="A53" s="190">
        <v>43806</v>
      </c>
      <c r="B53" t="s">
        <v>3513</v>
      </c>
      <c r="C53" s="191">
        <v>18</v>
      </c>
      <c r="D53" s="191" t="s">
        <v>3509</v>
      </c>
    </row>
    <row r="54" spans="1:4">
      <c r="A54" s="190">
        <v>43808</v>
      </c>
      <c r="B54" t="s">
        <v>3505</v>
      </c>
      <c r="C54" s="191">
        <v>34</v>
      </c>
      <c r="D54" s="191" t="s">
        <v>3509</v>
      </c>
    </row>
    <row r="55" spans="1:4">
      <c r="A55" s="190">
        <v>43808</v>
      </c>
      <c r="B55" t="s">
        <v>3490</v>
      </c>
      <c r="C55" s="191">
        <v>24</v>
      </c>
      <c r="D55" s="191" t="s">
        <v>3509</v>
      </c>
    </row>
    <row r="56" spans="1:4">
      <c r="A56" s="190">
        <v>43808</v>
      </c>
      <c r="B56" t="s">
        <v>3496</v>
      </c>
      <c r="C56" s="191">
        <v>12</v>
      </c>
      <c r="D56" s="191" t="s">
        <v>3509</v>
      </c>
    </row>
    <row r="57" spans="1:4">
      <c r="A57" s="190">
        <v>43808</v>
      </c>
      <c r="B57" t="s">
        <v>3500</v>
      </c>
      <c r="C57" s="191">
        <v>23</v>
      </c>
      <c r="D57" s="191" t="s">
        <v>3509</v>
      </c>
    </row>
    <row r="58" spans="1:4">
      <c r="A58" s="190">
        <v>43808</v>
      </c>
      <c r="B58" t="s">
        <v>3511</v>
      </c>
      <c r="C58" s="191">
        <v>38</v>
      </c>
      <c r="D58" s="191" t="s">
        <v>3509</v>
      </c>
    </row>
    <row r="59" spans="1:4">
      <c r="A59" s="190">
        <v>43808</v>
      </c>
      <c r="B59" t="s">
        <v>3513</v>
      </c>
      <c r="C59" s="191">
        <v>40</v>
      </c>
      <c r="D59" s="191" t="s">
        <v>3509</v>
      </c>
    </row>
    <row r="60" spans="1:4">
      <c r="A60" s="190">
        <v>43808</v>
      </c>
      <c r="B60" t="s">
        <v>3514</v>
      </c>
      <c r="C60" s="191">
        <v>12</v>
      </c>
      <c r="D60" s="191" t="s">
        <v>3509</v>
      </c>
    </row>
    <row r="61" spans="1:4">
      <c r="A61" s="190">
        <v>43809</v>
      </c>
      <c r="B61" t="s">
        <v>3507</v>
      </c>
      <c r="C61" s="191">
        <v>26</v>
      </c>
      <c r="D61" s="191" t="s">
        <v>3509</v>
      </c>
    </row>
    <row r="62" spans="1:4">
      <c r="A62" s="190">
        <v>43809</v>
      </c>
      <c r="B62" t="s">
        <v>3504</v>
      </c>
      <c r="C62" s="191">
        <v>49</v>
      </c>
      <c r="D62" s="191" t="s">
        <v>3509</v>
      </c>
    </row>
    <row r="63" spans="1:4">
      <c r="A63" s="190">
        <v>43809</v>
      </c>
      <c r="B63" t="s">
        <v>3492</v>
      </c>
      <c r="C63" s="191">
        <v>36</v>
      </c>
      <c r="D63" s="191" t="s">
        <v>3509</v>
      </c>
    </row>
    <row r="64" spans="1:4">
      <c r="A64" s="190">
        <v>43809</v>
      </c>
      <c r="B64" t="s">
        <v>3494</v>
      </c>
      <c r="C64" s="191">
        <v>36</v>
      </c>
      <c r="D64" s="191" t="s">
        <v>3509</v>
      </c>
    </row>
    <row r="65" spans="1:4">
      <c r="A65" s="190">
        <v>43809</v>
      </c>
      <c r="B65" t="s">
        <v>3498</v>
      </c>
      <c r="C65" s="191">
        <v>44</v>
      </c>
      <c r="D65" s="191" t="s">
        <v>3509</v>
      </c>
    </row>
    <row r="66" spans="1:4">
      <c r="A66" s="190">
        <v>43809</v>
      </c>
      <c r="B66" t="s">
        <v>3502</v>
      </c>
      <c r="C66" s="191">
        <v>17</v>
      </c>
      <c r="D66" s="191" t="s">
        <v>3509</v>
      </c>
    </row>
    <row r="67" spans="1:4">
      <c r="A67" s="190">
        <v>43809</v>
      </c>
      <c r="B67" t="s">
        <v>3500</v>
      </c>
      <c r="C67" s="191">
        <v>12</v>
      </c>
      <c r="D67" s="191" t="s">
        <v>3509</v>
      </c>
    </row>
  </sheetData>
  <mergeCells count="1">
    <mergeCell ref="A1:XFD3"/>
  </mergeCells>
  <phoneticPr fontId="3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6A1F8-D4FF-48C2-AE4F-0309076AC134}">
  <sheetPr codeName="Sheet27"/>
  <dimension ref="A1:G82"/>
  <sheetViews>
    <sheetView showGridLines="0" workbookViewId="0">
      <selection sqref="A1:XFD3"/>
    </sheetView>
  </sheetViews>
  <sheetFormatPr defaultRowHeight="16.5"/>
  <cols>
    <col min="2" max="3" width="15.625" customWidth="1"/>
    <col min="4" max="4" width="31.125" customWidth="1"/>
    <col min="5" max="7" width="15.625" customWidth="1"/>
  </cols>
  <sheetData>
    <row r="1" spans="1:7" s="438" customFormat="1" ht="15.95" customHeight="1">
      <c r="A1" s="437" t="s">
        <v>3387</v>
      </c>
    </row>
    <row r="2" spans="1:7" s="440" customFormat="1" ht="15.95" customHeight="1">
      <c r="A2" s="439"/>
    </row>
    <row r="3" spans="1:7" s="442" customFormat="1" ht="15.95" customHeight="1">
      <c r="A3" s="441"/>
    </row>
    <row r="6" spans="1:7">
      <c r="B6" s="2" t="s">
        <v>42</v>
      </c>
      <c r="C6" s="2" t="s">
        <v>3388</v>
      </c>
      <c r="D6" s="2" t="s">
        <v>3389</v>
      </c>
      <c r="E6" s="2" t="s">
        <v>3390</v>
      </c>
      <c r="F6" s="2" t="s">
        <v>3391</v>
      </c>
      <c r="G6" s="3" t="s">
        <v>3392</v>
      </c>
    </row>
    <row r="7" spans="1:7">
      <c r="B7" s="192">
        <v>43497</v>
      </c>
      <c r="C7" s="193" t="s">
        <v>3393</v>
      </c>
      <c r="D7" s="193" t="s">
        <v>3394</v>
      </c>
      <c r="E7" s="193" t="s">
        <v>3395</v>
      </c>
      <c r="F7" s="40">
        <v>33</v>
      </c>
      <c r="G7" s="92">
        <v>15</v>
      </c>
    </row>
    <row r="8" spans="1:7">
      <c r="B8" s="192">
        <v>43497</v>
      </c>
      <c r="C8" s="193" t="s">
        <v>3396</v>
      </c>
      <c r="D8" s="193" t="s">
        <v>3397</v>
      </c>
      <c r="E8" s="193" t="s">
        <v>3398</v>
      </c>
      <c r="F8" s="40">
        <v>15</v>
      </c>
      <c r="G8" s="92">
        <v>0</v>
      </c>
    </row>
    <row r="9" spans="1:7">
      <c r="B9" s="192">
        <v>43497</v>
      </c>
      <c r="C9" s="193" t="s">
        <v>3396</v>
      </c>
      <c r="D9" s="193" t="s">
        <v>3399</v>
      </c>
      <c r="E9" s="193" t="s">
        <v>3395</v>
      </c>
      <c r="F9" s="40">
        <v>18</v>
      </c>
      <c r="G9" s="92">
        <v>2</v>
      </c>
    </row>
    <row r="10" spans="1:7">
      <c r="B10" s="192">
        <v>43497</v>
      </c>
      <c r="C10" s="193" t="s">
        <v>3396</v>
      </c>
      <c r="D10" s="193" t="s">
        <v>3400</v>
      </c>
      <c r="E10" s="193" t="s">
        <v>3395</v>
      </c>
      <c r="F10" s="40">
        <v>17</v>
      </c>
      <c r="G10" s="92">
        <v>0</v>
      </c>
    </row>
    <row r="11" spans="1:7">
      <c r="B11" s="192">
        <v>43497</v>
      </c>
      <c r="C11" s="193" t="s">
        <v>3401</v>
      </c>
      <c r="D11" s="193" t="s">
        <v>3402</v>
      </c>
      <c r="E11" s="193" t="s">
        <v>3398</v>
      </c>
      <c r="F11" s="92">
        <v>25</v>
      </c>
      <c r="G11" s="92">
        <v>8</v>
      </c>
    </row>
    <row r="12" spans="1:7">
      <c r="B12" s="192">
        <v>43497</v>
      </c>
      <c r="C12" s="193" t="s">
        <v>3393</v>
      </c>
      <c r="D12" s="193" t="s">
        <v>3403</v>
      </c>
      <c r="E12" s="193" t="s">
        <v>3398</v>
      </c>
      <c r="F12" s="40">
        <v>24</v>
      </c>
      <c r="G12" s="92">
        <v>2</v>
      </c>
    </row>
    <row r="13" spans="1:7">
      <c r="B13" s="192">
        <v>43497</v>
      </c>
      <c r="C13" s="193" t="s">
        <v>3393</v>
      </c>
      <c r="D13" s="193" t="s">
        <v>3404</v>
      </c>
      <c r="E13" s="193" t="s">
        <v>3395</v>
      </c>
      <c r="F13" s="40">
        <v>25</v>
      </c>
      <c r="G13" s="92">
        <v>4</v>
      </c>
    </row>
    <row r="14" spans="1:7">
      <c r="B14" s="192">
        <v>43497</v>
      </c>
      <c r="C14" s="193" t="s">
        <v>3393</v>
      </c>
      <c r="D14" s="193" t="s">
        <v>3405</v>
      </c>
      <c r="E14" s="193" t="s">
        <v>3395</v>
      </c>
      <c r="F14" s="40">
        <v>23</v>
      </c>
      <c r="G14" s="92">
        <v>9</v>
      </c>
    </row>
    <row r="15" spans="1:7">
      <c r="B15" s="192">
        <v>43497</v>
      </c>
      <c r="C15" s="193" t="s">
        <v>3396</v>
      </c>
      <c r="D15" s="193" t="s">
        <v>3406</v>
      </c>
      <c r="E15" s="193" t="s">
        <v>3398</v>
      </c>
      <c r="F15" s="40">
        <v>15</v>
      </c>
      <c r="G15" s="92">
        <v>2</v>
      </c>
    </row>
    <row r="16" spans="1:7">
      <c r="B16" s="192">
        <v>43497</v>
      </c>
      <c r="C16" s="193" t="s">
        <v>3407</v>
      </c>
      <c r="D16" s="193" t="s">
        <v>3408</v>
      </c>
      <c r="E16" s="193" t="s">
        <v>3398</v>
      </c>
      <c r="F16" s="40">
        <v>12</v>
      </c>
      <c r="G16" s="92">
        <v>1</v>
      </c>
    </row>
    <row r="17" spans="2:7">
      <c r="B17" s="192">
        <v>43497</v>
      </c>
      <c r="C17" s="193" t="s">
        <v>3409</v>
      </c>
      <c r="D17" s="193" t="s">
        <v>3410</v>
      </c>
      <c r="E17" s="193" t="s">
        <v>3395</v>
      </c>
      <c r="F17" s="40">
        <v>11</v>
      </c>
      <c r="G17" s="92">
        <v>5</v>
      </c>
    </row>
    <row r="18" spans="2:7">
      <c r="B18" s="192">
        <v>43497</v>
      </c>
      <c r="C18" s="193" t="s">
        <v>3407</v>
      </c>
      <c r="D18" s="193" t="s">
        <v>3411</v>
      </c>
      <c r="E18" s="193" t="s">
        <v>3398</v>
      </c>
      <c r="F18" s="40">
        <v>15</v>
      </c>
      <c r="G18" s="92">
        <v>0</v>
      </c>
    </row>
    <row r="19" spans="2:7">
      <c r="B19" s="192">
        <v>43497</v>
      </c>
      <c r="C19" s="193" t="s">
        <v>3396</v>
      </c>
      <c r="D19" s="193" t="s">
        <v>3412</v>
      </c>
      <c r="E19" s="193" t="s">
        <v>3395</v>
      </c>
      <c r="F19" s="40">
        <v>26</v>
      </c>
      <c r="G19" s="92">
        <v>8</v>
      </c>
    </row>
    <row r="20" spans="2:7">
      <c r="B20" s="192">
        <v>43497</v>
      </c>
      <c r="C20" s="193" t="s">
        <v>3393</v>
      </c>
      <c r="D20" s="193" t="s">
        <v>3413</v>
      </c>
      <c r="E20" s="193" t="s">
        <v>3395</v>
      </c>
      <c r="F20" s="40">
        <v>5</v>
      </c>
      <c r="G20" s="92">
        <v>3</v>
      </c>
    </row>
    <row r="21" spans="2:7">
      <c r="B21" s="192">
        <v>43497</v>
      </c>
      <c r="C21" s="193" t="s">
        <v>3414</v>
      </c>
      <c r="D21" s="193" t="s">
        <v>3415</v>
      </c>
      <c r="E21" s="193" t="s">
        <v>3398</v>
      </c>
      <c r="F21" s="92">
        <v>7</v>
      </c>
      <c r="G21" s="92">
        <v>5</v>
      </c>
    </row>
    <row r="22" spans="2:7">
      <c r="B22" s="192">
        <v>43497</v>
      </c>
      <c r="C22" s="193" t="s">
        <v>3414</v>
      </c>
      <c r="D22" s="193" t="s">
        <v>3416</v>
      </c>
      <c r="E22" s="193" t="s">
        <v>3395</v>
      </c>
      <c r="F22" s="92">
        <v>10</v>
      </c>
      <c r="G22" s="92">
        <v>7</v>
      </c>
    </row>
    <row r="23" spans="2:7">
      <c r="B23" s="192">
        <v>43497</v>
      </c>
      <c r="C23" s="193" t="s">
        <v>3393</v>
      </c>
      <c r="D23" s="193" t="s">
        <v>3417</v>
      </c>
      <c r="E23" s="193" t="s">
        <v>3398</v>
      </c>
      <c r="F23" s="40">
        <v>5</v>
      </c>
      <c r="G23" s="92">
        <v>0</v>
      </c>
    </row>
    <row r="24" spans="2:7">
      <c r="B24" s="192">
        <v>43497</v>
      </c>
      <c r="C24" s="193" t="s">
        <v>3418</v>
      </c>
      <c r="D24" s="193" t="s">
        <v>3419</v>
      </c>
      <c r="E24" s="193" t="s">
        <v>3395</v>
      </c>
      <c r="F24" s="92">
        <v>8</v>
      </c>
      <c r="G24" s="92">
        <v>1</v>
      </c>
    </row>
    <row r="25" spans="2:7">
      <c r="B25" s="192">
        <v>43497</v>
      </c>
      <c r="C25" s="193" t="s">
        <v>3393</v>
      </c>
      <c r="D25" s="193" t="s">
        <v>3420</v>
      </c>
      <c r="E25" s="193" t="s">
        <v>3398</v>
      </c>
      <c r="F25" s="92">
        <v>10</v>
      </c>
      <c r="G25" s="92">
        <v>0</v>
      </c>
    </row>
    <row r="26" spans="2:7">
      <c r="B26" s="192">
        <v>43498</v>
      </c>
      <c r="C26" s="193" t="s">
        <v>3393</v>
      </c>
      <c r="D26" s="193" t="s">
        <v>3421</v>
      </c>
      <c r="E26" s="193" t="s">
        <v>3395</v>
      </c>
      <c r="F26" s="40">
        <v>45</v>
      </c>
      <c r="G26" s="92">
        <v>15</v>
      </c>
    </row>
    <row r="27" spans="2:7">
      <c r="B27" s="192">
        <v>43498</v>
      </c>
      <c r="C27" s="193" t="s">
        <v>3396</v>
      </c>
      <c r="D27" s="193" t="s">
        <v>3422</v>
      </c>
      <c r="E27" s="193" t="s">
        <v>3395</v>
      </c>
      <c r="F27" s="40">
        <v>15</v>
      </c>
      <c r="G27" s="92">
        <v>0</v>
      </c>
    </row>
    <row r="28" spans="2:7">
      <c r="B28" s="192">
        <v>43498</v>
      </c>
      <c r="C28" s="193" t="s">
        <v>3423</v>
      </c>
      <c r="D28" s="193" t="s">
        <v>3397</v>
      </c>
      <c r="E28" s="193" t="s">
        <v>3395</v>
      </c>
      <c r="F28" s="40">
        <v>18</v>
      </c>
      <c r="G28" s="92">
        <v>2</v>
      </c>
    </row>
    <row r="29" spans="2:7">
      <c r="B29" s="192">
        <v>43498</v>
      </c>
      <c r="C29" s="193" t="s">
        <v>3409</v>
      </c>
      <c r="D29" s="193" t="s">
        <v>3399</v>
      </c>
      <c r="E29" s="193" t="s">
        <v>3395</v>
      </c>
      <c r="F29" s="40">
        <v>17</v>
      </c>
      <c r="G29" s="92">
        <v>0</v>
      </c>
    </row>
    <row r="30" spans="2:7">
      <c r="B30" s="192">
        <v>43498</v>
      </c>
      <c r="C30" s="193" t="s">
        <v>3401</v>
      </c>
      <c r="D30" s="193" t="s">
        <v>3424</v>
      </c>
      <c r="E30" s="193" t="s">
        <v>3398</v>
      </c>
      <c r="F30" s="92">
        <v>25</v>
      </c>
      <c r="G30" s="92">
        <v>2</v>
      </c>
    </row>
    <row r="31" spans="2:7">
      <c r="B31" s="192">
        <v>43498</v>
      </c>
      <c r="C31" s="193" t="s">
        <v>3414</v>
      </c>
      <c r="D31" s="193" t="s">
        <v>3405</v>
      </c>
      <c r="E31" s="193" t="s">
        <v>3398</v>
      </c>
      <c r="F31" s="40">
        <v>24</v>
      </c>
      <c r="G31" s="92">
        <v>0</v>
      </c>
    </row>
    <row r="32" spans="2:7">
      <c r="B32" s="192">
        <v>43498</v>
      </c>
      <c r="C32" s="193" t="s">
        <v>3393</v>
      </c>
      <c r="D32" s="193" t="s">
        <v>3413</v>
      </c>
      <c r="E32" s="193" t="s">
        <v>3395</v>
      </c>
      <c r="F32" s="40">
        <v>25</v>
      </c>
      <c r="G32" s="92">
        <v>8</v>
      </c>
    </row>
    <row r="33" spans="2:7">
      <c r="B33" s="192">
        <v>43498</v>
      </c>
      <c r="C33" s="193" t="s">
        <v>3393</v>
      </c>
      <c r="D33" s="193" t="s">
        <v>3425</v>
      </c>
      <c r="E33" s="193" t="s">
        <v>3395</v>
      </c>
      <c r="F33" s="40">
        <v>23</v>
      </c>
      <c r="G33" s="92">
        <v>2</v>
      </c>
    </row>
    <row r="34" spans="2:7">
      <c r="B34" s="192">
        <v>43498</v>
      </c>
      <c r="C34" s="193" t="s">
        <v>3396</v>
      </c>
      <c r="D34" s="193" t="s">
        <v>3426</v>
      </c>
      <c r="E34" s="193" t="s">
        <v>3398</v>
      </c>
      <c r="F34" s="40">
        <v>15</v>
      </c>
      <c r="G34" s="92">
        <v>4</v>
      </c>
    </row>
    <row r="35" spans="2:7">
      <c r="B35" s="192">
        <v>43498</v>
      </c>
      <c r="C35" s="193" t="s">
        <v>3407</v>
      </c>
      <c r="D35" s="193" t="s">
        <v>3427</v>
      </c>
      <c r="E35" s="193" t="s">
        <v>3398</v>
      </c>
      <c r="F35" s="40">
        <v>17</v>
      </c>
      <c r="G35" s="92">
        <v>1</v>
      </c>
    </row>
    <row r="36" spans="2:7">
      <c r="B36" s="192">
        <v>43498</v>
      </c>
      <c r="C36" s="193" t="s">
        <v>3409</v>
      </c>
      <c r="D36" s="193" t="s">
        <v>3428</v>
      </c>
      <c r="E36" s="193" t="s">
        <v>3398</v>
      </c>
      <c r="F36" s="40">
        <v>15</v>
      </c>
      <c r="G36" s="92">
        <v>5</v>
      </c>
    </row>
    <row r="37" spans="2:7">
      <c r="B37" s="192">
        <v>43498</v>
      </c>
      <c r="C37" s="193" t="s">
        <v>3407</v>
      </c>
      <c r="D37" s="193" t="s">
        <v>3410</v>
      </c>
      <c r="E37" s="193" t="s">
        <v>3398</v>
      </c>
      <c r="F37" s="40">
        <v>18</v>
      </c>
      <c r="G37" s="92">
        <v>2</v>
      </c>
    </row>
    <row r="38" spans="2:7">
      <c r="B38" s="192">
        <v>43498</v>
      </c>
      <c r="C38" s="193" t="s">
        <v>3396</v>
      </c>
      <c r="D38" s="193" t="s">
        <v>3419</v>
      </c>
      <c r="E38" s="193" t="s">
        <v>3395</v>
      </c>
      <c r="F38" s="40">
        <v>17</v>
      </c>
      <c r="G38" s="92">
        <v>0</v>
      </c>
    </row>
    <row r="39" spans="2:7">
      <c r="B39" s="192">
        <v>43498</v>
      </c>
      <c r="C39" s="193" t="s">
        <v>3393</v>
      </c>
      <c r="D39" s="193" t="s">
        <v>3429</v>
      </c>
      <c r="E39" s="193" t="s">
        <v>3395</v>
      </c>
      <c r="F39" s="92">
        <v>25</v>
      </c>
      <c r="G39" s="92">
        <v>8</v>
      </c>
    </row>
    <row r="40" spans="2:7">
      <c r="B40" s="192">
        <v>43498</v>
      </c>
      <c r="C40" s="193" t="s">
        <v>3418</v>
      </c>
      <c r="D40" s="193" t="s">
        <v>3430</v>
      </c>
      <c r="E40" s="193" t="s">
        <v>3398</v>
      </c>
      <c r="F40" s="40">
        <v>33</v>
      </c>
      <c r="G40" s="92">
        <v>2</v>
      </c>
    </row>
    <row r="41" spans="2:7">
      <c r="B41" s="192">
        <v>43498</v>
      </c>
      <c r="C41" s="193" t="s">
        <v>3418</v>
      </c>
      <c r="D41" s="193" t="s">
        <v>3431</v>
      </c>
      <c r="E41" s="193" t="s">
        <v>3395</v>
      </c>
      <c r="F41" s="40">
        <v>25</v>
      </c>
      <c r="G41" s="92">
        <v>4</v>
      </c>
    </row>
    <row r="42" spans="2:7">
      <c r="B42" s="192">
        <v>43498</v>
      </c>
      <c r="C42" s="193" t="s">
        <v>3393</v>
      </c>
      <c r="D42" s="193" t="s">
        <v>3432</v>
      </c>
      <c r="E42" s="193" t="s">
        <v>3398</v>
      </c>
      <c r="F42" s="40">
        <v>51</v>
      </c>
      <c r="G42" s="92">
        <v>0</v>
      </c>
    </row>
    <row r="43" spans="2:7">
      <c r="B43" s="192">
        <v>43498</v>
      </c>
      <c r="C43" s="193" t="s">
        <v>3418</v>
      </c>
      <c r="D43" s="193" t="s">
        <v>3433</v>
      </c>
      <c r="E43" s="193" t="s">
        <v>3395</v>
      </c>
      <c r="F43" s="40">
        <v>15</v>
      </c>
      <c r="G43" s="92">
        <v>1</v>
      </c>
    </row>
    <row r="44" spans="2:7">
      <c r="B44" s="192">
        <v>43498</v>
      </c>
      <c r="C44" s="193" t="s">
        <v>3393</v>
      </c>
      <c r="D44" s="193" t="s">
        <v>3434</v>
      </c>
      <c r="E44" s="193" t="s">
        <v>3395</v>
      </c>
      <c r="F44" s="92">
        <v>10</v>
      </c>
      <c r="G44" s="92">
        <v>0</v>
      </c>
    </row>
    <row r="45" spans="2:7">
      <c r="B45" s="192">
        <v>43499</v>
      </c>
      <c r="C45" s="193" t="s">
        <v>3393</v>
      </c>
      <c r="D45" s="193" t="s">
        <v>3421</v>
      </c>
      <c r="E45" s="193" t="s">
        <v>3395</v>
      </c>
      <c r="F45" s="40">
        <v>23</v>
      </c>
      <c r="G45" s="92">
        <v>15</v>
      </c>
    </row>
    <row r="46" spans="2:7">
      <c r="B46" s="192">
        <v>43499</v>
      </c>
      <c r="C46" s="193" t="s">
        <v>3396</v>
      </c>
      <c r="D46" s="193" t="s">
        <v>3433</v>
      </c>
      <c r="E46" s="193" t="s">
        <v>3398</v>
      </c>
      <c r="F46" s="40">
        <v>15</v>
      </c>
      <c r="G46" s="92">
        <v>0</v>
      </c>
    </row>
    <row r="47" spans="2:7">
      <c r="B47" s="192">
        <v>43499</v>
      </c>
      <c r="C47" s="193" t="s">
        <v>3396</v>
      </c>
      <c r="D47" s="193" t="s">
        <v>3405</v>
      </c>
      <c r="E47" s="193" t="s">
        <v>3395</v>
      </c>
      <c r="F47" s="40">
        <v>39</v>
      </c>
      <c r="G47" s="92">
        <v>2</v>
      </c>
    </row>
    <row r="48" spans="2:7">
      <c r="B48" s="192">
        <v>43499</v>
      </c>
      <c r="C48" s="193" t="s">
        <v>3409</v>
      </c>
      <c r="D48" s="193" t="s">
        <v>3413</v>
      </c>
      <c r="E48" s="193" t="s">
        <v>3395</v>
      </c>
      <c r="F48" s="40">
        <v>17</v>
      </c>
      <c r="G48" s="92">
        <v>0</v>
      </c>
    </row>
    <row r="49" spans="2:7">
      <c r="B49" s="192">
        <v>43499</v>
      </c>
      <c r="C49" s="193" t="s">
        <v>3414</v>
      </c>
      <c r="D49" s="193" t="s">
        <v>3422</v>
      </c>
      <c r="E49" s="193" t="s">
        <v>3398</v>
      </c>
      <c r="F49" s="92">
        <v>25</v>
      </c>
      <c r="G49" s="92">
        <v>8</v>
      </c>
    </row>
    <row r="50" spans="2:7">
      <c r="B50" s="192">
        <v>43499</v>
      </c>
      <c r="C50" s="193" t="s">
        <v>3393</v>
      </c>
      <c r="D50" s="193" t="s">
        <v>3429</v>
      </c>
      <c r="E50" s="193" t="s">
        <v>3398</v>
      </c>
      <c r="F50" s="40">
        <v>24</v>
      </c>
      <c r="G50" s="92">
        <v>21</v>
      </c>
    </row>
    <row r="51" spans="2:7">
      <c r="B51" s="192">
        <v>43499</v>
      </c>
      <c r="C51" s="193" t="s">
        <v>3409</v>
      </c>
      <c r="D51" s="193" t="s">
        <v>3424</v>
      </c>
      <c r="E51" s="193" t="s">
        <v>3398</v>
      </c>
      <c r="F51" s="40">
        <v>25</v>
      </c>
      <c r="G51" s="92">
        <v>21</v>
      </c>
    </row>
    <row r="52" spans="2:7">
      <c r="B52" s="192">
        <v>43499</v>
      </c>
      <c r="C52" s="193" t="s">
        <v>3409</v>
      </c>
      <c r="D52" s="193" t="s">
        <v>3435</v>
      </c>
      <c r="E52" s="193" t="s">
        <v>3398</v>
      </c>
      <c r="F52" s="40">
        <v>23</v>
      </c>
      <c r="G52" s="92">
        <v>9</v>
      </c>
    </row>
    <row r="53" spans="2:7">
      <c r="B53" s="192">
        <v>43499</v>
      </c>
      <c r="C53" s="193" t="s">
        <v>3396</v>
      </c>
      <c r="D53" s="193" t="s">
        <v>3397</v>
      </c>
      <c r="E53" s="193" t="s">
        <v>3398</v>
      </c>
      <c r="F53" s="40">
        <v>38</v>
      </c>
      <c r="G53" s="92">
        <v>2</v>
      </c>
    </row>
    <row r="54" spans="2:7">
      <c r="B54" s="192">
        <v>43499</v>
      </c>
      <c r="C54" s="193" t="s">
        <v>3407</v>
      </c>
      <c r="D54" s="193" t="s">
        <v>3399</v>
      </c>
      <c r="E54" s="193" t="s">
        <v>3398</v>
      </c>
      <c r="F54" s="40">
        <v>23</v>
      </c>
      <c r="G54" s="92">
        <v>1</v>
      </c>
    </row>
    <row r="55" spans="2:7">
      <c r="B55" s="192">
        <v>43499</v>
      </c>
      <c r="C55" s="193" t="s">
        <v>3409</v>
      </c>
      <c r="D55" s="193" t="s">
        <v>3430</v>
      </c>
      <c r="E55" s="193" t="s">
        <v>3395</v>
      </c>
      <c r="F55" s="40">
        <v>15</v>
      </c>
      <c r="G55" s="92">
        <v>5</v>
      </c>
    </row>
    <row r="56" spans="2:7">
      <c r="B56" s="192">
        <v>43499</v>
      </c>
      <c r="C56" s="193" t="s">
        <v>3407</v>
      </c>
      <c r="D56" s="193" t="s">
        <v>3426</v>
      </c>
      <c r="E56" s="193" t="s">
        <v>3398</v>
      </c>
      <c r="F56" s="40">
        <v>24</v>
      </c>
      <c r="G56" s="92">
        <v>15</v>
      </c>
    </row>
    <row r="57" spans="2:7">
      <c r="B57" s="192">
        <v>43499</v>
      </c>
      <c r="C57" s="193" t="s">
        <v>3396</v>
      </c>
      <c r="D57" s="193" t="s">
        <v>3427</v>
      </c>
      <c r="E57" s="193" t="s">
        <v>3398</v>
      </c>
      <c r="F57" s="40">
        <v>17</v>
      </c>
      <c r="G57" s="92">
        <v>0</v>
      </c>
    </row>
    <row r="58" spans="2:7">
      <c r="B58" s="192">
        <v>43499</v>
      </c>
      <c r="C58" s="193" t="s">
        <v>3393</v>
      </c>
      <c r="D58" s="193" t="s">
        <v>3436</v>
      </c>
      <c r="E58" s="193" t="s">
        <v>3395</v>
      </c>
      <c r="F58" s="92">
        <v>25</v>
      </c>
      <c r="G58" s="92">
        <v>2</v>
      </c>
    </row>
    <row r="59" spans="2:7">
      <c r="B59" s="192">
        <v>43499</v>
      </c>
      <c r="C59" s="193" t="s">
        <v>3414</v>
      </c>
      <c r="D59" s="193" t="s">
        <v>3410</v>
      </c>
      <c r="E59" s="193" t="s">
        <v>3398</v>
      </c>
      <c r="F59" s="40">
        <v>24</v>
      </c>
      <c r="G59" s="92">
        <v>5</v>
      </c>
    </row>
    <row r="60" spans="2:7">
      <c r="B60" s="192">
        <v>43499</v>
      </c>
      <c r="C60" s="193" t="s">
        <v>3414</v>
      </c>
      <c r="D60" s="193" t="s">
        <v>3419</v>
      </c>
      <c r="E60" s="193" t="s">
        <v>3395</v>
      </c>
      <c r="F60" s="40">
        <v>25</v>
      </c>
      <c r="G60" s="92">
        <v>7</v>
      </c>
    </row>
    <row r="61" spans="2:7">
      <c r="B61" s="192">
        <v>43499</v>
      </c>
      <c r="C61" s="193" t="s">
        <v>3393</v>
      </c>
      <c r="D61" s="193" t="s">
        <v>3437</v>
      </c>
      <c r="E61" s="193" t="s">
        <v>3398</v>
      </c>
      <c r="F61" s="40">
        <v>23</v>
      </c>
      <c r="G61" s="92">
        <v>0</v>
      </c>
    </row>
    <row r="62" spans="2:7">
      <c r="B62" s="192">
        <v>43499</v>
      </c>
      <c r="C62" s="193" t="s">
        <v>3423</v>
      </c>
      <c r="D62" s="193" t="s">
        <v>3438</v>
      </c>
      <c r="E62" s="193" t="s">
        <v>3395</v>
      </c>
      <c r="F62" s="40">
        <v>15</v>
      </c>
      <c r="G62" s="92">
        <v>1</v>
      </c>
    </row>
    <row r="63" spans="2:7">
      <c r="B63" s="192">
        <v>43499</v>
      </c>
      <c r="C63" s="193" t="s">
        <v>3393</v>
      </c>
      <c r="D63" s="193" t="s">
        <v>3439</v>
      </c>
      <c r="E63" s="193" t="s">
        <v>3398</v>
      </c>
      <c r="F63" s="92">
        <v>13</v>
      </c>
      <c r="G63" s="92">
        <v>0</v>
      </c>
    </row>
    <row r="64" spans="2:7">
      <c r="B64" s="192">
        <v>43500</v>
      </c>
      <c r="C64" s="193" t="s">
        <v>3393</v>
      </c>
      <c r="D64" s="193" t="s">
        <v>3431</v>
      </c>
      <c r="E64" s="193" t="s">
        <v>3395</v>
      </c>
      <c r="F64" s="40">
        <v>23</v>
      </c>
      <c r="G64" s="92">
        <v>15</v>
      </c>
    </row>
    <row r="65" spans="2:7">
      <c r="B65" s="192">
        <v>43500</v>
      </c>
      <c r="C65" s="193" t="s">
        <v>3396</v>
      </c>
      <c r="D65" s="193" t="s">
        <v>3435</v>
      </c>
      <c r="E65" s="193" t="s">
        <v>3398</v>
      </c>
      <c r="F65" s="40">
        <v>15</v>
      </c>
      <c r="G65" s="92">
        <v>0</v>
      </c>
    </row>
    <row r="66" spans="2:7">
      <c r="B66" s="192">
        <v>43500</v>
      </c>
      <c r="C66" s="193" t="s">
        <v>3409</v>
      </c>
      <c r="D66" s="193" t="s">
        <v>3440</v>
      </c>
      <c r="E66" s="193" t="s">
        <v>3395</v>
      </c>
      <c r="F66" s="40">
        <v>18</v>
      </c>
      <c r="G66" s="92">
        <v>2</v>
      </c>
    </row>
    <row r="67" spans="2:7">
      <c r="B67" s="192">
        <v>43500</v>
      </c>
      <c r="C67" s="193" t="s">
        <v>3396</v>
      </c>
      <c r="D67" s="193" t="s">
        <v>3421</v>
      </c>
      <c r="E67" s="193" t="s">
        <v>3395</v>
      </c>
      <c r="F67" s="92">
        <v>25</v>
      </c>
      <c r="G67" s="92">
        <v>0</v>
      </c>
    </row>
    <row r="68" spans="2:7">
      <c r="B68" s="192">
        <v>43500</v>
      </c>
      <c r="C68" s="193" t="s">
        <v>3401</v>
      </c>
      <c r="D68" s="193" t="s">
        <v>3432</v>
      </c>
      <c r="E68" s="193" t="s">
        <v>3395</v>
      </c>
      <c r="F68" s="40">
        <v>24</v>
      </c>
      <c r="G68" s="92">
        <v>8</v>
      </c>
    </row>
    <row r="69" spans="2:7">
      <c r="B69" s="192">
        <v>43500</v>
      </c>
      <c r="C69" s="193" t="s">
        <v>3393</v>
      </c>
      <c r="D69" s="193" t="s">
        <v>3434</v>
      </c>
      <c r="E69" s="193" t="s">
        <v>3395</v>
      </c>
      <c r="F69" s="40">
        <v>25</v>
      </c>
      <c r="G69" s="92">
        <v>15</v>
      </c>
    </row>
    <row r="70" spans="2:7">
      <c r="B70" s="192">
        <v>43500</v>
      </c>
      <c r="C70" s="193" t="s">
        <v>3393</v>
      </c>
      <c r="D70" s="193" t="s">
        <v>3405</v>
      </c>
      <c r="E70" s="193" t="s">
        <v>3395</v>
      </c>
      <c r="F70" s="40">
        <v>23</v>
      </c>
      <c r="G70" s="92">
        <v>0</v>
      </c>
    </row>
    <row r="71" spans="2:7">
      <c r="B71" s="192">
        <v>43500</v>
      </c>
      <c r="C71" s="193" t="s">
        <v>3414</v>
      </c>
      <c r="D71" s="193" t="s">
        <v>3413</v>
      </c>
      <c r="E71" s="193" t="s">
        <v>3395</v>
      </c>
      <c r="F71" s="40">
        <v>23</v>
      </c>
      <c r="G71" s="92">
        <v>2</v>
      </c>
    </row>
    <row r="72" spans="2:7">
      <c r="B72" s="192">
        <v>43500</v>
      </c>
      <c r="C72" s="193" t="s">
        <v>3396</v>
      </c>
      <c r="D72" s="193" t="s">
        <v>3436</v>
      </c>
      <c r="E72" s="193" t="s">
        <v>3398</v>
      </c>
      <c r="F72" s="40">
        <v>15</v>
      </c>
      <c r="G72" s="92">
        <v>2</v>
      </c>
    </row>
    <row r="73" spans="2:7">
      <c r="B73" s="192">
        <v>43500</v>
      </c>
      <c r="C73" s="193" t="s">
        <v>3407</v>
      </c>
      <c r="D73" s="193" t="s">
        <v>3439</v>
      </c>
      <c r="E73" s="193" t="s">
        <v>3398</v>
      </c>
      <c r="F73" s="40">
        <v>12</v>
      </c>
      <c r="G73" s="92">
        <v>1</v>
      </c>
    </row>
    <row r="74" spans="2:7">
      <c r="B74" s="192">
        <v>43500</v>
      </c>
      <c r="C74" s="193" t="s">
        <v>3418</v>
      </c>
      <c r="D74" s="193" t="s">
        <v>3428</v>
      </c>
      <c r="E74" s="193" t="s">
        <v>3395</v>
      </c>
      <c r="F74" s="40">
        <v>10</v>
      </c>
      <c r="G74" s="92">
        <v>5</v>
      </c>
    </row>
    <row r="75" spans="2:7">
      <c r="B75" s="192">
        <v>43500</v>
      </c>
      <c r="C75" s="193" t="s">
        <v>3407</v>
      </c>
      <c r="D75" s="193" t="s">
        <v>3425</v>
      </c>
      <c r="E75" s="193" t="s">
        <v>3398</v>
      </c>
      <c r="F75" s="40">
        <v>15</v>
      </c>
      <c r="G75" s="92">
        <v>0</v>
      </c>
    </row>
    <row r="76" spans="2:7">
      <c r="B76" s="192">
        <v>43500</v>
      </c>
      <c r="C76" s="193" t="s">
        <v>3396</v>
      </c>
      <c r="D76" s="193" t="s">
        <v>3397</v>
      </c>
      <c r="E76" s="193" t="s">
        <v>3395</v>
      </c>
      <c r="F76" s="92">
        <v>25</v>
      </c>
      <c r="G76" s="92">
        <v>8</v>
      </c>
    </row>
    <row r="77" spans="2:7">
      <c r="B77" s="192">
        <v>43500</v>
      </c>
      <c r="C77" s="193" t="s">
        <v>3393</v>
      </c>
      <c r="D77" s="193" t="s">
        <v>3399</v>
      </c>
      <c r="E77" s="193" t="s">
        <v>3395</v>
      </c>
      <c r="F77" s="40">
        <v>24</v>
      </c>
      <c r="G77" s="92">
        <v>15</v>
      </c>
    </row>
    <row r="78" spans="2:7">
      <c r="B78" s="192">
        <v>43500</v>
      </c>
      <c r="C78" s="193" t="s">
        <v>3409</v>
      </c>
      <c r="D78" s="193" t="s">
        <v>3438</v>
      </c>
      <c r="E78" s="193" t="s">
        <v>3395</v>
      </c>
      <c r="F78" s="40">
        <v>25</v>
      </c>
      <c r="G78" s="92">
        <v>0</v>
      </c>
    </row>
    <row r="79" spans="2:7">
      <c r="B79" s="192">
        <v>43500</v>
      </c>
      <c r="C79" s="193" t="s">
        <v>3414</v>
      </c>
      <c r="D79" s="193" t="s">
        <v>3424</v>
      </c>
      <c r="E79" s="193" t="s">
        <v>3395</v>
      </c>
      <c r="F79" s="40">
        <v>23</v>
      </c>
      <c r="G79" s="92">
        <v>2</v>
      </c>
    </row>
    <row r="80" spans="2:7">
      <c r="B80" s="192">
        <v>43500</v>
      </c>
      <c r="C80" s="193" t="s">
        <v>3414</v>
      </c>
      <c r="D80" s="193" t="s">
        <v>3410</v>
      </c>
      <c r="E80" s="193" t="s">
        <v>3395</v>
      </c>
      <c r="F80" s="40">
        <v>5</v>
      </c>
      <c r="G80" s="92">
        <v>0</v>
      </c>
    </row>
    <row r="81" spans="2:7">
      <c r="B81" s="192">
        <v>43500</v>
      </c>
      <c r="C81" s="193" t="s">
        <v>3418</v>
      </c>
      <c r="D81" s="193" t="s">
        <v>3419</v>
      </c>
      <c r="E81" s="193" t="s">
        <v>3395</v>
      </c>
      <c r="F81" s="92">
        <v>8</v>
      </c>
      <c r="G81" s="92">
        <v>1</v>
      </c>
    </row>
    <row r="82" spans="2:7">
      <c r="B82" s="192">
        <v>43500</v>
      </c>
      <c r="C82" s="193" t="s">
        <v>3393</v>
      </c>
      <c r="D82" s="193" t="s">
        <v>3437</v>
      </c>
      <c r="E82" s="193" t="s">
        <v>3395</v>
      </c>
      <c r="F82" s="92">
        <v>10</v>
      </c>
      <c r="G82" s="92">
        <v>0</v>
      </c>
    </row>
  </sheetData>
  <mergeCells count="1">
    <mergeCell ref="A1:XFD3"/>
  </mergeCells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51</vt:i4>
      </vt:variant>
    </vt:vector>
  </HeadingPairs>
  <TitlesOfParts>
    <vt:vector size="51" baseType="lpstr">
      <vt:lpstr>IF함수 응용1</vt:lpstr>
      <vt:lpstr>IF함수 응용2</vt:lpstr>
      <vt:lpstr>VLOOKUP 응용</vt:lpstr>
      <vt:lpstr>INDIRECT</vt:lpstr>
      <vt:lpstr>INDIRECT 응용</vt:lpstr>
      <vt:lpstr>조건부 서식01</vt:lpstr>
      <vt:lpstr>조건부 서식02</vt:lpstr>
      <vt:lpstr>조건부 서식03</vt:lpstr>
      <vt:lpstr>MIO 이론</vt:lpstr>
      <vt:lpstr>MATCH &amp; INDEX</vt:lpstr>
      <vt:lpstr>MATCH &amp; INDEX 2</vt:lpstr>
      <vt:lpstr>OFFSET</vt:lpstr>
      <vt:lpstr>OFFSET 2</vt:lpstr>
      <vt:lpstr>실무응용 1</vt:lpstr>
      <vt:lpstr>실무응용 2_sample</vt:lpstr>
      <vt:lpstr>데이터</vt:lpstr>
      <vt:lpstr>실무 응용 2_실습</vt:lpstr>
      <vt:lpstr>실무응용 2_데이터</vt:lpstr>
      <vt:lpstr>실무응용 3</vt:lpstr>
      <vt:lpstr>배열 이해하기</vt:lpstr>
      <vt:lpstr>배열입력</vt:lpstr>
      <vt:lpstr>UNIQUE</vt:lpstr>
      <vt:lpstr>SORT</vt:lpstr>
      <vt:lpstr>CHOOSECOLS</vt:lpstr>
      <vt:lpstr>XLOOKUP</vt:lpstr>
      <vt:lpstr>FILTER</vt:lpstr>
      <vt:lpstr>다중조건 FILTER</vt:lpstr>
      <vt:lpstr>AND FILTER</vt:lpstr>
      <vt:lpstr>OR FILTER</vt:lpstr>
      <vt:lpstr>단어포함 FILTER</vt:lpstr>
      <vt:lpstr>VSTACK</vt:lpstr>
      <vt:lpstr>VSTACK 응용(취합)</vt:lpstr>
      <vt:lpstr>Alexandria</vt:lpstr>
      <vt:lpstr>Bloomington</vt:lpstr>
      <vt:lpstr>Charlotte</vt:lpstr>
      <vt:lpstr>Detroit</vt:lpstr>
      <vt:lpstr>Eugene</vt:lpstr>
      <vt:lpstr>Hollywood</vt:lpstr>
      <vt:lpstr>실무응용3_해설</vt:lpstr>
      <vt:lpstr>동적범위</vt:lpstr>
      <vt:lpstr>동적범위 실습</vt:lpstr>
      <vt:lpstr>동적범위 해설</vt:lpstr>
      <vt:lpstr>매크로 기록기 01</vt:lpstr>
      <vt:lpstr>전체</vt:lpstr>
      <vt:lpstr>남성</vt:lpstr>
      <vt:lpstr>여성</vt:lpstr>
      <vt:lpstr>매크로 기록기 01_실습</vt:lpstr>
      <vt:lpstr>전체(실습)</vt:lpstr>
      <vt:lpstr>남성(실습)</vt:lpstr>
      <vt:lpstr>여성(실습)</vt:lpstr>
      <vt:lpstr>매크로 기록기 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이재형</dc:creator>
  <cp:lastModifiedBy>Zaehyeong Ree</cp:lastModifiedBy>
  <dcterms:created xsi:type="dcterms:W3CDTF">2021-12-26T16:43:19Z</dcterms:created>
  <dcterms:modified xsi:type="dcterms:W3CDTF">2025-11-25T22:58:51Z</dcterms:modified>
</cp:coreProperties>
</file>