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20" windowWidth="13335" windowHeight="10995" activeTab="1"/>
  </bookViews>
  <sheets>
    <sheet name="Raw Data" sheetId="1" r:id="rId1"/>
    <sheet name="Averaged Data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5" i="2"/>
  <c r="H6"/>
  <c r="H7"/>
  <c r="H8"/>
  <c r="H9"/>
  <c r="H4"/>
  <c r="F9"/>
  <c r="F8"/>
  <c r="F7"/>
  <c r="F6"/>
  <c r="F5"/>
  <c r="F4"/>
  <c r="G8" s="1"/>
  <c r="D4"/>
  <c r="E4" s="1"/>
  <c r="D5"/>
  <c r="D6"/>
  <c r="D7"/>
  <c r="D8"/>
  <c r="D9"/>
  <c r="B4"/>
  <c r="B9"/>
  <c r="B8"/>
  <c r="C8" s="1"/>
  <c r="B7"/>
  <c r="B6"/>
  <c r="B5"/>
  <c r="C6"/>
  <c r="H15"/>
  <c r="H16"/>
  <c r="H17"/>
  <c r="H18"/>
  <c r="H19"/>
  <c r="H20"/>
  <c r="H21"/>
  <c r="H14"/>
  <c r="I15"/>
  <c r="F15"/>
  <c r="F16"/>
  <c r="F17"/>
  <c r="F18"/>
  <c r="F19"/>
  <c r="F20"/>
  <c r="F21"/>
  <c r="F14"/>
  <c r="D15"/>
  <c r="D16"/>
  <c r="D17"/>
  <c r="D18"/>
  <c r="D19"/>
  <c r="D20"/>
  <c r="D21"/>
  <c r="D14"/>
  <c r="E19" s="1"/>
  <c r="B15"/>
  <c r="B16"/>
  <c r="B17"/>
  <c r="B18"/>
  <c r="B19"/>
  <c r="B20"/>
  <c r="B21"/>
  <c r="B14"/>
  <c r="C16" s="1"/>
  <c r="I4"/>
  <c r="E21"/>
  <c r="G15"/>
  <c r="E16"/>
  <c r="E17"/>
  <c r="G17"/>
  <c r="I17"/>
  <c r="E18"/>
  <c r="I18"/>
  <c r="G19"/>
  <c r="I19"/>
  <c r="E20"/>
  <c r="I20"/>
  <c r="I21"/>
  <c r="I14"/>
  <c r="G14"/>
  <c r="E14"/>
  <c r="G4"/>
  <c r="I8"/>
  <c r="G9"/>
  <c r="C5"/>
  <c r="I5"/>
  <c r="C4"/>
  <c r="E15" l="1"/>
  <c r="I6"/>
  <c r="I7"/>
  <c r="I9"/>
  <c r="C21"/>
  <c r="C19"/>
  <c r="J19" s="1"/>
  <c r="C7"/>
  <c r="C9"/>
  <c r="E9"/>
  <c r="E7"/>
  <c r="E5"/>
  <c r="C20"/>
  <c r="C18"/>
  <c r="E8"/>
  <c r="J8" s="1"/>
  <c r="E6"/>
  <c r="C17"/>
  <c r="J17" s="1"/>
  <c r="C15"/>
  <c r="C14"/>
  <c r="J14" s="1"/>
  <c r="C25" s="1"/>
  <c r="G16"/>
  <c r="I16"/>
  <c r="J15"/>
  <c r="G21"/>
  <c r="J21" s="1"/>
  <c r="C32" s="1"/>
  <c r="D32" s="1"/>
  <c r="G20"/>
  <c r="G18"/>
  <c r="J18" s="1"/>
  <c r="C29" s="1"/>
  <c r="J4"/>
  <c r="B25" s="1"/>
  <c r="G5"/>
  <c r="J5" s="1"/>
  <c r="G7"/>
  <c r="G6"/>
  <c r="J6" s="1"/>
  <c r="J9" l="1"/>
  <c r="B30" s="1"/>
  <c r="B29"/>
  <c r="D25"/>
  <c r="C28"/>
  <c r="C30"/>
  <c r="D30" s="1"/>
  <c r="B27"/>
  <c r="J7"/>
  <c r="B28" s="1"/>
  <c r="D29"/>
  <c r="J20"/>
  <c r="C31" s="1"/>
  <c r="D31" s="1"/>
  <c r="J16"/>
  <c r="C27" s="1"/>
  <c r="D27" s="1"/>
  <c r="D28" l="1"/>
  <c r="C26"/>
  <c r="B26"/>
  <c r="D26" l="1"/>
</calcChain>
</file>

<file path=xl/sharedStrings.xml><?xml version="1.0" encoding="utf-8"?>
<sst xmlns="http://schemas.openxmlformats.org/spreadsheetml/2006/main" count="157" uniqueCount="41">
  <si>
    <t>Data Table 1 - Java timing / Hamlet.txt</t>
  </si>
  <si>
    <t>Method</t>
  </si>
  <si>
    <t>AVL Tree</t>
  </si>
  <si>
    <t>Unbalanced BST Tree</t>
  </si>
  <si>
    <t>Splay Tree</t>
  </si>
  <si>
    <t>Hashtable</t>
  </si>
  <si>
    <t>Insertion Time (in nanoseconds)</t>
  </si>
  <si>
    <t>Recall Time (in nanoseconds)</t>
  </si>
  <si>
    <t>Insert</t>
  </si>
  <si>
    <t>Time:</t>
  </si>
  <si>
    <t>Counts</t>
  </si>
  <si>
    <t>Normalized</t>
  </si>
  <si>
    <t>Text</t>
  </si>
  <si>
    <t>Hamlet</t>
  </si>
  <si>
    <t>The New Atlantis</t>
  </si>
  <si>
    <t>War and Peace</t>
  </si>
  <si>
    <t>Average Normalized</t>
  </si>
  <si>
    <t>War and Peace x 9</t>
  </si>
  <si>
    <t>Java Tree</t>
  </si>
  <si>
    <t>Java Hashtable</t>
  </si>
  <si>
    <t>Data Table 2 - Java timing / The New Atlantis.txt</t>
  </si>
  <si>
    <t>Data Table 3 - Java timing / War_and_peace.txt</t>
  </si>
  <si>
    <t>Data Table 4 - Java timing / War_and_peace_x9.txt</t>
  </si>
  <si>
    <t>Data Table 5 - Unix timing / Hamlet.txt</t>
  </si>
  <si>
    <t>Data Table 6 - Unix timing / The New Atlantis.txt</t>
  </si>
  <si>
    <t>Data Table 7 - Unix timing / War_and_peace.txt</t>
  </si>
  <si>
    <t>Data Table 8 - Unix timing / War_and_peace_x9.txt</t>
  </si>
  <si>
    <t>System Time (in seconds)</t>
  </si>
  <si>
    <t>Count.sh</t>
  </si>
  <si>
    <t>Count.pl</t>
  </si>
  <si>
    <t>Data Table 9 - Java Timing</t>
  </si>
  <si>
    <t>Data Table 10 - Unix Timing</t>
  </si>
  <si>
    <t>count.sh</t>
  </si>
  <si>
    <t>count.pl</t>
  </si>
  <si>
    <t>Data Table 11 - Combination Timing</t>
  </si>
  <si>
    <t>User time (in seconds)</t>
  </si>
  <si>
    <t>Java Timing</t>
  </si>
  <si>
    <t>Unix Timing</t>
  </si>
  <si>
    <t>-</t>
  </si>
  <si>
    <t>Combined Time Average (in nanoseconds)</t>
  </si>
  <si>
    <t>Overall Average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</si>
</sst>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E+00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164" fontId="0" fillId="0" borderId="1" xfId="1" applyNumberFormat="1" applyFont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Border="1"/>
    <xf numFmtId="0" fontId="0" fillId="0" borderId="0" xfId="0" applyBorder="1"/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165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9" fontId="0" fillId="2" borderId="1" xfId="2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Graph</a:t>
            </a:r>
            <a:r>
              <a:rPr lang="en-US" baseline="0"/>
              <a:t> 1 - Timing Comparison</a:t>
            </a:r>
            <a:endParaRPr lang="en-US"/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'Averaged Data'!$B$24</c:f>
              <c:strCache>
                <c:ptCount val="1"/>
                <c:pt idx="0">
                  <c:v>Java Timing</c:v>
                </c:pt>
              </c:strCache>
            </c:strRef>
          </c:tx>
          <c:cat>
            <c:strRef>
              <c:f>'Averaged Data'!$A$25:$A$32</c:f>
              <c:strCache>
                <c:ptCount val="8"/>
                <c:pt idx="0">
                  <c:v>Unbalanced BST Tree</c:v>
                </c:pt>
                <c:pt idx="1">
                  <c:v>AVL Tree</c:v>
                </c:pt>
                <c:pt idx="2">
                  <c:v>Splay Tree</c:v>
                </c:pt>
                <c:pt idx="3">
                  <c:v>Hashtable</c:v>
                </c:pt>
                <c:pt idx="4">
                  <c:v>Java Tree</c:v>
                </c:pt>
                <c:pt idx="5">
                  <c:v>Java Hashtable</c:v>
                </c:pt>
                <c:pt idx="6">
                  <c:v>count.sh</c:v>
                </c:pt>
                <c:pt idx="7">
                  <c:v>count.pl</c:v>
                </c:pt>
              </c:strCache>
            </c:strRef>
          </c:cat>
          <c:val>
            <c:numRef>
              <c:f>'Averaged Data'!$B$25:$B$32</c:f>
              <c:numCache>
                <c:formatCode>0%</c:formatCode>
                <c:ptCount val="8"/>
                <c:pt idx="0">
                  <c:v>1</c:v>
                </c:pt>
                <c:pt idx="1">
                  <c:v>2.0635766293919096</c:v>
                </c:pt>
                <c:pt idx="2">
                  <c:v>1.4343786847028561</c:v>
                </c:pt>
                <c:pt idx="3">
                  <c:v>1.1066505073035358</c:v>
                </c:pt>
                <c:pt idx="4">
                  <c:v>1.3969534208375105</c:v>
                </c:pt>
                <c:pt idx="5">
                  <c:v>1.1991494722626708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'Averaged Data'!$C$24</c:f>
              <c:strCache>
                <c:ptCount val="1"/>
                <c:pt idx="0">
                  <c:v>Unix Timing</c:v>
                </c:pt>
              </c:strCache>
            </c:strRef>
          </c:tx>
          <c:cat>
            <c:strRef>
              <c:f>'Averaged Data'!$A$25:$A$32</c:f>
              <c:strCache>
                <c:ptCount val="8"/>
                <c:pt idx="0">
                  <c:v>Unbalanced BST Tree</c:v>
                </c:pt>
                <c:pt idx="1">
                  <c:v>AVL Tree</c:v>
                </c:pt>
                <c:pt idx="2">
                  <c:v>Splay Tree</c:v>
                </c:pt>
                <c:pt idx="3">
                  <c:v>Hashtable</c:v>
                </c:pt>
                <c:pt idx="4">
                  <c:v>Java Tree</c:v>
                </c:pt>
                <c:pt idx="5">
                  <c:v>Java Hashtable</c:v>
                </c:pt>
                <c:pt idx="6">
                  <c:v>count.sh</c:v>
                </c:pt>
                <c:pt idx="7">
                  <c:v>count.pl</c:v>
                </c:pt>
              </c:strCache>
            </c:strRef>
          </c:cat>
          <c:val>
            <c:numRef>
              <c:f>'Averaged Data'!$C$25:$C$32</c:f>
              <c:numCache>
                <c:formatCode>0%</c:formatCode>
                <c:ptCount val="8"/>
                <c:pt idx="0">
                  <c:v>1</c:v>
                </c:pt>
                <c:pt idx="1">
                  <c:v>2.2660839361857072</c:v>
                </c:pt>
                <c:pt idx="2">
                  <c:v>1.3026388764079191</c:v>
                </c:pt>
                <c:pt idx="3">
                  <c:v>1.18885187070445</c:v>
                </c:pt>
                <c:pt idx="4">
                  <c:v>1.3430213229655994</c:v>
                </c:pt>
                <c:pt idx="5">
                  <c:v>1.1996716783722494</c:v>
                </c:pt>
                <c:pt idx="6">
                  <c:v>2.6175310907642531</c:v>
                </c:pt>
                <c:pt idx="7">
                  <c:v>1.0049262446570324</c:v>
                </c:pt>
              </c:numCache>
            </c:numRef>
          </c:val>
        </c:ser>
        <c:ser>
          <c:idx val="2"/>
          <c:order val="2"/>
          <c:tx>
            <c:strRef>
              <c:f>'Averaged Data'!$D$24:$D$24</c:f>
              <c:strCache>
                <c:ptCount val="1"/>
                <c:pt idx="0">
                  <c:v>Overall Average</c:v>
                </c:pt>
              </c:strCache>
            </c:strRef>
          </c:tx>
          <c:cat>
            <c:strRef>
              <c:f>'Averaged Data'!$A$25:$A$32</c:f>
              <c:strCache>
                <c:ptCount val="8"/>
                <c:pt idx="0">
                  <c:v>Unbalanced BST Tree</c:v>
                </c:pt>
                <c:pt idx="1">
                  <c:v>AVL Tree</c:v>
                </c:pt>
                <c:pt idx="2">
                  <c:v>Splay Tree</c:v>
                </c:pt>
                <c:pt idx="3">
                  <c:v>Hashtable</c:v>
                </c:pt>
                <c:pt idx="4">
                  <c:v>Java Tree</c:v>
                </c:pt>
                <c:pt idx="5">
                  <c:v>Java Hashtable</c:v>
                </c:pt>
                <c:pt idx="6">
                  <c:v>count.sh</c:v>
                </c:pt>
                <c:pt idx="7">
                  <c:v>count.pl</c:v>
                </c:pt>
              </c:strCache>
            </c:strRef>
          </c:cat>
          <c:val>
            <c:numRef>
              <c:f>'Averaged Data'!$D$25:$D$32</c:f>
              <c:numCache>
                <c:formatCode>0%</c:formatCode>
                <c:ptCount val="8"/>
                <c:pt idx="0">
                  <c:v>1</c:v>
                </c:pt>
                <c:pt idx="1">
                  <c:v>2.1648302827888086</c:v>
                </c:pt>
                <c:pt idx="2">
                  <c:v>1.3685087805553877</c:v>
                </c:pt>
                <c:pt idx="3">
                  <c:v>1.1477511890039929</c:v>
                </c:pt>
                <c:pt idx="4">
                  <c:v>1.369987371901555</c:v>
                </c:pt>
                <c:pt idx="5">
                  <c:v>1.1994105753174602</c:v>
                </c:pt>
                <c:pt idx="6">
                  <c:v>2.6175310907642531</c:v>
                </c:pt>
                <c:pt idx="7">
                  <c:v>1.0049262446570324</c:v>
                </c:pt>
              </c:numCache>
            </c:numRef>
          </c:val>
        </c:ser>
        <c:gapWidth val="75"/>
        <c:axId val="93772032"/>
        <c:axId val="93790208"/>
      </c:barChart>
      <c:catAx>
        <c:axId val="93772032"/>
        <c:scaling>
          <c:orientation val="maxMin"/>
        </c:scaling>
        <c:axPos val="l"/>
        <c:majorTickMark val="none"/>
        <c:tickLblPos val="nextTo"/>
        <c:crossAx val="93790208"/>
        <c:crosses val="autoZero"/>
        <c:auto val="1"/>
        <c:lblAlgn val="ctr"/>
        <c:lblOffset val="100"/>
      </c:catAx>
      <c:valAx>
        <c:axId val="93790208"/>
        <c:scaling>
          <c:orientation val="minMax"/>
        </c:scaling>
        <c:axPos val="t"/>
        <c:majorGridlines/>
        <c:numFmt formatCode="0%" sourceLinked="1"/>
        <c:majorTickMark val="none"/>
        <c:tickLblPos val="nextTo"/>
        <c:spPr>
          <a:ln w="9525">
            <a:noFill/>
          </a:ln>
        </c:spPr>
        <c:crossAx val="9377203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34</xdr:row>
      <xdr:rowOff>28574</xdr:rowOff>
    </xdr:from>
    <xdr:to>
      <xdr:col>9</xdr:col>
      <xdr:colOff>666750</xdr:colOff>
      <xdr:row>54</xdr:row>
      <xdr:rowOff>111125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7"/>
  <sheetViews>
    <sheetView view="pageBreakPreview" zoomScale="60" zoomScaleNormal="100" workbookViewId="0">
      <selection activeCell="H4" sqref="H4:H9"/>
    </sheetView>
  </sheetViews>
  <sheetFormatPr defaultRowHeight="15"/>
  <cols>
    <col min="1" max="1" width="23.140625" style="6" customWidth="1"/>
    <col min="2" max="7" width="13.28515625" style="5" customWidth="1"/>
    <col min="8" max="16384" width="9.140625" style="6"/>
  </cols>
  <sheetData>
    <row r="1" spans="1:7">
      <c r="A1" s="16" t="s">
        <v>0</v>
      </c>
      <c r="B1" s="16"/>
      <c r="C1" s="16"/>
      <c r="D1" s="16"/>
      <c r="E1" s="16"/>
      <c r="F1" s="16"/>
      <c r="G1" s="16"/>
    </row>
    <row r="2" spans="1:7">
      <c r="A2" s="16" t="s">
        <v>1</v>
      </c>
      <c r="B2" s="17" t="s">
        <v>6</v>
      </c>
      <c r="C2" s="17"/>
      <c r="D2" s="17"/>
      <c r="E2" s="17" t="s">
        <v>7</v>
      </c>
      <c r="F2" s="17"/>
      <c r="G2" s="17"/>
    </row>
    <row r="3" spans="1:7">
      <c r="A3" s="16"/>
      <c r="B3" s="7">
        <v>1</v>
      </c>
      <c r="C3" s="7">
        <v>2</v>
      </c>
      <c r="D3" s="7">
        <v>3</v>
      </c>
      <c r="E3" s="7">
        <v>1</v>
      </c>
      <c r="F3" s="7">
        <v>2</v>
      </c>
      <c r="G3" s="7">
        <v>3</v>
      </c>
    </row>
    <row r="4" spans="1:7">
      <c r="A4" s="9" t="s">
        <v>3</v>
      </c>
      <c r="B4" s="1">
        <v>212400000</v>
      </c>
      <c r="C4" s="1">
        <v>237200000</v>
      </c>
      <c r="D4" s="1">
        <v>210300000</v>
      </c>
      <c r="E4" s="1">
        <v>4854000</v>
      </c>
      <c r="F4" s="1">
        <v>4782000</v>
      </c>
      <c r="G4" s="9">
        <v>4733000</v>
      </c>
    </row>
    <row r="5" spans="1:7">
      <c r="A5" s="9" t="s">
        <v>2</v>
      </c>
      <c r="B5" s="1">
        <v>597000000</v>
      </c>
      <c r="C5" s="1">
        <v>421300000</v>
      </c>
      <c r="D5" s="1">
        <v>548500000</v>
      </c>
      <c r="E5" s="1">
        <v>7139000</v>
      </c>
      <c r="F5" s="1">
        <v>9131000</v>
      </c>
      <c r="G5" s="1">
        <v>13300000</v>
      </c>
    </row>
    <row r="6" spans="1:7">
      <c r="A6" s="9" t="s">
        <v>4</v>
      </c>
      <c r="B6" s="1">
        <v>301400000</v>
      </c>
      <c r="C6" s="1">
        <v>296900000</v>
      </c>
      <c r="D6" s="1">
        <v>315000000</v>
      </c>
      <c r="E6" s="1">
        <v>4064000</v>
      </c>
      <c r="F6" s="1">
        <v>4067000</v>
      </c>
      <c r="G6" s="9">
        <v>4187000</v>
      </c>
    </row>
    <row r="7" spans="1:7">
      <c r="A7" s="9" t="s">
        <v>5</v>
      </c>
      <c r="B7" s="1">
        <v>283200000</v>
      </c>
      <c r="C7" s="1">
        <v>273100000</v>
      </c>
      <c r="D7" s="1">
        <v>225100000</v>
      </c>
      <c r="E7" s="1">
        <v>12320000</v>
      </c>
      <c r="F7" s="1">
        <v>12510000</v>
      </c>
      <c r="G7" s="1">
        <v>7435000</v>
      </c>
    </row>
    <row r="8" spans="1:7">
      <c r="A8" s="9" t="s">
        <v>18</v>
      </c>
      <c r="B8" s="1">
        <v>410200000</v>
      </c>
      <c r="C8" s="1">
        <v>306000000</v>
      </c>
      <c r="D8" s="1">
        <v>311600000</v>
      </c>
      <c r="E8" s="1">
        <v>10460000</v>
      </c>
      <c r="F8" s="1">
        <v>17620000</v>
      </c>
      <c r="G8" s="1">
        <v>17600000</v>
      </c>
    </row>
    <row r="9" spans="1:7">
      <c r="A9" s="9" t="s">
        <v>19</v>
      </c>
      <c r="B9" s="1">
        <v>318200000</v>
      </c>
      <c r="C9" s="1">
        <v>242800000</v>
      </c>
      <c r="D9" s="1">
        <v>306400000</v>
      </c>
      <c r="E9" s="1">
        <v>12360000</v>
      </c>
      <c r="F9" s="1">
        <v>11400000</v>
      </c>
      <c r="G9" s="1">
        <v>11720000</v>
      </c>
    </row>
    <row r="10" spans="1:7">
      <c r="A10" s="5"/>
    </row>
    <row r="11" spans="1:7">
      <c r="A11" s="17" t="s">
        <v>20</v>
      </c>
      <c r="B11" s="17"/>
      <c r="C11" s="17"/>
      <c r="D11" s="17"/>
      <c r="E11" s="17"/>
      <c r="F11" s="17"/>
      <c r="G11" s="17"/>
    </row>
    <row r="12" spans="1:7">
      <c r="A12" s="17" t="s">
        <v>1</v>
      </c>
      <c r="B12" s="17" t="s">
        <v>6</v>
      </c>
      <c r="C12" s="17"/>
      <c r="D12" s="17"/>
      <c r="E12" s="17" t="s">
        <v>7</v>
      </c>
      <c r="F12" s="17"/>
      <c r="G12" s="17"/>
    </row>
    <row r="13" spans="1:7">
      <c r="A13" s="17"/>
      <c r="B13" s="7">
        <v>1</v>
      </c>
      <c r="C13" s="7">
        <v>2</v>
      </c>
      <c r="D13" s="7">
        <v>3</v>
      </c>
      <c r="E13" s="7">
        <v>1</v>
      </c>
      <c r="F13" s="7">
        <v>2</v>
      </c>
      <c r="G13" s="7">
        <v>3</v>
      </c>
    </row>
    <row r="14" spans="1:7">
      <c r="A14" s="9" t="s">
        <v>3</v>
      </c>
      <c r="B14" s="1">
        <v>198300000</v>
      </c>
      <c r="C14" s="1">
        <v>140100000</v>
      </c>
      <c r="D14" s="1">
        <v>231500000</v>
      </c>
      <c r="E14" s="1">
        <v>4319000</v>
      </c>
      <c r="F14" s="1">
        <v>3057000</v>
      </c>
      <c r="G14" s="9">
        <v>4098000</v>
      </c>
    </row>
    <row r="15" spans="1:7">
      <c r="A15" s="9" t="s">
        <v>2</v>
      </c>
      <c r="B15" s="1">
        <v>300000000</v>
      </c>
      <c r="C15" s="1">
        <v>238400000</v>
      </c>
      <c r="D15" s="1">
        <v>233900000</v>
      </c>
      <c r="E15" s="1">
        <v>5086000</v>
      </c>
      <c r="F15" s="1">
        <v>3402000</v>
      </c>
      <c r="G15" s="1">
        <v>3474000</v>
      </c>
    </row>
    <row r="16" spans="1:7">
      <c r="A16" s="9" t="s">
        <v>4</v>
      </c>
      <c r="B16" s="1">
        <v>287800000</v>
      </c>
      <c r="C16" s="1">
        <v>275100000</v>
      </c>
      <c r="D16" s="1">
        <v>226400000</v>
      </c>
      <c r="E16" s="1">
        <v>4516000</v>
      </c>
      <c r="F16" s="1">
        <v>3957000</v>
      </c>
      <c r="G16" s="9">
        <v>3982000</v>
      </c>
    </row>
    <row r="17" spans="1:7">
      <c r="A17" s="9" t="s">
        <v>5</v>
      </c>
      <c r="B17" s="1">
        <v>262000000</v>
      </c>
      <c r="C17" s="1">
        <v>253500000</v>
      </c>
      <c r="D17" s="1">
        <v>168100000</v>
      </c>
      <c r="E17" s="1">
        <v>12790000</v>
      </c>
      <c r="F17" s="1">
        <v>10760000</v>
      </c>
      <c r="G17" s="1">
        <v>6814000</v>
      </c>
    </row>
    <row r="18" spans="1:7">
      <c r="A18" s="9" t="s">
        <v>18</v>
      </c>
      <c r="B18" s="1">
        <v>281200000</v>
      </c>
      <c r="C18" s="1">
        <v>279300000</v>
      </c>
      <c r="D18" s="1">
        <v>302200000</v>
      </c>
      <c r="E18" s="1">
        <v>33040000</v>
      </c>
      <c r="F18" s="1">
        <v>31000000</v>
      </c>
      <c r="G18" s="1">
        <v>11220000</v>
      </c>
    </row>
    <row r="19" spans="1:7">
      <c r="A19" s="9" t="s">
        <v>19</v>
      </c>
      <c r="B19" s="1">
        <v>249900000</v>
      </c>
      <c r="C19" s="1">
        <v>298400000</v>
      </c>
      <c r="D19" s="1">
        <v>260700000</v>
      </c>
      <c r="E19" s="1">
        <v>11640000</v>
      </c>
      <c r="F19" s="1">
        <v>10920000</v>
      </c>
      <c r="G19" s="1">
        <v>42110000</v>
      </c>
    </row>
    <row r="20" spans="1:7">
      <c r="A20" s="5"/>
    </row>
    <row r="21" spans="1:7">
      <c r="A21" s="17" t="s">
        <v>21</v>
      </c>
      <c r="B21" s="17"/>
      <c r="C21" s="17"/>
      <c r="D21" s="17"/>
      <c r="E21" s="17"/>
      <c r="F21" s="17"/>
      <c r="G21" s="17"/>
    </row>
    <row r="22" spans="1:7">
      <c r="A22" s="17" t="s">
        <v>1</v>
      </c>
      <c r="B22" s="17" t="s">
        <v>6</v>
      </c>
      <c r="C22" s="17"/>
      <c r="D22" s="17"/>
      <c r="E22" s="17" t="s">
        <v>7</v>
      </c>
      <c r="F22" s="17"/>
      <c r="G22" s="17"/>
    </row>
    <row r="23" spans="1:7">
      <c r="A23" s="17"/>
      <c r="B23" s="7">
        <v>1</v>
      </c>
      <c r="C23" s="7">
        <v>2</v>
      </c>
      <c r="D23" s="7">
        <v>3</v>
      </c>
      <c r="E23" s="7">
        <v>1</v>
      </c>
      <c r="F23" s="7">
        <v>2</v>
      </c>
      <c r="G23" s="7">
        <v>3</v>
      </c>
    </row>
    <row r="24" spans="1:7">
      <c r="A24" s="9" t="s">
        <v>3</v>
      </c>
      <c r="B24" s="1">
        <v>1554000000</v>
      </c>
      <c r="C24" s="1">
        <v>1105000000</v>
      </c>
      <c r="D24" s="1">
        <v>1097000000</v>
      </c>
      <c r="E24" s="1">
        <v>16440000</v>
      </c>
      <c r="F24" s="1">
        <v>16070000</v>
      </c>
      <c r="G24" s="9">
        <v>14130000</v>
      </c>
    </row>
    <row r="25" spans="1:7">
      <c r="A25" s="9" t="s">
        <v>2</v>
      </c>
      <c r="B25" s="1">
        <v>3783000000</v>
      </c>
      <c r="C25" s="1">
        <v>3922000000</v>
      </c>
      <c r="D25" s="1">
        <v>3821000000</v>
      </c>
      <c r="E25" s="1">
        <v>17640000</v>
      </c>
      <c r="F25" s="1">
        <v>16950000</v>
      </c>
      <c r="G25" s="1">
        <v>17300000</v>
      </c>
    </row>
    <row r="26" spans="1:7">
      <c r="A26" s="9" t="s">
        <v>4</v>
      </c>
      <c r="B26" s="1">
        <v>1823000000</v>
      </c>
      <c r="C26" s="1">
        <v>1769000000</v>
      </c>
      <c r="D26" s="1">
        <v>1843000000</v>
      </c>
      <c r="E26" s="1">
        <v>14900000</v>
      </c>
      <c r="F26" s="1">
        <v>14330000</v>
      </c>
      <c r="G26" s="9">
        <v>17560000</v>
      </c>
    </row>
    <row r="27" spans="1:7">
      <c r="A27" s="9" t="s">
        <v>5</v>
      </c>
      <c r="B27" s="1">
        <v>1324000000</v>
      </c>
      <c r="C27" s="1">
        <v>1356000000</v>
      </c>
      <c r="D27" s="1">
        <v>1334000000</v>
      </c>
      <c r="E27" s="1">
        <v>18880000</v>
      </c>
      <c r="F27" s="1">
        <v>18730000</v>
      </c>
      <c r="G27" s="1">
        <v>19080000</v>
      </c>
    </row>
    <row r="28" spans="1:7">
      <c r="A28" s="9" t="s">
        <v>18</v>
      </c>
      <c r="B28" s="1">
        <v>1381000000</v>
      </c>
      <c r="C28" s="1">
        <v>1323000000</v>
      </c>
      <c r="D28" s="1">
        <v>1395000000</v>
      </c>
      <c r="E28" s="1">
        <v>45230000</v>
      </c>
      <c r="F28" s="1">
        <v>31150000</v>
      </c>
      <c r="G28" s="1">
        <v>32320000</v>
      </c>
    </row>
    <row r="29" spans="1:7">
      <c r="A29" s="9" t="s">
        <v>19</v>
      </c>
      <c r="B29" s="1">
        <v>1228000000</v>
      </c>
      <c r="C29" s="1">
        <v>1156000000</v>
      </c>
      <c r="D29" s="1">
        <v>1081000000</v>
      </c>
      <c r="E29" s="1">
        <v>41230000</v>
      </c>
      <c r="F29" s="1">
        <v>53270000</v>
      </c>
      <c r="G29" s="1">
        <v>36500000</v>
      </c>
    </row>
    <row r="30" spans="1:7">
      <c r="A30" s="5"/>
    </row>
    <row r="31" spans="1:7">
      <c r="A31" s="17" t="s">
        <v>22</v>
      </c>
      <c r="B31" s="17"/>
      <c r="C31" s="17"/>
      <c r="D31" s="17"/>
      <c r="E31" s="17"/>
      <c r="F31" s="17"/>
      <c r="G31" s="17"/>
    </row>
    <row r="32" spans="1:7">
      <c r="A32" s="17" t="s">
        <v>1</v>
      </c>
      <c r="B32" s="17" t="s">
        <v>6</v>
      </c>
      <c r="C32" s="17"/>
      <c r="D32" s="17"/>
      <c r="E32" s="17" t="s">
        <v>7</v>
      </c>
      <c r="F32" s="17"/>
      <c r="G32" s="17"/>
    </row>
    <row r="33" spans="1:7">
      <c r="A33" s="17"/>
      <c r="B33" s="7">
        <v>1</v>
      </c>
      <c r="C33" s="7">
        <v>2</v>
      </c>
      <c r="D33" s="7">
        <v>3</v>
      </c>
      <c r="E33" s="7">
        <v>1</v>
      </c>
      <c r="F33" s="7">
        <v>2</v>
      </c>
      <c r="G33" s="7">
        <v>3</v>
      </c>
    </row>
    <row r="34" spans="1:7">
      <c r="A34" s="9" t="s">
        <v>3</v>
      </c>
      <c r="B34" s="1">
        <v>7298000000</v>
      </c>
      <c r="C34" s="1">
        <v>7616000000</v>
      </c>
      <c r="D34" s="1">
        <v>7588000000</v>
      </c>
      <c r="E34" s="1">
        <v>13070000</v>
      </c>
      <c r="F34" s="1">
        <v>9978000</v>
      </c>
      <c r="G34" s="9">
        <v>12380000</v>
      </c>
    </row>
    <row r="35" spans="1:7">
      <c r="A35" s="9" t="s">
        <v>2</v>
      </c>
      <c r="B35" s="1">
        <v>10800000000</v>
      </c>
      <c r="C35" s="1">
        <v>12080000000</v>
      </c>
      <c r="D35" s="1">
        <v>10770000000</v>
      </c>
      <c r="E35" s="1">
        <v>10730000</v>
      </c>
      <c r="F35" s="1">
        <v>13250000</v>
      </c>
      <c r="G35" s="1">
        <v>10300000</v>
      </c>
    </row>
    <row r="36" spans="1:7">
      <c r="A36" s="9" t="s">
        <v>4</v>
      </c>
      <c r="B36" s="1">
        <v>12320000000</v>
      </c>
      <c r="C36" s="1">
        <v>11220000000</v>
      </c>
      <c r="D36" s="1">
        <v>11260000000</v>
      </c>
      <c r="E36" s="1">
        <v>27080000</v>
      </c>
      <c r="F36" s="1">
        <v>12450000</v>
      </c>
      <c r="G36" s="9">
        <v>15300000</v>
      </c>
    </row>
    <row r="37" spans="1:7">
      <c r="A37" s="9" t="s">
        <v>5</v>
      </c>
      <c r="B37" s="1">
        <v>7003000000</v>
      </c>
      <c r="C37" s="1">
        <v>6884000000</v>
      </c>
      <c r="D37" s="1">
        <v>6877000000</v>
      </c>
      <c r="E37" s="1">
        <v>18770000</v>
      </c>
      <c r="F37" s="1">
        <v>18760000</v>
      </c>
      <c r="G37" s="1">
        <v>18510000</v>
      </c>
    </row>
    <row r="38" spans="1:7">
      <c r="A38" s="9" t="s">
        <v>18</v>
      </c>
      <c r="B38" s="1">
        <v>9471000000</v>
      </c>
      <c r="C38" s="1">
        <v>9404000000</v>
      </c>
      <c r="D38" s="1">
        <v>9880000000</v>
      </c>
      <c r="E38" s="1">
        <v>44090000</v>
      </c>
      <c r="F38" s="1">
        <v>29360000</v>
      </c>
      <c r="G38" s="1">
        <v>31760000</v>
      </c>
    </row>
    <row r="39" spans="1:7">
      <c r="A39" s="9" t="s">
        <v>19</v>
      </c>
      <c r="B39" s="1">
        <v>7628000000</v>
      </c>
      <c r="C39" s="1">
        <v>7613000000</v>
      </c>
      <c r="D39" s="1">
        <v>7502000000</v>
      </c>
      <c r="E39" s="1">
        <v>54590000</v>
      </c>
      <c r="F39" s="1">
        <v>37530000</v>
      </c>
      <c r="G39" s="1">
        <v>53570000</v>
      </c>
    </row>
    <row r="41" spans="1:7">
      <c r="A41" s="16" t="s">
        <v>23</v>
      </c>
      <c r="B41" s="16"/>
      <c r="C41" s="16"/>
      <c r="D41" s="16"/>
      <c r="E41" s="10"/>
      <c r="F41" s="10"/>
      <c r="G41" s="10"/>
    </row>
    <row r="42" spans="1:7">
      <c r="A42" s="16" t="s">
        <v>1</v>
      </c>
      <c r="B42" s="17" t="s">
        <v>27</v>
      </c>
      <c r="C42" s="17"/>
      <c r="D42" s="17"/>
      <c r="E42" s="6"/>
      <c r="F42" s="6"/>
      <c r="G42" s="6"/>
    </row>
    <row r="43" spans="1:7">
      <c r="A43" s="16"/>
      <c r="B43" s="7">
        <v>1</v>
      </c>
      <c r="C43" s="7">
        <v>2</v>
      </c>
      <c r="D43" s="7">
        <v>3</v>
      </c>
      <c r="E43" s="6"/>
      <c r="F43" s="6"/>
      <c r="G43" s="6"/>
    </row>
    <row r="44" spans="1:7">
      <c r="A44" s="8" t="s">
        <v>3</v>
      </c>
      <c r="B44" s="11">
        <v>0.8</v>
      </c>
      <c r="C44" s="11">
        <v>0.81599999999999995</v>
      </c>
      <c r="D44" s="11">
        <v>0.82</v>
      </c>
      <c r="E44" s="6"/>
      <c r="F44" s="6"/>
      <c r="G44" s="6"/>
    </row>
    <row r="45" spans="1:7">
      <c r="A45" s="8" t="s">
        <v>2</v>
      </c>
      <c r="B45" s="11">
        <v>1.8759999999999999</v>
      </c>
      <c r="C45" s="11">
        <v>1.8919999999999999</v>
      </c>
      <c r="D45" s="11">
        <v>1.996</v>
      </c>
      <c r="E45" s="6"/>
      <c r="F45" s="6"/>
      <c r="G45" s="6"/>
    </row>
    <row r="46" spans="1:7">
      <c r="A46" s="8" t="s">
        <v>4</v>
      </c>
      <c r="B46" s="11">
        <v>1.016</v>
      </c>
      <c r="C46" s="11">
        <v>0.95599999999999996</v>
      </c>
      <c r="D46" s="11">
        <v>0.96399999999999997</v>
      </c>
      <c r="E46" s="6"/>
      <c r="F46" s="6"/>
      <c r="G46" s="6"/>
    </row>
    <row r="47" spans="1:7">
      <c r="A47" s="8" t="s">
        <v>5</v>
      </c>
      <c r="B47" s="11">
        <v>0.96799999999999997</v>
      </c>
      <c r="C47" s="11">
        <v>1.04</v>
      </c>
      <c r="D47" s="11">
        <v>0.97599999999999998</v>
      </c>
      <c r="E47" s="6"/>
      <c r="F47" s="6"/>
      <c r="G47" s="6"/>
    </row>
    <row r="48" spans="1:7">
      <c r="A48" s="8" t="s">
        <v>18</v>
      </c>
      <c r="B48" s="11">
        <v>0.98799999999999999</v>
      </c>
      <c r="C48" s="11">
        <v>1.0840000000000001</v>
      </c>
      <c r="D48" s="11">
        <v>1.0680000000000001</v>
      </c>
      <c r="E48" s="6"/>
      <c r="F48" s="6"/>
      <c r="G48" s="6"/>
    </row>
    <row r="49" spans="1:7">
      <c r="A49" s="8" t="s">
        <v>19</v>
      </c>
      <c r="B49" s="11">
        <v>0.92400000000000004</v>
      </c>
      <c r="C49" s="11">
        <v>0.94</v>
      </c>
      <c r="D49" s="11">
        <v>0.93600000000000005</v>
      </c>
      <c r="E49" s="6"/>
      <c r="F49" s="6"/>
      <c r="G49" s="6"/>
    </row>
    <row r="50" spans="1:7">
      <c r="A50" s="8" t="s">
        <v>28</v>
      </c>
      <c r="B50" s="11">
        <v>0.58399999999999996</v>
      </c>
      <c r="C50" s="11">
        <v>0.58799999999999997</v>
      </c>
      <c r="D50" s="11">
        <v>0.57199999999999995</v>
      </c>
      <c r="E50" s="6"/>
      <c r="F50" s="6"/>
      <c r="G50" s="6"/>
    </row>
    <row r="51" spans="1:7">
      <c r="A51" s="8" t="s">
        <v>29</v>
      </c>
      <c r="B51" s="11">
        <v>0.35199999999999998</v>
      </c>
      <c r="C51" s="11">
        <v>3.7999999999999999E-2</v>
      </c>
      <c r="D51" s="11">
        <v>0.35199999999999998</v>
      </c>
      <c r="E51" s="6"/>
      <c r="F51" s="6"/>
      <c r="G51" s="6"/>
    </row>
    <row r="52" spans="1:7">
      <c r="E52" s="6"/>
      <c r="F52" s="6"/>
      <c r="G52" s="6"/>
    </row>
    <row r="53" spans="1:7">
      <c r="A53" s="16" t="s">
        <v>24</v>
      </c>
      <c r="B53" s="16"/>
      <c r="C53" s="16"/>
      <c r="D53" s="16"/>
      <c r="E53" s="6"/>
      <c r="F53" s="6"/>
      <c r="G53" s="6"/>
    </row>
    <row r="54" spans="1:7">
      <c r="A54" s="16" t="s">
        <v>1</v>
      </c>
      <c r="B54" s="17" t="s">
        <v>27</v>
      </c>
      <c r="C54" s="17"/>
      <c r="D54" s="17"/>
      <c r="E54" s="6"/>
      <c r="F54" s="6"/>
      <c r="G54" s="6"/>
    </row>
    <row r="55" spans="1:7">
      <c r="A55" s="16"/>
      <c r="B55" s="7">
        <v>1</v>
      </c>
      <c r="C55" s="7">
        <v>2</v>
      </c>
      <c r="D55" s="7">
        <v>3</v>
      </c>
      <c r="E55" s="6"/>
      <c r="F55" s="6"/>
      <c r="G55" s="6"/>
    </row>
    <row r="56" spans="1:7">
      <c r="A56" s="8" t="s">
        <v>3</v>
      </c>
      <c r="B56" s="11">
        <v>0.71599999999999997</v>
      </c>
      <c r="C56" s="11">
        <v>0.69599999999999995</v>
      </c>
      <c r="D56" s="11">
        <v>0.68799999999999994</v>
      </c>
      <c r="E56" s="6"/>
      <c r="F56" s="6"/>
      <c r="G56" s="6"/>
    </row>
    <row r="57" spans="1:7">
      <c r="A57" s="8" t="s">
        <v>2</v>
      </c>
      <c r="B57" s="11">
        <v>1.5529999999999999</v>
      </c>
      <c r="C57" s="11">
        <v>1.3280000000000001</v>
      </c>
      <c r="D57" s="11">
        <v>1.6</v>
      </c>
      <c r="E57" s="6"/>
      <c r="F57" s="6"/>
      <c r="G57" s="6"/>
    </row>
    <row r="58" spans="1:7">
      <c r="A58" s="8" t="s">
        <v>4</v>
      </c>
      <c r="B58" s="11">
        <v>0.95599999999999996</v>
      </c>
      <c r="C58" s="11">
        <v>0.876</v>
      </c>
      <c r="D58" s="11">
        <v>0.82799999999999996</v>
      </c>
      <c r="E58" s="6"/>
      <c r="F58" s="6"/>
    </row>
    <row r="59" spans="1:7">
      <c r="A59" s="8" t="s">
        <v>5</v>
      </c>
      <c r="B59" s="11">
        <v>0.996</v>
      </c>
      <c r="C59" s="11">
        <v>0.90800000000000003</v>
      </c>
      <c r="D59" s="11">
        <v>0.996</v>
      </c>
      <c r="E59" s="6"/>
      <c r="F59" s="6"/>
    </row>
    <row r="60" spans="1:7">
      <c r="A60" s="8" t="s">
        <v>18</v>
      </c>
      <c r="B60" s="11">
        <v>0.78800000000000003</v>
      </c>
      <c r="C60" s="11">
        <v>0.95599999999999996</v>
      </c>
      <c r="D60" s="11">
        <v>0.94399999999999995</v>
      </c>
      <c r="E60" s="6"/>
      <c r="F60" s="6"/>
    </row>
    <row r="61" spans="1:7">
      <c r="A61" s="8" t="s">
        <v>19</v>
      </c>
      <c r="B61" s="11">
        <v>0.73599999999999999</v>
      </c>
      <c r="C61" s="11">
        <v>1.256</v>
      </c>
      <c r="D61" s="11">
        <v>0.84799999999999998</v>
      </c>
      <c r="E61" s="6"/>
      <c r="F61" s="6"/>
    </row>
    <row r="62" spans="1:7">
      <c r="A62" s="8" t="s">
        <v>28</v>
      </c>
      <c r="B62" s="11">
        <v>0.28000000000000003</v>
      </c>
      <c r="C62" s="11">
        <v>0.29199999999999998</v>
      </c>
      <c r="D62" s="11">
        <v>0.28399999999999997</v>
      </c>
      <c r="E62" s="6"/>
      <c r="F62" s="6"/>
    </row>
    <row r="63" spans="1:7">
      <c r="A63" s="8" t="s">
        <v>29</v>
      </c>
      <c r="B63" s="11">
        <v>0.16</v>
      </c>
      <c r="C63" s="11">
        <v>0.16800000000000001</v>
      </c>
      <c r="D63" s="11">
        <v>0.156</v>
      </c>
      <c r="E63" s="6"/>
      <c r="F63" s="6"/>
    </row>
    <row r="64" spans="1:7">
      <c r="E64" s="6"/>
      <c r="F64" s="6"/>
    </row>
    <row r="65" spans="1:7">
      <c r="A65" s="16" t="s">
        <v>25</v>
      </c>
      <c r="B65" s="16"/>
      <c r="C65" s="16"/>
      <c r="D65" s="16"/>
      <c r="E65" s="6"/>
      <c r="F65" s="6"/>
    </row>
    <row r="66" spans="1:7">
      <c r="A66" s="16" t="s">
        <v>1</v>
      </c>
      <c r="B66" s="17" t="s">
        <v>27</v>
      </c>
      <c r="C66" s="17"/>
      <c r="D66" s="17"/>
      <c r="E66" s="6"/>
      <c r="F66" s="6"/>
      <c r="G66" s="6"/>
    </row>
    <row r="67" spans="1:7">
      <c r="A67" s="16"/>
      <c r="B67" s="7">
        <v>1</v>
      </c>
      <c r="C67" s="7">
        <v>2</v>
      </c>
      <c r="D67" s="7">
        <v>3</v>
      </c>
      <c r="E67" s="6"/>
      <c r="F67" s="6"/>
      <c r="G67" s="6"/>
    </row>
    <row r="68" spans="1:7">
      <c r="A68" s="8" t="s">
        <v>3</v>
      </c>
      <c r="B68" s="11">
        <v>2.456</v>
      </c>
      <c r="C68" s="11">
        <v>2.4319999999999999</v>
      </c>
      <c r="D68" s="11">
        <v>2.42</v>
      </c>
      <c r="E68" s="6"/>
      <c r="F68" s="6"/>
      <c r="G68" s="6"/>
    </row>
    <row r="69" spans="1:7">
      <c r="A69" s="8" t="s">
        <v>2</v>
      </c>
      <c r="B69" s="11">
        <v>6.9640000000000004</v>
      </c>
      <c r="C69" s="11">
        <v>7.3360000000000003</v>
      </c>
      <c r="D69" s="11">
        <v>6.98</v>
      </c>
      <c r="E69" s="6"/>
      <c r="F69" s="6"/>
      <c r="G69" s="6"/>
    </row>
    <row r="70" spans="1:7">
      <c r="A70" s="8" t="s">
        <v>4</v>
      </c>
      <c r="B70" s="11">
        <v>3.1480000000000001</v>
      </c>
      <c r="C70" s="11">
        <v>3.08</v>
      </c>
      <c r="D70" s="11">
        <v>3.1040000000000001</v>
      </c>
      <c r="E70" s="6"/>
      <c r="F70" s="6"/>
      <c r="G70" s="6"/>
    </row>
    <row r="71" spans="1:7">
      <c r="A71" s="8" t="s">
        <v>5</v>
      </c>
      <c r="B71" s="11">
        <v>2.8679999999999999</v>
      </c>
      <c r="C71" s="11">
        <v>2.96</v>
      </c>
      <c r="D71" s="11">
        <v>2.9119999999999999</v>
      </c>
      <c r="E71" s="6"/>
      <c r="F71" s="6"/>
      <c r="G71" s="6"/>
    </row>
    <row r="72" spans="1:7">
      <c r="A72" s="8" t="s">
        <v>18</v>
      </c>
      <c r="B72" s="11">
        <v>3.1120000000000001</v>
      </c>
      <c r="C72" s="11">
        <v>2.992</v>
      </c>
      <c r="D72" s="11">
        <v>3.1960000000000002</v>
      </c>
      <c r="E72" s="6"/>
      <c r="F72" s="6"/>
      <c r="G72" s="6"/>
    </row>
    <row r="73" spans="1:7">
      <c r="A73" s="8" t="s">
        <v>19</v>
      </c>
      <c r="B73" s="11">
        <v>2.6080000000000001</v>
      </c>
      <c r="C73" s="11">
        <v>2.8919999999999999</v>
      </c>
      <c r="D73" s="11">
        <v>2.7080000000000002</v>
      </c>
      <c r="E73" s="6"/>
      <c r="F73" s="6"/>
      <c r="G73" s="6"/>
    </row>
    <row r="74" spans="1:7">
      <c r="A74" s="8" t="s">
        <v>28</v>
      </c>
      <c r="B74" s="11">
        <v>10.209</v>
      </c>
      <c r="C74" s="11">
        <v>5.048</v>
      </c>
      <c r="D74" s="11">
        <v>4.9720000000000004</v>
      </c>
      <c r="E74" s="6"/>
      <c r="F74" s="6"/>
      <c r="G74" s="6"/>
    </row>
    <row r="75" spans="1:7">
      <c r="A75" s="8" t="s">
        <v>29</v>
      </c>
      <c r="B75" s="11">
        <v>2.544</v>
      </c>
      <c r="C75" s="11">
        <v>2.44</v>
      </c>
      <c r="D75" s="11">
        <v>2.4359999999999999</v>
      </c>
      <c r="E75" s="6"/>
      <c r="F75" s="6"/>
      <c r="G75" s="6"/>
    </row>
    <row r="76" spans="1:7">
      <c r="E76" s="6"/>
      <c r="F76" s="6"/>
      <c r="G76" s="6"/>
    </row>
    <row r="77" spans="1:7">
      <c r="A77" s="16" t="s">
        <v>26</v>
      </c>
      <c r="B77" s="16"/>
      <c r="C77" s="16"/>
      <c r="D77" s="16"/>
      <c r="E77" s="6"/>
      <c r="F77" s="6"/>
      <c r="G77" s="6"/>
    </row>
    <row r="78" spans="1:7">
      <c r="A78" s="16" t="s">
        <v>1</v>
      </c>
      <c r="B78" s="17" t="s">
        <v>6</v>
      </c>
      <c r="C78" s="17"/>
      <c r="D78" s="17"/>
      <c r="E78" s="6"/>
      <c r="F78" s="6"/>
      <c r="G78" s="6"/>
    </row>
    <row r="79" spans="1:7">
      <c r="A79" s="16"/>
      <c r="B79" s="7">
        <v>1</v>
      </c>
      <c r="C79" s="7">
        <v>2</v>
      </c>
      <c r="D79" s="7">
        <v>3</v>
      </c>
      <c r="E79" s="6"/>
      <c r="F79" s="6"/>
      <c r="G79" s="6"/>
    </row>
    <row r="80" spans="1:7">
      <c r="A80" s="8" t="s">
        <v>3</v>
      </c>
      <c r="B80" s="11">
        <v>8.5449999999999999</v>
      </c>
      <c r="C80" s="11">
        <v>10.705</v>
      </c>
      <c r="D80" s="11">
        <v>10.337</v>
      </c>
      <c r="E80" s="6"/>
      <c r="F80" s="6"/>
      <c r="G80" s="6"/>
    </row>
    <row r="81" spans="1:7">
      <c r="A81" s="8" t="s">
        <v>2</v>
      </c>
      <c r="B81" s="11">
        <v>14.773</v>
      </c>
      <c r="C81" s="11">
        <v>14.605</v>
      </c>
      <c r="D81" s="11">
        <v>14.968999999999999</v>
      </c>
      <c r="E81" s="6"/>
      <c r="F81" s="6"/>
      <c r="G81" s="6"/>
    </row>
    <row r="82" spans="1:7">
      <c r="A82" s="8" t="s">
        <v>4</v>
      </c>
      <c r="B82" s="11">
        <v>12.449</v>
      </c>
      <c r="C82" s="11">
        <v>11.993</v>
      </c>
      <c r="D82" s="11">
        <v>11.957000000000001</v>
      </c>
      <c r="E82" s="6"/>
      <c r="F82" s="6"/>
      <c r="G82" s="6"/>
    </row>
    <row r="83" spans="1:7">
      <c r="A83" s="8" t="s">
        <v>5</v>
      </c>
      <c r="B83" s="11">
        <v>8.3889999999999993</v>
      </c>
      <c r="C83" s="11">
        <v>8.9130000000000003</v>
      </c>
      <c r="D83" s="11">
        <v>8.5969999999999995</v>
      </c>
    </row>
    <row r="84" spans="1:7">
      <c r="A84" s="8" t="s">
        <v>18</v>
      </c>
      <c r="B84" s="11">
        <v>13.125</v>
      </c>
      <c r="C84" s="11">
        <v>13.265000000000001</v>
      </c>
      <c r="D84" s="11">
        <v>13.009</v>
      </c>
    </row>
    <row r="85" spans="1:7">
      <c r="A85" s="8" t="s">
        <v>19</v>
      </c>
      <c r="B85" s="11">
        <v>10.553000000000001</v>
      </c>
      <c r="C85" s="11">
        <v>10.909000000000001</v>
      </c>
      <c r="D85" s="11">
        <v>10.805</v>
      </c>
    </row>
    <row r="86" spans="1:7">
      <c r="A86" s="8" t="s">
        <v>28</v>
      </c>
      <c r="B86" s="11">
        <v>44.347000000000001</v>
      </c>
      <c r="C86" s="11">
        <v>47.679000000000002</v>
      </c>
      <c r="D86" s="11">
        <v>47.127000000000002</v>
      </c>
    </row>
    <row r="87" spans="1:7">
      <c r="A87" s="8" t="s">
        <v>29</v>
      </c>
      <c r="B87" s="11">
        <v>20.925000000000001</v>
      </c>
      <c r="C87" s="11">
        <v>19.972999999999999</v>
      </c>
      <c r="D87" s="11">
        <v>18.949000000000002</v>
      </c>
    </row>
  </sheetData>
  <mergeCells count="28">
    <mergeCell ref="A1:G1"/>
    <mergeCell ref="A11:G11"/>
    <mergeCell ref="A12:A13"/>
    <mergeCell ref="B12:D12"/>
    <mergeCell ref="E12:G12"/>
    <mergeCell ref="B2:D2"/>
    <mergeCell ref="A2:A3"/>
    <mergeCell ref="E2:G2"/>
    <mergeCell ref="E32:G32"/>
    <mergeCell ref="A42:A43"/>
    <mergeCell ref="B42:D42"/>
    <mergeCell ref="A41:D41"/>
    <mergeCell ref="A21:G21"/>
    <mergeCell ref="A22:A23"/>
    <mergeCell ref="B22:D22"/>
    <mergeCell ref="E22:G22"/>
    <mergeCell ref="A31:G31"/>
    <mergeCell ref="A54:A55"/>
    <mergeCell ref="B54:D54"/>
    <mergeCell ref="A53:D53"/>
    <mergeCell ref="A65:D65"/>
    <mergeCell ref="A32:A33"/>
    <mergeCell ref="B32:D32"/>
    <mergeCell ref="A66:A67"/>
    <mergeCell ref="B66:D66"/>
    <mergeCell ref="A78:A79"/>
    <mergeCell ref="B78:D78"/>
    <mergeCell ref="A77:D77"/>
  </mergeCells>
  <printOptions horizontalCentered="1" verticalCentered="1"/>
  <pageMargins left="0.7" right="0.7" top="1.33" bottom="0.75" header="0.3" footer="0.3"/>
  <pageSetup orientation="landscape" r:id="rId1"/>
  <headerFooter>
    <oddHeader>&amp;LKellen Donohue, Zach Stein
kellend, steinz
May 27, 2009
CSE 326 A
Project 3 - Benchmark Data</oddHeader>
  </headerFooter>
  <rowBreaks count="3" manualBreakCount="3">
    <brk id="30" max="16383" man="1"/>
    <brk id="52" max="16383" man="1"/>
    <brk id="7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J32"/>
  <sheetViews>
    <sheetView tabSelected="1" zoomScaleNormal="100" workbookViewId="0">
      <selection activeCell="D24" sqref="D24"/>
    </sheetView>
  </sheetViews>
  <sheetFormatPr defaultRowHeight="15"/>
  <cols>
    <col min="1" max="1" width="21" customWidth="1"/>
    <col min="2" max="2" width="12.5703125" bestFit="1" customWidth="1"/>
    <col min="3" max="3" width="12.5703125" customWidth="1"/>
    <col min="4" max="4" width="12.5703125" bestFit="1" customWidth="1"/>
    <col min="5" max="5" width="12.5703125" customWidth="1"/>
    <col min="6" max="6" width="12.7109375" customWidth="1"/>
    <col min="7" max="7" width="12.5703125" customWidth="1"/>
    <col min="8" max="8" width="12.42578125" customWidth="1"/>
    <col min="9" max="9" width="12.5703125" customWidth="1"/>
    <col min="10" max="10" width="12.85546875" customWidth="1"/>
  </cols>
  <sheetData>
    <row r="1" spans="1:10">
      <c r="A1" s="18" t="s">
        <v>30</v>
      </c>
      <c r="B1" s="18"/>
      <c r="C1" s="18"/>
      <c r="D1" s="18"/>
      <c r="E1" s="18"/>
      <c r="F1" s="18"/>
      <c r="G1" s="18"/>
      <c r="H1" s="18"/>
      <c r="I1" s="18"/>
      <c r="J1" s="18"/>
    </row>
    <row r="2" spans="1:10">
      <c r="A2" s="4" t="s">
        <v>12</v>
      </c>
      <c r="B2" s="18" t="s">
        <v>13</v>
      </c>
      <c r="C2" s="18"/>
      <c r="D2" s="18" t="s">
        <v>14</v>
      </c>
      <c r="E2" s="18"/>
      <c r="F2" s="18" t="s">
        <v>15</v>
      </c>
      <c r="G2" s="18"/>
      <c r="H2" s="18" t="s">
        <v>17</v>
      </c>
      <c r="I2" s="18"/>
      <c r="J2" s="20" t="s">
        <v>16</v>
      </c>
    </row>
    <row r="3" spans="1:10" s="3" customFormat="1" ht="39" customHeight="1">
      <c r="A3" s="8" t="s">
        <v>1</v>
      </c>
      <c r="B3" s="12" t="s">
        <v>39</v>
      </c>
      <c r="C3" s="13" t="s">
        <v>11</v>
      </c>
      <c r="D3" s="12" t="s">
        <v>39</v>
      </c>
      <c r="E3" s="13" t="s">
        <v>11</v>
      </c>
      <c r="F3" s="12" t="s">
        <v>39</v>
      </c>
      <c r="G3" s="13" t="s">
        <v>11</v>
      </c>
      <c r="H3" s="12" t="s">
        <v>39</v>
      </c>
      <c r="I3" s="13" t="s">
        <v>11</v>
      </c>
      <c r="J3" s="20"/>
    </row>
    <row r="4" spans="1:10">
      <c r="A4" s="9" t="s">
        <v>3</v>
      </c>
      <c r="B4" s="1">
        <f>AVERAGE('Raw Data'!B4:D4)+AVERAGE('Raw Data'!E4:G4)</f>
        <v>224756333.33333331</v>
      </c>
      <c r="C4" s="2">
        <f t="shared" ref="C4:C9" si="0">B4/B$4</f>
        <v>1</v>
      </c>
      <c r="D4" s="1">
        <f>AVERAGE('Raw Data'!B14:D14)+AVERAGE('Raw Data'!E14:G14)</f>
        <v>193791333.33333331</v>
      </c>
      <c r="E4" s="2">
        <f t="shared" ref="E4:E9" si="1">D4/D$4</f>
        <v>1</v>
      </c>
      <c r="F4" s="1">
        <f>AVERAGE('Raw Data'!B24:D24)++AVERAGE('Raw Data'!E24:G24)</f>
        <v>1267546666.6666667</v>
      </c>
      <c r="G4" s="2">
        <f t="shared" ref="G4:G9" si="2">F4/F$4</f>
        <v>1</v>
      </c>
      <c r="H4" s="1">
        <f>AVERAGE('Raw Data'!B34:D34)++AVERAGE('Raw Data'!E34:G34)</f>
        <v>7512476000</v>
      </c>
      <c r="I4" s="2">
        <f t="shared" ref="I4:I9" si="3">H4/H$4</f>
        <v>1</v>
      </c>
      <c r="J4" s="14">
        <f t="shared" ref="J4:J9" si="4">AVERAGE(C4,E4,G4,I4)</f>
        <v>1</v>
      </c>
    </row>
    <row r="5" spans="1:10">
      <c r="A5" s="9" t="s">
        <v>2</v>
      </c>
      <c r="B5" s="1">
        <f>AVERAGE('Raw Data'!B5:D5)+AVERAGE('Raw Data'!E5:G5)</f>
        <v>532123333.33333337</v>
      </c>
      <c r="C5" s="2">
        <f t="shared" si="0"/>
        <v>2.3675565686691815</v>
      </c>
      <c r="D5" s="1">
        <f>AVERAGE('Raw Data'!B15:D15)+AVERAGE('Raw Data'!E15:G15)</f>
        <v>261420666.66666669</v>
      </c>
      <c r="E5" s="2">
        <f t="shared" si="1"/>
        <v>1.3489801745520098</v>
      </c>
      <c r="F5" s="1">
        <f>AVERAGE('Raw Data'!B25:D25)++AVERAGE('Raw Data'!E25:G25)</f>
        <v>3859296666.6666665</v>
      </c>
      <c r="G5" s="2">
        <f t="shared" si="2"/>
        <v>3.0446978940946288</v>
      </c>
      <c r="H5" s="1">
        <f>AVERAGE('Raw Data'!B35:D35)</f>
        <v>11216666666.666666</v>
      </c>
      <c r="I5" s="2">
        <f t="shared" si="3"/>
        <v>1.4930718802518193</v>
      </c>
      <c r="J5" s="14">
        <f t="shared" si="4"/>
        <v>2.0635766293919096</v>
      </c>
    </row>
    <row r="6" spans="1:10">
      <c r="A6" s="9" t="s">
        <v>4</v>
      </c>
      <c r="B6" s="1">
        <f>AVERAGE('Raw Data'!B6:D6)+AVERAGE('Raw Data'!E6:G6)</f>
        <v>308539333.33333331</v>
      </c>
      <c r="C6" s="2">
        <f t="shared" si="0"/>
        <v>1.3727725877950789</v>
      </c>
      <c r="D6" s="1">
        <f>AVERAGE('Raw Data'!B16:D16)+AVERAGE('Raw Data'!E16:G16)</f>
        <v>267251666.66666666</v>
      </c>
      <c r="E6" s="2">
        <f t="shared" si="1"/>
        <v>1.3790692394224717</v>
      </c>
      <c r="F6" s="1">
        <f>AVERAGE('Raw Data'!B26:D26)++AVERAGE('Raw Data'!E26:G26)</f>
        <v>1827263333.3333335</v>
      </c>
      <c r="G6" s="2">
        <f t="shared" si="2"/>
        <v>1.4415748006648013</v>
      </c>
      <c r="H6" s="1">
        <f>AVERAGE('Raw Data'!B36:D36)</f>
        <v>11600000000</v>
      </c>
      <c r="I6" s="2">
        <f t="shared" si="3"/>
        <v>1.5440981109290732</v>
      </c>
      <c r="J6" s="14">
        <f t="shared" si="4"/>
        <v>1.4343786847028561</v>
      </c>
    </row>
    <row r="7" spans="1:10">
      <c r="A7" s="9" t="s">
        <v>5</v>
      </c>
      <c r="B7" s="1">
        <f>AVERAGE('Raw Data'!B7:D7)+AVERAGE('Raw Data'!E7:G7)</f>
        <v>271221666.66666663</v>
      </c>
      <c r="C7" s="2">
        <f t="shared" si="0"/>
        <v>1.2067364805441152</v>
      </c>
      <c r="D7" s="1">
        <f>AVERAGE('Raw Data'!B17:D17)+AVERAGE('Raw Data'!E17:G17)</f>
        <v>237988000</v>
      </c>
      <c r="E7" s="2">
        <f t="shared" si="1"/>
        <v>1.228063174479767</v>
      </c>
      <c r="F7" s="1">
        <f>AVERAGE('Raw Data'!B27:D27)++AVERAGE('Raw Data'!E27:G27)</f>
        <v>1356896666.6666667</v>
      </c>
      <c r="G7" s="2">
        <f t="shared" si="2"/>
        <v>1.0704905013359141</v>
      </c>
      <c r="H7" s="1">
        <f>AVERAGE('Raw Data'!B37:D37)</f>
        <v>6921333333.333333</v>
      </c>
      <c r="I7" s="2">
        <f t="shared" si="3"/>
        <v>0.9213118728543469</v>
      </c>
      <c r="J7" s="14">
        <f t="shared" si="4"/>
        <v>1.1066505073035358</v>
      </c>
    </row>
    <row r="8" spans="1:10">
      <c r="A8" s="9" t="s">
        <v>18</v>
      </c>
      <c r="B8" s="1">
        <f>AVERAGE('Raw Data'!B8:D8)+AVERAGE('Raw Data'!E8:G8)</f>
        <v>357826666.66666669</v>
      </c>
      <c r="C8" s="2">
        <f t="shared" si="0"/>
        <v>1.5920648880491319</v>
      </c>
      <c r="D8" s="1">
        <f>AVERAGE('Raw Data'!B18:D18)+AVERAGE('Raw Data'!E18:G18)</f>
        <v>312653333.33333337</v>
      </c>
      <c r="E8" s="2">
        <f t="shared" si="1"/>
        <v>1.613350442228239</v>
      </c>
      <c r="F8" s="1">
        <f>AVERAGE('Raw Data'!B28:D28)++AVERAGE('Raw Data'!E28:G28)</f>
        <v>1402566666.6666665</v>
      </c>
      <c r="G8" s="2">
        <f t="shared" si="2"/>
        <v>1.1065207329644666</v>
      </c>
      <c r="H8" s="1">
        <f>AVERAGE('Raw Data'!B38:D38)</f>
        <v>9585000000</v>
      </c>
      <c r="I8" s="2">
        <f t="shared" si="3"/>
        <v>1.275877620108204</v>
      </c>
      <c r="J8" s="14">
        <f t="shared" si="4"/>
        <v>1.3969534208375105</v>
      </c>
    </row>
    <row r="9" spans="1:10">
      <c r="A9" s="9" t="s">
        <v>19</v>
      </c>
      <c r="B9" s="1">
        <f>AVERAGE('Raw Data'!B9:D9)+AVERAGE('Raw Data'!E9:G9)</f>
        <v>300960000</v>
      </c>
      <c r="C9" s="2">
        <f t="shared" si="0"/>
        <v>1.3390501417090213</v>
      </c>
      <c r="D9" s="1">
        <f>AVERAGE('Raw Data'!B19:D19)+AVERAGE('Raw Data'!E19:G19)</f>
        <v>291223333.33333337</v>
      </c>
      <c r="E9" s="2">
        <f t="shared" si="1"/>
        <v>1.5027675816255976</v>
      </c>
      <c r="F9" s="1">
        <f>AVERAGE('Raw Data'!B29:D29)++AVERAGE('Raw Data'!E29:G29)</f>
        <v>1198666666.6666667</v>
      </c>
      <c r="G9" s="2">
        <f t="shared" si="2"/>
        <v>0.94565880546146885</v>
      </c>
      <c r="H9" s="1">
        <f>AVERAGE('Raw Data'!B39:D39)</f>
        <v>7581000000</v>
      </c>
      <c r="I9" s="2">
        <f t="shared" si="3"/>
        <v>1.0091213602545952</v>
      </c>
      <c r="J9" s="14">
        <f t="shared" si="4"/>
        <v>1.1991494722626708</v>
      </c>
    </row>
    <row r="11" spans="1:10">
      <c r="A11" s="18" t="s">
        <v>31</v>
      </c>
      <c r="B11" s="18"/>
      <c r="C11" s="18"/>
      <c r="D11" s="18"/>
      <c r="E11" s="18"/>
      <c r="F11" s="18"/>
      <c r="G11" s="18"/>
      <c r="H11" s="18"/>
      <c r="I11" s="18"/>
      <c r="J11" s="18"/>
    </row>
    <row r="12" spans="1:10" ht="15" customHeight="1">
      <c r="A12" s="4" t="s">
        <v>12</v>
      </c>
      <c r="B12" s="18" t="s">
        <v>13</v>
      </c>
      <c r="C12" s="18"/>
      <c r="D12" s="18" t="s">
        <v>14</v>
      </c>
      <c r="E12" s="18"/>
      <c r="F12" s="18" t="s">
        <v>15</v>
      </c>
      <c r="G12" s="18"/>
      <c r="H12" s="18" t="s">
        <v>17</v>
      </c>
      <c r="I12" s="18"/>
      <c r="J12" s="20" t="s">
        <v>16</v>
      </c>
    </row>
    <row r="13" spans="1:10" s="3" customFormat="1" ht="39" customHeight="1">
      <c r="A13" s="8" t="s">
        <v>1</v>
      </c>
      <c r="B13" s="15" t="s">
        <v>35</v>
      </c>
      <c r="C13" s="13" t="s">
        <v>11</v>
      </c>
      <c r="D13" s="15" t="s">
        <v>35</v>
      </c>
      <c r="E13" s="13" t="s">
        <v>11</v>
      </c>
      <c r="F13" s="15" t="s">
        <v>35</v>
      </c>
      <c r="G13" s="13" t="s">
        <v>11</v>
      </c>
      <c r="H13" s="15" t="s">
        <v>35</v>
      </c>
      <c r="I13" s="13" t="s">
        <v>11</v>
      </c>
      <c r="J13" s="20"/>
    </row>
    <row r="14" spans="1:10">
      <c r="A14" s="9" t="s">
        <v>3</v>
      </c>
      <c r="B14" s="11">
        <f>AVERAGE('Raw Data'!B44:D44)</f>
        <v>0.81199999999999994</v>
      </c>
      <c r="C14" s="2">
        <f t="shared" ref="C14:C19" si="5">B14/B$14</f>
        <v>1</v>
      </c>
      <c r="D14" s="11">
        <f>AVERAGE('Raw Data'!B56:D56)</f>
        <v>0.69999999999999984</v>
      </c>
      <c r="E14" s="2">
        <f t="shared" ref="E14:E21" si="6">D14/D$14</f>
        <v>1</v>
      </c>
      <c r="F14" s="11">
        <f>AVERAGE('Raw Data'!$B68:$B68)</f>
        <v>2.456</v>
      </c>
      <c r="G14" s="2">
        <f t="shared" ref="G14:G19" si="7">F14/F$14</f>
        <v>1</v>
      </c>
      <c r="H14" s="11">
        <f>AVERAGE('Raw Data'!$B80:$B80)</f>
        <v>8.5449999999999999</v>
      </c>
      <c r="I14" s="2">
        <f t="shared" ref="I14:I19" si="8">H14/H$14</f>
        <v>1</v>
      </c>
      <c r="J14" s="14">
        <f t="shared" ref="J14:J19" si="9">AVERAGE(C14,E14,G14,I14)</f>
        <v>1</v>
      </c>
    </row>
    <row r="15" spans="1:10">
      <c r="A15" s="9" t="s">
        <v>2</v>
      </c>
      <c r="B15" s="11">
        <f>AVERAGE('Raw Data'!B45:D45)</f>
        <v>1.9213333333333331</v>
      </c>
      <c r="C15" s="2">
        <f t="shared" si="5"/>
        <v>2.3661740558292284</v>
      </c>
      <c r="D15" s="11">
        <f>AVERAGE('Raw Data'!B57:D57)</f>
        <v>1.4936666666666667</v>
      </c>
      <c r="E15" s="2">
        <f t="shared" si="6"/>
        <v>2.1338095238095245</v>
      </c>
      <c r="F15" s="11">
        <f>AVERAGE('Raw Data'!$B69:$B69)</f>
        <v>6.9640000000000004</v>
      </c>
      <c r="G15" s="2">
        <f t="shared" si="7"/>
        <v>2.8355048859934855</v>
      </c>
      <c r="H15" s="11">
        <f>AVERAGE('Raw Data'!$B81:$B81)</f>
        <v>14.773</v>
      </c>
      <c r="I15" s="2">
        <f t="shared" si="8"/>
        <v>1.7288472791105909</v>
      </c>
      <c r="J15" s="14">
        <f t="shared" si="9"/>
        <v>2.2660839361857072</v>
      </c>
    </row>
    <row r="16" spans="1:10">
      <c r="A16" s="9" t="s">
        <v>4</v>
      </c>
      <c r="B16" s="11">
        <f>AVERAGE('Raw Data'!B46:D46)</f>
        <v>0.97866666666666668</v>
      </c>
      <c r="C16" s="2">
        <f t="shared" si="5"/>
        <v>1.2052545155993433</v>
      </c>
      <c r="D16" s="11">
        <f>AVERAGE('Raw Data'!B58:D58)</f>
        <v>0.8866666666666666</v>
      </c>
      <c r="E16" s="2">
        <f t="shared" si="6"/>
        <v>1.2666666666666668</v>
      </c>
      <c r="F16" s="11">
        <f>AVERAGE('Raw Data'!$B70:$B70)</f>
        <v>3.1480000000000001</v>
      </c>
      <c r="G16" s="2">
        <f t="shared" si="7"/>
        <v>1.2817589576547233</v>
      </c>
      <c r="H16" s="11">
        <f>AVERAGE('Raw Data'!$B82:$B82)</f>
        <v>12.449</v>
      </c>
      <c r="I16" s="2">
        <f t="shared" si="8"/>
        <v>1.4568753657109421</v>
      </c>
      <c r="J16" s="14">
        <f t="shared" si="9"/>
        <v>1.3026388764079191</v>
      </c>
    </row>
    <row r="17" spans="1:10">
      <c r="A17" s="9" t="s">
        <v>5</v>
      </c>
      <c r="B17" s="11">
        <f>AVERAGE('Raw Data'!B47:D47)</f>
        <v>0.9946666666666667</v>
      </c>
      <c r="C17" s="2">
        <f t="shared" si="5"/>
        <v>1.2249589490968802</v>
      </c>
      <c r="D17" s="11">
        <f>AVERAGE('Raw Data'!B59:D59)</f>
        <v>0.96666666666666667</v>
      </c>
      <c r="E17" s="2">
        <f t="shared" si="6"/>
        <v>1.3809523809523814</v>
      </c>
      <c r="F17" s="11">
        <f>AVERAGE('Raw Data'!$B71:$B71)</f>
        <v>2.8679999999999999</v>
      </c>
      <c r="G17" s="2">
        <f t="shared" si="7"/>
        <v>1.1677524429967427</v>
      </c>
      <c r="H17" s="11">
        <f>AVERAGE('Raw Data'!$B83:$B83)</f>
        <v>8.3889999999999993</v>
      </c>
      <c r="I17" s="2">
        <f t="shared" si="8"/>
        <v>0.98174370977179626</v>
      </c>
      <c r="J17" s="14">
        <f t="shared" si="9"/>
        <v>1.18885187070445</v>
      </c>
    </row>
    <row r="18" spans="1:10">
      <c r="A18" s="9" t="s">
        <v>18</v>
      </c>
      <c r="B18" s="11">
        <f>AVERAGE('Raw Data'!B48:D48)</f>
        <v>1.0466666666666666</v>
      </c>
      <c r="C18" s="2">
        <f t="shared" si="5"/>
        <v>1.2889983579638753</v>
      </c>
      <c r="D18" s="11">
        <f>AVERAGE('Raw Data'!B60:D60)</f>
        <v>0.89599999999999991</v>
      </c>
      <c r="E18" s="2">
        <f t="shared" si="6"/>
        <v>1.2800000000000002</v>
      </c>
      <c r="F18" s="11">
        <f>AVERAGE('Raw Data'!$B72:$B72)</f>
        <v>3.1120000000000001</v>
      </c>
      <c r="G18" s="2">
        <f t="shared" si="7"/>
        <v>1.2671009771986972</v>
      </c>
      <c r="H18" s="11">
        <f>AVERAGE('Raw Data'!$B84:$B84)</f>
        <v>13.125</v>
      </c>
      <c r="I18" s="2">
        <f t="shared" si="8"/>
        <v>1.5359859566998244</v>
      </c>
      <c r="J18" s="14">
        <f t="shared" si="9"/>
        <v>1.3430213229655994</v>
      </c>
    </row>
    <row r="19" spans="1:10">
      <c r="A19" s="9" t="s">
        <v>19</v>
      </c>
      <c r="B19" s="11">
        <f>AVERAGE('Raw Data'!B49:D49)</f>
        <v>0.93333333333333324</v>
      </c>
      <c r="C19" s="2">
        <f t="shared" si="5"/>
        <v>1.1494252873563218</v>
      </c>
      <c r="D19" s="11">
        <f>AVERAGE('Raw Data'!B61:D61)</f>
        <v>0.94666666666666666</v>
      </c>
      <c r="E19" s="2">
        <f t="shared" si="6"/>
        <v>1.3523809523809527</v>
      </c>
      <c r="F19" s="11">
        <f>AVERAGE('Raw Data'!$B73:$B73)</f>
        <v>2.6080000000000001</v>
      </c>
      <c r="G19" s="2">
        <f t="shared" si="7"/>
        <v>1.0618892508143323</v>
      </c>
      <c r="H19" s="11">
        <f>AVERAGE('Raw Data'!$B85:$B85)</f>
        <v>10.553000000000001</v>
      </c>
      <c r="I19" s="2">
        <f t="shared" si="8"/>
        <v>1.2349912229373905</v>
      </c>
      <c r="J19" s="14">
        <f t="shared" si="9"/>
        <v>1.1996716783722494</v>
      </c>
    </row>
    <row r="20" spans="1:10">
      <c r="A20" s="9" t="s">
        <v>32</v>
      </c>
      <c r="B20" s="11">
        <f>AVERAGE('Raw Data'!B50:D50)</f>
        <v>0.58133333333333326</v>
      </c>
      <c r="C20" s="2">
        <f t="shared" ref="C20:C21" si="10">B20/B$14</f>
        <v>0.71592775041050893</v>
      </c>
      <c r="D20" s="11">
        <f>AVERAGE('Raw Data'!B62:D62)</f>
        <v>0.28533333333333338</v>
      </c>
      <c r="E20" s="2">
        <f t="shared" si="6"/>
        <v>0.40761904761904777</v>
      </c>
      <c r="F20" s="11">
        <f>AVERAGE('Raw Data'!$B74:$B74)</f>
        <v>10.209</v>
      </c>
      <c r="G20" s="2">
        <f t="shared" ref="G20:G21" si="11">F20/F$14</f>
        <v>4.1567589576547235</v>
      </c>
      <c r="H20" s="11">
        <f>AVERAGE('Raw Data'!$B86:$B86)</f>
        <v>44.347000000000001</v>
      </c>
      <c r="I20" s="2">
        <f t="shared" ref="I20:I21" si="12">H20/H$14</f>
        <v>5.1898186073727324</v>
      </c>
      <c r="J20" s="14">
        <f t="shared" ref="J20:J21" si="13">AVERAGE(C20,E20,G20,I20)</f>
        <v>2.6175310907642531</v>
      </c>
    </row>
    <row r="21" spans="1:10">
      <c r="A21" s="9" t="s">
        <v>33</v>
      </c>
      <c r="B21" s="11">
        <f>AVERAGE('Raw Data'!B51:D51)</f>
        <v>0.24733333333333332</v>
      </c>
      <c r="C21" s="2">
        <f t="shared" si="10"/>
        <v>0.3045977011494253</v>
      </c>
      <c r="D21" s="11">
        <f>AVERAGE('Raw Data'!B63:D63)</f>
        <v>0.16133333333333333</v>
      </c>
      <c r="E21" s="2">
        <f t="shared" si="6"/>
        <v>0.23047619047619053</v>
      </c>
      <c r="F21" s="11">
        <f>AVERAGE('Raw Data'!$B75:$B75)</f>
        <v>2.544</v>
      </c>
      <c r="G21" s="2">
        <f t="shared" si="11"/>
        <v>1.0358306188925082</v>
      </c>
      <c r="H21" s="11">
        <f>AVERAGE('Raw Data'!$B87:$B87)</f>
        <v>20.925000000000001</v>
      </c>
      <c r="I21" s="2">
        <f t="shared" si="12"/>
        <v>2.4488004681100057</v>
      </c>
      <c r="J21" s="14">
        <f t="shared" si="13"/>
        <v>1.0049262446570324</v>
      </c>
    </row>
    <row r="23" spans="1:10">
      <c r="A23" s="18" t="s">
        <v>34</v>
      </c>
      <c r="B23" s="18"/>
      <c r="C23" s="18"/>
      <c r="D23" s="18"/>
    </row>
    <row r="24" spans="1:10" ht="15" customHeight="1">
      <c r="A24" s="8" t="s">
        <v>1</v>
      </c>
      <c r="B24" s="13" t="s">
        <v>36</v>
      </c>
      <c r="C24" s="13" t="s">
        <v>37</v>
      </c>
      <c r="D24" s="19" t="s">
        <v>40</v>
      </c>
    </row>
    <row r="25" spans="1:10">
      <c r="A25" s="9" t="s">
        <v>3</v>
      </c>
      <c r="B25" s="2">
        <f>J4</f>
        <v>1</v>
      </c>
      <c r="C25" s="2">
        <f>J14</f>
        <v>1</v>
      </c>
      <c r="D25" s="14">
        <f>AVERAGE(C25,B25)</f>
        <v>1</v>
      </c>
    </row>
    <row r="26" spans="1:10">
      <c r="A26" s="9" t="s">
        <v>2</v>
      </c>
      <c r="B26" s="2">
        <f t="shared" ref="B26:B30" si="14">J5</f>
        <v>2.0635766293919096</v>
      </c>
      <c r="C26" s="2">
        <f t="shared" ref="C26:C32" si="15">J15</f>
        <v>2.2660839361857072</v>
      </c>
      <c r="D26" s="14">
        <f>AVERAGE(C26,B26)</f>
        <v>2.1648302827888086</v>
      </c>
    </row>
    <row r="27" spans="1:10">
      <c r="A27" s="9" t="s">
        <v>4</v>
      </c>
      <c r="B27" s="2">
        <f t="shared" si="14"/>
        <v>1.4343786847028561</v>
      </c>
      <c r="C27" s="2">
        <f t="shared" si="15"/>
        <v>1.3026388764079191</v>
      </c>
      <c r="D27" s="14">
        <f>AVERAGE(C27,B27)</f>
        <v>1.3685087805553877</v>
      </c>
    </row>
    <row r="28" spans="1:10">
      <c r="A28" s="9" t="s">
        <v>5</v>
      </c>
      <c r="B28" s="2">
        <f t="shared" si="14"/>
        <v>1.1066505073035358</v>
      </c>
      <c r="C28" s="2">
        <f t="shared" si="15"/>
        <v>1.18885187070445</v>
      </c>
      <c r="D28" s="14">
        <f>AVERAGE(C28,B28)</f>
        <v>1.1477511890039929</v>
      </c>
    </row>
    <row r="29" spans="1:10">
      <c r="A29" s="9" t="s">
        <v>18</v>
      </c>
      <c r="B29" s="2">
        <f t="shared" si="14"/>
        <v>1.3969534208375105</v>
      </c>
      <c r="C29" s="2">
        <f t="shared" si="15"/>
        <v>1.3430213229655994</v>
      </c>
      <c r="D29" s="14">
        <f>AVERAGE(C29,B29)</f>
        <v>1.369987371901555</v>
      </c>
    </row>
    <row r="30" spans="1:10">
      <c r="A30" s="9" t="s">
        <v>19</v>
      </c>
      <c r="B30" s="2">
        <f t="shared" si="14"/>
        <v>1.1991494722626708</v>
      </c>
      <c r="C30" s="2">
        <f t="shared" si="15"/>
        <v>1.1996716783722494</v>
      </c>
      <c r="D30" s="14">
        <f>AVERAGE(C30,B30)</f>
        <v>1.1994105753174602</v>
      </c>
    </row>
    <row r="31" spans="1:10">
      <c r="A31" s="9" t="s">
        <v>32</v>
      </c>
      <c r="B31" s="2" t="s">
        <v>38</v>
      </c>
      <c r="C31" s="2">
        <f t="shared" si="15"/>
        <v>2.6175310907642531</v>
      </c>
      <c r="D31" s="14">
        <f>AVERAGE(C31,B31)</f>
        <v>2.6175310907642531</v>
      </c>
    </row>
    <row r="32" spans="1:10">
      <c r="A32" s="9" t="s">
        <v>33</v>
      </c>
      <c r="B32" s="2" t="s">
        <v>38</v>
      </c>
      <c r="C32" s="2">
        <f t="shared" si="15"/>
        <v>1.0049262446570324</v>
      </c>
      <c r="D32" s="14">
        <f>AVERAGE(C32,B32)</f>
        <v>1.0049262446570324</v>
      </c>
    </row>
  </sheetData>
  <mergeCells count="13">
    <mergeCell ref="H2:I2"/>
    <mergeCell ref="J2:J3"/>
    <mergeCell ref="A1:J1"/>
    <mergeCell ref="B2:C2"/>
    <mergeCell ref="D2:E2"/>
    <mergeCell ref="F2:G2"/>
    <mergeCell ref="A23:D23"/>
    <mergeCell ref="A11:J11"/>
    <mergeCell ref="B12:C12"/>
    <mergeCell ref="D12:E12"/>
    <mergeCell ref="F12:G12"/>
    <mergeCell ref="H12:I12"/>
    <mergeCell ref="J12:J13"/>
  </mergeCells>
  <conditionalFormatting sqref="J4:J9 J14:J21 D25:D32">
    <cfRule type="dataBar" priority="32">
      <dataBar>
        <cfvo type="min" val="0"/>
        <cfvo type="max" val="0"/>
        <color rgb="FF008AEF"/>
      </dataBar>
    </cfRule>
  </conditionalFormatting>
  <conditionalFormatting sqref="C4:C9">
    <cfRule type="dataBar" priority="30">
      <dataBar>
        <cfvo type="min" val="0"/>
        <cfvo type="max" val="0"/>
        <color rgb="FF008AEF"/>
      </dataBar>
    </cfRule>
  </conditionalFormatting>
  <conditionalFormatting sqref="C14:C21">
    <cfRule type="dataBar" priority="29">
      <dataBar>
        <cfvo type="min" val="0"/>
        <cfvo type="max" val="0"/>
        <color rgb="FF008AEF"/>
      </dataBar>
    </cfRule>
  </conditionalFormatting>
  <conditionalFormatting sqref="E4:E9">
    <cfRule type="dataBar" priority="27">
      <dataBar>
        <cfvo type="min" val="0"/>
        <cfvo type="max" val="0"/>
        <color rgb="FF008AEF"/>
      </dataBar>
    </cfRule>
  </conditionalFormatting>
  <conditionalFormatting sqref="G4:G9">
    <cfRule type="dataBar" priority="24">
      <dataBar>
        <cfvo type="min" val="0"/>
        <cfvo type="max" val="0"/>
        <color rgb="FF008AEF"/>
      </dataBar>
    </cfRule>
  </conditionalFormatting>
  <conditionalFormatting sqref="I4:I9">
    <cfRule type="dataBar" priority="21">
      <dataBar>
        <cfvo type="min" val="0"/>
        <cfvo type="max" val="0"/>
        <color rgb="FF008AEF"/>
      </dataBar>
    </cfRule>
  </conditionalFormatting>
  <conditionalFormatting sqref="J4:J9">
    <cfRule type="dataBar" priority="18">
      <dataBar>
        <cfvo type="min" val="0"/>
        <cfvo type="max" val="0"/>
        <color rgb="FF008AEF"/>
      </dataBar>
    </cfRule>
  </conditionalFormatting>
  <conditionalFormatting sqref="E14:E21">
    <cfRule type="dataBar" priority="13">
      <dataBar>
        <cfvo type="min" val="0"/>
        <cfvo type="max" val="0"/>
        <color rgb="FF008AEF"/>
      </dataBar>
    </cfRule>
  </conditionalFormatting>
  <conditionalFormatting sqref="G14:G21">
    <cfRule type="dataBar" priority="10">
      <dataBar>
        <cfvo type="min" val="0"/>
        <cfvo type="max" val="0"/>
        <color rgb="FF008AEF"/>
      </dataBar>
    </cfRule>
  </conditionalFormatting>
  <conditionalFormatting sqref="I14:I21">
    <cfRule type="dataBar" priority="7">
      <dataBar>
        <cfvo type="min" val="0"/>
        <cfvo type="max" val="0"/>
        <color rgb="FF008AEF"/>
      </dataBar>
    </cfRule>
  </conditionalFormatting>
  <conditionalFormatting sqref="J14:J21">
    <cfRule type="dataBar" priority="4">
      <dataBar>
        <cfvo type="min" val="0"/>
        <cfvo type="max" val="0"/>
        <color rgb="FF008AEF"/>
      </dataBar>
    </cfRule>
  </conditionalFormatting>
  <conditionalFormatting sqref="C33:C1048576 C24 C1:C22 I1:I23 G1:G23 E1:E23 G25:G1048576 I25:I1048576 E25:E1048576">
    <cfRule type="dataBar" priority="36">
      <dataBar>
        <cfvo type="min" val="0"/>
        <cfvo type="max" val="0"/>
        <color rgb="FF008AEF"/>
      </dataBar>
    </cfRule>
  </conditionalFormatting>
  <printOptions horizontalCentered="1" verticalCentered="1"/>
  <pageMargins left="0.7" right="0.7" top="0.75" bottom="0.75" header="0.3" footer="0.3"/>
  <pageSetup scale="91" orientation="landscape" r:id="rId1"/>
  <headerFooter>
    <oddHeader>&amp;LKellen Donohue, Zach Stein
kellend, steinz
May 27, 2009
CSE 326 A
Project 3 - Benchmark Data</oddHeader>
  </headerFooter>
  <rowBreaks count="1" manualBreakCount="1">
    <brk id="22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activeCell="H1" sqref="C1:H1"/>
    </sheetView>
  </sheetViews>
  <sheetFormatPr defaultRowHeight="15"/>
  <sheetData>
    <row r="1" spans="1:8">
      <c r="A1" t="s">
        <v>8</v>
      </c>
      <c r="B1" t="s">
        <v>9</v>
      </c>
      <c r="C1">
        <v>12324566684</v>
      </c>
      <c r="D1">
        <v>11216530935</v>
      </c>
      <c r="E1">
        <v>11264351973</v>
      </c>
      <c r="F1">
        <v>27075567</v>
      </c>
      <c r="G1">
        <v>12450278</v>
      </c>
      <c r="H1">
        <v>15304328</v>
      </c>
    </row>
    <row r="2" spans="1:8">
      <c r="A2" t="s">
        <v>10</v>
      </c>
      <c r="B2" t="s">
        <v>9</v>
      </c>
    </row>
    <row r="3" spans="1:8">
      <c r="A3" t="s">
        <v>8</v>
      </c>
      <c r="B3" t="s">
        <v>9</v>
      </c>
    </row>
    <row r="4" spans="1:8">
      <c r="A4" t="s">
        <v>10</v>
      </c>
      <c r="B4" t="s">
        <v>9</v>
      </c>
    </row>
    <row r="5" spans="1:8">
      <c r="A5" t="s">
        <v>8</v>
      </c>
      <c r="B5" t="s">
        <v>9</v>
      </c>
    </row>
    <row r="6" spans="1:8">
      <c r="A6" t="s">
        <v>10</v>
      </c>
      <c r="B6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Averaged Data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Kellen</dc:creator>
  <cp:lastModifiedBy>Kellen</cp:lastModifiedBy>
  <cp:lastPrinted>2009-06-04T05:22:47Z</cp:lastPrinted>
  <dcterms:created xsi:type="dcterms:W3CDTF">2009-06-01T22:47:26Z</dcterms:created>
  <dcterms:modified xsi:type="dcterms:W3CDTF">2009-06-04T05:34:34Z</dcterms:modified>
</cp:coreProperties>
</file>