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slicers/slicer2.xml" ContentType="application/vnd.ms-excel.slicer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3.xml" ContentType="application/vnd.ms-excel.slicer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slicers/slicer4.xml" ContentType="application/vnd.ms-excel.slicer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slicers/slicer5.xml" ContentType="application/vnd.ms-excel.slicer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hidePivotFieldList="1" defaultThemeVersion="124226"/>
  <bookViews>
    <workbookView xWindow="240" yWindow="135" windowWidth="17235" windowHeight="5190" tabRatio="1000"/>
  </bookViews>
  <sheets>
    <sheet name="Capa" sheetId="1" r:id="rId1"/>
    <sheet name="Opções" sheetId="22" r:id="rId2"/>
    <sheet name="Entrada URA" sheetId="8" r:id="rId3"/>
    <sheet name="Menu Código de Acesso" sheetId="18" r:id="rId4"/>
    <sheet name="Menu Motivo do Contato" sheetId="21" r:id="rId5"/>
    <sheet name="Menu Motivo do Contato Exceç" sheetId="19" r:id="rId6"/>
    <sheet name="Menu principal" sheetId="20" r:id="rId7"/>
    <sheet name="B_Entrada_URA" sheetId="3" r:id="rId8"/>
    <sheet name="B_Menu_Código_Acesso" sheetId="9" r:id="rId9"/>
    <sheet name="B_Menu_Motivo_Contato" sheetId="4" r:id="rId10"/>
    <sheet name="B_Menu_Motivo_Contato_(Exceção)" sheetId="6" r:id="rId11"/>
    <sheet name="B_Menu_Principal" sheetId="5" r:id="rId12"/>
  </sheets>
  <definedNames>
    <definedName name="_xlnm._FilterDatabase" localSheetId="10" hidden="1">'B_Menu_Motivo_Contato_(Exceção)'!$B$1:$M$292</definedName>
    <definedName name="SegmentaçãodeDados_Data">#N/A</definedName>
    <definedName name="SegmentaçãodeDados_Data1">#N/A</definedName>
    <definedName name="SegmentaçãodeDados_Data11">#N/A</definedName>
    <definedName name="SegmentaçãodeDados_Data2">#N/A</definedName>
    <definedName name="SegmentaçãodeDados_Data3">#N/A</definedName>
    <definedName name="SegmentaçãodeDados_Hora">#N/A</definedName>
    <definedName name="SegmentaçãodeDados_Hora1">#N/A</definedName>
    <definedName name="SegmentaçãodeDados_Hora11">#N/A</definedName>
    <definedName name="SegmentaçãodeDados_Hora2">#N/A</definedName>
    <definedName name="SegmentaçãodeDados_Hora3">#N/A</definedName>
  </definedNames>
  <calcPr calcId="144525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</pivotCaches>
  <extLst>
    <ext xmlns:x14="http://schemas.microsoft.com/office/spreadsheetml/2009/9/main" uri="{BBE1A952-AA13-448e-AADC-164F8A28A991}">
      <x14:slicerCaches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K4" i="22" l="1"/>
  <c r="M8" i="22" l="1"/>
  <c r="M9" i="22"/>
  <c r="M10" i="22"/>
  <c r="M11" i="22"/>
  <c r="M12" i="22"/>
  <c r="M7" i="22"/>
  <c r="N11" i="22" l="1"/>
  <c r="O11" i="22"/>
  <c r="P11" i="22"/>
  <c r="Q11" i="22"/>
  <c r="R11" i="22"/>
  <c r="S11" i="22"/>
  <c r="T11" i="22"/>
  <c r="U11" i="22"/>
  <c r="V11" i="22"/>
  <c r="N12" i="22"/>
  <c r="O12" i="22"/>
  <c r="P12" i="22"/>
  <c r="Q12" i="22"/>
  <c r="R12" i="22"/>
  <c r="S12" i="22"/>
  <c r="T12" i="22"/>
  <c r="U12" i="22"/>
  <c r="V12" i="22"/>
  <c r="D11" i="22"/>
  <c r="E11" i="22"/>
  <c r="F11" i="22"/>
  <c r="G11" i="22"/>
  <c r="H11" i="22"/>
  <c r="I11" i="22"/>
  <c r="J11" i="22"/>
  <c r="K11" i="22"/>
  <c r="D12" i="22"/>
  <c r="E12" i="22"/>
  <c r="F12" i="22"/>
  <c r="G12" i="22"/>
  <c r="H12" i="22"/>
  <c r="I12" i="22"/>
  <c r="J12" i="22"/>
  <c r="K12" i="22"/>
  <c r="E10" i="22"/>
  <c r="N8" i="22"/>
  <c r="O8" i="22"/>
  <c r="P8" i="22"/>
  <c r="Q8" i="22"/>
  <c r="R8" i="22"/>
  <c r="S8" i="22"/>
  <c r="T8" i="22"/>
  <c r="U8" i="22"/>
  <c r="V8" i="22"/>
  <c r="N9" i="22"/>
  <c r="O9" i="22"/>
  <c r="P9" i="22"/>
  <c r="Q9" i="22"/>
  <c r="R9" i="22"/>
  <c r="S9" i="22"/>
  <c r="T9" i="22"/>
  <c r="U9" i="22"/>
  <c r="V9" i="22"/>
  <c r="N10" i="22"/>
  <c r="O10" i="22"/>
  <c r="P10" i="22"/>
  <c r="Q10" i="22"/>
  <c r="R10" i="22"/>
  <c r="S10" i="22"/>
  <c r="T10" i="22"/>
  <c r="U10" i="22"/>
  <c r="V10" i="22"/>
  <c r="V7" i="22"/>
  <c r="U7" i="22"/>
  <c r="T7" i="22"/>
  <c r="S7" i="22"/>
  <c r="R7" i="22"/>
  <c r="Q7" i="22"/>
  <c r="P7" i="22"/>
  <c r="O7" i="22"/>
  <c r="N7" i="22"/>
  <c r="E8" i="22"/>
  <c r="F8" i="22"/>
  <c r="G8" i="22"/>
  <c r="H8" i="22"/>
  <c r="I8" i="22"/>
  <c r="J8" i="22"/>
  <c r="K8" i="22"/>
  <c r="E9" i="22"/>
  <c r="F9" i="22"/>
  <c r="G9" i="22"/>
  <c r="H9" i="22"/>
  <c r="I9" i="22"/>
  <c r="J9" i="22"/>
  <c r="K9" i="22"/>
  <c r="F10" i="22"/>
  <c r="G10" i="22"/>
  <c r="H10" i="22"/>
  <c r="I10" i="22"/>
  <c r="J10" i="22"/>
  <c r="K10" i="22"/>
  <c r="K7" i="22"/>
  <c r="J7" i="22"/>
  <c r="I7" i="22"/>
  <c r="H7" i="22"/>
  <c r="G7" i="22"/>
  <c r="F7" i="22"/>
  <c r="E7" i="22"/>
  <c r="D8" i="22"/>
  <c r="D9" i="22"/>
  <c r="D10" i="22"/>
  <c r="D7" i="22"/>
  <c r="I4" i="21"/>
  <c r="H4" i="21"/>
  <c r="G4" i="21"/>
  <c r="F4" i="21"/>
  <c r="E4" i="21"/>
  <c r="D4" i="21"/>
  <c r="C4" i="21"/>
  <c r="O4" i="22" l="1"/>
  <c r="S4" i="22"/>
  <c r="U4" i="22"/>
  <c r="Q4" i="22"/>
  <c r="N4" i="22"/>
  <c r="R4" i="22"/>
  <c r="V4" i="22"/>
  <c r="P4" i="22"/>
  <c r="T4" i="22"/>
  <c r="I4" i="22"/>
  <c r="D4" i="22"/>
  <c r="G4" i="22"/>
  <c r="E4" i="22"/>
  <c r="H4" i="22"/>
  <c r="J4" i="22"/>
  <c r="F4" i="22"/>
  <c r="I4" i="20"/>
  <c r="H4" i="20"/>
  <c r="G4" i="20"/>
  <c r="F4" i="20"/>
  <c r="E4" i="20"/>
  <c r="D4" i="20"/>
  <c r="C4" i="20"/>
  <c r="D4" i="19"/>
  <c r="E4" i="19"/>
  <c r="F4" i="19"/>
  <c r="G4" i="19"/>
  <c r="H4" i="19"/>
  <c r="I4" i="19"/>
  <c r="C4" i="19"/>
  <c r="P9" i="1" l="1"/>
  <c r="P10" i="1"/>
  <c r="P11" i="1"/>
  <c r="P12" i="1"/>
  <c r="P13" i="1"/>
  <c r="P14" i="1"/>
  <c r="P8" i="1"/>
  <c r="O9" i="1"/>
  <c r="O10" i="1"/>
  <c r="O11" i="1"/>
  <c r="O12" i="1"/>
  <c r="O13" i="1"/>
  <c r="O14" i="1"/>
  <c r="O8" i="1"/>
  <c r="J9" i="1"/>
  <c r="J10" i="1"/>
  <c r="J11" i="1"/>
  <c r="J12" i="1"/>
  <c r="J13" i="1"/>
  <c r="J14" i="1"/>
  <c r="J8" i="1"/>
  <c r="M9" i="1"/>
  <c r="M10" i="1"/>
  <c r="M11" i="1"/>
  <c r="M12" i="1"/>
  <c r="M13" i="1"/>
  <c r="M14" i="1"/>
  <c r="M8" i="1"/>
  <c r="K9" i="1"/>
  <c r="K10" i="1"/>
  <c r="K11" i="1"/>
  <c r="K12" i="1"/>
  <c r="K13" i="1"/>
  <c r="K14" i="1"/>
  <c r="K8" i="1"/>
  <c r="D4" i="18"/>
  <c r="E4" i="18"/>
  <c r="F4" i="18"/>
  <c r="G4" i="18"/>
  <c r="C4" i="18"/>
  <c r="L11" i="1" l="1"/>
  <c r="Q11" i="1"/>
  <c r="N14" i="1"/>
  <c r="L10" i="1"/>
  <c r="N10" i="1"/>
  <c r="L14" i="1"/>
  <c r="L13" i="1"/>
  <c r="L9" i="1"/>
  <c r="N12" i="1"/>
  <c r="O6" i="1"/>
  <c r="J6" i="1"/>
  <c r="Q13" i="1"/>
  <c r="Q9" i="1"/>
  <c r="L12" i="1"/>
  <c r="M6" i="1"/>
  <c r="N6" i="1" s="1"/>
  <c r="N8" i="1"/>
  <c r="N11" i="1"/>
  <c r="Q12" i="1"/>
  <c r="K6" i="1"/>
  <c r="L6" i="1" s="1"/>
  <c r="L8" i="1"/>
  <c r="P6" i="1"/>
  <c r="Q8" i="1"/>
  <c r="N13" i="1"/>
  <c r="N9" i="1"/>
  <c r="Q14" i="1"/>
  <c r="Q10" i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8" i="1"/>
  <c r="Q6" i="1" l="1"/>
  <c r="C8" i="1"/>
  <c r="C6" i="1" s="1"/>
  <c r="B6" i="1"/>
  <c r="E13" i="1"/>
  <c r="F13" i="1" s="1"/>
  <c r="D13" i="1"/>
  <c r="E9" i="1"/>
  <c r="F9" i="1" s="1"/>
  <c r="D9" i="1"/>
  <c r="E12" i="1"/>
  <c r="F12" i="1" s="1"/>
  <c r="D12" i="1"/>
  <c r="E8" i="1"/>
  <c r="G8" i="1" s="1"/>
  <c r="E11" i="1"/>
  <c r="F11" i="1" s="1"/>
  <c r="D11" i="1"/>
  <c r="E14" i="1"/>
  <c r="F14" i="1" s="1"/>
  <c r="D14" i="1"/>
  <c r="E10" i="1"/>
  <c r="F10" i="1" s="1"/>
  <c r="D10" i="1"/>
  <c r="F4" i="8"/>
  <c r="G6" i="8" s="1"/>
  <c r="E4" i="8"/>
  <c r="D4" i="8"/>
  <c r="C4" i="8"/>
  <c r="D8" i="1" l="1"/>
  <c r="H8" i="1"/>
  <c r="F8" i="1"/>
  <c r="E6" i="1"/>
  <c r="F6" i="1" s="1"/>
  <c r="D6" i="1"/>
  <c r="G9" i="1"/>
  <c r="H9" i="1" s="1"/>
  <c r="G12" i="1"/>
  <c r="H12" i="1" s="1"/>
  <c r="G13" i="1"/>
  <c r="H13" i="1" s="1"/>
  <c r="G14" i="1"/>
  <c r="H14" i="1" s="1"/>
  <c r="G10" i="1"/>
  <c r="H10" i="1" s="1"/>
  <c r="G11" i="1"/>
  <c r="H11" i="1" s="1"/>
  <c r="G7" i="8"/>
  <c r="G11" i="8"/>
  <c r="G15" i="8"/>
  <c r="G19" i="8"/>
  <c r="G23" i="8"/>
  <c r="G27" i="8"/>
  <c r="G13" i="8"/>
  <c r="G14" i="8"/>
  <c r="G8" i="8"/>
  <c r="G12" i="8"/>
  <c r="G16" i="8"/>
  <c r="G20" i="8"/>
  <c r="G24" i="8"/>
  <c r="G28" i="8"/>
  <c r="G9" i="8"/>
  <c r="G17" i="8"/>
  <c r="G21" i="8"/>
  <c r="G25" i="8"/>
  <c r="G29" i="8"/>
  <c r="G10" i="8"/>
  <c r="G18" i="8"/>
  <c r="G22" i="8"/>
  <c r="G26" i="8"/>
  <c r="G30" i="8"/>
  <c r="G6" i="1" l="1"/>
  <c r="H6" i="1" s="1"/>
</calcChain>
</file>

<file path=xl/sharedStrings.xml><?xml version="1.0" encoding="utf-8"?>
<sst xmlns="http://schemas.openxmlformats.org/spreadsheetml/2006/main" count="2095" uniqueCount="82">
  <si>
    <t>Hora</t>
  </si>
  <si>
    <t>Entrada na URA</t>
  </si>
  <si>
    <t>Excedeu Tentativas na URA</t>
  </si>
  <si>
    <t>Transferencia da URA</t>
  </si>
  <si>
    <t>Abandono na URA</t>
  </si>
  <si>
    <t>Abandono</t>
  </si>
  <si>
    <t>Entrada</t>
  </si>
  <si>
    <t>Opção 1 - Pagamentos</t>
  </si>
  <si>
    <t>Opção 2 - Recebimentos</t>
  </si>
  <si>
    <t>Opção 3 - Retirada</t>
  </si>
  <si>
    <t>Opção 4 - Conta</t>
  </si>
  <si>
    <t>Opção 5 - Cancelamento</t>
  </si>
  <si>
    <t>Excedeu Tentativas</t>
  </si>
  <si>
    <t>Opção 0 - ATH</t>
  </si>
  <si>
    <t>Excedeu tentativas informa cod acesso 7s</t>
  </si>
  <si>
    <t>Informa cod acesso 7s</t>
  </si>
  <si>
    <t>Data</t>
  </si>
  <si>
    <t> </t>
  </si>
  <si>
    <t>(vazio)</t>
  </si>
  <si>
    <t xml:space="preserve"> Entrada na URA</t>
  </si>
  <si>
    <t xml:space="preserve"> Excedeu Tentativas na URA</t>
  </si>
  <si>
    <t xml:space="preserve"> Abandono na URA</t>
  </si>
  <si>
    <t>Intervalo</t>
  </si>
  <si>
    <t xml:space="preserve">Transferencia da URA </t>
  </si>
  <si>
    <t>Rótulos de Linha</t>
  </si>
  <si>
    <t xml:space="preserve"> Abandono</t>
  </si>
  <si>
    <t xml:space="preserve"> Entrada</t>
  </si>
  <si>
    <t xml:space="preserve"> 4 - Conta</t>
  </si>
  <si>
    <t xml:space="preserve"> Excedeu Tentativas</t>
  </si>
  <si>
    <t>1 - Pagamentos</t>
  </si>
  <si>
    <t>2 - Recebimentos</t>
  </si>
  <si>
    <t>3 - Retirada</t>
  </si>
  <si>
    <t>5 - Cancelamento</t>
  </si>
  <si>
    <t>Código Inválido</t>
  </si>
  <si>
    <t>Timeout</t>
  </si>
  <si>
    <t>Código Válido</t>
  </si>
  <si>
    <t xml:space="preserve"> Código Inválido</t>
  </si>
  <si>
    <t xml:space="preserve"> Timeout</t>
  </si>
  <si>
    <t xml:space="preserve"> Código Válido</t>
  </si>
  <si>
    <t>0 - ATH</t>
  </si>
  <si>
    <t>Total Geral</t>
  </si>
  <si>
    <t>Entrada x Abandono %</t>
  </si>
  <si>
    <t xml:space="preserve"> Transferencia da URA</t>
  </si>
  <si>
    <t xml:space="preserve"> 3 - Retirada</t>
  </si>
  <si>
    <t xml:space="preserve"> 2 - Recebimentos</t>
  </si>
  <si>
    <t>4 - Conta</t>
  </si>
  <si>
    <t xml:space="preserve"> Excedeu tentativas informa cod acesso 7s</t>
  </si>
  <si>
    <t xml:space="preserve"> Informa cod acesso 7s</t>
  </si>
  <si>
    <t>2ª semana</t>
  </si>
  <si>
    <t>3ª semana</t>
  </si>
  <si>
    <t>Semana</t>
  </si>
  <si>
    <t>%</t>
  </si>
  <si>
    <t xml:space="preserve">% </t>
  </si>
  <si>
    <t xml:space="preserve">%  </t>
  </si>
  <si>
    <t xml:space="preserve">%   </t>
  </si>
  <si>
    <t xml:space="preserve">Entrada na URA </t>
  </si>
  <si>
    <t xml:space="preserve">Abandono na URA </t>
  </si>
  <si>
    <t> 07</t>
  </si>
  <si>
    <t> 08</t>
  </si>
  <si>
    <t> 09</t>
  </si>
  <si>
    <t> 10</t>
  </si>
  <si>
    <t> 11</t>
  </si>
  <si>
    <t> 12</t>
  </si>
  <si>
    <t> 13</t>
  </si>
  <si>
    <t> 14</t>
  </si>
  <si>
    <t> 15</t>
  </si>
  <si>
    <t> 16</t>
  </si>
  <si>
    <t> 17</t>
  </si>
  <si>
    <t> 18</t>
  </si>
  <si>
    <t> 19</t>
  </si>
  <si>
    <t> 20</t>
  </si>
  <si>
    <t> 21</t>
  </si>
  <si>
    <t> 22</t>
  </si>
  <si>
    <t> 23</t>
  </si>
  <si>
    <t> 00</t>
  </si>
  <si>
    <t> 01</t>
  </si>
  <si>
    <t> 02</t>
  </si>
  <si>
    <t> 03</t>
  </si>
  <si>
    <t> 04</t>
  </si>
  <si>
    <t> 05</t>
  </si>
  <si>
    <t> 06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</si>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</sst>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0.0%"/>
    <numFmt numFmtId="166" formatCode="d/m;@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NumberFormat="1"/>
    <xf numFmtId="20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pivotButton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/>
    <xf numFmtId="21" fontId="1" fillId="0" borderId="0" xfId="0" applyNumberFormat="1" applyFont="1"/>
    <xf numFmtId="164" fontId="1" fillId="0" borderId="0" xfId="0" pivotButton="1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/>
    <xf numFmtId="10" fontId="3" fillId="2" borderId="1" xfId="1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165" fontId="0" fillId="0" borderId="0" xfId="1" quotePrefix="1" applyNumberFormat="1" applyFont="1" applyAlignment="1">
      <alignment horizontal="center"/>
    </xf>
    <xf numFmtId="21" fontId="1" fillId="0" borderId="0" xfId="0" applyNumberFormat="1" applyFont="1" applyAlignment="1">
      <alignment horizontal="left"/>
    </xf>
    <xf numFmtId="0" fontId="1" fillId="0" borderId="0" xfId="0" pivotButton="1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0" fontId="0" fillId="0" borderId="0" xfId="1" applyNumberFormat="1" applyFont="1" applyFill="1" applyAlignment="1">
      <alignment horizontal="center"/>
    </xf>
    <xf numFmtId="0" fontId="6" fillId="0" borderId="0" xfId="0" applyFont="1"/>
    <xf numFmtId="9" fontId="6" fillId="0" borderId="0" xfId="1" applyFont="1"/>
    <xf numFmtId="0" fontId="0" fillId="4" borderId="0" xfId="0" applyFill="1"/>
    <xf numFmtId="0" fontId="6" fillId="4" borderId="0" xfId="0" applyFont="1" applyFill="1"/>
    <xf numFmtId="0" fontId="0" fillId="4" borderId="0" xfId="0" quotePrefix="1" applyFill="1" applyAlignment="1">
      <alignment horizontal="center"/>
    </xf>
    <xf numFmtId="0" fontId="1" fillId="0" borderId="0" xfId="0" applyFont="1" applyAlignment="1">
      <alignment vertical="center" wrapText="1"/>
    </xf>
    <xf numFmtId="10" fontId="1" fillId="0" borderId="2" xfId="1" applyNumberFormat="1" applyFont="1" applyBorder="1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left"/>
    </xf>
  </cellXfs>
  <cellStyles count="2">
    <cellStyle name="Normal" xfId="0" builtinId="0"/>
    <cellStyle name="Porcentagem" xfId="1" builtinId="5"/>
  </cellStyles>
  <dxfs count="82">
    <dxf>
      <numFmt numFmtId="166" formatCode="d/m;@"/>
    </dxf>
    <dxf>
      <numFmt numFmtId="166" formatCode="d/m;@"/>
    </dxf>
    <dxf>
      <numFmt numFmtId="166" formatCode="d/m;@"/>
    </dxf>
    <dxf>
      <numFmt numFmtId="166" formatCode="d/m;@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h:mm;@"/>
    </dxf>
    <dxf>
      <numFmt numFmtId="164" formatCode="h:mm;@"/>
    </dxf>
    <dxf>
      <font>
        <sz val="9"/>
      </font>
    </dxf>
    <dxf>
      <alignment horizontal="center" readingOrder="0"/>
    </dxf>
    <dxf>
      <alignment vertical="center" readingOrder="0"/>
    </dxf>
    <dxf>
      <alignment wrapText="1" readingOrder="0"/>
    </dxf>
    <dxf>
      <numFmt numFmtId="164" formatCode="h:mm;@"/>
    </dxf>
    <dxf>
      <numFmt numFmtId="164" formatCode="h:mm;@"/>
    </dxf>
    <dxf>
      <font>
        <sz val="9"/>
      </font>
    </dxf>
    <dxf>
      <alignment horizontal="center" readingOrder="0"/>
    </dxf>
    <dxf>
      <alignment vertical="center" readingOrder="0"/>
    </dxf>
    <dxf>
      <alignment wrapText="1" readingOrder="0"/>
    </dxf>
    <dxf>
      <numFmt numFmtId="164" formatCode="h:mm;@"/>
    </dxf>
    <dxf>
      <numFmt numFmtId="164" formatCode="h:mm;@"/>
    </dxf>
    <dxf>
      <font>
        <sz val="9"/>
      </font>
    </dxf>
    <dxf>
      <alignment horizontal="center" readingOrder="0"/>
    </dxf>
    <dxf>
      <alignment vertical="center" readingOrder="0"/>
    </dxf>
    <dxf>
      <alignment wrapText="1" readingOrder="0"/>
    </dxf>
    <dxf>
      <alignment vertical="center" readingOrder="0"/>
    </dxf>
    <dxf>
      <alignment horizontal="general" readingOrder="0"/>
    </dxf>
    <dxf>
      <numFmt numFmtId="164" formatCode="h:mm;@"/>
    </dxf>
    <dxf>
      <numFmt numFmtId="164" formatCode="h:mm;@"/>
    </dxf>
    <dxf>
      <font>
        <sz val="9"/>
      </font>
    </dxf>
    <dxf>
      <alignment horizontal="center" readingOrder="0"/>
    </dxf>
    <dxf>
      <alignment vertical="center" readingOrder="0"/>
    </dxf>
    <dxf>
      <alignment wrapText="1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26" Type="http://schemas.microsoft.com/office/2007/relationships/slicerCache" Target="slicerCaches/slicerCache7.xml"/><Relationship Id="rId3" Type="http://schemas.openxmlformats.org/officeDocument/2006/relationships/worksheet" Target="worksheets/sheet3.xml"/><Relationship Id="rId21" Type="http://schemas.microsoft.com/office/2007/relationships/slicerCache" Target="slicerCaches/slicerCache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microsoft.com/office/2007/relationships/slicerCache" Target="slicerCaches/slicerCache6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microsoft.com/office/2007/relationships/slicerCache" Target="slicerCaches/slicerCache1.xml"/><Relationship Id="rId29" Type="http://schemas.microsoft.com/office/2007/relationships/slicerCache" Target="slicerCaches/slicerCache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5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microsoft.com/office/2007/relationships/slicerCache" Target="slicerCaches/slicerCache4.xml"/><Relationship Id="rId28" Type="http://schemas.microsoft.com/office/2007/relationships/slicerCache" Target="slicerCaches/slicerCache9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microsoft.com/office/2007/relationships/slicerCache" Target="slicerCaches/slicerCache3.xml"/><Relationship Id="rId27" Type="http://schemas.microsoft.com/office/2007/relationships/slicerCache" Target="slicerCaches/slicerCache8.xml"/><Relationship Id="rId3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pieChart>
        <c:varyColors val="1"/>
        <c:ser>
          <c:idx val="1"/>
          <c:order val="1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(Capa!$C$7,Capa!$E$7,Capa!$G$7)</c:f>
              <c:strCache>
                <c:ptCount val="3"/>
                <c:pt idx="0">
                  <c:v>Excedeu Tentativas na URA</c:v>
                </c:pt>
                <c:pt idx="1">
                  <c:v>Transferencia da URA</c:v>
                </c:pt>
                <c:pt idx="2">
                  <c:v>Abandono na URA</c:v>
                </c:pt>
              </c:strCache>
            </c:strRef>
          </c:cat>
          <c:val>
            <c:numRef>
              <c:f>(Capa!$C$6,Capa!$E$6,Capa!$G$6)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0"/>
          <c:order val="0"/>
          <c:cat>
            <c:strRef>
              <c:f>(Capa!$C$7,Capa!$E$7,Capa!$G$7)</c:f>
              <c:strCache>
                <c:ptCount val="3"/>
                <c:pt idx="0">
                  <c:v>Excedeu Tentativas na URA</c:v>
                </c:pt>
                <c:pt idx="1">
                  <c:v>Transferencia da URA</c:v>
                </c:pt>
                <c:pt idx="2">
                  <c:v>Abandono na URA</c:v>
                </c:pt>
              </c:strCache>
            </c:strRef>
          </c:cat>
          <c:val>
            <c:numRef>
              <c:f>(Capa!$C$6,Capa!$E$6,Capa!$G$6)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900"/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(Capa!$K$7,Capa!$M$7,Capa!$P$7)</c:f>
              <c:strCache>
                <c:ptCount val="3"/>
                <c:pt idx="0">
                  <c:v> Código Inválido</c:v>
                </c:pt>
                <c:pt idx="1">
                  <c:v> Abandono</c:v>
                </c:pt>
                <c:pt idx="2">
                  <c:v> Código Válido</c:v>
                </c:pt>
              </c:strCache>
            </c:strRef>
          </c:cat>
          <c:val>
            <c:numRef>
              <c:f>(Capa!$K$6,Capa!$M$6,Capa!$P$6)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900"/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/>
        <a:lstStyle/>
        <a:p>
          <a:pPr>
            <a:defRPr sz="1600"/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Abandono - Diário</c:v>
          </c:tx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Capa!$A$8:$A$14</c:f>
              <c:numCache>
                <c:formatCode>m/d/yyyy</c:formatCode>
                <c:ptCount val="7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42295</c:v>
                </c:pt>
                <c:pt idx="5">
                  <c:v>42296</c:v>
                </c:pt>
                <c:pt idx="6">
                  <c:v>42297</c:v>
                </c:pt>
              </c:numCache>
            </c:numRef>
          </c:cat>
          <c:val>
            <c:numRef>
              <c:f>Capa!$G$8:$G$14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859968"/>
        <c:axId val="129861504"/>
      </c:barChart>
      <c:dateAx>
        <c:axId val="1298599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29861504"/>
        <c:crosses val="autoZero"/>
        <c:auto val="1"/>
        <c:lblOffset val="100"/>
        <c:baseTimeUnit val="days"/>
      </c:dateAx>
      <c:valAx>
        <c:axId val="1298615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98599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Abandono - Diário</c:v>
          </c:tx>
          <c:invertIfNegative val="0"/>
          <c:cat>
            <c:numRef>
              <c:f>Capa!$A$8:$A$14</c:f>
              <c:numCache>
                <c:formatCode>m/d/yyyy</c:formatCode>
                <c:ptCount val="7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42295</c:v>
                </c:pt>
                <c:pt idx="5">
                  <c:v>42296</c:v>
                </c:pt>
                <c:pt idx="6">
                  <c:v>42297</c:v>
                </c:pt>
              </c:numCache>
            </c:numRef>
          </c:cat>
          <c:val>
            <c:numRef>
              <c:f>Capa!$M$8:$M$14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9886464"/>
        <c:axId val="129892352"/>
      </c:barChart>
      <c:dateAx>
        <c:axId val="129886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29892352"/>
        <c:crosses val="autoZero"/>
        <c:auto val="1"/>
        <c:lblOffset val="100"/>
        <c:baseTimeUnit val="days"/>
      </c:dateAx>
      <c:valAx>
        <c:axId val="129892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9886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Opções!$E$6:$K$6</c:f>
              <c:strCache>
                <c:ptCount val="1"/>
                <c:pt idx="0">
                  <c:v>1 - Pagamentos  2 - Recebimentos  3 - Retirada  4 - Conta 5 - Cancelamento  Excedeu Tentativas  Abandono</c:v>
                </c:pt>
              </c:strCache>
            </c:strRef>
          </c:tx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Opções!$E$6:$K$6</c:f>
              <c:strCache>
                <c:ptCount val="7"/>
                <c:pt idx="0">
                  <c:v>1 - Pagamentos</c:v>
                </c:pt>
                <c:pt idx="1">
                  <c:v> 2 - Recebimentos</c:v>
                </c:pt>
                <c:pt idx="2">
                  <c:v> 3 - Retirada</c:v>
                </c:pt>
                <c:pt idx="3">
                  <c:v> 4 - Conta</c:v>
                </c:pt>
                <c:pt idx="4">
                  <c:v>5 - Cancelamento</c:v>
                </c:pt>
                <c:pt idx="5">
                  <c:v> Excedeu Tentativas</c:v>
                </c:pt>
                <c:pt idx="6">
                  <c:v> Abandono</c:v>
                </c:pt>
              </c:strCache>
            </c:strRef>
          </c:cat>
          <c:val>
            <c:numRef>
              <c:f>Opções!$E$4:$K$4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 sz="800"/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 Abandono - Diário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Opções!$K$6</c:f>
              <c:strCache>
                <c:ptCount val="1"/>
                <c:pt idx="0">
                  <c:v> Abandono</c:v>
                </c:pt>
              </c:strCache>
            </c:strRef>
          </c:tx>
          <c:invertIfNegative val="0"/>
          <c:cat>
            <c:numRef>
              <c:f>Opções!$C$7:$C$12</c:f>
              <c:numCache>
                <c:formatCode>m/d/yyyy</c:formatCode>
                <c:ptCount val="6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42296</c:v>
                </c:pt>
                <c:pt idx="5">
                  <c:v>42297</c:v>
                </c:pt>
              </c:numCache>
            </c:numRef>
          </c:cat>
          <c:val>
            <c:numRef>
              <c:f>Opções!$K$7:$K$12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341120"/>
        <c:axId val="128342656"/>
      </c:barChart>
      <c:catAx>
        <c:axId val="1283411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pt-BR"/>
          </a:p>
        </c:txPr>
        <c:crossAx val="128342656"/>
        <c:crosses val="autoZero"/>
        <c:auto val="0"/>
        <c:lblAlgn val="ctr"/>
        <c:lblOffset val="100"/>
        <c:noMultiLvlLbl val="1"/>
      </c:catAx>
      <c:valAx>
        <c:axId val="12834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3411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 Abandono - Diário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Opções!$K$6</c:f>
              <c:strCache>
                <c:ptCount val="1"/>
                <c:pt idx="0">
                  <c:v> Abandono</c:v>
                </c:pt>
              </c:strCache>
            </c:strRef>
          </c:tx>
          <c:invertIfNegative val="0"/>
          <c:cat>
            <c:numRef>
              <c:f>Opções!$C$7:$C$12</c:f>
              <c:numCache>
                <c:formatCode>m/d/yyyy</c:formatCode>
                <c:ptCount val="6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42296</c:v>
                </c:pt>
                <c:pt idx="5">
                  <c:v>42297</c:v>
                </c:pt>
              </c:numCache>
            </c:numRef>
          </c:cat>
          <c:val>
            <c:numRef>
              <c:f>Opções!$K$7:$K$12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974656"/>
        <c:axId val="129976192"/>
      </c:barChart>
      <c:catAx>
        <c:axId val="1299746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pt-BR"/>
          </a:p>
        </c:txPr>
        <c:crossAx val="129976192"/>
        <c:crosses val="autoZero"/>
        <c:auto val="0"/>
        <c:lblAlgn val="ctr"/>
        <c:lblOffset val="100"/>
        <c:noMultiLvlLbl val="1"/>
      </c:catAx>
      <c:valAx>
        <c:axId val="129976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97465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Opções!$O$6:$V$6</c:f>
              <c:strCache>
                <c:ptCount val="1"/>
                <c:pt idx="0">
                  <c:v>1 - Pagamentos 2 - Recebimentos 3 - Retirada 4 - Conta 5 - Cancelamento 0 - ATH  Excedeu Tentativas  Abandono</c:v>
                </c:pt>
              </c:strCache>
            </c:strRef>
          </c:tx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Opções!$O$6:$V$6</c:f>
              <c:strCache>
                <c:ptCount val="8"/>
                <c:pt idx="0">
                  <c:v>1 - Pagamentos</c:v>
                </c:pt>
                <c:pt idx="1">
                  <c:v>2 - Recebimentos</c:v>
                </c:pt>
                <c:pt idx="2">
                  <c:v>3 - Retirada</c:v>
                </c:pt>
                <c:pt idx="3">
                  <c:v>4 - Conta</c:v>
                </c:pt>
                <c:pt idx="4">
                  <c:v>5 - Cancelamento</c:v>
                </c:pt>
                <c:pt idx="5">
                  <c:v>0 - ATH</c:v>
                </c:pt>
                <c:pt idx="6">
                  <c:v> Excedeu Tentativas</c:v>
                </c:pt>
                <c:pt idx="7">
                  <c:v> Abandono</c:v>
                </c:pt>
              </c:strCache>
            </c:strRef>
          </c:cat>
          <c:val>
            <c:numRef>
              <c:f>Opções!$O$4:$V$4</c:f>
              <c:numCache>
                <c:formatCode>General</c:formatCode>
                <c:ptCount val="8"/>
                <c:pt idx="0">
                  <c:v>184</c:v>
                </c:pt>
                <c:pt idx="1">
                  <c:v>128</c:v>
                </c:pt>
                <c:pt idx="2">
                  <c:v>41</c:v>
                </c:pt>
                <c:pt idx="3">
                  <c:v>98</c:v>
                </c:pt>
                <c:pt idx="4">
                  <c:v>80</c:v>
                </c:pt>
                <c:pt idx="5">
                  <c:v>182</c:v>
                </c:pt>
                <c:pt idx="6">
                  <c:v>46</c:v>
                </c:pt>
                <c:pt idx="7">
                  <c:v>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 sz="800"/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[GRU.xlsx]Opções!Tabela dinâmica4</c:name>
    <c:fmtId val="0"/>
  </c:pivotSource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Abando</a:t>
            </a:r>
            <a:r>
              <a:rPr lang="en-US" sz="1400" baseline="0"/>
              <a:t>no - Semanal</a:t>
            </a:r>
            <a:endParaRPr lang="en-US" sz="1400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Opções!$AB$1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Opções!$AA$2:$AA$4</c:f>
              <c:strCache>
                <c:ptCount val="2"/>
                <c:pt idx="0">
                  <c:v>2ª semana</c:v>
                </c:pt>
                <c:pt idx="1">
                  <c:v>3ª semana</c:v>
                </c:pt>
              </c:strCache>
            </c:strRef>
          </c:cat>
          <c:val>
            <c:numRef>
              <c:f>Opções!$AB$2:$AB$4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8637952"/>
        <c:axId val="130553728"/>
      </c:lineChart>
      <c:catAx>
        <c:axId val="12863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30553728"/>
        <c:crosses val="autoZero"/>
        <c:auto val="1"/>
        <c:lblAlgn val="ctr"/>
        <c:lblOffset val="100"/>
        <c:noMultiLvlLbl val="0"/>
      </c:catAx>
      <c:valAx>
        <c:axId val="1305537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86379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[GRU.xlsx]Opções!Tabela dinâmica5</c:name>
    <c:fmtId val="0"/>
  </c:pivotSource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Abandono - Semanal</a:t>
            </a:r>
          </a:p>
        </c:rich>
      </c:tx>
      <c:layout/>
      <c:overlay val="0"/>
    </c:title>
    <c:autoTitleDeleted val="0"/>
    <c:pivotFmts>
      <c:pivotFmt>
        <c:idx val="0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Opções!$AE$1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Opções!$AD$2:$AD$4</c:f>
              <c:strCache>
                <c:ptCount val="2"/>
                <c:pt idx="0">
                  <c:v>2ª semana</c:v>
                </c:pt>
                <c:pt idx="1">
                  <c:v>3ª semana</c:v>
                </c:pt>
              </c:strCache>
            </c:strRef>
          </c:cat>
          <c:val>
            <c:numRef>
              <c:f>Opções!$AE$2:$AE$4</c:f>
              <c:numCache>
                <c:formatCode>General</c:formatCode>
                <c:ptCount val="2"/>
                <c:pt idx="0">
                  <c:v>35</c:v>
                </c:pt>
                <c:pt idx="1">
                  <c:v>22</c:v>
                </c:pt>
              </c:numCache>
            </c:numRef>
          </c:val>
          <c:smooth val="0"/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0577536"/>
        <c:axId val="130592768"/>
      </c:lineChart>
      <c:catAx>
        <c:axId val="130577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0592768"/>
        <c:crosses val="autoZero"/>
        <c:auto val="1"/>
        <c:lblAlgn val="ctr"/>
        <c:lblOffset val="100"/>
        <c:noMultiLvlLbl val="0"/>
      </c:catAx>
      <c:valAx>
        <c:axId val="130592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05775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57439457777078"/>
          <c:y val="0.32286491004266921"/>
          <c:w val="0.41732216554337709"/>
          <c:h val="0.46317300840188275"/>
        </c:manualLayout>
      </c:layout>
      <c:pieChart>
        <c:varyColors val="1"/>
        <c:ser>
          <c:idx val="0"/>
          <c:order val="0"/>
          <c:cat>
            <c:strRef>
              <c:f>'Entrada URA'!$D$5:$F$5</c:f>
              <c:strCache>
                <c:ptCount val="3"/>
                <c:pt idx="0">
                  <c:v> Excedeu Tentativas na URA</c:v>
                </c:pt>
                <c:pt idx="1">
                  <c:v>Transferencia da URA </c:v>
                </c:pt>
                <c:pt idx="2">
                  <c:v>Abandono na URA </c:v>
                </c:pt>
              </c:strCache>
            </c:strRef>
          </c:cat>
          <c:val>
            <c:numRef>
              <c:f>'Entrada URA'!$D$4:$F$4</c:f>
              <c:numCache>
                <c:formatCode>General</c:formatCode>
                <c:ptCount val="3"/>
                <c:pt idx="0">
                  <c:v>5586</c:v>
                </c:pt>
                <c:pt idx="1">
                  <c:v>43225</c:v>
                </c:pt>
                <c:pt idx="2">
                  <c:v>14628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1610764301966625"/>
          <c:y val="0.41763040513790523"/>
          <c:w val="0.36375812028034477"/>
          <c:h val="0.31705133506356398"/>
        </c:manualLayout>
      </c:layout>
      <c:overlay val="0"/>
      <c:txPr>
        <a:bodyPr/>
        <a:lstStyle/>
        <a:p>
          <a:pPr>
            <a:defRPr sz="1000"/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Abandono URA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Série1</c:v>
          </c:tx>
          <c:dLbls>
            <c:txPr>
              <a:bodyPr rot="-5400000"/>
              <a:lstStyle/>
              <a:p>
                <a:pPr>
                  <a:defRPr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'Entrada URA'!$B$6:$B$29</c:f>
              <c:strCache>
                <c:ptCount val="24"/>
                <c:pt idx="0">
                  <c:v> 00</c:v>
                </c:pt>
                <c:pt idx="1">
                  <c:v> 01</c:v>
                </c:pt>
                <c:pt idx="2">
                  <c:v> 02</c:v>
                </c:pt>
                <c:pt idx="3">
                  <c:v> 03</c:v>
                </c:pt>
                <c:pt idx="4">
                  <c:v> 04</c:v>
                </c:pt>
                <c:pt idx="5">
                  <c:v> 05</c:v>
                </c:pt>
                <c:pt idx="6">
                  <c:v> 06</c:v>
                </c:pt>
                <c:pt idx="7">
                  <c:v> 07</c:v>
                </c:pt>
                <c:pt idx="8">
                  <c:v> 08</c:v>
                </c:pt>
                <c:pt idx="9">
                  <c:v> 09</c:v>
                </c:pt>
                <c:pt idx="10">
                  <c:v> 10</c:v>
                </c:pt>
                <c:pt idx="11">
                  <c:v> 11</c:v>
                </c:pt>
                <c:pt idx="12">
                  <c:v> 12</c:v>
                </c:pt>
                <c:pt idx="13">
                  <c:v> 13</c:v>
                </c:pt>
                <c:pt idx="14">
                  <c:v> 14</c:v>
                </c:pt>
                <c:pt idx="15">
                  <c:v> 15</c:v>
                </c:pt>
                <c:pt idx="16">
                  <c:v> 16</c:v>
                </c:pt>
                <c:pt idx="17">
                  <c:v> 17</c:v>
                </c:pt>
                <c:pt idx="18">
                  <c:v> 18</c:v>
                </c:pt>
                <c:pt idx="19">
                  <c:v> 19</c:v>
                </c:pt>
                <c:pt idx="20">
                  <c:v> 20</c:v>
                </c:pt>
                <c:pt idx="21">
                  <c:v> 21</c:v>
                </c:pt>
                <c:pt idx="22">
                  <c:v> 22</c:v>
                </c:pt>
                <c:pt idx="23">
                  <c:v> 23</c:v>
                </c:pt>
              </c:strCache>
            </c:strRef>
          </c:cat>
          <c:val>
            <c:numRef>
              <c:f>'Entrada URA'!$F$6:$F$29</c:f>
              <c:numCache>
                <c:formatCode>General</c:formatCode>
                <c:ptCount val="24"/>
                <c:pt idx="0">
                  <c:v>10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237</c:v>
                </c:pt>
                <c:pt idx="8">
                  <c:v>601</c:v>
                </c:pt>
                <c:pt idx="9">
                  <c:v>996</c:v>
                </c:pt>
                <c:pt idx="10">
                  <c:v>1348</c:v>
                </c:pt>
                <c:pt idx="11">
                  <c:v>1371</c:v>
                </c:pt>
                <c:pt idx="12">
                  <c:v>1332</c:v>
                </c:pt>
                <c:pt idx="13">
                  <c:v>1152</c:v>
                </c:pt>
                <c:pt idx="14">
                  <c:v>1131</c:v>
                </c:pt>
                <c:pt idx="15">
                  <c:v>1120</c:v>
                </c:pt>
                <c:pt idx="16">
                  <c:v>1224</c:v>
                </c:pt>
                <c:pt idx="17">
                  <c:v>1100</c:v>
                </c:pt>
                <c:pt idx="18">
                  <c:v>957</c:v>
                </c:pt>
                <c:pt idx="19">
                  <c:v>779</c:v>
                </c:pt>
                <c:pt idx="20">
                  <c:v>649</c:v>
                </c:pt>
                <c:pt idx="21">
                  <c:v>541</c:v>
                </c:pt>
                <c:pt idx="22">
                  <c:v>44</c:v>
                </c:pt>
                <c:pt idx="23">
                  <c:v>21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0442368"/>
        <c:axId val="130461696"/>
      </c:lineChart>
      <c:catAx>
        <c:axId val="130442368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pt-BR"/>
          </a:p>
        </c:txPr>
        <c:crossAx val="130461696"/>
        <c:crosses val="autoZero"/>
        <c:auto val="1"/>
        <c:lblAlgn val="ctr"/>
        <c:lblOffset val="100"/>
        <c:noMultiLvlLbl val="0"/>
      </c:catAx>
      <c:valAx>
        <c:axId val="1304616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0442368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[GRU.xlsx]B_Entrada_URA!Tabela dinâmica6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3.2229138896904902E-2"/>
          <c:y val="6.0669506475624975E-2"/>
          <c:w val="0.95486700288118431"/>
          <c:h val="0.764425799234112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B_Entrada_URA!$J$1</c:f>
              <c:strCache>
                <c:ptCount val="1"/>
                <c:pt idx="0">
                  <c:v> Entrada na URA</c:v>
                </c:pt>
              </c:strCache>
            </c:strRef>
          </c:tx>
          <c:invertIfNegative val="0"/>
          <c:cat>
            <c:strRef>
              <c:f>B_Entrada_URA!$I$2:$I$27</c:f>
              <c:strCache>
                <c:ptCount val="26"/>
                <c:pt idx="0">
                  <c:v>(vazio)</c:v>
                </c:pt>
                <c:pt idx="1">
                  <c:v>03/11/2015</c:v>
                </c:pt>
                <c:pt idx="2">
                  <c:v>04/11/2015</c:v>
                </c:pt>
                <c:pt idx="3">
                  <c:v>05/11/2015</c:v>
                </c:pt>
                <c:pt idx="4">
                  <c:v>06/11/2015</c:v>
                </c:pt>
                <c:pt idx="5">
                  <c:v>07/11/2015</c:v>
                </c:pt>
                <c:pt idx="6">
                  <c:v>09/11/2015</c:v>
                </c:pt>
                <c:pt idx="7">
                  <c:v>10/11/2015</c:v>
                </c:pt>
                <c:pt idx="8">
                  <c:v>11/11/2015</c:v>
                </c:pt>
                <c:pt idx="9">
                  <c:v>12/11/2015</c:v>
                </c:pt>
                <c:pt idx="10">
                  <c:v>13/11/2015</c:v>
                </c:pt>
                <c:pt idx="11">
                  <c:v>14/11/2015</c:v>
                </c:pt>
                <c:pt idx="12">
                  <c:v>16/11/2015</c:v>
                </c:pt>
                <c:pt idx="13">
                  <c:v>17/11/2015</c:v>
                </c:pt>
                <c:pt idx="14">
                  <c:v>18/11/2015</c:v>
                </c:pt>
                <c:pt idx="15">
                  <c:v>19/11/2015</c:v>
                </c:pt>
                <c:pt idx="16">
                  <c:v>20/11/2015</c:v>
                </c:pt>
                <c:pt idx="17">
                  <c:v>21/11/2015</c:v>
                </c:pt>
                <c:pt idx="18">
                  <c:v>23/11/2015</c:v>
                </c:pt>
                <c:pt idx="19">
                  <c:v>24/11/2015</c:v>
                </c:pt>
                <c:pt idx="20">
                  <c:v>25/11/2015</c:v>
                </c:pt>
                <c:pt idx="21">
                  <c:v>26/11/2015</c:v>
                </c:pt>
                <c:pt idx="22">
                  <c:v>27/11/2015</c:v>
                </c:pt>
                <c:pt idx="23">
                  <c:v>28/11/2015</c:v>
                </c:pt>
                <c:pt idx="24">
                  <c:v>29/11/2015</c:v>
                </c:pt>
                <c:pt idx="25">
                  <c:v>30/11/2015</c:v>
                </c:pt>
              </c:strCache>
            </c:strRef>
          </c:cat>
          <c:val>
            <c:numRef>
              <c:f>B_Entrada_URA!$J$2:$J$27</c:f>
              <c:numCache>
                <c:formatCode>General</c:formatCode>
                <c:ptCount val="26"/>
                <c:pt idx="1">
                  <c:v>2781</c:v>
                </c:pt>
                <c:pt idx="2">
                  <c:v>3874</c:v>
                </c:pt>
                <c:pt idx="3">
                  <c:v>2971</c:v>
                </c:pt>
                <c:pt idx="4">
                  <c:v>2571</c:v>
                </c:pt>
                <c:pt idx="5">
                  <c:v>958</c:v>
                </c:pt>
                <c:pt idx="6">
                  <c:v>3053</c:v>
                </c:pt>
                <c:pt idx="7">
                  <c:v>3377</c:v>
                </c:pt>
                <c:pt idx="8">
                  <c:v>2419</c:v>
                </c:pt>
                <c:pt idx="9">
                  <c:v>2349</c:v>
                </c:pt>
                <c:pt idx="10">
                  <c:v>2564</c:v>
                </c:pt>
                <c:pt idx="11">
                  <c:v>1136</c:v>
                </c:pt>
                <c:pt idx="12">
                  <c:v>3363</c:v>
                </c:pt>
                <c:pt idx="13">
                  <c:v>3922</c:v>
                </c:pt>
                <c:pt idx="14">
                  <c:v>3152</c:v>
                </c:pt>
                <c:pt idx="15">
                  <c:v>2743</c:v>
                </c:pt>
                <c:pt idx="16">
                  <c:v>1685</c:v>
                </c:pt>
                <c:pt idx="17">
                  <c:v>956</c:v>
                </c:pt>
                <c:pt idx="18">
                  <c:v>3048</c:v>
                </c:pt>
                <c:pt idx="19">
                  <c:v>3338</c:v>
                </c:pt>
                <c:pt idx="20">
                  <c:v>3126</c:v>
                </c:pt>
                <c:pt idx="21">
                  <c:v>2817</c:v>
                </c:pt>
                <c:pt idx="22">
                  <c:v>2835</c:v>
                </c:pt>
                <c:pt idx="23">
                  <c:v>1187</c:v>
                </c:pt>
                <c:pt idx="24">
                  <c:v>36</c:v>
                </c:pt>
                <c:pt idx="25">
                  <c:v>3178</c:v>
                </c:pt>
              </c:numCache>
            </c:numRef>
          </c:val>
        </c:ser>
        <c:ser>
          <c:idx val="1"/>
          <c:order val="1"/>
          <c:tx>
            <c:strRef>
              <c:f>B_Entrada_URA!$K$1</c:f>
              <c:strCache>
                <c:ptCount val="1"/>
                <c:pt idx="0">
                  <c:v> Excedeu Tentativas na URA</c:v>
                </c:pt>
              </c:strCache>
            </c:strRef>
          </c:tx>
          <c:invertIfNegative val="0"/>
          <c:cat>
            <c:strRef>
              <c:f>B_Entrada_URA!$I$2:$I$27</c:f>
              <c:strCache>
                <c:ptCount val="26"/>
                <c:pt idx="0">
                  <c:v>(vazio)</c:v>
                </c:pt>
                <c:pt idx="1">
                  <c:v>03/11/2015</c:v>
                </c:pt>
                <c:pt idx="2">
                  <c:v>04/11/2015</c:v>
                </c:pt>
                <c:pt idx="3">
                  <c:v>05/11/2015</c:v>
                </c:pt>
                <c:pt idx="4">
                  <c:v>06/11/2015</c:v>
                </c:pt>
                <c:pt idx="5">
                  <c:v>07/11/2015</c:v>
                </c:pt>
                <c:pt idx="6">
                  <c:v>09/11/2015</c:v>
                </c:pt>
                <c:pt idx="7">
                  <c:v>10/11/2015</c:v>
                </c:pt>
                <c:pt idx="8">
                  <c:v>11/11/2015</c:v>
                </c:pt>
                <c:pt idx="9">
                  <c:v>12/11/2015</c:v>
                </c:pt>
                <c:pt idx="10">
                  <c:v>13/11/2015</c:v>
                </c:pt>
                <c:pt idx="11">
                  <c:v>14/11/2015</c:v>
                </c:pt>
                <c:pt idx="12">
                  <c:v>16/11/2015</c:v>
                </c:pt>
                <c:pt idx="13">
                  <c:v>17/11/2015</c:v>
                </c:pt>
                <c:pt idx="14">
                  <c:v>18/11/2015</c:v>
                </c:pt>
                <c:pt idx="15">
                  <c:v>19/11/2015</c:v>
                </c:pt>
                <c:pt idx="16">
                  <c:v>20/11/2015</c:v>
                </c:pt>
                <c:pt idx="17">
                  <c:v>21/11/2015</c:v>
                </c:pt>
                <c:pt idx="18">
                  <c:v>23/11/2015</c:v>
                </c:pt>
                <c:pt idx="19">
                  <c:v>24/11/2015</c:v>
                </c:pt>
                <c:pt idx="20">
                  <c:v>25/11/2015</c:v>
                </c:pt>
                <c:pt idx="21">
                  <c:v>26/11/2015</c:v>
                </c:pt>
                <c:pt idx="22">
                  <c:v>27/11/2015</c:v>
                </c:pt>
                <c:pt idx="23">
                  <c:v>28/11/2015</c:v>
                </c:pt>
                <c:pt idx="24">
                  <c:v>29/11/2015</c:v>
                </c:pt>
                <c:pt idx="25">
                  <c:v>30/11/2015</c:v>
                </c:pt>
              </c:strCache>
            </c:strRef>
          </c:cat>
          <c:val>
            <c:numRef>
              <c:f>B_Entrada_URA!$K$2:$K$27</c:f>
              <c:numCache>
                <c:formatCode>General</c:formatCode>
                <c:ptCount val="26"/>
                <c:pt idx="1">
                  <c:v>236</c:v>
                </c:pt>
                <c:pt idx="2">
                  <c:v>277</c:v>
                </c:pt>
                <c:pt idx="3">
                  <c:v>230</c:v>
                </c:pt>
                <c:pt idx="4">
                  <c:v>228</c:v>
                </c:pt>
                <c:pt idx="5">
                  <c:v>84</c:v>
                </c:pt>
                <c:pt idx="6">
                  <c:v>294</c:v>
                </c:pt>
                <c:pt idx="7">
                  <c:v>299</c:v>
                </c:pt>
                <c:pt idx="8">
                  <c:v>242</c:v>
                </c:pt>
                <c:pt idx="9">
                  <c:v>228</c:v>
                </c:pt>
                <c:pt idx="10">
                  <c:v>258</c:v>
                </c:pt>
                <c:pt idx="11">
                  <c:v>108</c:v>
                </c:pt>
                <c:pt idx="12">
                  <c:v>303</c:v>
                </c:pt>
                <c:pt idx="13">
                  <c:v>346</c:v>
                </c:pt>
                <c:pt idx="14">
                  <c:v>261</c:v>
                </c:pt>
                <c:pt idx="15">
                  <c:v>211</c:v>
                </c:pt>
                <c:pt idx="16">
                  <c:v>121</c:v>
                </c:pt>
                <c:pt idx="17">
                  <c:v>95</c:v>
                </c:pt>
                <c:pt idx="18">
                  <c:v>273</c:v>
                </c:pt>
                <c:pt idx="19">
                  <c:v>267</c:v>
                </c:pt>
                <c:pt idx="20">
                  <c:v>317</c:v>
                </c:pt>
                <c:pt idx="21">
                  <c:v>229</c:v>
                </c:pt>
                <c:pt idx="22">
                  <c:v>254</c:v>
                </c:pt>
                <c:pt idx="23">
                  <c:v>113</c:v>
                </c:pt>
                <c:pt idx="24">
                  <c:v>6</c:v>
                </c:pt>
                <c:pt idx="25">
                  <c:v>306</c:v>
                </c:pt>
              </c:numCache>
            </c:numRef>
          </c:val>
        </c:ser>
        <c:ser>
          <c:idx val="2"/>
          <c:order val="2"/>
          <c:tx>
            <c:strRef>
              <c:f>B_Entrada_URA!$L$1</c:f>
              <c:strCache>
                <c:ptCount val="1"/>
                <c:pt idx="0">
                  <c:v> Transferencia da URA</c:v>
                </c:pt>
              </c:strCache>
            </c:strRef>
          </c:tx>
          <c:invertIfNegative val="0"/>
          <c:cat>
            <c:strRef>
              <c:f>B_Entrada_URA!$I$2:$I$27</c:f>
              <c:strCache>
                <c:ptCount val="26"/>
                <c:pt idx="0">
                  <c:v>(vazio)</c:v>
                </c:pt>
                <c:pt idx="1">
                  <c:v>03/11/2015</c:v>
                </c:pt>
                <c:pt idx="2">
                  <c:v>04/11/2015</c:v>
                </c:pt>
                <c:pt idx="3">
                  <c:v>05/11/2015</c:v>
                </c:pt>
                <c:pt idx="4">
                  <c:v>06/11/2015</c:v>
                </c:pt>
                <c:pt idx="5">
                  <c:v>07/11/2015</c:v>
                </c:pt>
                <c:pt idx="6">
                  <c:v>09/11/2015</c:v>
                </c:pt>
                <c:pt idx="7">
                  <c:v>10/11/2015</c:v>
                </c:pt>
                <c:pt idx="8">
                  <c:v>11/11/2015</c:v>
                </c:pt>
                <c:pt idx="9">
                  <c:v>12/11/2015</c:v>
                </c:pt>
                <c:pt idx="10">
                  <c:v>13/11/2015</c:v>
                </c:pt>
                <c:pt idx="11">
                  <c:v>14/11/2015</c:v>
                </c:pt>
                <c:pt idx="12">
                  <c:v>16/11/2015</c:v>
                </c:pt>
                <c:pt idx="13">
                  <c:v>17/11/2015</c:v>
                </c:pt>
                <c:pt idx="14">
                  <c:v>18/11/2015</c:v>
                </c:pt>
                <c:pt idx="15">
                  <c:v>19/11/2015</c:v>
                </c:pt>
                <c:pt idx="16">
                  <c:v>20/11/2015</c:v>
                </c:pt>
                <c:pt idx="17">
                  <c:v>21/11/2015</c:v>
                </c:pt>
                <c:pt idx="18">
                  <c:v>23/11/2015</c:v>
                </c:pt>
                <c:pt idx="19">
                  <c:v>24/11/2015</c:v>
                </c:pt>
                <c:pt idx="20">
                  <c:v>25/11/2015</c:v>
                </c:pt>
                <c:pt idx="21">
                  <c:v>26/11/2015</c:v>
                </c:pt>
                <c:pt idx="22">
                  <c:v>27/11/2015</c:v>
                </c:pt>
                <c:pt idx="23">
                  <c:v>28/11/2015</c:v>
                </c:pt>
                <c:pt idx="24">
                  <c:v>29/11/2015</c:v>
                </c:pt>
                <c:pt idx="25">
                  <c:v>30/11/2015</c:v>
                </c:pt>
              </c:strCache>
            </c:strRef>
          </c:cat>
          <c:val>
            <c:numRef>
              <c:f>B_Entrada_URA!$L$2:$L$27</c:f>
              <c:numCache>
                <c:formatCode>General</c:formatCode>
                <c:ptCount val="26"/>
                <c:pt idx="1">
                  <c:v>1875</c:v>
                </c:pt>
                <c:pt idx="2">
                  <c:v>2844</c:v>
                </c:pt>
                <c:pt idx="3">
                  <c:v>2065</c:v>
                </c:pt>
                <c:pt idx="4">
                  <c:v>1734</c:v>
                </c:pt>
                <c:pt idx="5">
                  <c:v>620</c:v>
                </c:pt>
                <c:pt idx="6">
                  <c:v>2010</c:v>
                </c:pt>
                <c:pt idx="7">
                  <c:v>2269</c:v>
                </c:pt>
                <c:pt idx="8">
                  <c:v>1623</c:v>
                </c:pt>
                <c:pt idx="9">
                  <c:v>1586</c:v>
                </c:pt>
                <c:pt idx="10">
                  <c:v>1765</c:v>
                </c:pt>
                <c:pt idx="11">
                  <c:v>765</c:v>
                </c:pt>
                <c:pt idx="12">
                  <c:v>2279</c:v>
                </c:pt>
                <c:pt idx="13">
                  <c:v>2685</c:v>
                </c:pt>
                <c:pt idx="14">
                  <c:v>2200</c:v>
                </c:pt>
                <c:pt idx="15">
                  <c:v>1903</c:v>
                </c:pt>
                <c:pt idx="16">
                  <c:v>1141</c:v>
                </c:pt>
                <c:pt idx="17">
                  <c:v>609</c:v>
                </c:pt>
                <c:pt idx="18">
                  <c:v>2036</c:v>
                </c:pt>
                <c:pt idx="19">
                  <c:v>2307</c:v>
                </c:pt>
                <c:pt idx="20">
                  <c:v>2055</c:v>
                </c:pt>
                <c:pt idx="21">
                  <c:v>1943</c:v>
                </c:pt>
                <c:pt idx="22">
                  <c:v>1926</c:v>
                </c:pt>
                <c:pt idx="23">
                  <c:v>812</c:v>
                </c:pt>
                <c:pt idx="24">
                  <c:v>29</c:v>
                </c:pt>
                <c:pt idx="25">
                  <c:v>2144</c:v>
                </c:pt>
              </c:numCache>
            </c:numRef>
          </c:val>
        </c:ser>
        <c:ser>
          <c:idx val="3"/>
          <c:order val="3"/>
          <c:tx>
            <c:strRef>
              <c:f>B_Entrada_URA!$M$1</c:f>
              <c:strCache>
                <c:ptCount val="1"/>
                <c:pt idx="0">
                  <c:v> Abandono na URA</c:v>
                </c:pt>
              </c:strCache>
            </c:strRef>
          </c:tx>
          <c:invertIfNegative val="0"/>
          <c:cat>
            <c:strRef>
              <c:f>B_Entrada_URA!$I$2:$I$27</c:f>
              <c:strCache>
                <c:ptCount val="26"/>
                <c:pt idx="0">
                  <c:v>(vazio)</c:v>
                </c:pt>
                <c:pt idx="1">
                  <c:v>03/11/2015</c:v>
                </c:pt>
                <c:pt idx="2">
                  <c:v>04/11/2015</c:v>
                </c:pt>
                <c:pt idx="3">
                  <c:v>05/11/2015</c:v>
                </c:pt>
                <c:pt idx="4">
                  <c:v>06/11/2015</c:v>
                </c:pt>
                <c:pt idx="5">
                  <c:v>07/11/2015</c:v>
                </c:pt>
                <c:pt idx="6">
                  <c:v>09/11/2015</c:v>
                </c:pt>
                <c:pt idx="7">
                  <c:v>10/11/2015</c:v>
                </c:pt>
                <c:pt idx="8">
                  <c:v>11/11/2015</c:v>
                </c:pt>
                <c:pt idx="9">
                  <c:v>12/11/2015</c:v>
                </c:pt>
                <c:pt idx="10">
                  <c:v>13/11/2015</c:v>
                </c:pt>
                <c:pt idx="11">
                  <c:v>14/11/2015</c:v>
                </c:pt>
                <c:pt idx="12">
                  <c:v>16/11/2015</c:v>
                </c:pt>
                <c:pt idx="13">
                  <c:v>17/11/2015</c:v>
                </c:pt>
                <c:pt idx="14">
                  <c:v>18/11/2015</c:v>
                </c:pt>
                <c:pt idx="15">
                  <c:v>19/11/2015</c:v>
                </c:pt>
                <c:pt idx="16">
                  <c:v>20/11/2015</c:v>
                </c:pt>
                <c:pt idx="17">
                  <c:v>21/11/2015</c:v>
                </c:pt>
                <c:pt idx="18">
                  <c:v>23/11/2015</c:v>
                </c:pt>
                <c:pt idx="19">
                  <c:v>24/11/2015</c:v>
                </c:pt>
                <c:pt idx="20">
                  <c:v>25/11/2015</c:v>
                </c:pt>
                <c:pt idx="21">
                  <c:v>26/11/2015</c:v>
                </c:pt>
                <c:pt idx="22">
                  <c:v>27/11/2015</c:v>
                </c:pt>
                <c:pt idx="23">
                  <c:v>28/11/2015</c:v>
                </c:pt>
                <c:pt idx="24">
                  <c:v>29/11/2015</c:v>
                </c:pt>
                <c:pt idx="25">
                  <c:v>30/11/2015</c:v>
                </c:pt>
              </c:strCache>
            </c:strRef>
          </c:cat>
          <c:val>
            <c:numRef>
              <c:f>B_Entrada_URA!$M$2:$M$27</c:f>
              <c:numCache>
                <c:formatCode>General</c:formatCode>
                <c:ptCount val="26"/>
                <c:pt idx="1">
                  <c:v>670</c:v>
                </c:pt>
                <c:pt idx="2">
                  <c:v>753</c:v>
                </c:pt>
                <c:pt idx="3">
                  <c:v>676</c:v>
                </c:pt>
                <c:pt idx="4">
                  <c:v>609</c:v>
                </c:pt>
                <c:pt idx="5">
                  <c:v>254</c:v>
                </c:pt>
                <c:pt idx="6">
                  <c:v>749</c:v>
                </c:pt>
                <c:pt idx="7">
                  <c:v>809</c:v>
                </c:pt>
                <c:pt idx="8">
                  <c:v>554</c:v>
                </c:pt>
                <c:pt idx="9">
                  <c:v>535</c:v>
                </c:pt>
                <c:pt idx="10">
                  <c:v>541</c:v>
                </c:pt>
                <c:pt idx="11">
                  <c:v>263</c:v>
                </c:pt>
                <c:pt idx="12">
                  <c:v>781</c:v>
                </c:pt>
                <c:pt idx="13">
                  <c:v>891</c:v>
                </c:pt>
                <c:pt idx="14">
                  <c:v>691</c:v>
                </c:pt>
                <c:pt idx="15">
                  <c:v>629</c:v>
                </c:pt>
                <c:pt idx="16">
                  <c:v>423</c:v>
                </c:pt>
                <c:pt idx="17">
                  <c:v>252</c:v>
                </c:pt>
                <c:pt idx="18">
                  <c:v>739</c:v>
                </c:pt>
                <c:pt idx="19">
                  <c:v>764</c:v>
                </c:pt>
                <c:pt idx="20">
                  <c:v>754</c:v>
                </c:pt>
                <c:pt idx="21">
                  <c:v>645</c:v>
                </c:pt>
                <c:pt idx="22">
                  <c:v>655</c:v>
                </c:pt>
                <c:pt idx="23">
                  <c:v>262</c:v>
                </c:pt>
                <c:pt idx="24">
                  <c:v>1</c:v>
                </c:pt>
                <c:pt idx="25">
                  <c:v>728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516480"/>
        <c:axId val="130518016"/>
      </c:barChart>
      <c:dateAx>
        <c:axId val="1305164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pt-BR"/>
          </a:p>
        </c:txPr>
        <c:crossAx val="130518016"/>
        <c:crosses val="autoZero"/>
        <c:auto val="0"/>
        <c:lblOffset val="100"/>
        <c:baseTimeUnit val="days"/>
      </c:dateAx>
      <c:valAx>
        <c:axId val="1305180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05164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2322179622835104"/>
          <c:y val="3.2333806634826393E-2"/>
          <c:w val="0.7967888307155323"/>
          <c:h val="0.18943074738608492"/>
        </c:manualLayout>
      </c:layout>
      <c:overlay val="0"/>
    </c:legend>
    <c:plotVisOnly val="1"/>
    <c:dispBlanksAs val="zero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'Menu Código de Acesso'!$D$5:$G$5</c:f>
              <c:strCache>
                <c:ptCount val="4"/>
                <c:pt idx="0">
                  <c:v> Código Inválido</c:v>
                </c:pt>
                <c:pt idx="1">
                  <c:v> Abandono</c:v>
                </c:pt>
                <c:pt idx="2">
                  <c:v> Timeout</c:v>
                </c:pt>
                <c:pt idx="3">
                  <c:v> Código Válido</c:v>
                </c:pt>
              </c:strCache>
            </c:strRef>
          </c:cat>
          <c:val>
            <c:numRef>
              <c:f>'Menu Código de Acesso'!$D$4:$XFD$4</c:f>
              <c:numCache>
                <c:formatCode>General</c:formatCode>
                <c:ptCount val="4"/>
                <c:pt idx="0">
                  <c:v>3144</c:v>
                </c:pt>
                <c:pt idx="1">
                  <c:v>3883</c:v>
                </c:pt>
                <c:pt idx="2">
                  <c:v>0</c:v>
                </c:pt>
                <c:pt idx="3">
                  <c:v>44000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9717331885238478"/>
          <c:y val="0.29867080483552694"/>
          <c:w val="0.40282668114761516"/>
          <c:h val="0.3393976665325593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Abandono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Série1</c:v>
          </c:tx>
          <c:dLbls>
            <c:txPr>
              <a:bodyPr rot="-5400000"/>
              <a:lstStyle/>
              <a:p>
                <a:pPr>
                  <a:defRPr sz="9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'Menu Código de Acesso'!$B$7:$B$30</c:f>
              <c:strCache>
                <c:ptCount val="23"/>
                <c:pt idx="0">
                  <c:v> 01</c:v>
                </c:pt>
                <c:pt idx="1">
                  <c:v> 02</c:v>
                </c:pt>
                <c:pt idx="2">
                  <c:v> 03</c:v>
                </c:pt>
                <c:pt idx="3">
                  <c:v> 04</c:v>
                </c:pt>
                <c:pt idx="4">
                  <c:v> 05</c:v>
                </c:pt>
                <c:pt idx="5">
                  <c:v> 06</c:v>
                </c:pt>
                <c:pt idx="6">
                  <c:v> 07</c:v>
                </c:pt>
                <c:pt idx="7">
                  <c:v> 08</c:v>
                </c:pt>
                <c:pt idx="8">
                  <c:v> 09</c:v>
                </c:pt>
                <c:pt idx="9">
                  <c:v> 10</c:v>
                </c:pt>
                <c:pt idx="10">
                  <c:v> 11</c:v>
                </c:pt>
                <c:pt idx="11">
                  <c:v> 12</c:v>
                </c:pt>
                <c:pt idx="12">
                  <c:v> 13</c:v>
                </c:pt>
                <c:pt idx="13">
                  <c:v> 14</c:v>
                </c:pt>
                <c:pt idx="14">
                  <c:v> 15</c:v>
                </c:pt>
                <c:pt idx="15">
                  <c:v> 16</c:v>
                </c:pt>
                <c:pt idx="16">
                  <c:v> 17</c:v>
                </c:pt>
                <c:pt idx="17">
                  <c:v> 18</c:v>
                </c:pt>
                <c:pt idx="18">
                  <c:v> 19</c:v>
                </c:pt>
                <c:pt idx="19">
                  <c:v> 20</c:v>
                </c:pt>
                <c:pt idx="20">
                  <c:v> 21</c:v>
                </c:pt>
                <c:pt idx="21">
                  <c:v> 22</c:v>
                </c:pt>
                <c:pt idx="22">
                  <c:v> 23</c:v>
                </c:pt>
              </c:strCache>
            </c:strRef>
          </c:cat>
          <c:val>
            <c:numRef>
              <c:f>'Menu Código de Acesso'!$E$7:$E$30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63</c:v>
                </c:pt>
                <c:pt idx="7">
                  <c:v>162</c:v>
                </c:pt>
                <c:pt idx="8">
                  <c:v>260</c:v>
                </c:pt>
                <c:pt idx="9">
                  <c:v>347</c:v>
                </c:pt>
                <c:pt idx="10">
                  <c:v>372</c:v>
                </c:pt>
                <c:pt idx="11">
                  <c:v>366</c:v>
                </c:pt>
                <c:pt idx="12">
                  <c:v>326</c:v>
                </c:pt>
                <c:pt idx="13">
                  <c:v>314</c:v>
                </c:pt>
                <c:pt idx="14">
                  <c:v>282</c:v>
                </c:pt>
                <c:pt idx="15">
                  <c:v>299</c:v>
                </c:pt>
                <c:pt idx="16">
                  <c:v>272</c:v>
                </c:pt>
                <c:pt idx="17">
                  <c:v>267</c:v>
                </c:pt>
                <c:pt idx="18">
                  <c:v>209</c:v>
                </c:pt>
                <c:pt idx="19">
                  <c:v>179</c:v>
                </c:pt>
                <c:pt idx="20">
                  <c:v>150</c:v>
                </c:pt>
                <c:pt idx="21">
                  <c:v>6</c:v>
                </c:pt>
                <c:pt idx="22">
                  <c:v>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0137472"/>
        <c:axId val="133445888"/>
      </c:lineChart>
      <c:catAx>
        <c:axId val="13013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pt-BR"/>
          </a:p>
        </c:txPr>
        <c:crossAx val="133445888"/>
        <c:crosses val="autoZero"/>
        <c:auto val="1"/>
        <c:lblAlgn val="ctr"/>
        <c:lblOffset val="100"/>
        <c:noMultiLvlLbl val="0"/>
      </c:catAx>
      <c:valAx>
        <c:axId val="1334458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0137472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978731557151547E-2"/>
          <c:y val="6.0246471462924056E-2"/>
          <c:w val="0.96947845465230609"/>
          <c:h val="0.63184575868290949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B_Menu_Código_Acesso!$M$1</c:f>
              <c:strCache>
                <c:ptCount val="1"/>
                <c:pt idx="0">
                  <c:v> Abandono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 sz="9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B_Menu_Código_Acesso!$K$2:$K$27</c:f>
              <c:numCache>
                <c:formatCode>d/m;@</c:formatCode>
                <c:ptCount val="26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42322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42329</c:v>
                </c:pt>
                <c:pt idx="17">
                  <c:v>42331</c:v>
                </c:pt>
                <c:pt idx="18">
                  <c:v>42332</c:v>
                </c:pt>
                <c:pt idx="19">
                  <c:v>42333</c:v>
                </c:pt>
                <c:pt idx="20">
                  <c:v>42334</c:v>
                </c:pt>
                <c:pt idx="21">
                  <c:v>42335</c:v>
                </c:pt>
                <c:pt idx="22">
                  <c:v>42336</c:v>
                </c:pt>
                <c:pt idx="23">
                  <c:v>42337</c:v>
                </c:pt>
                <c:pt idx="24">
                  <c:v>42338</c:v>
                </c:pt>
              </c:numCache>
            </c:numRef>
          </c:cat>
          <c:val>
            <c:numRef>
              <c:f>B_Menu_Código_Acesso!$M$2:$M$27</c:f>
              <c:numCache>
                <c:formatCode>General</c:formatCode>
                <c:ptCount val="26"/>
                <c:pt idx="0">
                  <c:v>181</c:v>
                </c:pt>
                <c:pt idx="1">
                  <c:v>193</c:v>
                </c:pt>
                <c:pt idx="2">
                  <c:v>170</c:v>
                </c:pt>
                <c:pt idx="3">
                  <c:v>181</c:v>
                </c:pt>
                <c:pt idx="4">
                  <c:v>81</c:v>
                </c:pt>
                <c:pt idx="5">
                  <c:v>195</c:v>
                </c:pt>
                <c:pt idx="6">
                  <c:v>209</c:v>
                </c:pt>
                <c:pt idx="7">
                  <c:v>146</c:v>
                </c:pt>
                <c:pt idx="8">
                  <c:v>140</c:v>
                </c:pt>
                <c:pt idx="9">
                  <c:v>162</c:v>
                </c:pt>
                <c:pt idx="10">
                  <c:v>72</c:v>
                </c:pt>
                <c:pt idx="11">
                  <c:v>221</c:v>
                </c:pt>
                <c:pt idx="12">
                  <c:v>219</c:v>
                </c:pt>
                <c:pt idx="13">
                  <c:v>203</c:v>
                </c:pt>
                <c:pt idx="14">
                  <c:v>185</c:v>
                </c:pt>
                <c:pt idx="15">
                  <c:v>114</c:v>
                </c:pt>
                <c:pt idx="16">
                  <c:v>70</c:v>
                </c:pt>
                <c:pt idx="17">
                  <c:v>188</c:v>
                </c:pt>
                <c:pt idx="18">
                  <c:v>201</c:v>
                </c:pt>
                <c:pt idx="19">
                  <c:v>185</c:v>
                </c:pt>
                <c:pt idx="20">
                  <c:v>182</c:v>
                </c:pt>
                <c:pt idx="21">
                  <c:v>162</c:v>
                </c:pt>
                <c:pt idx="22">
                  <c:v>43</c:v>
                </c:pt>
                <c:pt idx="23">
                  <c:v>0</c:v>
                </c:pt>
                <c:pt idx="24">
                  <c:v>180</c:v>
                </c:pt>
              </c:numCache>
            </c:numRef>
          </c:val>
        </c:ser>
        <c:ser>
          <c:idx val="2"/>
          <c:order val="2"/>
          <c:tx>
            <c:strRef>
              <c:f>B_Menu_Código_Acesso!$O$1</c:f>
              <c:strCache>
                <c:ptCount val="1"/>
                <c:pt idx="0">
                  <c:v> Timeout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 sz="9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B_Menu_Código_Acesso!$K$2:$K$27</c:f>
              <c:numCache>
                <c:formatCode>d/m;@</c:formatCode>
                <c:ptCount val="26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42322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42329</c:v>
                </c:pt>
                <c:pt idx="17">
                  <c:v>42331</c:v>
                </c:pt>
                <c:pt idx="18">
                  <c:v>42332</c:v>
                </c:pt>
                <c:pt idx="19">
                  <c:v>42333</c:v>
                </c:pt>
                <c:pt idx="20">
                  <c:v>42334</c:v>
                </c:pt>
                <c:pt idx="21">
                  <c:v>42335</c:v>
                </c:pt>
                <c:pt idx="22">
                  <c:v>42336</c:v>
                </c:pt>
                <c:pt idx="23">
                  <c:v>42337</c:v>
                </c:pt>
                <c:pt idx="24">
                  <c:v>42338</c:v>
                </c:pt>
              </c:numCache>
            </c:numRef>
          </c:cat>
          <c:val>
            <c:numRef>
              <c:f>B_Menu_Código_Acesso!$O$3:$O$27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3"/>
          <c:order val="3"/>
          <c:tx>
            <c:strRef>
              <c:f>B_Menu_Código_Acesso!$P$1</c:f>
              <c:strCache>
                <c:ptCount val="1"/>
                <c:pt idx="0">
                  <c:v> Código Válido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 sz="9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B_Menu_Código_Acesso!$K$2:$K$27</c:f>
              <c:numCache>
                <c:formatCode>d/m;@</c:formatCode>
                <c:ptCount val="26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42322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42329</c:v>
                </c:pt>
                <c:pt idx="17">
                  <c:v>42331</c:v>
                </c:pt>
                <c:pt idx="18">
                  <c:v>42332</c:v>
                </c:pt>
                <c:pt idx="19">
                  <c:v>42333</c:v>
                </c:pt>
                <c:pt idx="20">
                  <c:v>42334</c:v>
                </c:pt>
                <c:pt idx="21">
                  <c:v>42335</c:v>
                </c:pt>
                <c:pt idx="22">
                  <c:v>42336</c:v>
                </c:pt>
                <c:pt idx="23">
                  <c:v>42337</c:v>
                </c:pt>
                <c:pt idx="24">
                  <c:v>42338</c:v>
                </c:pt>
              </c:numCache>
            </c:numRef>
          </c:cat>
          <c:val>
            <c:numRef>
              <c:f>B_Menu_Código_Acesso!$P$2:$P$27</c:f>
              <c:numCache>
                <c:formatCode>General</c:formatCode>
                <c:ptCount val="26"/>
                <c:pt idx="0">
                  <c:v>1912</c:v>
                </c:pt>
                <c:pt idx="1">
                  <c:v>2898</c:v>
                </c:pt>
                <c:pt idx="2">
                  <c:v>2099</c:v>
                </c:pt>
                <c:pt idx="3">
                  <c:v>1772</c:v>
                </c:pt>
                <c:pt idx="4">
                  <c:v>633</c:v>
                </c:pt>
                <c:pt idx="5">
                  <c:v>2053</c:v>
                </c:pt>
                <c:pt idx="6">
                  <c:v>2306</c:v>
                </c:pt>
                <c:pt idx="7">
                  <c:v>1655</c:v>
                </c:pt>
                <c:pt idx="8">
                  <c:v>1610</c:v>
                </c:pt>
                <c:pt idx="9">
                  <c:v>1794</c:v>
                </c:pt>
                <c:pt idx="10">
                  <c:v>779</c:v>
                </c:pt>
                <c:pt idx="11">
                  <c:v>2317</c:v>
                </c:pt>
                <c:pt idx="12">
                  <c:v>2755</c:v>
                </c:pt>
                <c:pt idx="13">
                  <c:v>2229</c:v>
                </c:pt>
                <c:pt idx="14">
                  <c:v>1929</c:v>
                </c:pt>
                <c:pt idx="15">
                  <c:v>1161</c:v>
                </c:pt>
                <c:pt idx="16">
                  <c:v>621</c:v>
                </c:pt>
                <c:pt idx="17">
                  <c:v>2062</c:v>
                </c:pt>
                <c:pt idx="18">
                  <c:v>2357</c:v>
                </c:pt>
                <c:pt idx="19">
                  <c:v>2101</c:v>
                </c:pt>
                <c:pt idx="20">
                  <c:v>1970</c:v>
                </c:pt>
                <c:pt idx="21">
                  <c:v>1956</c:v>
                </c:pt>
                <c:pt idx="22">
                  <c:v>824</c:v>
                </c:pt>
                <c:pt idx="23">
                  <c:v>29</c:v>
                </c:pt>
                <c:pt idx="24">
                  <c:v>2178</c:v>
                </c:pt>
              </c:numCache>
            </c:numRef>
          </c:val>
        </c:ser>
        <c:ser>
          <c:idx val="0"/>
          <c:order val="0"/>
          <c:tx>
            <c:strRef>
              <c:f>B_Menu_Código_Acesso!$L$1</c:f>
              <c:strCache>
                <c:ptCount val="1"/>
                <c:pt idx="0">
                  <c:v> Código Inválido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 sz="9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B_Menu_Código_Acesso!$K$2:$K$27</c:f>
              <c:numCache>
                <c:formatCode>d/m;@</c:formatCode>
                <c:ptCount val="26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42322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42329</c:v>
                </c:pt>
                <c:pt idx="17">
                  <c:v>42331</c:v>
                </c:pt>
                <c:pt idx="18">
                  <c:v>42332</c:v>
                </c:pt>
                <c:pt idx="19">
                  <c:v>42333</c:v>
                </c:pt>
                <c:pt idx="20">
                  <c:v>42334</c:v>
                </c:pt>
                <c:pt idx="21">
                  <c:v>42335</c:v>
                </c:pt>
                <c:pt idx="22">
                  <c:v>42336</c:v>
                </c:pt>
                <c:pt idx="23">
                  <c:v>42337</c:v>
                </c:pt>
                <c:pt idx="24">
                  <c:v>42338</c:v>
                </c:pt>
              </c:numCache>
            </c:numRef>
          </c:cat>
          <c:val>
            <c:numRef>
              <c:f>B_Menu_Código_Acesso!$L$2:$L$27</c:f>
              <c:numCache>
                <c:formatCode>General</c:formatCode>
                <c:ptCount val="26"/>
                <c:pt idx="0">
                  <c:v>156</c:v>
                </c:pt>
                <c:pt idx="1">
                  <c:v>186</c:v>
                </c:pt>
                <c:pt idx="2">
                  <c:v>138</c:v>
                </c:pt>
                <c:pt idx="3">
                  <c:v>139</c:v>
                </c:pt>
                <c:pt idx="4">
                  <c:v>48</c:v>
                </c:pt>
                <c:pt idx="5">
                  <c:v>180</c:v>
                </c:pt>
                <c:pt idx="6">
                  <c:v>160</c:v>
                </c:pt>
                <c:pt idx="7">
                  <c:v>116</c:v>
                </c:pt>
                <c:pt idx="8">
                  <c:v>100</c:v>
                </c:pt>
                <c:pt idx="9">
                  <c:v>114</c:v>
                </c:pt>
                <c:pt idx="10">
                  <c:v>48</c:v>
                </c:pt>
                <c:pt idx="11">
                  <c:v>146</c:v>
                </c:pt>
                <c:pt idx="12">
                  <c:v>185</c:v>
                </c:pt>
                <c:pt idx="13">
                  <c:v>151</c:v>
                </c:pt>
                <c:pt idx="14">
                  <c:v>119</c:v>
                </c:pt>
                <c:pt idx="15">
                  <c:v>92</c:v>
                </c:pt>
                <c:pt idx="16">
                  <c:v>65</c:v>
                </c:pt>
                <c:pt idx="17">
                  <c:v>169</c:v>
                </c:pt>
                <c:pt idx="18">
                  <c:v>170</c:v>
                </c:pt>
                <c:pt idx="19">
                  <c:v>178</c:v>
                </c:pt>
                <c:pt idx="20">
                  <c:v>124</c:v>
                </c:pt>
                <c:pt idx="21">
                  <c:v>141</c:v>
                </c:pt>
                <c:pt idx="22">
                  <c:v>58</c:v>
                </c:pt>
                <c:pt idx="23">
                  <c:v>3</c:v>
                </c:pt>
                <c:pt idx="24">
                  <c:v>158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3490176"/>
        <c:axId val="133491712"/>
      </c:barChart>
      <c:catAx>
        <c:axId val="133490176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pt-BR"/>
          </a:p>
        </c:txPr>
        <c:crossAx val="133491712"/>
        <c:crosses val="autoZero"/>
        <c:auto val="0"/>
        <c:lblAlgn val="ctr"/>
        <c:lblOffset val="100"/>
        <c:noMultiLvlLbl val="0"/>
      </c:catAx>
      <c:valAx>
        <c:axId val="1334917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349017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471214621149363"/>
          <c:y val="0.85817659028576476"/>
          <c:w val="0.70236385373294319"/>
          <c:h val="9.8813734348780172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4712643678161"/>
          <c:y val="0.26719818557506964"/>
          <c:w val="0.48295737170784686"/>
          <c:h val="0.52565404880601319"/>
        </c:manualLayout>
      </c:layout>
      <c:pieChart>
        <c:varyColors val="1"/>
        <c:ser>
          <c:idx val="0"/>
          <c:order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'Menu Motivo do Contato'!$C$5:$I$5</c:f>
              <c:strCache>
                <c:ptCount val="7"/>
                <c:pt idx="0">
                  <c:v> Abandono</c:v>
                </c:pt>
                <c:pt idx="1">
                  <c:v>1 - Pagamentos</c:v>
                </c:pt>
                <c:pt idx="2">
                  <c:v>2 - Recebimentos</c:v>
                </c:pt>
                <c:pt idx="3">
                  <c:v>3 - Retirada</c:v>
                </c:pt>
                <c:pt idx="4">
                  <c:v>4 - Conta</c:v>
                </c:pt>
                <c:pt idx="5">
                  <c:v>5 - Cancelamento</c:v>
                </c:pt>
                <c:pt idx="6">
                  <c:v> Excedeu Tentativas</c:v>
                </c:pt>
              </c:strCache>
            </c:strRef>
          </c:cat>
          <c:val>
            <c:numRef>
              <c:f>'Menu Motivo do Contato'!$C$4:$I$4</c:f>
              <c:numCache>
                <c:formatCode>General</c:formatCode>
                <c:ptCount val="7"/>
                <c:pt idx="0">
                  <c:v>502</c:v>
                </c:pt>
                <c:pt idx="1">
                  <c:v>12686</c:v>
                </c:pt>
                <c:pt idx="2">
                  <c:v>7380</c:v>
                </c:pt>
                <c:pt idx="3">
                  <c:v>5092</c:v>
                </c:pt>
                <c:pt idx="4">
                  <c:v>3787</c:v>
                </c:pt>
                <c:pt idx="5">
                  <c:v>10608</c:v>
                </c:pt>
                <c:pt idx="6">
                  <c:v>3945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9717331885238478"/>
          <c:y val="0.18674866371630552"/>
          <c:w val="0.40282668114761516"/>
          <c:h val="0.63623464950092912"/>
        </c:manualLayout>
      </c:layout>
      <c:overlay val="0"/>
      <c:txPr>
        <a:bodyPr/>
        <a:lstStyle/>
        <a:p>
          <a:pPr>
            <a:defRPr sz="900"/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Abandono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txPr>
              <a:bodyPr rot="0" vert="horz"/>
              <a:lstStyle/>
              <a:p>
                <a:pPr>
                  <a:defRPr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'Menu Motivo do Contato'!$B$6:$B$29</c:f>
              <c:strCache>
                <c:ptCount val="24"/>
                <c:pt idx="0">
                  <c:v> 07</c:v>
                </c:pt>
                <c:pt idx="1">
                  <c:v> 08</c:v>
                </c:pt>
                <c:pt idx="2">
                  <c:v> 09</c:v>
                </c:pt>
                <c:pt idx="3">
                  <c:v> 10</c:v>
                </c:pt>
                <c:pt idx="4">
                  <c:v> 11</c:v>
                </c:pt>
                <c:pt idx="5">
                  <c:v> 12</c:v>
                </c:pt>
                <c:pt idx="6">
                  <c:v> 13</c:v>
                </c:pt>
                <c:pt idx="7">
                  <c:v> 14</c:v>
                </c:pt>
                <c:pt idx="8">
                  <c:v> 15</c:v>
                </c:pt>
                <c:pt idx="9">
                  <c:v> 16</c:v>
                </c:pt>
                <c:pt idx="10">
                  <c:v> 17</c:v>
                </c:pt>
                <c:pt idx="11">
                  <c:v> 18</c:v>
                </c:pt>
                <c:pt idx="12">
                  <c:v> 19</c:v>
                </c:pt>
                <c:pt idx="13">
                  <c:v> 20</c:v>
                </c:pt>
                <c:pt idx="14">
                  <c:v> 21</c:v>
                </c:pt>
                <c:pt idx="15">
                  <c:v> 22</c:v>
                </c:pt>
                <c:pt idx="16">
                  <c:v> 23</c:v>
                </c:pt>
                <c:pt idx="17">
                  <c:v> 00</c:v>
                </c:pt>
                <c:pt idx="18">
                  <c:v> 01</c:v>
                </c:pt>
                <c:pt idx="19">
                  <c:v> 02</c:v>
                </c:pt>
                <c:pt idx="20">
                  <c:v> 03</c:v>
                </c:pt>
                <c:pt idx="21">
                  <c:v> 04</c:v>
                </c:pt>
                <c:pt idx="22">
                  <c:v> 05</c:v>
                </c:pt>
                <c:pt idx="23">
                  <c:v> 06</c:v>
                </c:pt>
              </c:strCache>
            </c:strRef>
          </c:cat>
          <c:val>
            <c:numRef>
              <c:f>'Menu Motivo do Contato'!$C$6:$C$29</c:f>
              <c:numCache>
                <c:formatCode>General</c:formatCode>
                <c:ptCount val="24"/>
                <c:pt idx="0">
                  <c:v>6</c:v>
                </c:pt>
                <c:pt idx="1">
                  <c:v>12</c:v>
                </c:pt>
                <c:pt idx="2">
                  <c:v>36</c:v>
                </c:pt>
                <c:pt idx="3">
                  <c:v>48</c:v>
                </c:pt>
                <c:pt idx="4">
                  <c:v>44</c:v>
                </c:pt>
                <c:pt idx="5">
                  <c:v>53</c:v>
                </c:pt>
                <c:pt idx="6">
                  <c:v>47</c:v>
                </c:pt>
                <c:pt idx="7">
                  <c:v>46</c:v>
                </c:pt>
                <c:pt idx="8">
                  <c:v>36</c:v>
                </c:pt>
                <c:pt idx="9">
                  <c:v>35</c:v>
                </c:pt>
                <c:pt idx="10">
                  <c:v>35</c:v>
                </c:pt>
                <c:pt idx="11">
                  <c:v>40</c:v>
                </c:pt>
                <c:pt idx="12">
                  <c:v>26</c:v>
                </c:pt>
                <c:pt idx="13">
                  <c:v>17</c:v>
                </c:pt>
                <c:pt idx="14">
                  <c:v>18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0707456"/>
        <c:axId val="130710144"/>
      </c:lineChart>
      <c:catAx>
        <c:axId val="130707456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pt-BR"/>
          </a:p>
        </c:txPr>
        <c:crossAx val="130710144"/>
        <c:crosses val="autoZero"/>
        <c:auto val="1"/>
        <c:lblAlgn val="ctr"/>
        <c:lblOffset val="100"/>
        <c:noMultiLvlLbl val="0"/>
      </c:catAx>
      <c:valAx>
        <c:axId val="1307101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0707456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462198960985189E-2"/>
          <c:y val="0.16995912396196378"/>
          <c:w val="0.95323682305227075"/>
          <c:h val="0.666065143496407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B_Menu_Motivo_Contato!$P$1</c:f>
              <c:strCache>
                <c:ptCount val="1"/>
                <c:pt idx="0">
                  <c:v>1 - Pagamentos</c:v>
                </c:pt>
              </c:strCache>
            </c:strRef>
          </c:tx>
          <c:invertIfNegative val="0"/>
          <c:dLbls>
            <c:txPr>
              <a:bodyPr rot="-5400000" vert="horz"/>
              <a:lstStyle/>
              <a:p>
                <a:pPr>
                  <a:defRPr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B_Menu_Motivo_Contato!$N$2:$N$26</c:f>
              <c:numCache>
                <c:formatCode>d/m;@</c:formatCode>
                <c:ptCount val="25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42322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42329</c:v>
                </c:pt>
                <c:pt idx="17">
                  <c:v>42331</c:v>
                </c:pt>
                <c:pt idx="18">
                  <c:v>42332</c:v>
                </c:pt>
                <c:pt idx="19">
                  <c:v>42333</c:v>
                </c:pt>
                <c:pt idx="20">
                  <c:v>42334</c:v>
                </c:pt>
                <c:pt idx="21">
                  <c:v>42335</c:v>
                </c:pt>
                <c:pt idx="22">
                  <c:v>42336</c:v>
                </c:pt>
                <c:pt idx="23">
                  <c:v>42337</c:v>
                </c:pt>
                <c:pt idx="24">
                  <c:v>42338</c:v>
                </c:pt>
              </c:numCache>
            </c:numRef>
          </c:cat>
          <c:val>
            <c:numRef>
              <c:f>B_Menu_Motivo_Contato!$P$2:$P$26</c:f>
              <c:numCache>
                <c:formatCode>General</c:formatCode>
                <c:ptCount val="25"/>
                <c:pt idx="0">
                  <c:v>475</c:v>
                </c:pt>
                <c:pt idx="1">
                  <c:v>1388</c:v>
                </c:pt>
                <c:pt idx="2">
                  <c:v>585</c:v>
                </c:pt>
                <c:pt idx="3">
                  <c:v>556</c:v>
                </c:pt>
                <c:pt idx="4">
                  <c:v>189</c:v>
                </c:pt>
                <c:pt idx="5">
                  <c:v>583</c:v>
                </c:pt>
                <c:pt idx="6">
                  <c:v>757</c:v>
                </c:pt>
                <c:pt idx="7">
                  <c:v>402</c:v>
                </c:pt>
                <c:pt idx="8">
                  <c:v>407</c:v>
                </c:pt>
                <c:pt idx="9">
                  <c:v>437</c:v>
                </c:pt>
                <c:pt idx="10">
                  <c:v>210</c:v>
                </c:pt>
                <c:pt idx="11">
                  <c:v>603</c:v>
                </c:pt>
                <c:pt idx="12">
                  <c:v>784</c:v>
                </c:pt>
                <c:pt idx="13">
                  <c:v>573</c:v>
                </c:pt>
                <c:pt idx="14">
                  <c:v>540</c:v>
                </c:pt>
                <c:pt idx="15">
                  <c:v>303</c:v>
                </c:pt>
                <c:pt idx="16">
                  <c:v>157</c:v>
                </c:pt>
                <c:pt idx="17">
                  <c:v>555</c:v>
                </c:pt>
                <c:pt idx="18">
                  <c:v>654</c:v>
                </c:pt>
                <c:pt idx="19">
                  <c:v>509</c:v>
                </c:pt>
                <c:pt idx="20">
                  <c:v>542</c:v>
                </c:pt>
                <c:pt idx="21">
                  <c:v>577</c:v>
                </c:pt>
                <c:pt idx="22">
                  <c:v>250</c:v>
                </c:pt>
                <c:pt idx="23">
                  <c:v>12</c:v>
                </c:pt>
                <c:pt idx="24">
                  <c:v>638</c:v>
                </c:pt>
              </c:numCache>
            </c:numRef>
          </c:val>
        </c:ser>
        <c:ser>
          <c:idx val="1"/>
          <c:order val="1"/>
          <c:tx>
            <c:strRef>
              <c:f>B_Menu_Motivo_Contato!$Q$1</c:f>
              <c:strCache>
                <c:ptCount val="1"/>
                <c:pt idx="0">
                  <c:v> 2 - Recebimentos</c:v>
                </c:pt>
              </c:strCache>
            </c:strRef>
          </c:tx>
          <c:invertIfNegative val="0"/>
          <c:cat>
            <c:numRef>
              <c:f>B_Menu_Motivo_Contato!$N$2:$N$26</c:f>
              <c:numCache>
                <c:formatCode>d/m;@</c:formatCode>
                <c:ptCount val="25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42322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42329</c:v>
                </c:pt>
                <c:pt idx="17">
                  <c:v>42331</c:v>
                </c:pt>
                <c:pt idx="18">
                  <c:v>42332</c:v>
                </c:pt>
                <c:pt idx="19">
                  <c:v>42333</c:v>
                </c:pt>
                <c:pt idx="20">
                  <c:v>42334</c:v>
                </c:pt>
                <c:pt idx="21">
                  <c:v>42335</c:v>
                </c:pt>
                <c:pt idx="22">
                  <c:v>42336</c:v>
                </c:pt>
                <c:pt idx="23">
                  <c:v>42337</c:v>
                </c:pt>
                <c:pt idx="24">
                  <c:v>42338</c:v>
                </c:pt>
              </c:numCache>
            </c:numRef>
          </c:cat>
          <c:val>
            <c:numRef>
              <c:f>B_Menu_Motivo_Contato!$Q$2:$Q$26</c:f>
              <c:numCache>
                <c:formatCode>General</c:formatCode>
                <c:ptCount val="25"/>
                <c:pt idx="0">
                  <c:v>314</c:v>
                </c:pt>
                <c:pt idx="1">
                  <c:v>360</c:v>
                </c:pt>
                <c:pt idx="2">
                  <c:v>371</c:v>
                </c:pt>
                <c:pt idx="3">
                  <c:v>316</c:v>
                </c:pt>
                <c:pt idx="4">
                  <c:v>98</c:v>
                </c:pt>
                <c:pt idx="5">
                  <c:v>337</c:v>
                </c:pt>
                <c:pt idx="6">
                  <c:v>376</c:v>
                </c:pt>
                <c:pt idx="7">
                  <c:v>317</c:v>
                </c:pt>
                <c:pt idx="8">
                  <c:v>276</c:v>
                </c:pt>
                <c:pt idx="9">
                  <c:v>309</c:v>
                </c:pt>
                <c:pt idx="10">
                  <c:v>147</c:v>
                </c:pt>
                <c:pt idx="11">
                  <c:v>404</c:v>
                </c:pt>
                <c:pt idx="12">
                  <c:v>429</c:v>
                </c:pt>
                <c:pt idx="13">
                  <c:v>407</c:v>
                </c:pt>
                <c:pt idx="14">
                  <c:v>328</c:v>
                </c:pt>
                <c:pt idx="15">
                  <c:v>198</c:v>
                </c:pt>
                <c:pt idx="16">
                  <c:v>96</c:v>
                </c:pt>
                <c:pt idx="17">
                  <c:v>335</c:v>
                </c:pt>
                <c:pt idx="18">
                  <c:v>400</c:v>
                </c:pt>
                <c:pt idx="19">
                  <c:v>391</c:v>
                </c:pt>
                <c:pt idx="20">
                  <c:v>374</c:v>
                </c:pt>
                <c:pt idx="21">
                  <c:v>332</c:v>
                </c:pt>
                <c:pt idx="22">
                  <c:v>117</c:v>
                </c:pt>
                <c:pt idx="23">
                  <c:v>2</c:v>
                </c:pt>
                <c:pt idx="24">
                  <c:v>346</c:v>
                </c:pt>
              </c:numCache>
            </c:numRef>
          </c:val>
        </c:ser>
        <c:ser>
          <c:idx val="2"/>
          <c:order val="2"/>
          <c:tx>
            <c:strRef>
              <c:f>B_Menu_Motivo_Contato!$R$1</c:f>
              <c:strCache>
                <c:ptCount val="1"/>
                <c:pt idx="0">
                  <c:v> 3 - Retirada</c:v>
                </c:pt>
              </c:strCache>
            </c:strRef>
          </c:tx>
          <c:invertIfNegative val="0"/>
          <c:cat>
            <c:numRef>
              <c:f>B_Menu_Motivo_Contato!$N$2:$N$26</c:f>
              <c:numCache>
                <c:formatCode>d/m;@</c:formatCode>
                <c:ptCount val="25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42322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42329</c:v>
                </c:pt>
                <c:pt idx="17">
                  <c:v>42331</c:v>
                </c:pt>
                <c:pt idx="18">
                  <c:v>42332</c:v>
                </c:pt>
                <c:pt idx="19">
                  <c:v>42333</c:v>
                </c:pt>
                <c:pt idx="20">
                  <c:v>42334</c:v>
                </c:pt>
                <c:pt idx="21">
                  <c:v>42335</c:v>
                </c:pt>
                <c:pt idx="22">
                  <c:v>42336</c:v>
                </c:pt>
                <c:pt idx="23">
                  <c:v>42337</c:v>
                </c:pt>
                <c:pt idx="24">
                  <c:v>42338</c:v>
                </c:pt>
              </c:numCache>
            </c:numRef>
          </c:cat>
          <c:val>
            <c:numRef>
              <c:f>B_Menu_Motivo_Contato!$R$2:$R$26</c:f>
              <c:numCache>
                <c:formatCode>General</c:formatCode>
                <c:ptCount val="25"/>
                <c:pt idx="0">
                  <c:v>271</c:v>
                </c:pt>
                <c:pt idx="1">
                  <c:v>195</c:v>
                </c:pt>
                <c:pt idx="2">
                  <c:v>232</c:v>
                </c:pt>
                <c:pt idx="3">
                  <c:v>198</c:v>
                </c:pt>
                <c:pt idx="4">
                  <c:v>53</c:v>
                </c:pt>
                <c:pt idx="5">
                  <c:v>217</c:v>
                </c:pt>
                <c:pt idx="6">
                  <c:v>291</c:v>
                </c:pt>
                <c:pt idx="7">
                  <c:v>202</c:v>
                </c:pt>
                <c:pt idx="8">
                  <c:v>257</c:v>
                </c:pt>
                <c:pt idx="9">
                  <c:v>302</c:v>
                </c:pt>
                <c:pt idx="10">
                  <c:v>73</c:v>
                </c:pt>
                <c:pt idx="11">
                  <c:v>298</c:v>
                </c:pt>
                <c:pt idx="12">
                  <c:v>262</c:v>
                </c:pt>
                <c:pt idx="13">
                  <c:v>305</c:v>
                </c:pt>
                <c:pt idx="14">
                  <c:v>239</c:v>
                </c:pt>
                <c:pt idx="15">
                  <c:v>127</c:v>
                </c:pt>
                <c:pt idx="16">
                  <c:v>68</c:v>
                </c:pt>
                <c:pt idx="17">
                  <c:v>204</c:v>
                </c:pt>
                <c:pt idx="18">
                  <c:v>333</c:v>
                </c:pt>
                <c:pt idx="19">
                  <c:v>269</c:v>
                </c:pt>
                <c:pt idx="20">
                  <c:v>234</c:v>
                </c:pt>
                <c:pt idx="21">
                  <c:v>179</c:v>
                </c:pt>
                <c:pt idx="22">
                  <c:v>67</c:v>
                </c:pt>
                <c:pt idx="23">
                  <c:v>3</c:v>
                </c:pt>
                <c:pt idx="24">
                  <c:v>213</c:v>
                </c:pt>
              </c:numCache>
            </c:numRef>
          </c:val>
        </c:ser>
        <c:ser>
          <c:idx val="3"/>
          <c:order val="3"/>
          <c:tx>
            <c:strRef>
              <c:f>'B_Menu_Motivo_Contato_(Exceção)'!$T$1</c:f>
              <c:strCache>
                <c:ptCount val="1"/>
                <c:pt idx="0">
                  <c:v>4 - Conta</c:v>
                </c:pt>
              </c:strCache>
            </c:strRef>
          </c:tx>
          <c:invertIfNegative val="0"/>
          <c:cat>
            <c:numRef>
              <c:f>B_Menu_Motivo_Contato!$N$2:$N$26</c:f>
              <c:numCache>
                <c:formatCode>d/m;@</c:formatCode>
                <c:ptCount val="25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42322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42329</c:v>
                </c:pt>
                <c:pt idx="17">
                  <c:v>42331</c:v>
                </c:pt>
                <c:pt idx="18">
                  <c:v>42332</c:v>
                </c:pt>
                <c:pt idx="19">
                  <c:v>42333</c:v>
                </c:pt>
                <c:pt idx="20">
                  <c:v>42334</c:v>
                </c:pt>
                <c:pt idx="21">
                  <c:v>42335</c:v>
                </c:pt>
                <c:pt idx="22">
                  <c:v>42336</c:v>
                </c:pt>
                <c:pt idx="23">
                  <c:v>42337</c:v>
                </c:pt>
                <c:pt idx="24">
                  <c:v>42338</c:v>
                </c:pt>
              </c:numCache>
            </c:numRef>
          </c:cat>
          <c:val>
            <c:numRef>
              <c:f>B_Menu_Motivo_Contato!$S$2:$S$26</c:f>
              <c:numCache>
                <c:formatCode>General</c:formatCode>
                <c:ptCount val="25"/>
                <c:pt idx="0">
                  <c:v>176</c:v>
                </c:pt>
                <c:pt idx="1">
                  <c:v>182</c:v>
                </c:pt>
                <c:pt idx="2">
                  <c:v>184</c:v>
                </c:pt>
                <c:pt idx="3">
                  <c:v>143</c:v>
                </c:pt>
                <c:pt idx="4">
                  <c:v>65</c:v>
                </c:pt>
                <c:pt idx="5">
                  <c:v>206</c:v>
                </c:pt>
                <c:pt idx="6">
                  <c:v>169</c:v>
                </c:pt>
                <c:pt idx="7">
                  <c:v>141</c:v>
                </c:pt>
                <c:pt idx="8">
                  <c:v>126</c:v>
                </c:pt>
                <c:pt idx="9">
                  <c:v>135</c:v>
                </c:pt>
                <c:pt idx="10">
                  <c:v>56</c:v>
                </c:pt>
                <c:pt idx="11">
                  <c:v>208</c:v>
                </c:pt>
                <c:pt idx="12">
                  <c:v>263</c:v>
                </c:pt>
                <c:pt idx="13">
                  <c:v>199</c:v>
                </c:pt>
                <c:pt idx="14">
                  <c:v>156</c:v>
                </c:pt>
                <c:pt idx="15">
                  <c:v>123</c:v>
                </c:pt>
                <c:pt idx="16">
                  <c:v>54</c:v>
                </c:pt>
                <c:pt idx="17">
                  <c:v>206</c:v>
                </c:pt>
                <c:pt idx="18">
                  <c:v>201</c:v>
                </c:pt>
                <c:pt idx="19">
                  <c:v>176</c:v>
                </c:pt>
                <c:pt idx="20">
                  <c:v>178</c:v>
                </c:pt>
                <c:pt idx="21">
                  <c:v>159</c:v>
                </c:pt>
                <c:pt idx="22">
                  <c:v>73</c:v>
                </c:pt>
                <c:pt idx="23">
                  <c:v>2</c:v>
                </c:pt>
                <c:pt idx="24">
                  <c:v>206</c:v>
                </c:pt>
              </c:numCache>
            </c:numRef>
          </c:val>
        </c:ser>
        <c:ser>
          <c:idx val="4"/>
          <c:order val="4"/>
          <c:tx>
            <c:strRef>
              <c:f>B_Menu_Motivo_Contato!$T$1</c:f>
              <c:strCache>
                <c:ptCount val="1"/>
                <c:pt idx="0">
                  <c:v>5 - Cancelamento</c:v>
                </c:pt>
              </c:strCache>
            </c:strRef>
          </c:tx>
          <c:invertIfNegative val="0"/>
          <c:cat>
            <c:numRef>
              <c:f>B_Menu_Motivo_Contato!$N$2:$N$26</c:f>
              <c:numCache>
                <c:formatCode>d/m;@</c:formatCode>
                <c:ptCount val="25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42322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42329</c:v>
                </c:pt>
                <c:pt idx="17">
                  <c:v>42331</c:v>
                </c:pt>
                <c:pt idx="18">
                  <c:v>42332</c:v>
                </c:pt>
                <c:pt idx="19">
                  <c:v>42333</c:v>
                </c:pt>
                <c:pt idx="20">
                  <c:v>42334</c:v>
                </c:pt>
                <c:pt idx="21">
                  <c:v>42335</c:v>
                </c:pt>
                <c:pt idx="22">
                  <c:v>42336</c:v>
                </c:pt>
                <c:pt idx="23">
                  <c:v>42337</c:v>
                </c:pt>
                <c:pt idx="24">
                  <c:v>42338</c:v>
                </c:pt>
              </c:numCache>
            </c:numRef>
          </c:cat>
          <c:val>
            <c:numRef>
              <c:f>B_Menu_Motivo_Contato!$T$2:$T$26</c:f>
              <c:numCache>
                <c:formatCode>General</c:formatCode>
                <c:ptCount val="25"/>
                <c:pt idx="0">
                  <c:v>481</c:v>
                </c:pt>
                <c:pt idx="1">
                  <c:v>518</c:v>
                </c:pt>
                <c:pt idx="2">
                  <c:v>502</c:v>
                </c:pt>
                <c:pt idx="3">
                  <c:v>394</c:v>
                </c:pt>
                <c:pt idx="4">
                  <c:v>157</c:v>
                </c:pt>
                <c:pt idx="5">
                  <c:v>511</c:v>
                </c:pt>
                <c:pt idx="6">
                  <c:v>507</c:v>
                </c:pt>
                <c:pt idx="7">
                  <c:v>420</c:v>
                </c:pt>
                <c:pt idx="8">
                  <c:v>380</c:v>
                </c:pt>
                <c:pt idx="9">
                  <c:v>431</c:v>
                </c:pt>
                <c:pt idx="10">
                  <c:v>219</c:v>
                </c:pt>
                <c:pt idx="11">
                  <c:v>568</c:v>
                </c:pt>
                <c:pt idx="12">
                  <c:v>692</c:v>
                </c:pt>
                <c:pt idx="13">
                  <c:v>536</c:v>
                </c:pt>
                <c:pt idx="14">
                  <c:v>480</c:v>
                </c:pt>
                <c:pt idx="15">
                  <c:v>297</c:v>
                </c:pt>
                <c:pt idx="16">
                  <c:v>176</c:v>
                </c:pt>
                <c:pt idx="17">
                  <c:v>525</c:v>
                </c:pt>
                <c:pt idx="18">
                  <c:v>529</c:v>
                </c:pt>
                <c:pt idx="19">
                  <c:v>525</c:v>
                </c:pt>
                <c:pt idx="20">
                  <c:v>477</c:v>
                </c:pt>
                <c:pt idx="21">
                  <c:v>486</c:v>
                </c:pt>
                <c:pt idx="22">
                  <c:v>234</c:v>
                </c:pt>
                <c:pt idx="23">
                  <c:v>8</c:v>
                </c:pt>
                <c:pt idx="24">
                  <c:v>555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817408"/>
        <c:axId val="130843776"/>
      </c:barChart>
      <c:catAx>
        <c:axId val="130817408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pt-BR"/>
          </a:p>
        </c:txPr>
        <c:crossAx val="130843776"/>
        <c:crosses val="autoZero"/>
        <c:auto val="0"/>
        <c:lblAlgn val="ctr"/>
        <c:lblOffset val="100"/>
        <c:noMultiLvlLbl val="0"/>
      </c:catAx>
      <c:valAx>
        <c:axId val="1308437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08174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801682651335859"/>
          <c:y val="4.2440060161019182E-3"/>
          <c:w val="0.76741229335861816"/>
          <c:h val="0.1894307473860849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'Menu Motivo do Contato Exceç'!$C$5:$J$5</c:f>
              <c:strCache>
                <c:ptCount val="8"/>
                <c:pt idx="0">
                  <c:v>1 - Pagamentos</c:v>
                </c:pt>
                <c:pt idx="1">
                  <c:v>2 - Recebimentos</c:v>
                </c:pt>
                <c:pt idx="2">
                  <c:v>3 - Retirada</c:v>
                </c:pt>
                <c:pt idx="3">
                  <c:v>4 - Conta</c:v>
                </c:pt>
                <c:pt idx="4">
                  <c:v>5 - Cancelamento</c:v>
                </c:pt>
                <c:pt idx="5">
                  <c:v>0 - ATH</c:v>
                </c:pt>
                <c:pt idx="6">
                  <c:v> Excedeu Tentativas</c:v>
                </c:pt>
                <c:pt idx="7">
                  <c:v> Abandono</c:v>
                </c:pt>
              </c:strCache>
            </c:strRef>
          </c:cat>
          <c:val>
            <c:numRef>
              <c:f>'Menu Motivo do Contato Exceç'!$C$4:$J$4</c:f>
              <c:numCache>
                <c:formatCode>General</c:formatCode>
                <c:ptCount val="8"/>
                <c:pt idx="0">
                  <c:v>184</c:v>
                </c:pt>
                <c:pt idx="1">
                  <c:v>128</c:v>
                </c:pt>
                <c:pt idx="2">
                  <c:v>41</c:v>
                </c:pt>
                <c:pt idx="3">
                  <c:v>98</c:v>
                </c:pt>
                <c:pt idx="4">
                  <c:v>80</c:v>
                </c:pt>
                <c:pt idx="5">
                  <c:v>182</c:v>
                </c:pt>
                <c:pt idx="6">
                  <c:v>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6039170965698248"/>
          <c:y val="0"/>
          <c:w val="0.43960829034301746"/>
          <c:h val="0.86981129183669559"/>
        </c:manualLayout>
      </c:layout>
      <c:overlay val="0"/>
      <c:txPr>
        <a:bodyPr/>
        <a:lstStyle/>
        <a:p>
          <a:pPr>
            <a:defRPr sz="800"/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Abandono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txPr>
              <a:bodyPr rot="0" vert="horz"/>
              <a:lstStyle/>
              <a:p>
                <a:pPr>
                  <a:defRPr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'Menu Motivo do Contato Exceç'!$B$6:$B$67</c:f>
              <c:strCache>
                <c:ptCount val="60"/>
                <c:pt idx="0">
                  <c:v>7:00</c:v>
                </c:pt>
                <c:pt idx="1">
                  <c:v>7:30</c:v>
                </c:pt>
                <c:pt idx="2">
                  <c:v>7:45</c:v>
                </c:pt>
                <c:pt idx="3">
                  <c:v>8:00</c:v>
                </c:pt>
                <c:pt idx="4">
                  <c:v>8:15</c:v>
                </c:pt>
                <c:pt idx="5">
                  <c:v>8:30</c:v>
                </c:pt>
                <c:pt idx="6">
                  <c:v>8:45</c:v>
                </c:pt>
                <c:pt idx="7">
                  <c:v>9:00</c:v>
                </c:pt>
                <c:pt idx="8">
                  <c:v>9:15</c:v>
                </c:pt>
                <c:pt idx="9">
                  <c:v>9:30</c:v>
                </c:pt>
                <c:pt idx="10">
                  <c:v>9:45</c:v>
                </c:pt>
                <c:pt idx="11">
                  <c:v>10:00</c:v>
                </c:pt>
                <c:pt idx="12">
                  <c:v>10:15</c:v>
                </c:pt>
                <c:pt idx="13">
                  <c:v>10:30</c:v>
                </c:pt>
                <c:pt idx="14">
                  <c:v>10:45</c:v>
                </c:pt>
                <c:pt idx="15">
                  <c:v>11:00</c:v>
                </c:pt>
                <c:pt idx="16">
                  <c:v>11:15</c:v>
                </c:pt>
                <c:pt idx="17">
                  <c:v>11:30</c:v>
                </c:pt>
                <c:pt idx="18">
                  <c:v>11:45</c:v>
                </c:pt>
                <c:pt idx="19">
                  <c:v>12:00</c:v>
                </c:pt>
                <c:pt idx="20">
                  <c:v>12:15</c:v>
                </c:pt>
                <c:pt idx="21">
                  <c:v>12:30</c:v>
                </c:pt>
                <c:pt idx="22">
                  <c:v>12:45</c:v>
                </c:pt>
                <c:pt idx="23">
                  <c:v>13:00</c:v>
                </c:pt>
                <c:pt idx="24">
                  <c:v>13:15</c:v>
                </c:pt>
                <c:pt idx="25">
                  <c:v>13:30</c:v>
                </c:pt>
                <c:pt idx="26">
                  <c:v>13:45</c:v>
                </c:pt>
                <c:pt idx="27">
                  <c:v>14:00</c:v>
                </c:pt>
                <c:pt idx="28">
                  <c:v>14:15</c:v>
                </c:pt>
                <c:pt idx="29">
                  <c:v>14:30</c:v>
                </c:pt>
                <c:pt idx="30">
                  <c:v>14:45</c:v>
                </c:pt>
                <c:pt idx="31">
                  <c:v>15:00</c:v>
                </c:pt>
                <c:pt idx="32">
                  <c:v>15:15</c:v>
                </c:pt>
                <c:pt idx="33">
                  <c:v>15:30</c:v>
                </c:pt>
                <c:pt idx="34">
                  <c:v>15:45</c:v>
                </c:pt>
                <c:pt idx="35">
                  <c:v>16:00</c:v>
                </c:pt>
                <c:pt idx="36">
                  <c:v>16:15</c:v>
                </c:pt>
                <c:pt idx="37">
                  <c:v>16:30</c:v>
                </c:pt>
                <c:pt idx="38">
                  <c:v>16:45</c:v>
                </c:pt>
                <c:pt idx="39">
                  <c:v>17:00</c:v>
                </c:pt>
                <c:pt idx="40">
                  <c:v>17:15</c:v>
                </c:pt>
                <c:pt idx="41">
                  <c:v>17:30</c:v>
                </c:pt>
                <c:pt idx="42">
                  <c:v>17:45</c:v>
                </c:pt>
                <c:pt idx="43">
                  <c:v>18:00</c:v>
                </c:pt>
                <c:pt idx="44">
                  <c:v>18:15</c:v>
                </c:pt>
                <c:pt idx="45">
                  <c:v>18:30</c:v>
                </c:pt>
                <c:pt idx="46">
                  <c:v>18:45</c:v>
                </c:pt>
                <c:pt idx="47">
                  <c:v>19:00</c:v>
                </c:pt>
                <c:pt idx="48">
                  <c:v>19:15</c:v>
                </c:pt>
                <c:pt idx="49">
                  <c:v>19:30</c:v>
                </c:pt>
                <c:pt idx="50">
                  <c:v>19:45</c:v>
                </c:pt>
                <c:pt idx="51">
                  <c:v>20:00</c:v>
                </c:pt>
                <c:pt idx="52">
                  <c:v>20:15</c:v>
                </c:pt>
                <c:pt idx="53">
                  <c:v>20:30</c:v>
                </c:pt>
                <c:pt idx="54">
                  <c:v>20:45</c:v>
                </c:pt>
                <c:pt idx="55">
                  <c:v>21:00</c:v>
                </c:pt>
                <c:pt idx="56">
                  <c:v>21:15</c:v>
                </c:pt>
                <c:pt idx="57">
                  <c:v>21:30</c:v>
                </c:pt>
                <c:pt idx="58">
                  <c:v>21:45</c:v>
                </c:pt>
                <c:pt idx="59">
                  <c:v>(vazio)</c:v>
                </c:pt>
              </c:strCache>
            </c:strRef>
          </c:cat>
          <c:val>
            <c:numRef>
              <c:f>'Menu Motivo do Contato Exceç'!$C$6:$C$67</c:f>
              <c:numCache>
                <c:formatCode>General</c:formatCode>
                <c:ptCount val="62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7</c:v>
                </c:pt>
                <c:pt idx="14">
                  <c:v>2</c:v>
                </c:pt>
                <c:pt idx="15">
                  <c:v>6</c:v>
                </c:pt>
                <c:pt idx="16">
                  <c:v>1</c:v>
                </c:pt>
                <c:pt idx="17">
                  <c:v>4</c:v>
                </c:pt>
                <c:pt idx="18">
                  <c:v>7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7</c:v>
                </c:pt>
                <c:pt idx="26">
                  <c:v>7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1</c:v>
                </c:pt>
                <c:pt idx="31">
                  <c:v>8</c:v>
                </c:pt>
                <c:pt idx="32">
                  <c:v>1</c:v>
                </c:pt>
                <c:pt idx="33">
                  <c:v>5</c:v>
                </c:pt>
                <c:pt idx="34">
                  <c:v>7</c:v>
                </c:pt>
                <c:pt idx="35">
                  <c:v>2</c:v>
                </c:pt>
                <c:pt idx="36">
                  <c:v>1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5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1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4231168"/>
        <c:axId val="134238208"/>
      </c:lineChart>
      <c:catAx>
        <c:axId val="134231168"/>
        <c:scaling>
          <c:orientation val="minMax"/>
        </c:scaling>
        <c:delete val="0"/>
        <c:axPos val="b"/>
        <c:numFmt formatCode="h:mm;@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pt-BR"/>
          </a:p>
        </c:txPr>
        <c:crossAx val="134238208"/>
        <c:crosses val="autoZero"/>
        <c:auto val="1"/>
        <c:lblAlgn val="ctr"/>
        <c:lblOffset val="100"/>
        <c:noMultiLvlLbl val="0"/>
      </c:catAx>
      <c:valAx>
        <c:axId val="1342382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4231168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101982016645819E-2"/>
          <c:y val="0.16995912396196378"/>
          <c:w val="0.90230174107817673"/>
          <c:h val="0.66606514349640711"/>
        </c:manualLayout>
      </c:layout>
      <c:barChart>
        <c:barDir val="col"/>
        <c:grouping val="clustered"/>
        <c:varyColors val="0"/>
        <c:ser>
          <c:idx val="6"/>
          <c:order val="0"/>
          <c:tx>
            <c:v> Abandono</c:v>
          </c:tx>
          <c:invertIfNegative val="0"/>
          <c:dLbls>
            <c:txPr>
              <a:bodyPr/>
              <a:lstStyle/>
              <a:p>
                <a:pPr>
                  <a:defRPr sz="8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'B_Menu_Motivo_Contato_(Exceção)'!$O$2:$O$7</c:f>
              <c:numCache>
                <c:formatCode>m/d/yyyy</c:formatCode>
                <c:ptCount val="6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42296</c:v>
                </c:pt>
                <c:pt idx="5">
                  <c:v>42297</c:v>
                </c:pt>
              </c:numCache>
            </c:numRef>
          </c:cat>
          <c:val>
            <c:numRef>
              <c:f>'B_Menu_Motivo_Contato_(Exceção)'!$X$2:$X$7</c:f>
              <c:numCache>
                <c:formatCode>General</c:formatCode>
                <c:ptCount val="6"/>
                <c:pt idx="0">
                  <c:v>13</c:v>
                </c:pt>
                <c:pt idx="1">
                  <c:v>9</c:v>
                </c:pt>
                <c:pt idx="2">
                  <c:v>11</c:v>
                </c:pt>
                <c:pt idx="3">
                  <c:v>2</c:v>
                </c:pt>
                <c:pt idx="4">
                  <c:v>12</c:v>
                </c:pt>
                <c:pt idx="5">
                  <c:v>10</c:v>
                </c:pt>
              </c:numCache>
            </c:numRef>
          </c:val>
        </c:ser>
        <c:ser>
          <c:idx val="0"/>
          <c:order val="1"/>
          <c:tx>
            <c:v>1 - Pagamentos</c:v>
          </c:tx>
          <c:invertIfNegative val="0"/>
          <c:dLbls>
            <c:txPr>
              <a:bodyPr/>
              <a:lstStyle/>
              <a:p>
                <a:pPr>
                  <a:defRPr sz="8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'B_Menu_Motivo_Contato_(Exceção)'!$O$2:$O$7</c:f>
              <c:numCache>
                <c:formatCode>m/d/yyyy</c:formatCode>
                <c:ptCount val="6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42296</c:v>
                </c:pt>
                <c:pt idx="5">
                  <c:v>42297</c:v>
                </c:pt>
              </c:numCache>
            </c:numRef>
          </c:cat>
          <c:val>
            <c:numRef>
              <c:f>'B_Menu_Motivo_Contato_(Exceção)'!$Q$2:$Q$7</c:f>
              <c:numCache>
                <c:formatCode>General</c:formatCode>
                <c:ptCount val="6"/>
                <c:pt idx="0">
                  <c:v>40</c:v>
                </c:pt>
                <c:pt idx="1">
                  <c:v>22</c:v>
                </c:pt>
                <c:pt idx="2">
                  <c:v>31</c:v>
                </c:pt>
                <c:pt idx="3">
                  <c:v>12</c:v>
                </c:pt>
                <c:pt idx="4">
                  <c:v>35</c:v>
                </c:pt>
                <c:pt idx="5">
                  <c:v>44</c:v>
                </c:pt>
              </c:numCache>
            </c:numRef>
          </c:val>
        </c:ser>
        <c:ser>
          <c:idx val="1"/>
          <c:order val="2"/>
          <c:tx>
            <c:v> 2 - Recebimentos</c:v>
          </c:tx>
          <c:invertIfNegative val="0"/>
          <c:dLbls>
            <c:txPr>
              <a:bodyPr/>
              <a:lstStyle/>
              <a:p>
                <a:pPr>
                  <a:defRPr sz="8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'B_Menu_Motivo_Contato_(Exceção)'!$O$2:$O$7</c:f>
              <c:numCache>
                <c:formatCode>m/d/yyyy</c:formatCode>
                <c:ptCount val="6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42296</c:v>
                </c:pt>
                <c:pt idx="5">
                  <c:v>42297</c:v>
                </c:pt>
              </c:numCache>
            </c:numRef>
          </c:cat>
          <c:val>
            <c:numRef>
              <c:f>'B_Menu_Motivo_Contato_(Exceção)'!$R$2:$R$7</c:f>
              <c:numCache>
                <c:formatCode>General</c:formatCode>
                <c:ptCount val="6"/>
                <c:pt idx="0">
                  <c:v>26</c:v>
                </c:pt>
                <c:pt idx="1">
                  <c:v>19</c:v>
                </c:pt>
                <c:pt idx="2">
                  <c:v>27</c:v>
                </c:pt>
                <c:pt idx="3">
                  <c:v>4</c:v>
                </c:pt>
                <c:pt idx="4">
                  <c:v>26</c:v>
                </c:pt>
                <c:pt idx="5">
                  <c:v>26</c:v>
                </c:pt>
              </c:numCache>
            </c:numRef>
          </c:val>
        </c:ser>
        <c:ser>
          <c:idx val="2"/>
          <c:order val="3"/>
          <c:tx>
            <c:v> 3 - Retirada</c:v>
          </c:tx>
          <c:invertIfNegative val="0"/>
          <c:dLbls>
            <c:txPr>
              <a:bodyPr/>
              <a:lstStyle/>
              <a:p>
                <a:pPr>
                  <a:defRPr sz="8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'B_Menu_Motivo_Contato_(Exceção)'!$O$2:$O$7</c:f>
              <c:numCache>
                <c:formatCode>m/d/yyyy</c:formatCode>
                <c:ptCount val="6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42296</c:v>
                </c:pt>
                <c:pt idx="5">
                  <c:v>42297</c:v>
                </c:pt>
              </c:numCache>
            </c:numRef>
          </c:cat>
          <c:val>
            <c:numRef>
              <c:f>'B_Menu_Motivo_Contato_(Exceção)'!$S$2:$S$7</c:f>
              <c:numCache>
                <c:formatCode>General</c:formatCode>
                <c:ptCount val="6"/>
                <c:pt idx="0">
                  <c:v>7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</c:ser>
        <c:ser>
          <c:idx val="3"/>
          <c:order val="4"/>
          <c:tx>
            <c:v> 4 - Conta</c:v>
          </c:tx>
          <c:invertIfNegative val="0"/>
          <c:dLbls>
            <c:txPr>
              <a:bodyPr/>
              <a:lstStyle/>
              <a:p>
                <a:pPr>
                  <a:defRPr sz="8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'B_Menu_Motivo_Contato_(Exceção)'!$O$2:$O$7</c:f>
              <c:numCache>
                <c:formatCode>m/d/yyyy</c:formatCode>
                <c:ptCount val="6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42296</c:v>
                </c:pt>
                <c:pt idx="5">
                  <c:v>42297</c:v>
                </c:pt>
              </c:numCache>
            </c:numRef>
          </c:cat>
          <c:val>
            <c:numRef>
              <c:f>'B_Menu_Motivo_Contato_(Exceção)'!$T$2:$T$7</c:f>
              <c:numCache>
                <c:formatCode>General</c:formatCode>
                <c:ptCount val="6"/>
                <c:pt idx="0">
                  <c:v>22</c:v>
                </c:pt>
                <c:pt idx="1">
                  <c:v>20</c:v>
                </c:pt>
                <c:pt idx="2">
                  <c:v>10</c:v>
                </c:pt>
                <c:pt idx="3">
                  <c:v>4</c:v>
                </c:pt>
                <c:pt idx="4">
                  <c:v>25</c:v>
                </c:pt>
                <c:pt idx="5">
                  <c:v>17</c:v>
                </c:pt>
              </c:numCache>
            </c:numRef>
          </c:val>
        </c:ser>
        <c:ser>
          <c:idx val="4"/>
          <c:order val="5"/>
          <c:tx>
            <c:v>5 - Cancelamento</c:v>
          </c:tx>
          <c:invertIfNegative val="0"/>
          <c:dLbls>
            <c:txPr>
              <a:bodyPr/>
              <a:lstStyle/>
              <a:p>
                <a:pPr>
                  <a:defRPr sz="8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'B_Menu_Motivo_Contato_(Exceção)'!$O$2:$O$7</c:f>
              <c:numCache>
                <c:formatCode>m/d/yyyy</c:formatCode>
                <c:ptCount val="6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42296</c:v>
                </c:pt>
                <c:pt idx="5">
                  <c:v>42297</c:v>
                </c:pt>
              </c:numCache>
            </c:numRef>
          </c:cat>
          <c:val>
            <c:numRef>
              <c:f>'B_Menu_Motivo_Contato_(Exceção)'!$V$2:$V$7</c:f>
              <c:numCache>
                <c:formatCode>General</c:formatCode>
                <c:ptCount val="6"/>
                <c:pt idx="0">
                  <c:v>45</c:v>
                </c:pt>
                <c:pt idx="1">
                  <c:v>46</c:v>
                </c:pt>
                <c:pt idx="2">
                  <c:v>20</c:v>
                </c:pt>
                <c:pt idx="3">
                  <c:v>13</c:v>
                </c:pt>
                <c:pt idx="4">
                  <c:v>28</c:v>
                </c:pt>
                <c:pt idx="5">
                  <c:v>30</c:v>
                </c:pt>
              </c:numCache>
            </c:numRef>
          </c:val>
        </c:ser>
        <c:ser>
          <c:idx val="7"/>
          <c:order val="6"/>
          <c:tx>
            <c:strRef>
              <c:f>'B_Menu_Motivo_Contato_(Exceção)'!$V$1</c:f>
              <c:strCache>
                <c:ptCount val="1"/>
                <c:pt idx="0">
                  <c:v>0 - ATH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8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'B_Menu_Motivo_Contato_(Exceção)'!$O$2:$O$7</c:f>
              <c:numCache>
                <c:formatCode>m/d/yyyy</c:formatCode>
                <c:ptCount val="6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42296</c:v>
                </c:pt>
                <c:pt idx="5">
                  <c:v>42297</c:v>
                </c:pt>
              </c:numCache>
            </c:numRef>
          </c:cat>
          <c:val>
            <c:numRef>
              <c:f>'B_Menu_Motivo_Contato_(Exceção)'!$V$2:$V$7</c:f>
              <c:numCache>
                <c:formatCode>General</c:formatCode>
                <c:ptCount val="6"/>
                <c:pt idx="0">
                  <c:v>45</c:v>
                </c:pt>
                <c:pt idx="1">
                  <c:v>46</c:v>
                </c:pt>
                <c:pt idx="2">
                  <c:v>20</c:v>
                </c:pt>
                <c:pt idx="3">
                  <c:v>13</c:v>
                </c:pt>
                <c:pt idx="4">
                  <c:v>28</c:v>
                </c:pt>
                <c:pt idx="5">
                  <c:v>30</c:v>
                </c:pt>
              </c:numCache>
            </c:numRef>
          </c:val>
        </c:ser>
        <c:ser>
          <c:idx val="5"/>
          <c:order val="7"/>
          <c:tx>
            <c:v> Excedeu Tentativas</c:v>
          </c:tx>
          <c:invertIfNegative val="0"/>
          <c:dLbls>
            <c:txPr>
              <a:bodyPr/>
              <a:lstStyle/>
              <a:p>
                <a:pPr>
                  <a:defRPr sz="8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'B_Menu_Motivo_Contato_(Exceção)'!$O$2:$O$7</c:f>
              <c:numCache>
                <c:formatCode>m/d/yyyy</c:formatCode>
                <c:ptCount val="6"/>
                <c:pt idx="0">
                  <c:v>42291</c:v>
                </c:pt>
                <c:pt idx="1">
                  <c:v>42292</c:v>
                </c:pt>
                <c:pt idx="2">
                  <c:v>42293</c:v>
                </c:pt>
                <c:pt idx="3">
                  <c:v>42294</c:v>
                </c:pt>
                <c:pt idx="4">
                  <c:v>42296</c:v>
                </c:pt>
                <c:pt idx="5">
                  <c:v>42297</c:v>
                </c:pt>
              </c:numCache>
            </c:numRef>
          </c:cat>
          <c:val>
            <c:numRef>
              <c:f>'B_Menu_Motivo_Contato_(Exceção)'!$W$2:$W$7</c:f>
              <c:numCache>
                <c:formatCode>General</c:formatCode>
                <c:ptCount val="6"/>
                <c:pt idx="0">
                  <c:v>11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8</c:v>
                </c:pt>
                <c:pt idx="5">
                  <c:v>11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4398336"/>
        <c:axId val="134399872"/>
      </c:barChart>
      <c:catAx>
        <c:axId val="134398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pt-BR"/>
          </a:p>
        </c:txPr>
        <c:crossAx val="134399872"/>
        <c:crosses val="autoZero"/>
        <c:auto val="0"/>
        <c:lblAlgn val="ctr"/>
        <c:lblOffset val="100"/>
        <c:noMultiLvlLbl val="0"/>
      </c:catAx>
      <c:valAx>
        <c:axId val="134399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439833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3258770664138187"/>
          <c:y val="3.2333806634826393E-2"/>
          <c:w val="0.68150151388144531"/>
          <c:h val="0.16303085065186523"/>
        </c:manualLayout>
      </c:layout>
      <c:overlay val="0"/>
      <c:txPr>
        <a:bodyPr/>
        <a:lstStyle/>
        <a:p>
          <a:pPr>
            <a:defRPr sz="800"/>
          </a:pPr>
          <a:endParaRPr lang="pt-BR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'Menu principal'!$D$5:$F$5</c:f>
              <c:strCache>
                <c:ptCount val="3"/>
                <c:pt idx="0">
                  <c:v> Excedeu tentativas informa cod acesso 7s</c:v>
                </c:pt>
                <c:pt idx="1">
                  <c:v> Abandono</c:v>
                </c:pt>
                <c:pt idx="2">
                  <c:v> Informa cod acesso 7s</c:v>
                </c:pt>
              </c:strCache>
            </c:strRef>
          </c:cat>
          <c:val>
            <c:numRef>
              <c:f>'Menu principal'!$D$4:$F$4</c:f>
              <c:numCache>
                <c:formatCode>General</c:formatCode>
                <c:ptCount val="3"/>
                <c:pt idx="0">
                  <c:v>1371</c:v>
                </c:pt>
                <c:pt idx="1">
                  <c:v>863</c:v>
                </c:pt>
                <c:pt idx="2">
                  <c:v>10631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8797791655353426"/>
          <c:y val="0.20170116917203532"/>
          <c:w val="0.41202208344646574"/>
          <c:h val="0.54807730851825343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Abandono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txPr>
              <a:bodyPr rot="0" vert="horz"/>
              <a:lstStyle/>
              <a:p>
                <a:pPr>
                  <a:defRPr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'Menu principal'!$B$6:$B$67</c:f>
              <c:strCache>
                <c:ptCount val="62"/>
                <c:pt idx="0">
                  <c:v>07:00:00</c:v>
                </c:pt>
                <c:pt idx="1">
                  <c:v>07:15:00</c:v>
                </c:pt>
                <c:pt idx="2">
                  <c:v>07:30:00</c:v>
                </c:pt>
                <c:pt idx="3">
                  <c:v>07:45:00</c:v>
                </c:pt>
                <c:pt idx="4">
                  <c:v>08:00:00</c:v>
                </c:pt>
                <c:pt idx="5">
                  <c:v>08:15:00</c:v>
                </c:pt>
                <c:pt idx="6">
                  <c:v>08:30:00</c:v>
                </c:pt>
                <c:pt idx="7">
                  <c:v>08:45:00</c:v>
                </c:pt>
                <c:pt idx="8">
                  <c:v>09:00:00</c:v>
                </c:pt>
                <c:pt idx="9">
                  <c:v>09:15:00</c:v>
                </c:pt>
                <c:pt idx="10">
                  <c:v>09:30:00</c:v>
                </c:pt>
                <c:pt idx="11">
                  <c:v>09:45:00</c:v>
                </c:pt>
                <c:pt idx="12">
                  <c:v>10:00:00</c:v>
                </c:pt>
                <c:pt idx="13">
                  <c:v>10:15:00</c:v>
                </c:pt>
                <c:pt idx="14">
                  <c:v>10:30:00</c:v>
                </c:pt>
                <c:pt idx="15">
                  <c:v>10:45:00</c:v>
                </c:pt>
                <c:pt idx="16">
                  <c:v>11:00:00</c:v>
                </c:pt>
                <c:pt idx="17">
                  <c:v>11:15:00</c:v>
                </c:pt>
                <c:pt idx="18">
                  <c:v>11:30:00</c:v>
                </c:pt>
                <c:pt idx="19">
                  <c:v>11:45:00</c:v>
                </c:pt>
                <c:pt idx="20">
                  <c:v>12:00:00</c:v>
                </c:pt>
                <c:pt idx="21">
                  <c:v>12:15:00</c:v>
                </c:pt>
                <c:pt idx="22">
                  <c:v>12:30:00</c:v>
                </c:pt>
                <c:pt idx="23">
                  <c:v>12:45:00</c:v>
                </c:pt>
                <c:pt idx="24">
                  <c:v>13:00:00</c:v>
                </c:pt>
                <c:pt idx="25">
                  <c:v>13:15:00</c:v>
                </c:pt>
                <c:pt idx="26">
                  <c:v>13:30:00</c:v>
                </c:pt>
                <c:pt idx="27">
                  <c:v>13:45:00</c:v>
                </c:pt>
                <c:pt idx="28">
                  <c:v>14:00:00</c:v>
                </c:pt>
                <c:pt idx="29">
                  <c:v>14:15:00</c:v>
                </c:pt>
                <c:pt idx="30">
                  <c:v>14:30:00</c:v>
                </c:pt>
                <c:pt idx="31">
                  <c:v>14:45:00</c:v>
                </c:pt>
                <c:pt idx="32">
                  <c:v>15:00:00</c:v>
                </c:pt>
                <c:pt idx="33">
                  <c:v>15:15:00</c:v>
                </c:pt>
                <c:pt idx="34">
                  <c:v>15:30:00</c:v>
                </c:pt>
                <c:pt idx="35">
                  <c:v>15:45:00</c:v>
                </c:pt>
                <c:pt idx="36">
                  <c:v>16:00:00</c:v>
                </c:pt>
                <c:pt idx="37">
                  <c:v>16:15:00</c:v>
                </c:pt>
                <c:pt idx="38">
                  <c:v>16:30:00</c:v>
                </c:pt>
                <c:pt idx="39">
                  <c:v>16:45:00</c:v>
                </c:pt>
                <c:pt idx="40">
                  <c:v>17:00:00</c:v>
                </c:pt>
                <c:pt idx="41">
                  <c:v>17:15:00</c:v>
                </c:pt>
                <c:pt idx="42">
                  <c:v>17:30:00</c:v>
                </c:pt>
                <c:pt idx="43">
                  <c:v>17:45:00</c:v>
                </c:pt>
                <c:pt idx="44">
                  <c:v>18:00:00</c:v>
                </c:pt>
                <c:pt idx="45">
                  <c:v>18:15:00</c:v>
                </c:pt>
                <c:pt idx="46">
                  <c:v>18:30:00</c:v>
                </c:pt>
                <c:pt idx="47">
                  <c:v>18:45:00</c:v>
                </c:pt>
                <c:pt idx="48">
                  <c:v>19:00:00</c:v>
                </c:pt>
                <c:pt idx="49">
                  <c:v>19:15:00</c:v>
                </c:pt>
                <c:pt idx="50">
                  <c:v>19:30:00</c:v>
                </c:pt>
                <c:pt idx="51">
                  <c:v>19:45:00</c:v>
                </c:pt>
                <c:pt idx="52">
                  <c:v>20:00:00</c:v>
                </c:pt>
                <c:pt idx="53">
                  <c:v>20:15:00</c:v>
                </c:pt>
                <c:pt idx="54">
                  <c:v>20:30:00</c:v>
                </c:pt>
                <c:pt idx="55">
                  <c:v>20:45:00</c:v>
                </c:pt>
                <c:pt idx="56">
                  <c:v>21:00:00</c:v>
                </c:pt>
                <c:pt idx="57">
                  <c:v>21:15:00</c:v>
                </c:pt>
                <c:pt idx="58">
                  <c:v>21:30:00</c:v>
                </c:pt>
                <c:pt idx="59">
                  <c:v>21:45:00</c:v>
                </c:pt>
                <c:pt idx="60">
                  <c:v>22:00:00</c:v>
                </c:pt>
                <c:pt idx="61">
                  <c:v>(vazio)</c:v>
                </c:pt>
              </c:strCache>
            </c:strRef>
          </c:cat>
          <c:val>
            <c:numRef>
              <c:f>'Menu principal'!$E$6:$E$66</c:f>
              <c:numCache>
                <c:formatCode>General</c:formatCode>
                <c:ptCount val="61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12</c:v>
                </c:pt>
                <c:pt idx="8">
                  <c:v>11</c:v>
                </c:pt>
                <c:pt idx="9">
                  <c:v>13</c:v>
                </c:pt>
                <c:pt idx="10">
                  <c:v>21</c:v>
                </c:pt>
                <c:pt idx="11">
                  <c:v>24</c:v>
                </c:pt>
                <c:pt idx="12">
                  <c:v>31</c:v>
                </c:pt>
                <c:pt idx="13">
                  <c:v>27</c:v>
                </c:pt>
                <c:pt idx="14">
                  <c:v>13</c:v>
                </c:pt>
                <c:pt idx="15">
                  <c:v>29</c:v>
                </c:pt>
                <c:pt idx="16">
                  <c:v>23</c:v>
                </c:pt>
                <c:pt idx="17">
                  <c:v>19</c:v>
                </c:pt>
                <c:pt idx="18">
                  <c:v>26</c:v>
                </c:pt>
                <c:pt idx="19">
                  <c:v>28</c:v>
                </c:pt>
                <c:pt idx="20">
                  <c:v>23</c:v>
                </c:pt>
                <c:pt idx="21">
                  <c:v>21</c:v>
                </c:pt>
                <c:pt idx="22">
                  <c:v>23</c:v>
                </c:pt>
                <c:pt idx="23">
                  <c:v>15</c:v>
                </c:pt>
                <c:pt idx="24">
                  <c:v>21</c:v>
                </c:pt>
                <c:pt idx="25">
                  <c:v>15</c:v>
                </c:pt>
                <c:pt idx="26">
                  <c:v>14</c:v>
                </c:pt>
                <c:pt idx="27">
                  <c:v>18</c:v>
                </c:pt>
                <c:pt idx="28">
                  <c:v>20</c:v>
                </c:pt>
                <c:pt idx="29">
                  <c:v>17</c:v>
                </c:pt>
                <c:pt idx="30">
                  <c:v>19</c:v>
                </c:pt>
                <c:pt idx="31">
                  <c:v>13</c:v>
                </c:pt>
                <c:pt idx="32">
                  <c:v>16</c:v>
                </c:pt>
                <c:pt idx="33">
                  <c:v>12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13</c:v>
                </c:pt>
                <c:pt idx="38">
                  <c:v>15</c:v>
                </c:pt>
                <c:pt idx="39">
                  <c:v>14</c:v>
                </c:pt>
                <c:pt idx="40">
                  <c:v>20</c:v>
                </c:pt>
                <c:pt idx="41">
                  <c:v>13</c:v>
                </c:pt>
                <c:pt idx="42">
                  <c:v>12</c:v>
                </c:pt>
                <c:pt idx="43">
                  <c:v>14</c:v>
                </c:pt>
                <c:pt idx="44">
                  <c:v>12</c:v>
                </c:pt>
                <c:pt idx="45">
                  <c:v>11</c:v>
                </c:pt>
                <c:pt idx="46">
                  <c:v>11</c:v>
                </c:pt>
                <c:pt idx="47">
                  <c:v>15</c:v>
                </c:pt>
                <c:pt idx="48">
                  <c:v>8</c:v>
                </c:pt>
                <c:pt idx="49">
                  <c:v>14</c:v>
                </c:pt>
                <c:pt idx="50">
                  <c:v>10</c:v>
                </c:pt>
                <c:pt idx="51">
                  <c:v>5</c:v>
                </c:pt>
                <c:pt idx="52">
                  <c:v>9</c:v>
                </c:pt>
                <c:pt idx="53">
                  <c:v>11</c:v>
                </c:pt>
                <c:pt idx="54">
                  <c:v>7</c:v>
                </c:pt>
                <c:pt idx="55">
                  <c:v>4</c:v>
                </c:pt>
                <c:pt idx="56">
                  <c:v>9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683072"/>
        <c:axId val="133690112"/>
      </c:lineChart>
      <c:catAx>
        <c:axId val="133683072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 sz="800"/>
            </a:pPr>
            <a:endParaRPr lang="pt-BR"/>
          </a:p>
        </c:txPr>
        <c:crossAx val="133690112"/>
        <c:crosses val="autoZero"/>
        <c:auto val="1"/>
        <c:lblAlgn val="ctr"/>
        <c:lblOffset val="100"/>
        <c:noMultiLvlLbl val="0"/>
      </c:catAx>
      <c:valAx>
        <c:axId val="1336901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3683072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101982016645819E-2"/>
          <c:y val="0.16995912396196378"/>
          <c:w val="0.90230174107817673"/>
          <c:h val="0.66606514349640711"/>
        </c:manualLayout>
      </c:layout>
      <c:barChart>
        <c:barDir val="col"/>
        <c:grouping val="clustered"/>
        <c:varyColors val="0"/>
        <c:ser>
          <c:idx val="6"/>
          <c:order val="0"/>
          <c:tx>
            <c:strRef>
              <c:f>B_Menu_Principal!$M$1</c:f>
              <c:strCache>
                <c:ptCount val="1"/>
                <c:pt idx="0">
                  <c:v> Abandono</c:v>
                </c:pt>
              </c:strCache>
            </c:strRef>
          </c:tx>
          <c:invertIfNegative val="0"/>
          <c:cat>
            <c:numRef>
              <c:f>B_Menu_Motivo_Contato!$N$2:$N$7</c:f>
              <c:numCache>
                <c:formatCode>d/m;@</c:formatCode>
                <c:ptCount val="6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</c:numCache>
            </c:numRef>
          </c:cat>
          <c:val>
            <c:numRef>
              <c:f>B_Menu_Principal!$M$2:$M$7</c:f>
              <c:numCache>
                <c:formatCode>General</c:formatCode>
                <c:ptCount val="6"/>
                <c:pt idx="0">
                  <c:v>175</c:v>
                </c:pt>
                <c:pt idx="1">
                  <c:v>189</c:v>
                </c:pt>
                <c:pt idx="2">
                  <c:v>122</c:v>
                </c:pt>
                <c:pt idx="3">
                  <c:v>54</c:v>
                </c:pt>
                <c:pt idx="4">
                  <c:v>160</c:v>
                </c:pt>
                <c:pt idx="5">
                  <c:v>163</c:v>
                </c:pt>
              </c:numCache>
            </c:numRef>
          </c:val>
        </c:ser>
        <c:ser>
          <c:idx val="0"/>
          <c:order val="1"/>
          <c:tx>
            <c:strRef>
              <c:f>B_Menu_Principal!$L$1</c:f>
              <c:strCache>
                <c:ptCount val="1"/>
                <c:pt idx="0">
                  <c:v> Excedeu tentativas informa cod acesso 7s</c:v>
                </c:pt>
              </c:strCache>
            </c:strRef>
          </c:tx>
          <c:invertIfNegative val="0"/>
          <c:cat>
            <c:numRef>
              <c:f>B_Menu_Motivo_Contato!$N$2:$N$7</c:f>
              <c:numCache>
                <c:formatCode>d/m;@</c:formatCode>
                <c:ptCount val="6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</c:numCache>
            </c:numRef>
          </c:cat>
          <c:val>
            <c:numRef>
              <c:f>B_Menu_Principal!$L$2:$L$7</c:f>
              <c:numCache>
                <c:formatCode>General</c:formatCode>
                <c:ptCount val="6"/>
                <c:pt idx="0">
                  <c:v>279</c:v>
                </c:pt>
                <c:pt idx="1">
                  <c:v>258</c:v>
                </c:pt>
                <c:pt idx="2">
                  <c:v>192</c:v>
                </c:pt>
                <c:pt idx="3">
                  <c:v>93</c:v>
                </c:pt>
                <c:pt idx="4">
                  <c:v>270</c:v>
                </c:pt>
                <c:pt idx="5">
                  <c:v>279</c:v>
                </c:pt>
              </c:numCache>
            </c:numRef>
          </c:val>
        </c:ser>
        <c:ser>
          <c:idx val="1"/>
          <c:order val="2"/>
          <c:tx>
            <c:strRef>
              <c:f>B_Menu_Principal!$N$1</c:f>
              <c:strCache>
                <c:ptCount val="1"/>
                <c:pt idx="0">
                  <c:v> Informa cod acesso 7s</c:v>
                </c:pt>
              </c:strCache>
            </c:strRef>
          </c:tx>
          <c:invertIfNegative val="0"/>
          <c:cat>
            <c:numRef>
              <c:f>B_Menu_Motivo_Contato!$N$2:$N$7</c:f>
              <c:numCache>
                <c:formatCode>d/m;@</c:formatCode>
                <c:ptCount val="6"/>
                <c:pt idx="0">
                  <c:v>42311</c:v>
                </c:pt>
                <c:pt idx="1">
                  <c:v>42312</c:v>
                </c:pt>
                <c:pt idx="2">
                  <c:v>42313</c:v>
                </c:pt>
                <c:pt idx="3">
                  <c:v>42314</c:v>
                </c:pt>
                <c:pt idx="4">
                  <c:v>42315</c:v>
                </c:pt>
                <c:pt idx="5">
                  <c:v>42317</c:v>
                </c:pt>
              </c:numCache>
            </c:numRef>
          </c:cat>
          <c:val>
            <c:numRef>
              <c:f>B_Menu_Principal!$N$2:$N$7</c:f>
              <c:numCache>
                <c:formatCode>General</c:formatCode>
                <c:ptCount val="6"/>
                <c:pt idx="0">
                  <c:v>2354</c:v>
                </c:pt>
                <c:pt idx="1">
                  <c:v>1850</c:v>
                </c:pt>
                <c:pt idx="2">
                  <c:v>1524</c:v>
                </c:pt>
                <c:pt idx="3">
                  <c:v>648</c:v>
                </c:pt>
                <c:pt idx="4">
                  <c:v>2045</c:v>
                </c:pt>
                <c:pt idx="5">
                  <c:v>2210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3737856"/>
        <c:axId val="133739648"/>
      </c:barChart>
      <c:catAx>
        <c:axId val="133737856"/>
        <c:scaling>
          <c:orientation val="minMax"/>
        </c:scaling>
        <c:delete val="0"/>
        <c:axPos val="b"/>
        <c:numFmt formatCode="d/m;@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pt-BR"/>
          </a:p>
        </c:txPr>
        <c:crossAx val="133739648"/>
        <c:crosses val="autoZero"/>
        <c:auto val="0"/>
        <c:lblAlgn val="ctr"/>
        <c:lblOffset val="100"/>
        <c:noMultiLvlLbl val="0"/>
      </c:catAx>
      <c:valAx>
        <c:axId val="1337396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373785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7.2029242417996187E-2"/>
          <c:y val="3.2333806634826393E-2"/>
          <c:w val="0.92797075758200387"/>
          <c:h val="0.10574803149606299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hyperlink" Target="#'Menu Motivo do Contato'!A1"/><Relationship Id="rId7" Type="http://schemas.openxmlformats.org/officeDocument/2006/relationships/chart" Target="../charts/chart1.xml"/><Relationship Id="rId2" Type="http://schemas.openxmlformats.org/officeDocument/2006/relationships/hyperlink" Target="#'Menu C&#243;digo de Acesso'!A1"/><Relationship Id="rId1" Type="http://schemas.openxmlformats.org/officeDocument/2006/relationships/image" Target="../media/image1.png"/><Relationship Id="rId6" Type="http://schemas.openxmlformats.org/officeDocument/2006/relationships/hyperlink" Target="#'Entrada URA'!A1"/><Relationship Id="rId5" Type="http://schemas.openxmlformats.org/officeDocument/2006/relationships/hyperlink" Target="#'Menu principal'!A1"/><Relationship Id="rId10" Type="http://schemas.openxmlformats.org/officeDocument/2006/relationships/chart" Target="../charts/chart4.xml"/><Relationship Id="rId4" Type="http://schemas.openxmlformats.org/officeDocument/2006/relationships/hyperlink" Target="#Op&#231;&#245;es!A1"/><Relationship Id="rId9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Capa!A1"/><Relationship Id="rId3" Type="http://schemas.openxmlformats.org/officeDocument/2006/relationships/chart" Target="../charts/chart7.xml"/><Relationship Id="rId7" Type="http://schemas.openxmlformats.org/officeDocument/2006/relationships/hyperlink" Target="#'Menu Motivo do Contato'!A1"/><Relationship Id="rId12" Type="http://schemas.openxmlformats.org/officeDocument/2006/relationships/chart" Target="../charts/chart10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hyperlink" Target="#'Menu C&#243;digo de Acesso'!A1"/><Relationship Id="rId11" Type="http://schemas.openxmlformats.org/officeDocument/2006/relationships/chart" Target="../charts/chart9.xml"/><Relationship Id="rId5" Type="http://schemas.openxmlformats.org/officeDocument/2006/relationships/image" Target="../media/image1.png"/><Relationship Id="rId10" Type="http://schemas.openxmlformats.org/officeDocument/2006/relationships/hyperlink" Target="#'Entrada URA'!A1"/><Relationship Id="rId4" Type="http://schemas.openxmlformats.org/officeDocument/2006/relationships/chart" Target="../charts/chart8.xml"/><Relationship Id="rId9" Type="http://schemas.openxmlformats.org/officeDocument/2006/relationships/hyperlink" Target="#'Menu principal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7" Type="http://schemas.openxmlformats.org/officeDocument/2006/relationships/hyperlink" Target="#'Menu principal'!A1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hyperlink" Target="#'Menu Motivo do Contato'!A1"/><Relationship Id="rId5" Type="http://schemas.openxmlformats.org/officeDocument/2006/relationships/hyperlink" Target="#'Menu C&#243;digo de Acesso'!A1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Entrada URA'!A1"/><Relationship Id="rId3" Type="http://schemas.openxmlformats.org/officeDocument/2006/relationships/chart" Target="../charts/chart16.xml"/><Relationship Id="rId7" Type="http://schemas.openxmlformats.org/officeDocument/2006/relationships/hyperlink" Target="#Capa!A1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hyperlink" Target="#'Menu Motivo do Contato Exce&#231;'!A1"/><Relationship Id="rId5" Type="http://schemas.openxmlformats.org/officeDocument/2006/relationships/hyperlink" Target="#'Menu Motivo do Contato'!A1"/><Relationship Id="rId4" Type="http://schemas.openxmlformats.org/officeDocument/2006/relationships/image" Target="../media/image1.png"/><Relationship Id="rId9" Type="http://schemas.openxmlformats.org/officeDocument/2006/relationships/hyperlink" Target="#'Menu principal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Capa!A1"/><Relationship Id="rId3" Type="http://schemas.openxmlformats.org/officeDocument/2006/relationships/chart" Target="../charts/chart19.xml"/><Relationship Id="rId7" Type="http://schemas.openxmlformats.org/officeDocument/2006/relationships/hyperlink" Target="#'Menu principal'!A1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hyperlink" Target="#'Menu Motivo do Contato Exce&#231;'!A1"/><Relationship Id="rId5" Type="http://schemas.openxmlformats.org/officeDocument/2006/relationships/hyperlink" Target="#'Menu C&#243;digo de Acesso'!A1"/><Relationship Id="rId4" Type="http://schemas.openxmlformats.org/officeDocument/2006/relationships/image" Target="../media/image1.png"/><Relationship Id="rId9" Type="http://schemas.openxmlformats.org/officeDocument/2006/relationships/hyperlink" Target="#'Entrada URA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Entrada URA'!A1"/><Relationship Id="rId3" Type="http://schemas.openxmlformats.org/officeDocument/2006/relationships/chart" Target="../charts/chart22.xml"/><Relationship Id="rId7" Type="http://schemas.openxmlformats.org/officeDocument/2006/relationships/hyperlink" Target="#Capa!A1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hyperlink" Target="#'Menu Motivo do Contato'!A1"/><Relationship Id="rId5" Type="http://schemas.openxmlformats.org/officeDocument/2006/relationships/hyperlink" Target="#'Menu C&#243;digo de Acesso'!A1"/><Relationship Id="rId4" Type="http://schemas.openxmlformats.org/officeDocument/2006/relationships/image" Target="../media/image1.png"/><Relationship Id="rId9" Type="http://schemas.openxmlformats.org/officeDocument/2006/relationships/hyperlink" Target="#'Menu princip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Entrada URA'!A1"/><Relationship Id="rId3" Type="http://schemas.openxmlformats.org/officeDocument/2006/relationships/chart" Target="../charts/chart25.xml"/><Relationship Id="rId7" Type="http://schemas.openxmlformats.org/officeDocument/2006/relationships/hyperlink" Target="#Capa!A1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hyperlink" Target="#'Menu Motivo do Contato'!A1"/><Relationship Id="rId5" Type="http://schemas.openxmlformats.org/officeDocument/2006/relationships/hyperlink" Target="#'Menu C&#243;digo de Acesso'!A1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21</xdr:col>
      <xdr:colOff>0</xdr:colOff>
      <xdr:row>3</xdr:row>
      <xdr:rowOff>42332</xdr:rowOff>
    </xdr:to>
    <xdr:pic>
      <xdr:nvPicPr>
        <xdr:cNvPr id="9" name="Imagem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45"/>
        <a:stretch>
          <a:fillRect/>
        </a:stretch>
      </xdr:blipFill>
      <xdr:spPr bwMode="auto">
        <a:xfrm>
          <a:off x="0" y="0"/>
          <a:ext cx="17049750" cy="613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15</xdr:col>
      <xdr:colOff>312737</xdr:colOff>
      <xdr:row>2</xdr:row>
      <xdr:rowOff>142875</xdr:rowOff>
    </xdr:to>
    <xdr:sp macro="" textlink="">
      <xdr:nvSpPr>
        <xdr:cNvPr id="10" name="Retângulo 9"/>
        <xdr:cNvSpPr/>
      </xdr:nvSpPr>
      <xdr:spPr>
        <a:xfrm>
          <a:off x="0" y="0"/>
          <a:ext cx="13256154" cy="523875"/>
        </a:xfrm>
        <a:prstGeom prst="rect">
          <a:avLst/>
        </a:prstGeom>
      </xdr:spPr>
      <xdr:txBody>
        <a:bodyPr wrap="square" anchor="t">
          <a:noAutofit/>
        </a:bodyPr>
        <a:lstStyle>
          <a:defPPr>
            <a:defRPr lang="pt-BR"/>
          </a:defPPr>
          <a:lvl1pPr marL="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143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287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430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717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861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6004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1148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2800" b="1">
              <a:solidFill>
                <a:srgbClr val="FF7900"/>
              </a:solidFill>
              <a:latin typeface="+mn-lt"/>
              <a:cs typeface="Tahoma" pitchFamily="34" charset="0"/>
            </a:rPr>
            <a:t>URA</a:t>
          </a:r>
        </a:p>
      </xdr:txBody>
    </xdr:sp>
    <xdr:clientData/>
  </xdr:twoCellAnchor>
  <xdr:twoCellAnchor>
    <xdr:from>
      <xdr:col>4</xdr:col>
      <xdr:colOff>113208</xdr:colOff>
      <xdr:row>0</xdr:row>
      <xdr:rowOff>114300</xdr:rowOff>
    </xdr:from>
    <xdr:to>
      <xdr:col>4</xdr:col>
      <xdr:colOff>1308067</xdr:colOff>
      <xdr:row>2</xdr:row>
      <xdr:rowOff>85725</xdr:rowOff>
    </xdr:to>
    <xdr:sp macro="" textlink="">
      <xdr:nvSpPr>
        <xdr:cNvPr id="11" name="Retângulo 10">
          <a:hlinkClick xmlns:r="http://schemas.openxmlformats.org/officeDocument/2006/relationships" r:id="rId2"/>
        </xdr:cNvPr>
        <xdr:cNvSpPr/>
      </xdr:nvSpPr>
      <xdr:spPr>
        <a:xfrm>
          <a:off x="5351958" y="114300"/>
          <a:ext cx="1194859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Motivo do Contato</a:t>
          </a:r>
        </a:p>
      </xdr:txBody>
    </xdr:sp>
    <xdr:clientData/>
  </xdr:twoCellAnchor>
  <xdr:twoCellAnchor>
    <xdr:from>
      <xdr:col>4</xdr:col>
      <xdr:colOff>1365217</xdr:colOff>
      <xdr:row>0</xdr:row>
      <xdr:rowOff>114300</xdr:rowOff>
    </xdr:from>
    <xdr:to>
      <xdr:col>6</xdr:col>
      <xdr:colOff>783133</xdr:colOff>
      <xdr:row>2</xdr:row>
      <xdr:rowOff>85725</xdr:rowOff>
    </xdr:to>
    <xdr:sp macro="" textlink="">
      <xdr:nvSpPr>
        <xdr:cNvPr id="12" name="Retângulo 11">
          <a:hlinkClick xmlns:r="http://schemas.openxmlformats.org/officeDocument/2006/relationships" r:id="rId3"/>
        </xdr:cNvPr>
        <xdr:cNvSpPr/>
      </xdr:nvSpPr>
      <xdr:spPr>
        <a:xfrm>
          <a:off x="6603967" y="114300"/>
          <a:ext cx="1481666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36000" rIns="0" bIns="36000" rtlCol="0" anchor="ctr"/>
        <a:lstStyle/>
        <a:p>
          <a:pPr algn="ctr"/>
          <a:r>
            <a:rPr lang="pt-BR" sz="1000" b="1"/>
            <a:t>Motivo do Contato Exceção</a:t>
          </a:r>
        </a:p>
      </xdr:txBody>
    </xdr:sp>
    <xdr:clientData/>
  </xdr:twoCellAnchor>
  <xdr:twoCellAnchor>
    <xdr:from>
      <xdr:col>1</xdr:col>
      <xdr:colOff>243417</xdr:colOff>
      <xdr:row>0</xdr:row>
      <xdr:rowOff>114300</xdr:rowOff>
    </xdr:from>
    <xdr:to>
      <xdr:col>2</xdr:col>
      <xdr:colOff>288925</xdr:colOff>
      <xdr:row>2</xdr:row>
      <xdr:rowOff>85725</xdr:rowOff>
    </xdr:to>
    <xdr:sp macro="" textlink="">
      <xdr:nvSpPr>
        <xdr:cNvPr id="13" name="Retângulo 12">
          <a:hlinkClick xmlns:r="http://schemas.openxmlformats.org/officeDocument/2006/relationships" r:id="rId4"/>
        </xdr:cNvPr>
        <xdr:cNvSpPr/>
      </xdr:nvSpPr>
      <xdr:spPr>
        <a:xfrm>
          <a:off x="1989667" y="114300"/>
          <a:ext cx="1188508" cy="352425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Opções</a:t>
          </a:r>
          <a:r>
            <a:rPr lang="pt-BR" sz="1000" b="1" baseline="0">
              <a:solidFill>
                <a:schemeClr val="bg1"/>
              </a:solidFill>
            </a:rPr>
            <a:t> URA</a:t>
          </a:r>
          <a:endParaRPr lang="pt-B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1404376</xdr:colOff>
      <xdr:row>0</xdr:row>
      <xdr:rowOff>114300</xdr:rowOff>
    </xdr:from>
    <xdr:to>
      <xdr:col>4</xdr:col>
      <xdr:colOff>66641</xdr:colOff>
      <xdr:row>2</xdr:row>
      <xdr:rowOff>85725</xdr:rowOff>
    </xdr:to>
    <xdr:sp macro="" textlink="">
      <xdr:nvSpPr>
        <xdr:cNvPr id="14" name="Retângulo 13">
          <a:hlinkClick xmlns:r="http://schemas.openxmlformats.org/officeDocument/2006/relationships" r:id="rId2"/>
        </xdr:cNvPr>
        <xdr:cNvSpPr/>
      </xdr:nvSpPr>
      <xdr:spPr>
        <a:xfrm>
          <a:off x="4293626" y="114300"/>
          <a:ext cx="1011765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Código de Acesso</a:t>
          </a:r>
        </a:p>
      </xdr:txBody>
    </xdr:sp>
    <xdr:clientData/>
  </xdr:twoCellAnchor>
  <xdr:twoCellAnchor>
    <xdr:from>
      <xdr:col>6</xdr:col>
      <xdr:colOff>830758</xdr:colOff>
      <xdr:row>0</xdr:row>
      <xdr:rowOff>114300</xdr:rowOff>
    </xdr:from>
    <xdr:to>
      <xdr:col>9</xdr:col>
      <xdr:colOff>431000</xdr:colOff>
      <xdr:row>2</xdr:row>
      <xdr:rowOff>85725</xdr:rowOff>
    </xdr:to>
    <xdr:sp macro="" textlink="">
      <xdr:nvSpPr>
        <xdr:cNvPr id="15" name="Retângulo 14">
          <a:hlinkClick xmlns:r="http://schemas.openxmlformats.org/officeDocument/2006/relationships" r:id="rId5"/>
        </xdr:cNvPr>
        <xdr:cNvSpPr/>
      </xdr:nvSpPr>
      <xdr:spPr>
        <a:xfrm>
          <a:off x="8133258" y="114300"/>
          <a:ext cx="1642825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Menu Principal</a:t>
          </a:r>
        </a:p>
      </xdr:txBody>
    </xdr:sp>
    <xdr:clientData/>
  </xdr:twoCellAnchor>
  <xdr:twoCellAnchor>
    <xdr:from>
      <xdr:col>2</xdr:col>
      <xdr:colOff>339730</xdr:colOff>
      <xdr:row>0</xdr:row>
      <xdr:rowOff>118538</xdr:rowOff>
    </xdr:from>
    <xdr:to>
      <xdr:col>2</xdr:col>
      <xdr:colOff>1351497</xdr:colOff>
      <xdr:row>2</xdr:row>
      <xdr:rowOff>89963</xdr:rowOff>
    </xdr:to>
    <xdr:sp macro="" textlink="">
      <xdr:nvSpPr>
        <xdr:cNvPr id="16" name="Retângulo 15">
          <a:hlinkClick xmlns:r="http://schemas.openxmlformats.org/officeDocument/2006/relationships" r:id="rId6"/>
        </xdr:cNvPr>
        <xdr:cNvSpPr/>
      </xdr:nvSpPr>
      <xdr:spPr>
        <a:xfrm>
          <a:off x="3228980" y="118538"/>
          <a:ext cx="1011767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>
              <a:solidFill>
                <a:sysClr val="windowText" lastClr="000000"/>
              </a:solidFill>
            </a:rPr>
            <a:t>Entrada URA</a:t>
          </a:r>
        </a:p>
      </xdr:txBody>
    </xdr:sp>
    <xdr:clientData/>
  </xdr:twoCellAnchor>
  <xdr:twoCellAnchor>
    <xdr:from>
      <xdr:col>0</xdr:col>
      <xdr:colOff>21166</xdr:colOff>
      <xdr:row>14</xdr:row>
      <xdr:rowOff>178857</xdr:rowOff>
    </xdr:from>
    <xdr:to>
      <xdr:col>2</xdr:col>
      <xdr:colOff>1312334</xdr:colOff>
      <xdr:row>29</xdr:row>
      <xdr:rowOff>64557</xdr:rowOff>
    </xdr:to>
    <xdr:graphicFrame macro="">
      <xdr:nvGraphicFramePr>
        <xdr:cNvPr id="17" name="Grá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12</xdr:col>
      <xdr:colOff>635000</xdr:colOff>
      <xdr:row>29</xdr:row>
      <xdr:rowOff>76200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1301750</xdr:colOff>
      <xdr:row>14</xdr:row>
      <xdr:rowOff>125941</xdr:rowOff>
    </xdr:from>
    <xdr:to>
      <xdr:col>7</xdr:col>
      <xdr:colOff>582084</xdr:colOff>
      <xdr:row>29</xdr:row>
      <xdr:rowOff>11641</xdr:rowOff>
    </xdr:to>
    <xdr:graphicFrame macro="">
      <xdr:nvGraphicFramePr>
        <xdr:cNvPr id="19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666751</xdr:colOff>
      <xdr:row>14</xdr:row>
      <xdr:rowOff>179916</xdr:rowOff>
    </xdr:from>
    <xdr:to>
      <xdr:col>20</xdr:col>
      <xdr:colOff>1</xdr:colOff>
      <xdr:row>29</xdr:row>
      <xdr:rowOff>65616</xdr:rowOff>
    </xdr:to>
    <xdr:graphicFrame macro="">
      <xdr:nvGraphicFramePr>
        <xdr:cNvPr id="20" name="Gráfico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0</xdr:col>
      <xdr:colOff>0</xdr:colOff>
      <xdr:row>4</xdr:row>
      <xdr:rowOff>95255</xdr:rowOff>
    </xdr:from>
    <xdr:ext cx="1109343" cy="264560"/>
    <xdr:sp macro="" textlink="">
      <xdr:nvSpPr>
        <xdr:cNvPr id="21" name="CaixaDeTexto 20"/>
        <xdr:cNvSpPr txBox="1"/>
      </xdr:nvSpPr>
      <xdr:spPr>
        <a:xfrm>
          <a:off x="243417" y="857255"/>
          <a:ext cx="1109343" cy="26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Entrada na URA</a:t>
          </a:r>
        </a:p>
      </xdr:txBody>
    </xdr:sp>
    <xdr:clientData/>
  </xdr:oneCellAnchor>
  <xdr:oneCellAnchor>
    <xdr:from>
      <xdr:col>9</xdr:col>
      <xdr:colOff>26</xdr:colOff>
      <xdr:row>4</xdr:row>
      <xdr:rowOff>95253</xdr:rowOff>
    </xdr:from>
    <xdr:ext cx="1202765" cy="264560"/>
    <xdr:sp macro="" textlink="">
      <xdr:nvSpPr>
        <xdr:cNvPr id="22" name="CaixaDeTexto 21"/>
        <xdr:cNvSpPr txBox="1"/>
      </xdr:nvSpPr>
      <xdr:spPr>
        <a:xfrm>
          <a:off x="8614859" y="857253"/>
          <a:ext cx="1202765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Código</a:t>
          </a:r>
          <a:r>
            <a:rPr lang="pt-BR" sz="1100" b="1" baseline="0"/>
            <a:t> de Acesso</a:t>
          </a:r>
          <a:endParaRPr lang="pt-BR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253999</xdr:colOff>
      <xdr:row>13</xdr:row>
      <xdr:rowOff>30691</xdr:rowOff>
    </xdr:from>
    <xdr:to>
      <xdr:col>5</xdr:col>
      <xdr:colOff>687916</xdr:colOff>
      <xdr:row>29</xdr:row>
      <xdr:rowOff>64028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148167</xdr:colOff>
      <xdr:row>29</xdr:row>
      <xdr:rowOff>109537</xdr:rowOff>
    </xdr:from>
    <xdr:to>
      <xdr:col>10</xdr:col>
      <xdr:colOff>781049</xdr:colOff>
      <xdr:row>41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323849</xdr:colOff>
      <xdr:row>29</xdr:row>
      <xdr:rowOff>100012</xdr:rowOff>
    </xdr:from>
    <xdr:to>
      <xdr:col>21</xdr:col>
      <xdr:colOff>771525</xdr:colOff>
      <xdr:row>41</xdr:row>
      <xdr:rowOff>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9524</xdr:colOff>
      <xdr:row>13</xdr:row>
      <xdr:rowOff>158749</xdr:rowOff>
    </xdr:from>
    <xdr:to>
      <xdr:col>16</xdr:col>
      <xdr:colOff>137584</xdr:colOff>
      <xdr:row>29</xdr:row>
      <xdr:rowOff>28574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16384</xdr:col>
      <xdr:colOff>410634</xdr:colOff>
      <xdr:row>2</xdr:row>
      <xdr:rowOff>88900</xdr:rowOff>
    </xdr:to>
    <xdr:pic>
      <xdr:nvPicPr>
        <xdr:cNvPr id="10" name="Imagem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45"/>
        <a:stretch>
          <a:fillRect/>
        </a:stretch>
      </xdr:blipFill>
      <xdr:spPr bwMode="auto">
        <a:xfrm>
          <a:off x="0" y="0"/>
          <a:ext cx="180975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17</xdr:col>
      <xdr:colOff>619654</xdr:colOff>
      <xdr:row>2</xdr:row>
      <xdr:rowOff>142875</xdr:rowOff>
    </xdr:to>
    <xdr:sp macro="" textlink="">
      <xdr:nvSpPr>
        <xdr:cNvPr id="11" name="Retângulo 10"/>
        <xdr:cNvSpPr/>
      </xdr:nvSpPr>
      <xdr:spPr>
        <a:xfrm>
          <a:off x="0" y="0"/>
          <a:ext cx="13254037" cy="533400"/>
        </a:xfrm>
        <a:prstGeom prst="rect">
          <a:avLst/>
        </a:prstGeom>
      </xdr:spPr>
      <xdr:txBody>
        <a:bodyPr wrap="square" anchor="t">
          <a:noAutofit/>
        </a:bodyPr>
        <a:lstStyle>
          <a:defPPr>
            <a:defRPr lang="pt-BR"/>
          </a:defPPr>
          <a:lvl1pPr marL="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143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287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430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717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861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6004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1148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2800" b="1">
              <a:solidFill>
                <a:srgbClr val="FF7900"/>
              </a:solidFill>
              <a:latin typeface="+mn-lt"/>
              <a:cs typeface="Tahoma" pitchFamily="34" charset="0"/>
            </a:rPr>
            <a:t>Opções</a:t>
          </a:r>
        </a:p>
      </xdr:txBody>
    </xdr:sp>
    <xdr:clientData/>
  </xdr:twoCellAnchor>
  <xdr:twoCellAnchor>
    <xdr:from>
      <xdr:col>7</xdr:col>
      <xdr:colOff>705875</xdr:colOff>
      <xdr:row>0</xdr:row>
      <xdr:rowOff>114300</xdr:rowOff>
    </xdr:from>
    <xdr:to>
      <xdr:col>8</xdr:col>
      <xdr:colOff>1181067</xdr:colOff>
      <xdr:row>2</xdr:row>
      <xdr:rowOff>85725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5976375" y="114300"/>
          <a:ext cx="1194859" cy="288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Motivo do Contato</a:t>
          </a:r>
        </a:p>
      </xdr:txBody>
    </xdr:sp>
    <xdr:clientData/>
  </xdr:twoCellAnchor>
  <xdr:twoCellAnchor>
    <xdr:from>
      <xdr:col>9</xdr:col>
      <xdr:colOff>42300</xdr:colOff>
      <xdr:row>0</xdr:row>
      <xdr:rowOff>114300</xdr:rowOff>
    </xdr:from>
    <xdr:to>
      <xdr:col>10</xdr:col>
      <xdr:colOff>275133</xdr:colOff>
      <xdr:row>2</xdr:row>
      <xdr:rowOff>85725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7228383" y="114300"/>
          <a:ext cx="1481667" cy="288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36000" rIns="0" bIns="36000" rtlCol="0" anchor="ctr"/>
        <a:lstStyle/>
        <a:p>
          <a:pPr algn="ctr"/>
          <a:r>
            <a:rPr lang="pt-BR" sz="1000" b="1"/>
            <a:t>Motivo do Contato Exceção</a:t>
          </a:r>
        </a:p>
      </xdr:txBody>
    </xdr:sp>
    <xdr:clientData/>
  </xdr:twoCellAnchor>
  <xdr:twoCellAnchor>
    <xdr:from>
      <xdr:col>4</xdr:col>
      <xdr:colOff>381000</xdr:colOff>
      <xdr:row>0</xdr:row>
      <xdr:rowOff>114300</xdr:rowOff>
    </xdr:from>
    <xdr:to>
      <xdr:col>5</xdr:col>
      <xdr:colOff>542925</xdr:colOff>
      <xdr:row>2</xdr:row>
      <xdr:rowOff>85725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2838450" y="114300"/>
          <a:ext cx="1190625" cy="295275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HOME</a:t>
          </a:r>
        </a:p>
      </xdr:txBody>
    </xdr:sp>
    <xdr:clientData/>
  </xdr:twoCellAnchor>
  <xdr:twoCellAnchor>
    <xdr:from>
      <xdr:col>6</xdr:col>
      <xdr:colOff>494209</xdr:colOff>
      <xdr:row>0</xdr:row>
      <xdr:rowOff>114300</xdr:rowOff>
    </xdr:from>
    <xdr:to>
      <xdr:col>7</xdr:col>
      <xdr:colOff>659308</xdr:colOff>
      <xdr:row>2</xdr:row>
      <xdr:rowOff>85725</xdr:rowOff>
    </xdr:to>
    <xdr:sp macro="" textlink="">
      <xdr:nvSpPr>
        <xdr:cNvPr id="15" name="Retângulo 14">
          <a:hlinkClick xmlns:r="http://schemas.openxmlformats.org/officeDocument/2006/relationships" r:id="rId6"/>
        </xdr:cNvPr>
        <xdr:cNvSpPr/>
      </xdr:nvSpPr>
      <xdr:spPr>
        <a:xfrm>
          <a:off x="4918042" y="114300"/>
          <a:ext cx="1011766" cy="288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Código de Acesso</a:t>
          </a:r>
        </a:p>
      </xdr:txBody>
    </xdr:sp>
    <xdr:clientData/>
  </xdr:twoCellAnchor>
  <xdr:twoCellAnchor>
    <xdr:from>
      <xdr:col>10</xdr:col>
      <xdr:colOff>322758</xdr:colOff>
      <xdr:row>0</xdr:row>
      <xdr:rowOff>114300</xdr:rowOff>
    </xdr:from>
    <xdr:to>
      <xdr:col>14</xdr:col>
      <xdr:colOff>113500</xdr:colOff>
      <xdr:row>2</xdr:row>
      <xdr:rowOff>85725</xdr:rowOff>
    </xdr:to>
    <xdr:sp macro="" textlink="">
      <xdr:nvSpPr>
        <xdr:cNvPr id="16" name="Retângulo 15">
          <a:hlinkClick xmlns:r="http://schemas.openxmlformats.org/officeDocument/2006/relationships" r:id="rId9"/>
        </xdr:cNvPr>
        <xdr:cNvSpPr/>
      </xdr:nvSpPr>
      <xdr:spPr>
        <a:xfrm>
          <a:off x="8757675" y="114300"/>
          <a:ext cx="1547575" cy="288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Menu Principal</a:t>
          </a:r>
        </a:p>
      </xdr:txBody>
    </xdr:sp>
    <xdr:clientData/>
  </xdr:twoCellAnchor>
  <xdr:oneCellAnchor>
    <xdr:from>
      <xdr:col>1</xdr:col>
      <xdr:colOff>592688</xdr:colOff>
      <xdr:row>3</xdr:row>
      <xdr:rowOff>95252</xdr:rowOff>
    </xdr:from>
    <xdr:ext cx="1908215" cy="264560"/>
    <xdr:sp macro="" textlink="">
      <xdr:nvSpPr>
        <xdr:cNvPr id="4" name="CaixaDeTexto 3"/>
        <xdr:cNvSpPr txBox="1"/>
      </xdr:nvSpPr>
      <xdr:spPr>
        <a:xfrm>
          <a:off x="857271" y="571502"/>
          <a:ext cx="1908215" cy="26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1ª Tentativa - Opções</a:t>
          </a:r>
          <a:r>
            <a:rPr lang="pt-BR" sz="1100" b="1" baseline="0"/>
            <a:t> da URA</a:t>
          </a:r>
          <a:endParaRPr lang="pt-BR" sz="1100" b="1"/>
        </a:p>
      </xdr:txBody>
    </xdr:sp>
    <xdr:clientData/>
  </xdr:oneCellAnchor>
  <xdr:oneCellAnchor>
    <xdr:from>
      <xdr:col>13</xdr:col>
      <xdr:colOff>10602</xdr:colOff>
      <xdr:row>3</xdr:row>
      <xdr:rowOff>95250</xdr:rowOff>
    </xdr:from>
    <xdr:ext cx="1908215" cy="264560"/>
    <xdr:sp macro="" textlink="">
      <xdr:nvSpPr>
        <xdr:cNvPr id="17" name="CaixaDeTexto 16"/>
        <xdr:cNvSpPr txBox="1"/>
      </xdr:nvSpPr>
      <xdr:spPr>
        <a:xfrm>
          <a:off x="8826519" y="666750"/>
          <a:ext cx="1908215" cy="2645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2ª Tentativa - Opções</a:t>
          </a:r>
          <a:r>
            <a:rPr lang="pt-BR" sz="1100" b="1" baseline="0"/>
            <a:t> da URA</a:t>
          </a:r>
          <a:endParaRPr lang="pt-BR" sz="1100" b="1"/>
        </a:p>
      </xdr:txBody>
    </xdr:sp>
    <xdr:clientData/>
  </xdr:oneCellAnchor>
  <xdr:twoCellAnchor>
    <xdr:from>
      <xdr:col>5</xdr:col>
      <xdr:colOff>593730</xdr:colOff>
      <xdr:row>0</xdr:row>
      <xdr:rowOff>118538</xdr:rowOff>
    </xdr:from>
    <xdr:to>
      <xdr:col>6</xdr:col>
      <xdr:colOff>441330</xdr:colOff>
      <xdr:row>2</xdr:row>
      <xdr:rowOff>89963</xdr:rowOff>
    </xdr:to>
    <xdr:sp macro="" textlink="">
      <xdr:nvSpPr>
        <xdr:cNvPr id="18" name="Retângulo 17">
          <a:hlinkClick xmlns:r="http://schemas.openxmlformats.org/officeDocument/2006/relationships" r:id="rId10"/>
        </xdr:cNvPr>
        <xdr:cNvSpPr/>
      </xdr:nvSpPr>
      <xdr:spPr>
        <a:xfrm>
          <a:off x="3853397" y="118538"/>
          <a:ext cx="1011766" cy="288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>
              <a:solidFill>
                <a:sysClr val="windowText" lastClr="000000"/>
              </a:solidFill>
            </a:rPr>
            <a:t>Entrada URA</a:t>
          </a:r>
        </a:p>
      </xdr:txBody>
    </xdr:sp>
    <xdr:clientData/>
  </xdr:twoCellAnchor>
  <xdr:twoCellAnchor>
    <xdr:from>
      <xdr:col>5</xdr:col>
      <xdr:colOff>762000</xdr:colOff>
      <xdr:row>14</xdr:row>
      <xdr:rowOff>51858</xdr:rowOff>
    </xdr:from>
    <xdr:to>
      <xdr:col>10</xdr:col>
      <xdr:colOff>751415</xdr:colOff>
      <xdr:row>28</xdr:row>
      <xdr:rowOff>128058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127000</xdr:colOff>
      <xdr:row>14</xdr:row>
      <xdr:rowOff>104775</xdr:rowOff>
    </xdr:from>
    <xdr:to>
      <xdr:col>21</xdr:col>
      <xdr:colOff>539750</xdr:colOff>
      <xdr:row>28</xdr:row>
      <xdr:rowOff>180975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7291918</xdr:colOff>
      <xdr:row>3</xdr:row>
      <xdr:rowOff>47624</xdr:rowOff>
    </xdr:from>
    <xdr:to>
      <xdr:col>1</xdr:col>
      <xdr:colOff>10583</xdr:colOff>
      <xdr:row>21</xdr:row>
      <xdr:rowOff>63499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2085975</xdr:colOff>
      <xdr:row>19</xdr:row>
      <xdr:rowOff>133349</xdr:rowOff>
    </xdr:from>
    <xdr:to>
      <xdr:col>0</xdr:col>
      <xdr:colOff>10344150</xdr:colOff>
      <xdr:row>35</xdr:row>
      <xdr:rowOff>66680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1038225</xdr:colOff>
      <xdr:row>34</xdr:row>
      <xdr:rowOff>35983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Dat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2500"/>
              <a:ext cx="1038225" cy="4629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1057275</xdr:colOff>
      <xdr:row>5</xdr:row>
      <xdr:rowOff>9525</xdr:rowOff>
    </xdr:from>
    <xdr:to>
      <xdr:col>0</xdr:col>
      <xdr:colOff>2085975</xdr:colOff>
      <xdr:row>34</xdr:row>
      <xdr:rowOff>26458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Hor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7275" y="962025"/>
              <a:ext cx="1028700" cy="461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>
    <xdr:from>
      <xdr:col>0</xdr:col>
      <xdr:colOff>2114549</xdr:colOff>
      <xdr:row>5</xdr:row>
      <xdr:rowOff>47625</xdr:rowOff>
    </xdr:from>
    <xdr:to>
      <xdr:col>0</xdr:col>
      <xdr:colOff>7672917</xdr:colOff>
      <xdr:row>20</xdr:row>
      <xdr:rowOff>85725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6</xdr:col>
      <xdr:colOff>486834</xdr:colOff>
      <xdr:row>4</xdr:row>
      <xdr:rowOff>10583</xdr:rowOff>
    </xdr:to>
    <xdr:pic>
      <xdr:nvPicPr>
        <xdr:cNvPr id="7" name="Imagem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45"/>
        <a:stretch>
          <a:fillRect/>
        </a:stretch>
      </xdr:blipFill>
      <xdr:spPr bwMode="auto">
        <a:xfrm>
          <a:off x="0" y="0"/>
          <a:ext cx="14816667" cy="603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410104</xdr:colOff>
      <xdr:row>3</xdr:row>
      <xdr:rowOff>76200</xdr:rowOff>
    </xdr:to>
    <xdr:sp macro="" textlink="">
      <xdr:nvSpPr>
        <xdr:cNvPr id="11" name="Retângulo 10"/>
        <xdr:cNvSpPr/>
      </xdr:nvSpPr>
      <xdr:spPr>
        <a:xfrm>
          <a:off x="0" y="0"/>
          <a:ext cx="13254037" cy="533400"/>
        </a:xfrm>
        <a:prstGeom prst="rect">
          <a:avLst/>
        </a:prstGeom>
      </xdr:spPr>
      <xdr:txBody>
        <a:bodyPr wrap="square" anchor="t">
          <a:noAutofit/>
        </a:bodyPr>
        <a:lstStyle>
          <a:defPPr>
            <a:defRPr lang="pt-BR"/>
          </a:defPPr>
          <a:lvl1pPr marL="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143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287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430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717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861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6004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1148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2800" b="1">
              <a:solidFill>
                <a:srgbClr val="FF7900"/>
              </a:solidFill>
              <a:latin typeface="+mn-lt"/>
              <a:cs typeface="Tahoma" pitchFamily="34" charset="0"/>
            </a:rPr>
            <a:t>URA - Entrada</a:t>
          </a:r>
        </a:p>
      </xdr:txBody>
    </xdr:sp>
    <xdr:clientData/>
  </xdr:twoCellAnchor>
  <xdr:twoCellAnchor>
    <xdr:from>
      <xdr:col>0</xdr:col>
      <xdr:colOff>5153025</xdr:colOff>
      <xdr:row>0</xdr:row>
      <xdr:rowOff>114300</xdr:rowOff>
    </xdr:from>
    <xdr:to>
      <xdr:col>0</xdr:col>
      <xdr:colOff>6343650</xdr:colOff>
      <xdr:row>2</xdr:row>
      <xdr:rowOff>104775</xdr:rowOff>
    </xdr:to>
    <xdr:sp macro="" textlink="">
      <xdr:nvSpPr>
        <xdr:cNvPr id="16" name="Retângulo 15">
          <a:hlinkClick xmlns:r="http://schemas.openxmlformats.org/officeDocument/2006/relationships" r:id="rId5"/>
        </xdr:cNvPr>
        <xdr:cNvSpPr/>
      </xdr:nvSpPr>
      <xdr:spPr>
        <a:xfrm>
          <a:off x="5153025" y="114300"/>
          <a:ext cx="11906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Motivo do Contato</a:t>
          </a:r>
        </a:p>
      </xdr:txBody>
    </xdr:sp>
    <xdr:clientData/>
  </xdr:twoCellAnchor>
  <xdr:twoCellAnchor>
    <xdr:from>
      <xdr:col>0</xdr:col>
      <xdr:colOff>6400799</xdr:colOff>
      <xdr:row>0</xdr:row>
      <xdr:rowOff>114300</xdr:rowOff>
    </xdr:from>
    <xdr:to>
      <xdr:col>0</xdr:col>
      <xdr:colOff>7886700</xdr:colOff>
      <xdr:row>2</xdr:row>
      <xdr:rowOff>104775</xdr:rowOff>
    </xdr:to>
    <xdr:sp macro="" textlink="">
      <xdr:nvSpPr>
        <xdr:cNvPr id="17" name="Retângulo 16">
          <a:hlinkClick xmlns:r="http://schemas.openxmlformats.org/officeDocument/2006/relationships" r:id="rId6"/>
        </xdr:cNvPr>
        <xdr:cNvSpPr/>
      </xdr:nvSpPr>
      <xdr:spPr>
        <a:xfrm>
          <a:off x="6400799" y="114300"/>
          <a:ext cx="1485901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36000" rIns="0" bIns="36000" rtlCol="0" anchor="ctr"/>
        <a:lstStyle/>
        <a:p>
          <a:pPr algn="ctr"/>
          <a:r>
            <a:rPr lang="pt-BR" sz="1000" b="1"/>
            <a:t>Motivo do Contato Exceção</a:t>
          </a:r>
        </a:p>
      </xdr:txBody>
    </xdr:sp>
    <xdr:clientData/>
  </xdr:twoCellAnchor>
  <xdr:twoCellAnchor>
    <xdr:from>
      <xdr:col>0</xdr:col>
      <xdr:colOff>2838450</xdr:colOff>
      <xdr:row>0</xdr:row>
      <xdr:rowOff>114300</xdr:rowOff>
    </xdr:from>
    <xdr:to>
      <xdr:col>0</xdr:col>
      <xdr:colOff>4029075</xdr:colOff>
      <xdr:row>2</xdr:row>
      <xdr:rowOff>104775</xdr:rowOff>
    </xdr:to>
    <xdr:sp macro="" textlink="">
      <xdr:nvSpPr>
        <xdr:cNvPr id="19" name="Retângulo 18">
          <a:hlinkClick xmlns:r="http://schemas.openxmlformats.org/officeDocument/2006/relationships" r:id="rId5"/>
        </xdr:cNvPr>
        <xdr:cNvSpPr/>
      </xdr:nvSpPr>
      <xdr:spPr>
        <a:xfrm>
          <a:off x="2838450" y="114300"/>
          <a:ext cx="1190625" cy="295275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HOME</a:t>
          </a:r>
        </a:p>
      </xdr:txBody>
    </xdr:sp>
    <xdr:clientData/>
  </xdr:twoCellAnchor>
  <xdr:twoCellAnchor>
    <xdr:from>
      <xdr:col>0</xdr:col>
      <xdr:colOff>4086225</xdr:colOff>
      <xdr:row>0</xdr:row>
      <xdr:rowOff>114300</xdr:rowOff>
    </xdr:from>
    <xdr:to>
      <xdr:col>0</xdr:col>
      <xdr:colOff>5095875</xdr:colOff>
      <xdr:row>2</xdr:row>
      <xdr:rowOff>104775</xdr:rowOff>
    </xdr:to>
    <xdr:sp macro="" textlink="">
      <xdr:nvSpPr>
        <xdr:cNvPr id="20" name="Retângulo 19">
          <a:hlinkClick xmlns:r="http://schemas.openxmlformats.org/officeDocument/2006/relationships" r:id="rId5"/>
        </xdr:cNvPr>
        <xdr:cNvSpPr/>
      </xdr:nvSpPr>
      <xdr:spPr>
        <a:xfrm>
          <a:off x="4086225" y="114300"/>
          <a:ext cx="100965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Código de Acesso</a:t>
          </a:r>
        </a:p>
      </xdr:txBody>
    </xdr:sp>
    <xdr:clientData/>
  </xdr:twoCellAnchor>
  <xdr:twoCellAnchor>
    <xdr:from>
      <xdr:col>0</xdr:col>
      <xdr:colOff>7934325</xdr:colOff>
      <xdr:row>0</xdr:row>
      <xdr:rowOff>114300</xdr:rowOff>
    </xdr:from>
    <xdr:to>
      <xdr:col>0</xdr:col>
      <xdr:colOff>9478725</xdr:colOff>
      <xdr:row>2</xdr:row>
      <xdr:rowOff>104775</xdr:rowOff>
    </xdr:to>
    <xdr:sp macro="" textlink="">
      <xdr:nvSpPr>
        <xdr:cNvPr id="14" name="Retângulo 13">
          <a:hlinkClick xmlns:r="http://schemas.openxmlformats.org/officeDocument/2006/relationships" r:id="rId7"/>
        </xdr:cNvPr>
        <xdr:cNvSpPr/>
      </xdr:nvSpPr>
      <xdr:spPr>
        <a:xfrm>
          <a:off x="7934325" y="114300"/>
          <a:ext cx="15444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Menu Principal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7610475</xdr:colOff>
      <xdr:row>5</xdr:row>
      <xdr:rowOff>47625</xdr:rowOff>
    </xdr:from>
    <xdr:to>
      <xdr:col>0</xdr:col>
      <xdr:colOff>10372725</xdr:colOff>
      <xdr:row>22</xdr:row>
      <xdr:rowOff>66675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2085975</xdr:colOff>
      <xdr:row>19</xdr:row>
      <xdr:rowOff>133349</xdr:rowOff>
    </xdr:from>
    <xdr:to>
      <xdr:col>0</xdr:col>
      <xdr:colOff>10344150</xdr:colOff>
      <xdr:row>35</xdr:row>
      <xdr:rowOff>66680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1057275</xdr:colOff>
      <xdr:row>5</xdr:row>
      <xdr:rowOff>9525</xdr:rowOff>
    </xdr:from>
    <xdr:to>
      <xdr:col>0</xdr:col>
      <xdr:colOff>2085975</xdr:colOff>
      <xdr:row>35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Hor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r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7275" y="771525"/>
              <a:ext cx="1028700" cy="461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>
    <xdr:from>
      <xdr:col>0</xdr:col>
      <xdr:colOff>2114549</xdr:colOff>
      <xdr:row>4</xdr:row>
      <xdr:rowOff>137583</xdr:rowOff>
    </xdr:from>
    <xdr:to>
      <xdr:col>0</xdr:col>
      <xdr:colOff>7694083</xdr:colOff>
      <xdr:row>20</xdr:row>
      <xdr:rowOff>85725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7</xdr:col>
      <xdr:colOff>0</xdr:colOff>
      <xdr:row>4</xdr:row>
      <xdr:rowOff>42333</xdr:rowOff>
    </xdr:to>
    <xdr:pic>
      <xdr:nvPicPr>
        <xdr:cNvPr id="7" name="Imagem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45"/>
        <a:stretch>
          <a:fillRect/>
        </a:stretch>
      </xdr:blipFill>
      <xdr:spPr bwMode="auto">
        <a:xfrm>
          <a:off x="0" y="0"/>
          <a:ext cx="14679083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544512</xdr:colOff>
      <xdr:row>3</xdr:row>
      <xdr:rowOff>76200</xdr:rowOff>
    </xdr:to>
    <xdr:sp macro="" textlink="">
      <xdr:nvSpPr>
        <xdr:cNvPr id="8" name="Retângulo 7"/>
        <xdr:cNvSpPr/>
      </xdr:nvSpPr>
      <xdr:spPr>
        <a:xfrm>
          <a:off x="0" y="0"/>
          <a:ext cx="13254037" cy="533400"/>
        </a:xfrm>
        <a:prstGeom prst="rect">
          <a:avLst/>
        </a:prstGeom>
      </xdr:spPr>
      <xdr:txBody>
        <a:bodyPr wrap="square" anchor="t">
          <a:noAutofit/>
        </a:bodyPr>
        <a:lstStyle>
          <a:defPPr>
            <a:defRPr lang="pt-BR"/>
          </a:defPPr>
          <a:lvl1pPr marL="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143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287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430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717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861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6004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1148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2800" b="1">
              <a:solidFill>
                <a:srgbClr val="FF7900"/>
              </a:solidFill>
              <a:latin typeface="+mn-lt"/>
              <a:cs typeface="Tahoma" pitchFamily="34" charset="0"/>
            </a:rPr>
            <a:t>URA - Entrada</a:t>
          </a:r>
        </a:p>
      </xdr:txBody>
    </xdr:sp>
    <xdr:clientData/>
  </xdr:twoCellAnchor>
  <xdr:twoCellAnchor>
    <xdr:from>
      <xdr:col>0</xdr:col>
      <xdr:colOff>5162550</xdr:colOff>
      <xdr:row>0</xdr:row>
      <xdr:rowOff>114300</xdr:rowOff>
    </xdr:from>
    <xdr:to>
      <xdr:col>0</xdr:col>
      <xdr:colOff>6353175</xdr:colOff>
      <xdr:row>2</xdr:row>
      <xdr:rowOff>104775</xdr:rowOff>
    </xdr:to>
    <xdr:sp macro="" textlink="">
      <xdr:nvSpPr>
        <xdr:cNvPr id="9" name="Retângulo 8">
          <a:hlinkClick xmlns:r="http://schemas.openxmlformats.org/officeDocument/2006/relationships" r:id="rId5"/>
        </xdr:cNvPr>
        <xdr:cNvSpPr/>
      </xdr:nvSpPr>
      <xdr:spPr>
        <a:xfrm>
          <a:off x="5162550" y="114300"/>
          <a:ext cx="11906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Motivo do Contato</a:t>
          </a:r>
        </a:p>
      </xdr:txBody>
    </xdr:sp>
    <xdr:clientData/>
  </xdr:twoCellAnchor>
  <xdr:twoCellAnchor>
    <xdr:from>
      <xdr:col>0</xdr:col>
      <xdr:colOff>6410324</xdr:colOff>
      <xdr:row>0</xdr:row>
      <xdr:rowOff>114300</xdr:rowOff>
    </xdr:from>
    <xdr:to>
      <xdr:col>0</xdr:col>
      <xdr:colOff>7896225</xdr:colOff>
      <xdr:row>2</xdr:row>
      <xdr:rowOff>104775</xdr:rowOff>
    </xdr:to>
    <xdr:sp macro="" textlink="">
      <xdr:nvSpPr>
        <xdr:cNvPr id="10" name="Retângulo 9">
          <a:hlinkClick xmlns:r="http://schemas.openxmlformats.org/officeDocument/2006/relationships" r:id="rId6"/>
        </xdr:cNvPr>
        <xdr:cNvSpPr/>
      </xdr:nvSpPr>
      <xdr:spPr>
        <a:xfrm>
          <a:off x="6410324" y="114300"/>
          <a:ext cx="1485901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36000" rIns="0" bIns="36000" rtlCol="0" anchor="ctr"/>
        <a:lstStyle/>
        <a:p>
          <a:pPr algn="ctr"/>
          <a:r>
            <a:rPr lang="pt-BR" sz="1000" b="1"/>
            <a:t>Motivo do Contato Exceção</a:t>
          </a:r>
        </a:p>
      </xdr:txBody>
    </xdr:sp>
    <xdr:clientData/>
  </xdr:twoCellAnchor>
  <xdr:twoCellAnchor>
    <xdr:from>
      <xdr:col>0</xdr:col>
      <xdr:colOff>2838450</xdr:colOff>
      <xdr:row>0</xdr:row>
      <xdr:rowOff>114300</xdr:rowOff>
    </xdr:from>
    <xdr:to>
      <xdr:col>0</xdr:col>
      <xdr:colOff>4029075</xdr:colOff>
      <xdr:row>2</xdr:row>
      <xdr:rowOff>104775</xdr:rowOff>
    </xdr:to>
    <xdr:sp macro="" textlink="">
      <xdr:nvSpPr>
        <xdr:cNvPr id="12" name="Retângulo 11">
          <a:hlinkClick xmlns:r="http://schemas.openxmlformats.org/officeDocument/2006/relationships" r:id="rId7"/>
        </xdr:cNvPr>
        <xdr:cNvSpPr/>
      </xdr:nvSpPr>
      <xdr:spPr>
        <a:xfrm>
          <a:off x="2838450" y="114300"/>
          <a:ext cx="1190625" cy="295275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HOME</a:t>
          </a:r>
        </a:p>
      </xdr:txBody>
    </xdr:sp>
    <xdr:clientData/>
  </xdr:twoCellAnchor>
  <xdr:twoCellAnchor>
    <xdr:from>
      <xdr:col>0</xdr:col>
      <xdr:colOff>4095750</xdr:colOff>
      <xdr:row>0</xdr:row>
      <xdr:rowOff>114300</xdr:rowOff>
    </xdr:from>
    <xdr:to>
      <xdr:col>0</xdr:col>
      <xdr:colOff>5105400</xdr:colOff>
      <xdr:row>2</xdr:row>
      <xdr:rowOff>104775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4095750" y="114300"/>
          <a:ext cx="100965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Entrada URA</a:t>
          </a:r>
        </a:p>
      </xdr:txBody>
    </xdr:sp>
    <xdr:clientData/>
  </xdr:twoCellAnchor>
  <xdr:twoCellAnchor>
    <xdr:from>
      <xdr:col>0</xdr:col>
      <xdr:colOff>7943850</xdr:colOff>
      <xdr:row>0</xdr:row>
      <xdr:rowOff>114300</xdr:rowOff>
    </xdr:from>
    <xdr:to>
      <xdr:col>0</xdr:col>
      <xdr:colOff>9488250</xdr:colOff>
      <xdr:row>2</xdr:row>
      <xdr:rowOff>104775</xdr:rowOff>
    </xdr:to>
    <xdr:sp macro="" textlink="">
      <xdr:nvSpPr>
        <xdr:cNvPr id="16" name="Retângulo 15">
          <a:hlinkClick xmlns:r="http://schemas.openxmlformats.org/officeDocument/2006/relationships" r:id="rId9"/>
        </xdr:cNvPr>
        <xdr:cNvSpPr/>
      </xdr:nvSpPr>
      <xdr:spPr>
        <a:xfrm>
          <a:off x="7943850" y="114300"/>
          <a:ext cx="15444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Menu Principal</a:t>
          </a:r>
        </a:p>
      </xdr:txBody>
    </xdr:sp>
    <xdr:clientData/>
  </xdr:twoCellAnchor>
  <xdr:twoCellAnchor editAs="oneCell">
    <xdr:from>
      <xdr:col>0</xdr:col>
      <xdr:colOff>0</xdr:colOff>
      <xdr:row>5</xdr:row>
      <xdr:rowOff>8400</xdr:rowOff>
    </xdr:from>
    <xdr:to>
      <xdr:col>0</xdr:col>
      <xdr:colOff>1039050</xdr:colOff>
      <xdr:row>35</xdr:row>
      <xdr:rowOff>66000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Dat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70400"/>
              <a:ext cx="1039050" cy="462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7610475</xdr:colOff>
      <xdr:row>5</xdr:row>
      <xdr:rowOff>47625</xdr:rowOff>
    </xdr:from>
    <xdr:to>
      <xdr:col>0</xdr:col>
      <xdr:colOff>10372725</xdr:colOff>
      <xdr:row>22</xdr:row>
      <xdr:rowOff>66675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2085975</xdr:colOff>
      <xdr:row>19</xdr:row>
      <xdr:rowOff>133349</xdr:rowOff>
    </xdr:from>
    <xdr:to>
      <xdr:col>0</xdr:col>
      <xdr:colOff>10344150</xdr:colOff>
      <xdr:row>35</xdr:row>
      <xdr:rowOff>66680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1968501</xdr:colOff>
      <xdr:row>5</xdr:row>
      <xdr:rowOff>47625</xdr:rowOff>
    </xdr:from>
    <xdr:to>
      <xdr:col>0</xdr:col>
      <xdr:colOff>7863417</xdr:colOff>
      <xdr:row>20</xdr:row>
      <xdr:rowOff>85725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910167</xdr:colOff>
      <xdr:row>3</xdr:row>
      <xdr:rowOff>19050</xdr:rowOff>
    </xdr:to>
    <xdr:pic>
      <xdr:nvPicPr>
        <xdr:cNvPr id="7" name="Imagem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45"/>
        <a:stretch>
          <a:fillRect/>
        </a:stretch>
      </xdr:blipFill>
      <xdr:spPr bwMode="auto">
        <a:xfrm>
          <a:off x="0" y="0"/>
          <a:ext cx="168211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471487</xdr:colOff>
      <xdr:row>3</xdr:row>
      <xdr:rowOff>76200</xdr:rowOff>
    </xdr:to>
    <xdr:sp macro="" textlink="">
      <xdr:nvSpPr>
        <xdr:cNvPr id="8" name="Retângulo 7"/>
        <xdr:cNvSpPr/>
      </xdr:nvSpPr>
      <xdr:spPr>
        <a:xfrm>
          <a:off x="0" y="0"/>
          <a:ext cx="13254037" cy="533400"/>
        </a:xfrm>
        <a:prstGeom prst="rect">
          <a:avLst/>
        </a:prstGeom>
      </xdr:spPr>
      <xdr:txBody>
        <a:bodyPr wrap="square" anchor="t">
          <a:noAutofit/>
        </a:bodyPr>
        <a:lstStyle>
          <a:defPPr>
            <a:defRPr lang="pt-BR"/>
          </a:defPPr>
          <a:lvl1pPr marL="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143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287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430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717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861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6004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1148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2800" b="1">
              <a:solidFill>
                <a:srgbClr val="FF7900"/>
              </a:solidFill>
              <a:latin typeface="+mn-lt"/>
              <a:cs typeface="Tahoma" pitchFamily="34" charset="0"/>
            </a:rPr>
            <a:t>URA - Entrada</a:t>
          </a:r>
        </a:p>
      </xdr:txBody>
    </xdr:sp>
    <xdr:clientData/>
  </xdr:twoCellAnchor>
  <xdr:twoCellAnchor>
    <xdr:from>
      <xdr:col>0</xdr:col>
      <xdr:colOff>5162550</xdr:colOff>
      <xdr:row>0</xdr:row>
      <xdr:rowOff>114300</xdr:rowOff>
    </xdr:from>
    <xdr:to>
      <xdr:col>0</xdr:col>
      <xdr:colOff>6353175</xdr:colOff>
      <xdr:row>2</xdr:row>
      <xdr:rowOff>104775</xdr:rowOff>
    </xdr:to>
    <xdr:sp macro="" textlink="">
      <xdr:nvSpPr>
        <xdr:cNvPr id="9" name="Retângulo 8">
          <a:hlinkClick xmlns:r="http://schemas.openxmlformats.org/officeDocument/2006/relationships" r:id="rId5"/>
        </xdr:cNvPr>
        <xdr:cNvSpPr/>
      </xdr:nvSpPr>
      <xdr:spPr>
        <a:xfrm>
          <a:off x="5162550" y="114300"/>
          <a:ext cx="11906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Código</a:t>
          </a:r>
          <a:r>
            <a:rPr lang="pt-BR" sz="1000" b="1" baseline="0"/>
            <a:t> de Acesso</a:t>
          </a:r>
          <a:endParaRPr lang="pt-BR" sz="1000" b="1"/>
        </a:p>
      </xdr:txBody>
    </xdr:sp>
    <xdr:clientData/>
  </xdr:twoCellAnchor>
  <xdr:twoCellAnchor>
    <xdr:from>
      <xdr:col>0</xdr:col>
      <xdr:colOff>6410324</xdr:colOff>
      <xdr:row>0</xdr:row>
      <xdr:rowOff>114300</xdr:rowOff>
    </xdr:from>
    <xdr:to>
      <xdr:col>0</xdr:col>
      <xdr:colOff>7896225</xdr:colOff>
      <xdr:row>2</xdr:row>
      <xdr:rowOff>104775</xdr:rowOff>
    </xdr:to>
    <xdr:sp macro="" textlink="">
      <xdr:nvSpPr>
        <xdr:cNvPr id="10" name="Retângulo 9">
          <a:hlinkClick xmlns:r="http://schemas.openxmlformats.org/officeDocument/2006/relationships" r:id="rId6"/>
        </xdr:cNvPr>
        <xdr:cNvSpPr/>
      </xdr:nvSpPr>
      <xdr:spPr>
        <a:xfrm>
          <a:off x="6410324" y="114300"/>
          <a:ext cx="1485901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36000" rIns="0" bIns="36000" rtlCol="0" anchor="ctr"/>
        <a:lstStyle/>
        <a:p>
          <a:pPr algn="ctr"/>
          <a:r>
            <a:rPr lang="pt-BR" sz="1000" b="1"/>
            <a:t>Motivo do Contato Exceção </a:t>
          </a:r>
        </a:p>
      </xdr:txBody>
    </xdr:sp>
    <xdr:clientData/>
  </xdr:twoCellAnchor>
  <xdr:twoCellAnchor>
    <xdr:from>
      <xdr:col>0</xdr:col>
      <xdr:colOff>7953374</xdr:colOff>
      <xdr:row>0</xdr:row>
      <xdr:rowOff>114300</xdr:rowOff>
    </xdr:from>
    <xdr:to>
      <xdr:col>0</xdr:col>
      <xdr:colOff>9497774</xdr:colOff>
      <xdr:row>2</xdr:row>
      <xdr:rowOff>104775</xdr:rowOff>
    </xdr:to>
    <xdr:sp macro="" textlink="">
      <xdr:nvSpPr>
        <xdr:cNvPr id="11" name="Retângulo 10">
          <a:hlinkClick xmlns:r="http://schemas.openxmlformats.org/officeDocument/2006/relationships" r:id="rId7"/>
        </xdr:cNvPr>
        <xdr:cNvSpPr/>
      </xdr:nvSpPr>
      <xdr:spPr>
        <a:xfrm>
          <a:off x="7953374" y="114300"/>
          <a:ext cx="15444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Menu Principal</a:t>
          </a:r>
        </a:p>
      </xdr:txBody>
    </xdr:sp>
    <xdr:clientData/>
  </xdr:twoCellAnchor>
  <xdr:twoCellAnchor>
    <xdr:from>
      <xdr:col>0</xdr:col>
      <xdr:colOff>2838450</xdr:colOff>
      <xdr:row>0</xdr:row>
      <xdr:rowOff>114300</xdr:rowOff>
    </xdr:from>
    <xdr:to>
      <xdr:col>0</xdr:col>
      <xdr:colOff>4029075</xdr:colOff>
      <xdr:row>2</xdr:row>
      <xdr:rowOff>104775</xdr:rowOff>
    </xdr:to>
    <xdr:sp macro="" textlink="">
      <xdr:nvSpPr>
        <xdr:cNvPr id="12" name="Retângulo 11">
          <a:hlinkClick xmlns:r="http://schemas.openxmlformats.org/officeDocument/2006/relationships" r:id="rId8"/>
        </xdr:cNvPr>
        <xdr:cNvSpPr/>
      </xdr:nvSpPr>
      <xdr:spPr>
        <a:xfrm>
          <a:off x="2838450" y="114300"/>
          <a:ext cx="1190625" cy="295275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HOME</a:t>
          </a:r>
        </a:p>
      </xdr:txBody>
    </xdr:sp>
    <xdr:clientData/>
  </xdr:twoCellAnchor>
  <xdr:twoCellAnchor>
    <xdr:from>
      <xdr:col>0</xdr:col>
      <xdr:colOff>4095750</xdr:colOff>
      <xdr:row>0</xdr:row>
      <xdr:rowOff>114300</xdr:rowOff>
    </xdr:from>
    <xdr:to>
      <xdr:col>0</xdr:col>
      <xdr:colOff>5105400</xdr:colOff>
      <xdr:row>2</xdr:row>
      <xdr:rowOff>104775</xdr:rowOff>
    </xdr:to>
    <xdr:sp macro="" textlink="">
      <xdr:nvSpPr>
        <xdr:cNvPr id="13" name="Retângulo 12">
          <a:hlinkClick xmlns:r="http://schemas.openxmlformats.org/officeDocument/2006/relationships" r:id="rId9"/>
        </xdr:cNvPr>
        <xdr:cNvSpPr/>
      </xdr:nvSpPr>
      <xdr:spPr>
        <a:xfrm>
          <a:off x="4095750" y="114300"/>
          <a:ext cx="100965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Entrada URA</a:t>
          </a:r>
        </a:p>
      </xdr:txBody>
    </xdr:sp>
    <xdr:clientData/>
  </xdr:twoCellAnchor>
  <xdr:twoCellAnchor editAs="oneCell">
    <xdr:from>
      <xdr:col>0</xdr:col>
      <xdr:colOff>0</xdr:colOff>
      <xdr:row>5</xdr:row>
      <xdr:rowOff>8400</xdr:rowOff>
    </xdr:from>
    <xdr:to>
      <xdr:col>0</xdr:col>
      <xdr:colOff>1039050</xdr:colOff>
      <xdr:row>35</xdr:row>
      <xdr:rowOff>66000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Data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70400"/>
              <a:ext cx="1039050" cy="462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1058400</xdr:colOff>
      <xdr:row>5</xdr:row>
      <xdr:rowOff>8400</xdr:rowOff>
    </xdr:from>
    <xdr:to>
      <xdr:col>0</xdr:col>
      <xdr:colOff>2088000</xdr:colOff>
      <xdr:row>35</xdr:row>
      <xdr:rowOff>48000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Hora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ra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8400" y="770400"/>
              <a:ext cx="1029600" cy="461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7610475</xdr:colOff>
      <xdr:row>5</xdr:row>
      <xdr:rowOff>47625</xdr:rowOff>
    </xdr:from>
    <xdr:to>
      <xdr:col>0</xdr:col>
      <xdr:colOff>10372725</xdr:colOff>
      <xdr:row>22</xdr:row>
      <xdr:rowOff>66675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2085975</xdr:colOff>
      <xdr:row>19</xdr:row>
      <xdr:rowOff>133349</xdr:rowOff>
    </xdr:from>
    <xdr:to>
      <xdr:col>0</xdr:col>
      <xdr:colOff>10344150</xdr:colOff>
      <xdr:row>35</xdr:row>
      <xdr:rowOff>66680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1038225</xdr:colOff>
      <xdr:row>35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Data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62000"/>
              <a:ext cx="1038225" cy="4629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1057275</xdr:colOff>
      <xdr:row>5</xdr:row>
      <xdr:rowOff>9525</xdr:rowOff>
    </xdr:from>
    <xdr:to>
      <xdr:col>0</xdr:col>
      <xdr:colOff>2085975</xdr:colOff>
      <xdr:row>35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Hora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ra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7275" y="771525"/>
              <a:ext cx="1028700" cy="461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>
    <xdr:from>
      <xdr:col>0</xdr:col>
      <xdr:colOff>2114549</xdr:colOff>
      <xdr:row>5</xdr:row>
      <xdr:rowOff>47625</xdr:rowOff>
    </xdr:from>
    <xdr:to>
      <xdr:col>0</xdr:col>
      <xdr:colOff>7572374</xdr:colOff>
      <xdr:row>20</xdr:row>
      <xdr:rowOff>85725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10</xdr:col>
      <xdr:colOff>0</xdr:colOff>
      <xdr:row>3</xdr:row>
      <xdr:rowOff>19050</xdr:rowOff>
    </xdr:to>
    <xdr:pic>
      <xdr:nvPicPr>
        <xdr:cNvPr id="7" name="Imagem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45"/>
        <a:stretch>
          <a:fillRect/>
        </a:stretch>
      </xdr:blipFill>
      <xdr:spPr bwMode="auto">
        <a:xfrm>
          <a:off x="0" y="0"/>
          <a:ext cx="17447559" cy="4896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127528</xdr:colOff>
      <xdr:row>3</xdr:row>
      <xdr:rowOff>76200</xdr:rowOff>
    </xdr:to>
    <xdr:sp macro="" textlink="">
      <xdr:nvSpPr>
        <xdr:cNvPr id="8" name="Retângulo 7"/>
        <xdr:cNvSpPr/>
      </xdr:nvSpPr>
      <xdr:spPr>
        <a:xfrm>
          <a:off x="0" y="0"/>
          <a:ext cx="13254037" cy="533400"/>
        </a:xfrm>
        <a:prstGeom prst="rect">
          <a:avLst/>
        </a:prstGeom>
      </xdr:spPr>
      <xdr:txBody>
        <a:bodyPr wrap="square" anchor="t">
          <a:noAutofit/>
        </a:bodyPr>
        <a:lstStyle>
          <a:defPPr>
            <a:defRPr lang="pt-BR"/>
          </a:defPPr>
          <a:lvl1pPr marL="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143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287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430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717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861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6004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1148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2800" b="1">
              <a:solidFill>
                <a:srgbClr val="FF7900"/>
              </a:solidFill>
              <a:latin typeface="+mn-lt"/>
              <a:cs typeface="Tahoma" pitchFamily="34" charset="0"/>
            </a:rPr>
            <a:t>URA - Entrada</a:t>
          </a:r>
        </a:p>
      </xdr:txBody>
    </xdr:sp>
    <xdr:clientData/>
  </xdr:twoCellAnchor>
  <xdr:twoCellAnchor>
    <xdr:from>
      <xdr:col>0</xdr:col>
      <xdr:colOff>5162550</xdr:colOff>
      <xdr:row>0</xdr:row>
      <xdr:rowOff>114300</xdr:rowOff>
    </xdr:from>
    <xdr:to>
      <xdr:col>0</xdr:col>
      <xdr:colOff>6353175</xdr:colOff>
      <xdr:row>2</xdr:row>
      <xdr:rowOff>104775</xdr:rowOff>
    </xdr:to>
    <xdr:sp macro="" textlink="">
      <xdr:nvSpPr>
        <xdr:cNvPr id="9" name="Retângulo 8">
          <a:hlinkClick xmlns:r="http://schemas.openxmlformats.org/officeDocument/2006/relationships" r:id="rId5"/>
        </xdr:cNvPr>
        <xdr:cNvSpPr/>
      </xdr:nvSpPr>
      <xdr:spPr>
        <a:xfrm>
          <a:off x="5162550" y="114300"/>
          <a:ext cx="11906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Código</a:t>
          </a:r>
          <a:r>
            <a:rPr lang="pt-BR" sz="1000" b="1" baseline="0"/>
            <a:t> de Acesso</a:t>
          </a:r>
          <a:endParaRPr lang="pt-BR" sz="1000" b="1"/>
        </a:p>
      </xdr:txBody>
    </xdr:sp>
    <xdr:clientData/>
  </xdr:twoCellAnchor>
  <xdr:twoCellAnchor>
    <xdr:from>
      <xdr:col>0</xdr:col>
      <xdr:colOff>6410324</xdr:colOff>
      <xdr:row>0</xdr:row>
      <xdr:rowOff>114300</xdr:rowOff>
    </xdr:from>
    <xdr:to>
      <xdr:col>0</xdr:col>
      <xdr:colOff>7896225</xdr:colOff>
      <xdr:row>2</xdr:row>
      <xdr:rowOff>104775</xdr:rowOff>
    </xdr:to>
    <xdr:sp macro="" textlink="">
      <xdr:nvSpPr>
        <xdr:cNvPr id="10" name="Retângulo 9">
          <a:hlinkClick xmlns:r="http://schemas.openxmlformats.org/officeDocument/2006/relationships" r:id="rId6"/>
        </xdr:cNvPr>
        <xdr:cNvSpPr/>
      </xdr:nvSpPr>
      <xdr:spPr>
        <a:xfrm>
          <a:off x="6410324" y="114300"/>
          <a:ext cx="1485901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36000" rIns="0" bIns="36000" rtlCol="0" anchor="ctr"/>
        <a:lstStyle/>
        <a:p>
          <a:pPr algn="ctr"/>
          <a:r>
            <a:rPr lang="pt-BR" sz="1000" b="1"/>
            <a:t>Motivo do Contato</a:t>
          </a:r>
        </a:p>
      </xdr:txBody>
    </xdr:sp>
    <xdr:clientData/>
  </xdr:twoCellAnchor>
  <xdr:twoCellAnchor>
    <xdr:from>
      <xdr:col>0</xdr:col>
      <xdr:colOff>2838450</xdr:colOff>
      <xdr:row>0</xdr:row>
      <xdr:rowOff>114300</xdr:rowOff>
    </xdr:from>
    <xdr:to>
      <xdr:col>0</xdr:col>
      <xdr:colOff>4029075</xdr:colOff>
      <xdr:row>2</xdr:row>
      <xdr:rowOff>104775</xdr:rowOff>
    </xdr:to>
    <xdr:sp macro="" textlink="">
      <xdr:nvSpPr>
        <xdr:cNvPr id="12" name="Retângulo 11">
          <a:hlinkClick xmlns:r="http://schemas.openxmlformats.org/officeDocument/2006/relationships" r:id="rId7"/>
        </xdr:cNvPr>
        <xdr:cNvSpPr/>
      </xdr:nvSpPr>
      <xdr:spPr>
        <a:xfrm>
          <a:off x="2838450" y="114300"/>
          <a:ext cx="1190625" cy="295275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HOME</a:t>
          </a:r>
        </a:p>
      </xdr:txBody>
    </xdr:sp>
    <xdr:clientData/>
  </xdr:twoCellAnchor>
  <xdr:twoCellAnchor>
    <xdr:from>
      <xdr:col>0</xdr:col>
      <xdr:colOff>4095750</xdr:colOff>
      <xdr:row>0</xdr:row>
      <xdr:rowOff>114300</xdr:rowOff>
    </xdr:from>
    <xdr:to>
      <xdr:col>0</xdr:col>
      <xdr:colOff>5105400</xdr:colOff>
      <xdr:row>2</xdr:row>
      <xdr:rowOff>104775</xdr:rowOff>
    </xdr:to>
    <xdr:sp macro="" textlink="">
      <xdr:nvSpPr>
        <xdr:cNvPr id="13" name="Retângulo 12">
          <a:hlinkClick xmlns:r="http://schemas.openxmlformats.org/officeDocument/2006/relationships" r:id="rId8"/>
        </xdr:cNvPr>
        <xdr:cNvSpPr/>
      </xdr:nvSpPr>
      <xdr:spPr>
        <a:xfrm>
          <a:off x="4095750" y="114300"/>
          <a:ext cx="100965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Entrada URA</a:t>
          </a:r>
        </a:p>
      </xdr:txBody>
    </xdr:sp>
    <xdr:clientData/>
  </xdr:twoCellAnchor>
  <xdr:twoCellAnchor>
    <xdr:from>
      <xdr:col>0</xdr:col>
      <xdr:colOff>7953374</xdr:colOff>
      <xdr:row>0</xdr:row>
      <xdr:rowOff>114300</xdr:rowOff>
    </xdr:from>
    <xdr:to>
      <xdr:col>0</xdr:col>
      <xdr:colOff>9497774</xdr:colOff>
      <xdr:row>2</xdr:row>
      <xdr:rowOff>104775</xdr:rowOff>
    </xdr:to>
    <xdr:sp macro="" textlink="">
      <xdr:nvSpPr>
        <xdr:cNvPr id="14" name="Retângulo 13">
          <a:hlinkClick xmlns:r="http://schemas.openxmlformats.org/officeDocument/2006/relationships" r:id="rId9"/>
        </xdr:cNvPr>
        <xdr:cNvSpPr/>
      </xdr:nvSpPr>
      <xdr:spPr>
        <a:xfrm>
          <a:off x="7953374" y="114300"/>
          <a:ext cx="15444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Menu Principal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7610475</xdr:colOff>
      <xdr:row>5</xdr:row>
      <xdr:rowOff>47625</xdr:rowOff>
    </xdr:from>
    <xdr:to>
      <xdr:col>0</xdr:col>
      <xdr:colOff>10372725</xdr:colOff>
      <xdr:row>19</xdr:row>
      <xdr:rowOff>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2085975</xdr:colOff>
      <xdr:row>17</xdr:row>
      <xdr:rowOff>47626</xdr:rowOff>
    </xdr:from>
    <xdr:to>
      <xdr:col>0</xdr:col>
      <xdr:colOff>10344150</xdr:colOff>
      <xdr:row>29</xdr:row>
      <xdr:rowOff>104776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2114549</xdr:colOff>
      <xdr:row>5</xdr:row>
      <xdr:rowOff>47625</xdr:rowOff>
    </xdr:from>
    <xdr:to>
      <xdr:col>0</xdr:col>
      <xdr:colOff>7572374</xdr:colOff>
      <xdr:row>16</xdr:row>
      <xdr:rowOff>123825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16384</xdr:col>
      <xdr:colOff>613833</xdr:colOff>
      <xdr:row>3</xdr:row>
      <xdr:rowOff>19050</xdr:rowOff>
    </xdr:to>
    <xdr:pic>
      <xdr:nvPicPr>
        <xdr:cNvPr id="7" name="Imagem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45"/>
        <a:stretch>
          <a:fillRect/>
        </a:stretch>
      </xdr:blipFill>
      <xdr:spPr bwMode="auto">
        <a:xfrm>
          <a:off x="0" y="0"/>
          <a:ext cx="168211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3</xdr:col>
      <xdr:colOff>1621896</xdr:colOff>
      <xdr:row>3</xdr:row>
      <xdr:rowOff>76200</xdr:rowOff>
    </xdr:to>
    <xdr:sp macro="" textlink="">
      <xdr:nvSpPr>
        <xdr:cNvPr id="8" name="Retângulo 7"/>
        <xdr:cNvSpPr/>
      </xdr:nvSpPr>
      <xdr:spPr>
        <a:xfrm>
          <a:off x="0" y="0"/>
          <a:ext cx="13254037" cy="533400"/>
        </a:xfrm>
        <a:prstGeom prst="rect">
          <a:avLst/>
        </a:prstGeom>
      </xdr:spPr>
      <xdr:txBody>
        <a:bodyPr wrap="square" anchor="t">
          <a:noAutofit/>
        </a:bodyPr>
        <a:lstStyle>
          <a:defPPr>
            <a:defRPr lang="pt-BR"/>
          </a:defPPr>
          <a:lvl1pPr marL="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5143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0287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5430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717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0861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60045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114800" algn="l" defTabSz="1028700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sz="2800" b="1">
              <a:solidFill>
                <a:srgbClr val="FF7900"/>
              </a:solidFill>
              <a:latin typeface="+mn-lt"/>
              <a:cs typeface="Tahoma" pitchFamily="34" charset="0"/>
            </a:rPr>
            <a:t>URA - Entrada</a:t>
          </a:r>
        </a:p>
      </xdr:txBody>
    </xdr:sp>
    <xdr:clientData/>
  </xdr:twoCellAnchor>
  <xdr:twoCellAnchor>
    <xdr:from>
      <xdr:col>0</xdr:col>
      <xdr:colOff>5162550</xdr:colOff>
      <xdr:row>0</xdr:row>
      <xdr:rowOff>114300</xdr:rowOff>
    </xdr:from>
    <xdr:to>
      <xdr:col>0</xdr:col>
      <xdr:colOff>6353175</xdr:colOff>
      <xdr:row>2</xdr:row>
      <xdr:rowOff>104775</xdr:rowOff>
    </xdr:to>
    <xdr:sp macro="" textlink="">
      <xdr:nvSpPr>
        <xdr:cNvPr id="9" name="Retângulo 8">
          <a:hlinkClick xmlns:r="http://schemas.openxmlformats.org/officeDocument/2006/relationships" r:id="rId5"/>
        </xdr:cNvPr>
        <xdr:cNvSpPr/>
      </xdr:nvSpPr>
      <xdr:spPr>
        <a:xfrm>
          <a:off x="5162550" y="114300"/>
          <a:ext cx="11906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Código</a:t>
          </a:r>
          <a:r>
            <a:rPr lang="pt-BR" sz="1000" b="1" baseline="0"/>
            <a:t> de Acesso</a:t>
          </a:r>
          <a:endParaRPr lang="pt-BR" sz="1000" b="1"/>
        </a:p>
      </xdr:txBody>
    </xdr:sp>
    <xdr:clientData/>
  </xdr:twoCellAnchor>
  <xdr:twoCellAnchor>
    <xdr:from>
      <xdr:col>0</xdr:col>
      <xdr:colOff>6410324</xdr:colOff>
      <xdr:row>0</xdr:row>
      <xdr:rowOff>114300</xdr:rowOff>
    </xdr:from>
    <xdr:to>
      <xdr:col>0</xdr:col>
      <xdr:colOff>7896225</xdr:colOff>
      <xdr:row>2</xdr:row>
      <xdr:rowOff>104775</xdr:rowOff>
    </xdr:to>
    <xdr:sp macro="" textlink="">
      <xdr:nvSpPr>
        <xdr:cNvPr id="10" name="Retângulo 9">
          <a:hlinkClick xmlns:r="http://schemas.openxmlformats.org/officeDocument/2006/relationships" r:id="rId6"/>
        </xdr:cNvPr>
        <xdr:cNvSpPr/>
      </xdr:nvSpPr>
      <xdr:spPr>
        <a:xfrm>
          <a:off x="6410324" y="114300"/>
          <a:ext cx="1485901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36000" rIns="0" bIns="36000" rtlCol="0" anchor="ctr"/>
        <a:lstStyle/>
        <a:p>
          <a:pPr algn="ctr"/>
          <a:r>
            <a:rPr lang="pt-BR" sz="1000" b="1"/>
            <a:t>Motivo do Contato </a:t>
          </a:r>
        </a:p>
      </xdr:txBody>
    </xdr:sp>
    <xdr:clientData/>
  </xdr:twoCellAnchor>
  <xdr:twoCellAnchor>
    <xdr:from>
      <xdr:col>0</xdr:col>
      <xdr:colOff>7953374</xdr:colOff>
      <xdr:row>0</xdr:row>
      <xdr:rowOff>114300</xdr:rowOff>
    </xdr:from>
    <xdr:to>
      <xdr:col>0</xdr:col>
      <xdr:colOff>9496425</xdr:colOff>
      <xdr:row>2</xdr:row>
      <xdr:rowOff>104775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7953374" y="114300"/>
          <a:ext cx="1543051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Motivo</a:t>
          </a:r>
          <a:r>
            <a:rPr lang="pt-BR" sz="1000" b="1" baseline="0"/>
            <a:t> do Contato Exceção</a:t>
          </a:r>
          <a:endParaRPr lang="pt-BR" sz="1000" b="1"/>
        </a:p>
      </xdr:txBody>
    </xdr:sp>
    <xdr:clientData/>
  </xdr:twoCellAnchor>
  <xdr:twoCellAnchor>
    <xdr:from>
      <xdr:col>0</xdr:col>
      <xdr:colOff>2838450</xdr:colOff>
      <xdr:row>0</xdr:row>
      <xdr:rowOff>114300</xdr:rowOff>
    </xdr:from>
    <xdr:to>
      <xdr:col>0</xdr:col>
      <xdr:colOff>4029075</xdr:colOff>
      <xdr:row>2</xdr:row>
      <xdr:rowOff>104775</xdr:rowOff>
    </xdr:to>
    <xdr:sp macro="" textlink="">
      <xdr:nvSpPr>
        <xdr:cNvPr id="12" name="Retângulo 11">
          <a:hlinkClick xmlns:r="http://schemas.openxmlformats.org/officeDocument/2006/relationships" r:id="rId7"/>
        </xdr:cNvPr>
        <xdr:cNvSpPr/>
      </xdr:nvSpPr>
      <xdr:spPr>
        <a:xfrm>
          <a:off x="2838450" y="114300"/>
          <a:ext cx="1190625" cy="295275"/>
        </a:xfrm>
        <a:prstGeom prst="rect">
          <a:avLst/>
        </a:prstGeom>
        <a:solidFill>
          <a:schemeClr val="accent6"/>
        </a:solidFill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>
              <a:solidFill>
                <a:schemeClr val="bg1"/>
              </a:solidFill>
            </a:rPr>
            <a:t>HOME</a:t>
          </a:r>
        </a:p>
      </xdr:txBody>
    </xdr:sp>
    <xdr:clientData/>
  </xdr:twoCellAnchor>
  <xdr:twoCellAnchor>
    <xdr:from>
      <xdr:col>0</xdr:col>
      <xdr:colOff>4095750</xdr:colOff>
      <xdr:row>0</xdr:row>
      <xdr:rowOff>114300</xdr:rowOff>
    </xdr:from>
    <xdr:to>
      <xdr:col>0</xdr:col>
      <xdr:colOff>5105400</xdr:colOff>
      <xdr:row>2</xdr:row>
      <xdr:rowOff>104775</xdr:rowOff>
    </xdr:to>
    <xdr:sp macro="" textlink="">
      <xdr:nvSpPr>
        <xdr:cNvPr id="13" name="Retângulo 12">
          <a:hlinkClick xmlns:r="http://schemas.openxmlformats.org/officeDocument/2006/relationships" r:id="rId8"/>
        </xdr:cNvPr>
        <xdr:cNvSpPr/>
      </xdr:nvSpPr>
      <xdr:spPr>
        <a:xfrm>
          <a:off x="4095750" y="114300"/>
          <a:ext cx="100965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pt-BR" sz="1000" b="1"/>
            <a:t>Entrada URA</a:t>
          </a:r>
        </a:p>
      </xdr:txBody>
    </xdr:sp>
    <xdr:clientData/>
  </xdr:twoCellAnchor>
  <xdr:twoCellAnchor editAs="oneCell">
    <xdr:from>
      <xdr:col>0</xdr:col>
      <xdr:colOff>0</xdr:colOff>
      <xdr:row>5</xdr:row>
      <xdr:rowOff>67500</xdr:rowOff>
    </xdr:from>
    <xdr:to>
      <xdr:col>0</xdr:col>
      <xdr:colOff>1039050</xdr:colOff>
      <xdr:row>29</xdr:row>
      <xdr:rowOff>125100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Data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67600"/>
              <a:ext cx="1039050" cy="4629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1058400</xdr:colOff>
      <xdr:row>5</xdr:row>
      <xdr:rowOff>67500</xdr:rowOff>
    </xdr:from>
    <xdr:to>
      <xdr:col>0</xdr:col>
      <xdr:colOff>2088000</xdr:colOff>
      <xdr:row>29</xdr:row>
      <xdr:rowOff>107100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Hora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ra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8400" y="867600"/>
              <a:ext cx="1029600" cy="461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sar Augusto Pereira" refreshedDate="42354.698793055555" createdVersion="4" refreshedVersion="4" minRefreshableVersion="3" recordCount="6">
  <cacheSource type="worksheet">
    <worksheetSource ref="M6:V12" sheet="Opções"/>
  </cacheSource>
  <cacheFields count="10">
    <cacheField name="Semana" numFmtId="0">
      <sharedItems count="2">
        <s v="2ª semana"/>
        <s v="3ª semana"/>
      </sharedItems>
    </cacheField>
    <cacheField name=" Entrada" numFmtId="0">
      <sharedItems containsSemiMixedTypes="0" containsString="0" containsNumber="1" containsInteger="1" minValue="47" maxValue="184"/>
    </cacheField>
    <cacheField name="1 - Pagamentos" numFmtId="0">
      <sharedItems containsSemiMixedTypes="0" containsString="0" containsNumber="1" containsInteger="1" minValue="12" maxValue="44"/>
    </cacheField>
    <cacheField name="2 - Recebimentos" numFmtId="0">
      <sharedItems containsSemiMixedTypes="0" containsString="0" containsNumber="1" containsInteger="1" minValue="4" maxValue="27"/>
    </cacheField>
    <cacheField name="3 - Retirada" numFmtId="0">
      <sharedItems containsSemiMixedTypes="0" containsString="0" containsNumber="1" containsInteger="1" minValue="3" maxValue="11"/>
    </cacheField>
    <cacheField name="4 - Conta" numFmtId="0">
      <sharedItems containsSemiMixedTypes="0" containsString="0" containsNumber="1" containsInteger="1" minValue="4" maxValue="25"/>
    </cacheField>
    <cacheField name="5 - Cancelamento" numFmtId="0">
      <sharedItems containsSemiMixedTypes="0" containsString="0" containsNumber="1" containsInteger="1" minValue="4" maxValue="20"/>
    </cacheField>
    <cacheField name="0 - ATH" numFmtId="0">
      <sharedItems containsSemiMixedTypes="0" containsString="0" containsNumber="1" containsInteger="1" minValue="13" maxValue="46"/>
    </cacheField>
    <cacheField name=" Excedeu Tentativas" numFmtId="0">
      <sharedItems containsSemiMixedTypes="0" containsString="0" containsNumber="1" containsInteger="1" minValue="3" maxValue="11"/>
    </cacheField>
    <cacheField name=" Abandono" numFmtId="0">
      <sharedItems containsSemiMixedTypes="0" containsString="0" containsNumber="1" containsInteger="1" minValue="2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esar Augusto Pereira" refreshedDate="42354.69879328704" createdVersion="4" refreshedVersion="4" minRefreshableVersion="3" recordCount="6">
  <cacheSource type="worksheet">
    <worksheetSource ref="B6:K12" sheet="Opções"/>
  </cacheSource>
  <cacheFields count="10">
    <cacheField name="Semana" numFmtId="0">
      <sharedItems count="2">
        <s v="2ª semana"/>
        <s v="3ª semana"/>
      </sharedItems>
    </cacheField>
    <cacheField name="Data" numFmtId="14">
      <sharedItems containsSemiMixedTypes="0" containsNonDate="0" containsDate="1" containsString="0" minDate="2015-10-14T00:00:00" maxDate="2015-10-21T00:00:00"/>
    </cacheField>
    <cacheField name=" Entrada" numFmtId="0">
      <sharedItems/>
    </cacheField>
    <cacheField name="1 - Pagamentos" numFmtId="0">
      <sharedItems/>
    </cacheField>
    <cacheField name=" 2 - Recebimentos" numFmtId="0">
      <sharedItems/>
    </cacheField>
    <cacheField name=" 3 - Retirada" numFmtId="0">
      <sharedItems/>
    </cacheField>
    <cacheField name=" 4 - Conta" numFmtId="0">
      <sharedItems/>
    </cacheField>
    <cacheField name="5 - Cancelamento" numFmtId="0">
      <sharedItems/>
    </cacheField>
    <cacheField name=" Excedeu Tentativas" numFmtId="0">
      <sharedItems/>
    </cacheField>
    <cacheField name=" Abandon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esar Augusto Pereira" refreshedDate="42354.698793634256" createdVersion="4" refreshedVersion="4" minRefreshableVersion="3" recordCount="365">
  <cacheSource type="worksheet">
    <worksheetSource ref="C1:H1048576" sheet="B_Menu_Principal"/>
  </cacheSource>
  <cacheFields count="6">
    <cacheField name="Data" numFmtId="0">
      <sharedItems containsNonDate="0" containsDate="1" containsString="0" containsBlank="1" minDate="2015-10-14T00:00:00" maxDate="2015-10-21T00:00:00" count="7">
        <d v="2015-10-14T00:00:00"/>
        <d v="2015-10-15T00:00:00"/>
        <d v="2015-10-16T00:00:00"/>
        <d v="2015-10-17T00:00:00"/>
        <d v="2015-10-19T00:00:00"/>
        <d v="2015-10-20T00:00:00"/>
        <m/>
      </sharedItems>
    </cacheField>
    <cacheField name="Hora" numFmtId="0">
      <sharedItems containsNonDate="0" containsDate="1" containsString="0" containsBlank="1" minDate="1899-12-30T07:00:00" maxDate="1899-12-30T22:00:00" count="62">
        <d v="1899-12-30T07:00:00"/>
        <d v="1899-12-30T07:15:00"/>
        <d v="1899-12-30T07:30:00"/>
        <d v="1899-12-30T07:45:00"/>
        <d v="1899-12-30T08:00:00"/>
        <d v="1899-12-30T08:15:00"/>
        <d v="1899-12-30T08:30:00"/>
        <d v="1899-12-30T08:45:00"/>
        <d v="1899-12-30T09:00:00"/>
        <d v="1899-12-30T09:15:00"/>
        <d v="1899-12-30T09:30:00"/>
        <d v="1899-12-30T09:45:00"/>
        <d v="1899-12-30T10:00:00"/>
        <d v="1899-12-30T10:15:00"/>
        <d v="1899-12-30T10:30:00"/>
        <d v="1899-12-30T10:45:00"/>
        <d v="1899-12-30T11:00:00"/>
        <d v="1899-12-30T11:15:00"/>
        <d v="1899-12-30T11:30:00"/>
        <d v="1899-12-30T11:45:00"/>
        <d v="1899-12-30T12:00:00"/>
        <d v="1899-12-30T12:15:00"/>
        <d v="1899-12-30T12:30:00"/>
        <d v="1899-12-30T12:45:00"/>
        <d v="1899-12-30T13:00:00"/>
        <d v="1899-12-30T13:15:00"/>
        <d v="1899-12-30T13:30:00"/>
        <d v="1899-12-30T13:45:00"/>
        <d v="1899-12-30T14:00:00"/>
        <d v="1899-12-30T14:15:00"/>
        <d v="1899-12-30T14:30:00"/>
        <d v="1899-12-30T14:45:00"/>
        <d v="1899-12-30T15:00:00"/>
        <d v="1899-12-30T15:15:00"/>
        <d v="1899-12-30T15:30:00"/>
        <d v="1899-12-30T15:45:00"/>
        <d v="1899-12-30T16:00:00"/>
        <d v="1899-12-30T16:15:00"/>
        <d v="1899-12-30T16:30:00"/>
        <d v="1899-12-30T16:45:00"/>
        <d v="1899-12-30T17:00:00"/>
        <d v="1899-12-30T17:15:00"/>
        <d v="1899-12-30T17:30:00"/>
        <d v="1899-12-30T17:45:00"/>
        <d v="1899-12-30T18:00:00"/>
        <d v="1899-12-30T18:15:00"/>
        <d v="1899-12-30T18:30:00"/>
        <d v="1899-12-30T18:45:00"/>
        <d v="1899-12-30T19:00:00"/>
        <d v="1899-12-30T19:15:00"/>
        <d v="1899-12-30T19:30:00"/>
        <d v="1899-12-30T19:45:00"/>
        <d v="1899-12-30T20:00:00"/>
        <d v="1899-12-30T20:15:00"/>
        <d v="1899-12-30T20:30:00"/>
        <d v="1899-12-30T20:45:00"/>
        <d v="1899-12-30T21:00:00"/>
        <d v="1899-12-30T21:15:00"/>
        <d v="1899-12-30T21:30:00"/>
        <d v="1899-12-30T21:45:00"/>
        <d v="1899-12-30T22:00:00"/>
        <m/>
      </sharedItems>
    </cacheField>
    <cacheField name="Entrada" numFmtId="0">
      <sharedItems containsString="0" containsBlank="1" containsNumber="1" containsInteger="1" minValue="1" maxValue="87"/>
    </cacheField>
    <cacheField name="Excedeu tentativas informa cod acesso 7s" numFmtId="0">
      <sharedItems containsString="0" containsBlank="1" containsNumber="1" containsInteger="1" minValue="0" maxValue="15"/>
    </cacheField>
    <cacheField name="Abandono" numFmtId="0">
      <sharedItems containsString="0" containsBlank="1" containsNumber="1" containsInteger="1" minValue="0" maxValue="13"/>
    </cacheField>
    <cacheField name="Informa cod acesso 7s" numFmtId="0">
      <sharedItems containsString="0" containsBlank="1" containsNumber="1" containsInteger="1" minValue="1" maxValue="67"/>
    </cacheField>
  </cacheFields>
  <extLst>
    <ext xmlns:x14="http://schemas.microsoft.com/office/spreadsheetml/2009/9/main" uri="{725AE2AE-9491-48be-B2B4-4EB974FC3084}">
      <x14:pivotCacheDefinition pivotCacheId="8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esar Augusto Pereira" refreshedDate="42354.69879386574" createdVersion="4" refreshedVersion="4" minRefreshableVersion="3" recordCount="400">
  <cacheSource type="worksheet">
    <worksheetSource ref="C1:L1048576" sheet="B_Menu_Motivo_Contato"/>
  </cacheSource>
  <cacheFields count="10">
    <cacheField name="Data" numFmtId="0">
      <sharedItems containsNonDate="0" containsDate="1" containsString="0" containsBlank="1" minDate="2015-10-14T00:00:00" maxDate="2015-12-01T00:00:00" count="32">
        <d v="2015-11-03T00:00:00"/>
        <d v="2015-11-04T00:00:00"/>
        <d v="2015-11-05T00:00:00"/>
        <d v="2015-11-06T00:00:00"/>
        <d v="2015-11-07T00:00:00"/>
        <d v="2015-11-09T00:00:00"/>
        <d v="2015-11-10T00:00:00"/>
        <d v="2015-11-11T00:00:00"/>
        <d v="2015-11-12T00:00:00"/>
        <d v="2015-11-13T00:00:00"/>
        <d v="2015-11-14T00:00:00"/>
        <d v="2015-11-16T00:00:00"/>
        <d v="2015-11-17T00:00:00"/>
        <d v="2015-11-18T00:00:00"/>
        <d v="2015-11-19T00:00:00"/>
        <d v="2015-11-20T00:00:00"/>
        <d v="2015-11-21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m/>
        <d v="2015-10-16T00:00:00" u="1"/>
        <d v="2015-10-14T00:00:00" u="1"/>
        <d v="2015-10-19T00:00:00" u="1"/>
        <d v="2015-10-17T00:00:00" u="1"/>
        <d v="2015-10-15T00:00:00" u="1"/>
        <d v="2015-10-20T00:00:00" u="1"/>
      </sharedItems>
    </cacheField>
    <cacheField name="Hora" numFmtId="0">
      <sharedItems containsDate="1" containsBlank="1" containsMixedTypes="1" minDate="1899-12-30T07:00:00" maxDate="1899-12-30T22:00:00" count="86">
        <s v=" 07"/>
        <s v=" 08"/>
        <s v=" 09"/>
        <s v=" 10"/>
        <s v=" 11"/>
        <s v=" 12"/>
        <s v=" 13"/>
        <s v=" 14"/>
        <s v=" 15"/>
        <s v=" 16"/>
        <s v=" 17"/>
        <s v=" 18"/>
        <s v=" 19"/>
        <s v=" 20"/>
        <s v=" 21"/>
        <s v=" 22"/>
        <s v=" 23"/>
        <s v=" 00"/>
        <s v=" 01"/>
        <s v=" 02"/>
        <s v=" 03"/>
        <s v=" 04"/>
        <s v=" 05"/>
        <s v=" 06"/>
        <m/>
        <d v="1899-12-30T12:30:00" u="1"/>
        <d v="1899-12-30T18:15:00" u="1"/>
        <d v="1899-12-30T07:45:00" u="1"/>
        <d v="1899-12-30T13:30:00" u="1"/>
        <d v="1899-12-30T19:15:00" u="1"/>
        <d v="1899-12-30T08:45:00" u="1"/>
        <d v="1899-12-30T14:30:00" u="1"/>
        <d v="1899-12-30T20:15:00" u="1"/>
        <d v="1899-12-30T09:45:00" u="1"/>
        <d v="1899-12-30T15:30:00" u="1"/>
        <d v="1899-12-30T21:15:00" u="1"/>
        <d v="1899-12-30T10:45:00" u="1"/>
        <d v="1899-12-30T16:30:00" u="1"/>
        <d v="1899-12-30T11:45:00" u="1"/>
        <d v="1899-12-30T17:30:00" u="1"/>
        <d v="1899-12-30T12:45:00" u="1"/>
        <d v="1899-12-30T18:30:00" u="1"/>
        <d v="1899-12-30T13:45:00" u="1"/>
        <d v="1899-12-30T19:30:00" u="1"/>
        <d v="1899-12-30T14:45:00" u="1"/>
        <d v="1899-12-30T20:30:00" u="1"/>
        <d v="1899-12-30T15:45:00" u="1"/>
        <d v="1899-12-30T21:30:00" u="1"/>
        <d v="1899-12-30T16:45:00" u="1"/>
        <d v="1899-12-30T17:45:00" u="1"/>
        <d v="1899-12-30T18:45:00" u="1"/>
        <d v="1899-12-30T19:45:00" u="1"/>
        <d v="1899-12-30T20:45:00" u="1"/>
        <d v="1899-12-30T21:45:00" u="1"/>
        <d v="1899-12-30T07:00:00" u="1"/>
        <d v="1899-12-30T08:00:00" u="1"/>
        <d v="1899-12-30T09:00:00" u="1"/>
        <d v="1899-12-30T10:00:00" u="1"/>
        <d v="1899-12-30T11:00:00" u="1"/>
        <d v="1899-12-30T12:00:00" u="1"/>
        <d v="1899-12-30T07:15:00" u="1"/>
        <d v="1899-12-30T13:00:00" u="1"/>
        <d v="1899-12-30T08:15:00" u="1"/>
        <d v="1899-12-30T14:00:00" u="1"/>
        <d v="1899-12-30T09:15:00" u="1"/>
        <d v="1899-12-30T15:00:00" u="1"/>
        <d v="1899-12-30T10:15:00" u="1"/>
        <d v="1899-12-30T16:00:00" u="1"/>
        <d v="1899-12-30T11:15:00" u="1"/>
        <d v="1899-12-30T17:00:00" u="1"/>
        <d v="1899-12-30T12:15:00" u="1"/>
        <d v="1899-12-30T18:00:00" u="1"/>
        <d v="1899-12-30T07:30:00" u="1"/>
        <d v="1899-12-30T13:15:00" u="1"/>
        <d v="1899-12-30T19:00:00" u="1"/>
        <d v="1899-12-30T08:30:00" u="1"/>
        <d v="1899-12-30T14:15:00" u="1"/>
        <d v="1899-12-30T20:00:00" u="1"/>
        <d v="1899-12-30T09:30:00" u="1"/>
        <d v="1899-12-30T15:15:00" u="1"/>
        <d v="1899-12-30T21:00:00" u="1"/>
        <d v="1899-12-30T10:30:00" u="1"/>
        <d v="1899-12-30T16:15:00" u="1"/>
        <d v="1899-12-30T22:00:00" u="1"/>
        <d v="1899-12-30T11:30:00" u="1"/>
        <d v="1899-12-30T17:15:00" u="1"/>
      </sharedItems>
    </cacheField>
    <cacheField name="Entrada" numFmtId="0">
      <sharedItems containsString="0" containsBlank="1" containsNumber="1" containsInteger="1" minValue="1" maxValue="309"/>
    </cacheField>
    <cacheField name="Opção 1 - Pagamentos" numFmtId="0">
      <sharedItems containsString="0" containsBlank="1" containsNumber="1" containsInteger="1" minValue="0" maxValue="152"/>
    </cacheField>
    <cacheField name="Opção 2 - Recebimentos" numFmtId="0">
      <sharedItems containsString="0" containsBlank="1" containsNumber="1" containsInteger="1" minValue="0" maxValue="55"/>
    </cacheField>
    <cacheField name="Opção 3 - Retirada" numFmtId="0">
      <sharedItems containsString="0" containsBlank="1" containsNumber="1" containsInteger="1" minValue="0" maxValue="59"/>
    </cacheField>
    <cacheField name="Opção 4 - Conta" numFmtId="0">
      <sharedItems containsString="0" containsBlank="1" containsNumber="1" containsInteger="1" minValue="0" maxValue="39"/>
    </cacheField>
    <cacheField name="Opção 5 - Cancelamento" numFmtId="0">
      <sharedItems containsString="0" containsBlank="1" containsNumber="1" containsInteger="1" minValue="0" maxValue="92"/>
    </cacheField>
    <cacheField name="Excedeu Tentativas" numFmtId="0">
      <sharedItems containsString="0" containsBlank="1" containsNumber="1" containsInteger="1" minValue="0" maxValue="34"/>
    </cacheField>
    <cacheField name="Abandono" numFmtId="0">
      <sharedItems containsString="0" containsBlank="1" containsNumber="1" containsInteger="1" minValue="0" maxValue="8"/>
    </cacheField>
  </cacheFields>
  <extLst>
    <ext xmlns:x14="http://schemas.microsoft.com/office/spreadsheetml/2009/9/main" uri="{725AE2AE-9491-48be-B2B4-4EB974FC3084}">
      <x14:pivotCacheDefinition pivotCacheId="6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Cesar Augusto Pereira" refreshedDate="42354.698793981479" createdVersion="4" refreshedVersion="4" minRefreshableVersion="3" recordCount="292">
  <cacheSource type="worksheet">
    <worksheetSource ref="C1:M1048576" sheet="B_Menu_Motivo_Contato_(Exceção)"/>
  </cacheSource>
  <cacheFields count="11">
    <cacheField name="Data" numFmtId="0">
      <sharedItems containsNonDate="0" containsDate="1" containsString="0" containsBlank="1" minDate="2015-10-14T00:00:00" maxDate="2015-10-21T00:00:00" count="7">
        <d v="2015-10-14T00:00:00"/>
        <d v="2015-10-15T00:00:00"/>
        <d v="2015-10-16T00:00:00"/>
        <d v="2015-10-17T00:00:00"/>
        <d v="2015-10-19T00:00:00"/>
        <d v="2015-10-20T00:00:00"/>
        <m/>
      </sharedItems>
    </cacheField>
    <cacheField name="Hora" numFmtId="0">
      <sharedItems containsNonDate="0" containsDate="1" containsString="0" containsBlank="1" minDate="1899-12-30T07:00:00" maxDate="1899-12-30T21:45:00" count="60">
        <d v="1899-12-30T07:30:00"/>
        <d v="1899-12-30T08:00:00"/>
        <d v="1899-12-30T08:15:00"/>
        <d v="1899-12-30T08:30:00"/>
        <d v="1899-12-30T08:45:00"/>
        <d v="1899-12-30T09:00:00"/>
        <d v="1899-12-30T09:15:00"/>
        <d v="1899-12-30T09:30:00"/>
        <d v="1899-12-30T09:45:00"/>
        <d v="1899-12-30T10:00:00"/>
        <d v="1899-12-30T10:15:00"/>
        <d v="1899-12-30T10:30:00"/>
        <d v="1899-12-30T10:45:00"/>
        <d v="1899-12-30T11:00:00"/>
        <d v="1899-12-30T11:15:00"/>
        <d v="1899-12-30T11:30:00"/>
        <d v="1899-12-30T11:45:00"/>
        <d v="1899-12-30T12:00:00"/>
        <d v="1899-12-30T12:15:00"/>
        <d v="1899-12-30T12:30:00"/>
        <d v="1899-12-30T12:45:00"/>
        <d v="1899-12-30T13:00:00"/>
        <d v="1899-12-30T13:15:00"/>
        <d v="1899-12-30T13:30:00"/>
        <d v="1899-12-30T13:45:00"/>
        <d v="1899-12-30T14:00:00"/>
        <d v="1899-12-30T14:15:00"/>
        <d v="1899-12-30T14:30:00"/>
        <d v="1899-12-30T14:45:00"/>
        <d v="1899-12-30T15:00:00"/>
        <d v="1899-12-30T15:15:00"/>
        <d v="1899-12-30T15:30:00"/>
        <d v="1899-12-30T15:45:00"/>
        <d v="1899-12-30T16:00:00"/>
        <d v="1899-12-30T16:30:00"/>
        <d v="1899-12-30T16:45:00"/>
        <d v="1899-12-30T17:00:00"/>
        <d v="1899-12-30T17:15:00"/>
        <d v="1899-12-30T17:30:00"/>
        <d v="1899-12-30T17:45:00"/>
        <d v="1899-12-30T18:00:00"/>
        <d v="1899-12-30T18:15:00"/>
        <d v="1899-12-30T18:30:00"/>
        <d v="1899-12-30T18:45:00"/>
        <d v="1899-12-30T19:00:00"/>
        <d v="1899-12-30T19:15:00"/>
        <d v="1899-12-30T19:30:00"/>
        <d v="1899-12-30T19:45:00"/>
        <d v="1899-12-30T20:00:00"/>
        <d v="1899-12-30T20:15:00"/>
        <d v="1899-12-30T20:30:00"/>
        <d v="1899-12-30T21:00:00"/>
        <d v="1899-12-30T21:15:00"/>
        <d v="1899-12-30T21:30:00"/>
        <d v="1899-12-30T07:45:00"/>
        <d v="1899-12-30T16:15:00"/>
        <d v="1899-12-30T21:45:00"/>
        <d v="1899-12-30T07:00:00"/>
        <d v="1899-12-30T20:45:00"/>
        <m/>
      </sharedItems>
    </cacheField>
    <cacheField name="Entrada" numFmtId="0">
      <sharedItems containsString="0" containsBlank="1" containsNumber="1" containsInteger="1" minValue="1" maxValue="9"/>
    </cacheField>
    <cacheField name="Opção 1 - Pagamentos" numFmtId="0">
      <sharedItems containsString="0" containsBlank="1" containsNumber="1" containsInteger="1" minValue="0" maxValue="4"/>
    </cacheField>
    <cacheField name="Opção 2 - Recebimentos" numFmtId="0">
      <sharedItems containsString="0" containsBlank="1" containsNumber="1" containsInteger="1" minValue="0" maxValue="4"/>
    </cacheField>
    <cacheField name="Opção 3 - Retirada" numFmtId="0">
      <sharedItems containsString="0" containsBlank="1" containsNumber="1" containsInteger="1" minValue="0" maxValue="2"/>
    </cacheField>
    <cacheField name="Opção 4 - Conta" numFmtId="0">
      <sharedItems containsString="0" containsBlank="1" containsNumber="1" containsInteger="1" minValue="0" maxValue="2"/>
    </cacheField>
    <cacheField name="Opção 5 - Cancelamento" numFmtId="0">
      <sharedItems containsString="0" containsBlank="1" containsNumber="1" containsInteger="1" minValue="0" maxValue="3"/>
    </cacheField>
    <cacheField name="Opção 0 - ATH" numFmtId="0">
      <sharedItems containsString="0" containsBlank="1" containsNumber="1" containsInteger="1" minValue="0" maxValue="4"/>
    </cacheField>
    <cacheField name="Excedeu Tentativas" numFmtId="0">
      <sharedItems containsString="0" containsBlank="1" containsNumber="1" containsInteger="1" minValue="0" maxValue="3"/>
    </cacheField>
    <cacheField name="Abandono" numFmtId="0">
      <sharedItems containsString="0" containsBlank="1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7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Cesar Augusto Pereira" refreshedDate="42354.698794328702" createdVersion="4" refreshedVersion="4" minRefreshableVersion="3" recordCount="401">
  <cacheSource type="worksheet">
    <worksheetSource ref="B1:H1048576" sheet="B_Menu_Código_Acesso"/>
  </cacheSource>
  <cacheFields count="7">
    <cacheField name="Data" numFmtId="0">
      <sharedItems containsNonDate="0" containsDate="1" containsString="0" containsBlank="1" minDate="2015-10-14T00:00:00" maxDate="2015-12-01T00:00:00" count="32">
        <d v="2015-11-03T00:00:00"/>
        <d v="2015-11-04T00:00:00"/>
        <d v="2015-11-05T00:00:00"/>
        <d v="2015-11-06T00:00:00"/>
        <d v="2015-11-07T00:00:00"/>
        <d v="2015-11-09T00:00:00"/>
        <d v="2015-11-10T00:00:00"/>
        <d v="2015-11-11T00:00:00"/>
        <d v="2015-11-12T00:00:00"/>
        <d v="2015-11-13T00:00:00"/>
        <d v="2015-11-14T00:00:00"/>
        <d v="2015-11-16T00:00:00"/>
        <d v="2015-11-17T00:00:00"/>
        <d v="2015-11-18T00:00:00"/>
        <d v="2015-11-19T00:00:00"/>
        <d v="2015-11-20T00:00:00"/>
        <d v="2015-11-21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m/>
        <d v="2015-10-16T00:00:00" u="1"/>
        <d v="2015-10-14T00:00:00" u="1"/>
        <d v="2015-10-19T00:00:00" u="1"/>
        <d v="2015-10-17T00:00:00" u="1"/>
        <d v="2015-10-15T00:00:00" u="1"/>
        <d v="2015-10-20T00:00:00" u="1"/>
      </sharedItems>
    </cacheField>
    <cacheField name="Hora" numFmtId="0">
      <sharedItems containsDate="1" containsBlank="1" containsMixedTypes="1" minDate="1899-12-30T07:00:00" maxDate="1899-12-30T22:00:00" count="86">
        <s v=" 07"/>
        <s v=" 08"/>
        <s v=" 09"/>
        <s v=" 10"/>
        <s v=" 11"/>
        <s v=" 12"/>
        <s v=" 13"/>
        <s v=" 14"/>
        <s v=" 15"/>
        <s v=" 16"/>
        <s v=" 17"/>
        <s v=" 18"/>
        <s v=" 19"/>
        <s v=" 20"/>
        <s v=" 21"/>
        <s v=" 22"/>
        <s v=" 23"/>
        <s v=" 00"/>
        <s v=" 01"/>
        <s v=" 02"/>
        <s v=" 03"/>
        <s v=" 04"/>
        <s v=" 05"/>
        <s v=" 06"/>
        <m/>
        <d v="1899-12-30T12:30:00" u="1"/>
        <d v="1899-12-30T18:15:00" u="1"/>
        <d v="1899-12-30T07:45:00" u="1"/>
        <d v="1899-12-30T13:30:00" u="1"/>
        <d v="1899-12-30T19:15:00" u="1"/>
        <d v="1899-12-30T08:45:00" u="1"/>
        <d v="1899-12-30T14:30:00" u="1"/>
        <d v="1899-12-30T20:15:00" u="1"/>
        <d v="1899-12-30T09:45:00" u="1"/>
        <d v="1899-12-30T15:30:00" u="1"/>
        <d v="1899-12-30T21:15:00" u="1"/>
        <d v="1899-12-30T10:45:00" u="1"/>
        <d v="1899-12-30T16:30:00" u="1"/>
        <d v="1899-12-30T11:45:00" u="1"/>
        <d v="1899-12-30T17:30:00" u="1"/>
        <d v="1899-12-30T12:45:00" u="1"/>
        <d v="1899-12-30T18:30:00" u="1"/>
        <d v="1899-12-30T13:45:00" u="1"/>
        <d v="1899-12-30T19:30:00" u="1"/>
        <d v="1899-12-30T14:45:00" u="1"/>
        <d v="1899-12-30T20:30:00" u="1"/>
        <d v="1899-12-30T15:45:00" u="1"/>
        <d v="1899-12-30T21:30:00" u="1"/>
        <d v="1899-12-30T16:45:00" u="1"/>
        <d v="1899-12-30T17:45:00" u="1"/>
        <d v="1899-12-30T18:45:00" u="1"/>
        <d v="1899-12-30T19:45:00" u="1"/>
        <d v="1899-12-30T20:45:00" u="1"/>
        <d v="1899-12-30T21:45:00" u="1"/>
        <d v="1899-12-30T07:00:00" u="1"/>
        <d v="1899-12-30T08:00:00" u="1"/>
        <d v="1899-12-30T09:00:00" u="1"/>
        <d v="1899-12-30T10:00:00" u="1"/>
        <d v="1899-12-30T11:00:00" u="1"/>
        <d v="1899-12-30T12:00:00" u="1"/>
        <d v="1899-12-30T07:15:00" u="1"/>
        <d v="1899-12-30T13:00:00" u="1"/>
        <d v="1899-12-30T08:15:00" u="1"/>
        <d v="1899-12-30T14:00:00" u="1"/>
        <d v="1899-12-30T09:15:00" u="1"/>
        <d v="1899-12-30T15:00:00" u="1"/>
        <d v="1899-12-30T10:15:00" u="1"/>
        <d v="1899-12-30T16:00:00" u="1"/>
        <d v="1899-12-30T11:15:00" u="1"/>
        <d v="1899-12-30T17:00:00" u="1"/>
        <d v="1899-12-30T12:15:00" u="1"/>
        <d v="1899-12-30T18:00:00" u="1"/>
        <d v="1899-12-30T07:30:00" u="1"/>
        <d v="1899-12-30T13:15:00" u="1"/>
        <d v="1899-12-30T19:00:00" u="1"/>
        <d v="1899-12-30T08:30:00" u="1"/>
        <d v="1899-12-30T14:15:00" u="1"/>
        <d v="1899-12-30T20:00:00" u="1"/>
        <d v="1899-12-30T09:30:00" u="1"/>
        <d v="1899-12-30T15:15:00" u="1"/>
        <d v="1899-12-30T21:00:00" u="1"/>
        <d v="1899-12-30T10:30:00" u="1"/>
        <d v="1899-12-30T16:15:00" u="1"/>
        <d v="1899-12-30T22:00:00" u="1"/>
        <d v="1899-12-30T11:30:00" u="1"/>
        <d v="1899-12-30T17:15:00" u="1"/>
      </sharedItems>
    </cacheField>
    <cacheField name="Código Inválido" numFmtId="0">
      <sharedItems containsString="0" containsBlank="1" containsNumber="1" containsInteger="1" minValue="0" maxValue="29"/>
    </cacheField>
    <cacheField name="Abandono" numFmtId="0">
      <sharedItems containsString="0" containsBlank="1" containsNumber="1" containsInteger="1" minValue="0" maxValue="30"/>
    </cacheField>
    <cacheField name="Entrada" numFmtId="0">
      <sharedItems containsString="0" containsBlank="1" containsNumber="1" containsInteger="1" minValue="1" maxValue="358"/>
    </cacheField>
    <cacheField name="Timeout" numFmtId="0">
      <sharedItems containsString="0" containsBlank="1" containsNumber="1" containsInteger="1" minValue="0" maxValue="0"/>
    </cacheField>
    <cacheField name="Código Válido" numFmtId="0">
      <sharedItems containsString="0" containsBlank="1" containsNumber="1" containsInteger="1" minValue="0" maxValue="309"/>
    </cacheField>
  </cacheFields>
  <extLst>
    <ext xmlns:x14="http://schemas.microsoft.com/office/spreadsheetml/2009/9/main" uri="{725AE2AE-9491-48be-B2B4-4EB974FC3084}">
      <x14:pivotCacheDefinition pivotCacheId="4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Cesar Augusto Pereira" refreshedDate="42354.698794675925" createdVersion="4" refreshedVersion="4" minRefreshableVersion="3" recordCount="401">
  <cacheSource type="worksheet">
    <worksheetSource ref="B1:G1048576" sheet="B_Entrada_URA"/>
  </cacheSource>
  <cacheFields count="6">
    <cacheField name="Data" numFmtId="0">
      <sharedItems containsNonDate="0" containsDate="1" containsString="0" containsBlank="1" minDate="2015-10-14T00:00:00" maxDate="2015-12-01T00:00:00" count="32">
        <d v="2015-11-03T00:00:00"/>
        <d v="2015-11-04T00:00:00"/>
        <d v="2015-11-05T00:00:00"/>
        <d v="2015-11-06T00:00:00"/>
        <d v="2015-11-07T00:00:00"/>
        <d v="2015-11-09T00:00:00"/>
        <d v="2015-11-10T00:00:00"/>
        <d v="2015-11-11T00:00:00"/>
        <d v="2015-11-12T00:00:00"/>
        <d v="2015-11-13T00:00:00"/>
        <d v="2015-11-14T00:00:00"/>
        <d v="2015-11-16T00:00:00"/>
        <d v="2015-11-17T00:00:00"/>
        <d v="2015-11-18T00:00:00"/>
        <d v="2015-11-19T00:00:00"/>
        <d v="2015-11-20T00:00:00"/>
        <d v="2015-11-21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m/>
        <d v="2015-10-16T00:00:00" u="1"/>
        <d v="2015-10-14T00:00:00" u="1"/>
        <d v="2015-10-19T00:00:00" u="1"/>
        <d v="2015-10-17T00:00:00" u="1"/>
        <d v="2015-10-15T00:00:00" u="1"/>
        <d v="2015-10-20T00:00:00" u="1"/>
      </sharedItems>
    </cacheField>
    <cacheField name="Hora" numFmtId="0">
      <sharedItems containsDate="1" containsBlank="1" containsMixedTypes="1" minDate="1899-12-30T07:00:00" maxDate="1899-12-30T22:45:00" count="87">
        <s v=" 07"/>
        <s v=" 08"/>
        <s v=" 09"/>
        <s v=" 10"/>
        <s v=" 11"/>
        <s v=" 12"/>
        <s v=" 13"/>
        <s v=" 14"/>
        <s v=" 15"/>
        <s v=" 16"/>
        <s v=" 17"/>
        <s v=" 18"/>
        <s v=" 19"/>
        <s v=" 20"/>
        <s v=" 21"/>
        <s v=" 22"/>
        <s v=" 23"/>
        <s v=" 00"/>
        <s v=" 01"/>
        <s v=" 02"/>
        <s v=" 03"/>
        <s v=" 04"/>
        <s v=" 05"/>
        <s v=" 06"/>
        <m/>
        <d v="1899-12-30T12:30:00" u="1"/>
        <d v="1899-12-30T18:15:00" u="1"/>
        <d v="1899-12-30T07:45:00" u="1"/>
        <d v="1899-12-30T13:30:00" u="1"/>
        <d v="1899-12-30T19:15:00" u="1"/>
        <d v="1899-12-30T08:45:00" u="1"/>
        <d v="1899-12-30T14:30:00" u="1"/>
        <d v="1899-12-30T20:15:00" u="1"/>
        <d v="1899-12-30T09:45:00" u="1"/>
        <d v="1899-12-30T15:30:00" u="1"/>
        <d v="1899-12-30T21:15:00" u="1"/>
        <d v="1899-12-30T10:45:00" u="1"/>
        <d v="1899-12-30T16:30:00" u="1"/>
        <d v="1899-12-30T11:45:00" u="1"/>
        <d v="1899-12-30T17:30:00" u="1"/>
        <d v="1899-12-30T12:45:00" u="1"/>
        <d v="1899-12-30T18:30:00" u="1"/>
        <d v="1899-12-30T13:45:00" u="1"/>
        <d v="1899-12-30T19:30:00" u="1"/>
        <d v="1899-12-30T14:45:00" u="1"/>
        <d v="1899-12-30T20:30:00" u="1"/>
        <d v="1899-12-30T15:45:00" u="1"/>
        <d v="1899-12-30T21:30:00" u="1"/>
        <d v="1899-12-30T16:45:00" u="1"/>
        <d v="1899-12-30T17:45:00" u="1"/>
        <d v="1899-12-30T18:45:00" u="1"/>
        <d v="1899-12-30T19:45:00" u="1"/>
        <d v="1899-12-30T20:45:00" u="1"/>
        <d v="1899-12-30T21:45:00" u="1"/>
        <d v="1899-12-30T22:45:00" u="1"/>
        <d v="1899-12-30T07:00:00" u="1"/>
        <d v="1899-12-30T08:00:00" u="1"/>
        <d v="1899-12-30T09:00:00" u="1"/>
        <d v="1899-12-30T10:00:00" u="1"/>
        <d v="1899-12-30T11:00:00" u="1"/>
        <d v="1899-12-30T12:00:00" u="1"/>
        <d v="1899-12-30T07:15:00" u="1"/>
        <d v="1899-12-30T13:00:00" u="1"/>
        <d v="1899-12-30T08:15:00" u="1"/>
        <d v="1899-12-30T14:00:00" u="1"/>
        <d v="1899-12-30T09:15:00" u="1"/>
        <d v="1899-12-30T15:00:00" u="1"/>
        <d v="1899-12-30T10:15:00" u="1"/>
        <d v="1899-12-30T16:00:00" u="1"/>
        <d v="1899-12-30T11:15:00" u="1"/>
        <d v="1899-12-30T17:00:00" u="1"/>
        <d v="1899-12-30T12:15:00" u="1"/>
        <d v="1899-12-30T18:00:00" u="1"/>
        <d v="1899-12-30T07:30:00" u="1"/>
        <d v="1899-12-30T13:15:00" u="1"/>
        <d v="1899-12-30T19:00:00" u="1"/>
        <d v="1899-12-30T08:30:00" u="1"/>
        <d v="1899-12-30T14:15:00" u="1"/>
        <d v="1899-12-30T20:00:00" u="1"/>
        <d v="1899-12-30T09:30:00" u="1"/>
        <d v="1899-12-30T15:15:00" u="1"/>
        <d v="1899-12-30T21:00:00" u="1"/>
        <d v="1899-12-30T10:30:00" u="1"/>
        <d v="1899-12-30T16:15:00" u="1"/>
        <d v="1899-12-30T22:00:00" u="1"/>
        <d v="1899-12-30T11:30:00" u="1"/>
        <d v="1899-12-30T17:15:00" u="1"/>
      </sharedItems>
    </cacheField>
    <cacheField name="Entrada na URA" numFmtId="0">
      <sharedItems containsString="0" containsBlank="1" containsNumber="1" containsInteger="1" minValue="1" maxValue="423"/>
    </cacheField>
    <cacheField name="Excedeu Tentativas na URA" numFmtId="0">
      <sharedItems containsString="0" containsBlank="1" containsNumber="1" containsInteger="1" minValue="0" maxValue="39"/>
    </cacheField>
    <cacheField name="Transferencia da URA" numFmtId="0">
      <sharedItems containsString="0" containsBlank="1" containsNumber="1" containsInteger="1" minValue="0" maxValue="304"/>
    </cacheField>
    <cacheField name="Abandono na URA" numFmtId="0">
      <sharedItems containsString="0" containsBlank="1" containsNumber="1" containsInteger="1" minValue="0" maxValue="98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184"/>
    <n v="40"/>
    <n v="26"/>
    <n v="7"/>
    <n v="22"/>
    <n v="20"/>
    <n v="45"/>
    <n v="11"/>
    <n v="13"/>
  </r>
  <r>
    <x v="0"/>
    <n v="138"/>
    <n v="22"/>
    <n v="19"/>
    <n v="3"/>
    <n v="20"/>
    <n v="14"/>
    <n v="46"/>
    <n v="5"/>
    <n v="9"/>
  </r>
  <r>
    <x v="0"/>
    <n v="124"/>
    <n v="31"/>
    <n v="27"/>
    <n v="6"/>
    <n v="10"/>
    <n v="11"/>
    <n v="20"/>
    <n v="8"/>
    <n v="11"/>
  </r>
  <r>
    <x v="0"/>
    <n v="47"/>
    <n v="12"/>
    <n v="4"/>
    <n v="5"/>
    <n v="4"/>
    <n v="4"/>
    <n v="13"/>
    <n v="3"/>
    <n v="2"/>
  </r>
  <r>
    <x v="1"/>
    <n v="155"/>
    <n v="35"/>
    <n v="26"/>
    <n v="9"/>
    <n v="25"/>
    <n v="12"/>
    <n v="28"/>
    <n v="8"/>
    <n v="12"/>
  </r>
  <r>
    <x v="1"/>
    <n v="168"/>
    <n v="44"/>
    <n v="26"/>
    <n v="11"/>
    <n v="17"/>
    <n v="19"/>
    <n v="30"/>
    <n v="11"/>
    <n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">
  <r>
    <x v="0"/>
    <d v="2015-10-14T00:00:00"/>
    <s v="-"/>
    <s v="-"/>
    <s v="-"/>
    <s v="-"/>
    <s v="-"/>
    <s v="-"/>
    <s v="-"/>
    <s v="-"/>
  </r>
  <r>
    <x v="0"/>
    <d v="2015-10-15T00:00:00"/>
    <s v="-"/>
    <s v="-"/>
    <s v="-"/>
    <s v="-"/>
    <s v="-"/>
    <s v="-"/>
    <s v="-"/>
    <s v="-"/>
  </r>
  <r>
    <x v="0"/>
    <d v="2015-10-16T00:00:00"/>
    <s v="-"/>
    <s v="-"/>
    <s v="-"/>
    <s v="-"/>
    <s v="-"/>
    <s v="-"/>
    <s v="-"/>
    <s v="-"/>
  </r>
  <r>
    <x v="0"/>
    <d v="2015-10-17T00:00:00"/>
    <s v="-"/>
    <s v="-"/>
    <s v="-"/>
    <s v="-"/>
    <s v="-"/>
    <s v="-"/>
    <s v="-"/>
    <s v="-"/>
  </r>
  <r>
    <x v="1"/>
    <d v="2015-10-19T00:00:00"/>
    <s v="-"/>
    <s v="-"/>
    <s v="-"/>
    <s v="-"/>
    <s v="-"/>
    <s v="-"/>
    <s v="-"/>
    <s v="-"/>
  </r>
  <r>
    <x v="1"/>
    <d v="2015-10-20T00:00:00"/>
    <s v="-"/>
    <s v="-"/>
    <s v="-"/>
    <s v="-"/>
    <s v="-"/>
    <s v="-"/>
    <s v="-"/>
    <s v="-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65">
  <r>
    <x v="0"/>
    <x v="0"/>
    <n v="26"/>
    <n v="0"/>
    <n v="5"/>
    <n v="21"/>
  </r>
  <r>
    <x v="0"/>
    <x v="1"/>
    <n v="11"/>
    <n v="2"/>
    <n v="0"/>
    <n v="9"/>
  </r>
  <r>
    <x v="0"/>
    <x v="2"/>
    <n v="16"/>
    <n v="2"/>
    <n v="2"/>
    <n v="12"/>
  </r>
  <r>
    <x v="0"/>
    <x v="3"/>
    <n v="15"/>
    <n v="3"/>
    <n v="0"/>
    <n v="12"/>
  </r>
  <r>
    <x v="0"/>
    <x v="4"/>
    <n v="35"/>
    <n v="5"/>
    <n v="3"/>
    <n v="27"/>
  </r>
  <r>
    <x v="0"/>
    <x v="5"/>
    <n v="21"/>
    <n v="3"/>
    <n v="2"/>
    <n v="16"/>
  </r>
  <r>
    <x v="0"/>
    <x v="6"/>
    <n v="32"/>
    <n v="3"/>
    <n v="1"/>
    <n v="28"/>
  </r>
  <r>
    <x v="0"/>
    <x v="7"/>
    <n v="39"/>
    <n v="6"/>
    <n v="1"/>
    <n v="32"/>
  </r>
  <r>
    <x v="0"/>
    <x v="8"/>
    <n v="45"/>
    <n v="5"/>
    <n v="1"/>
    <n v="39"/>
  </r>
  <r>
    <x v="0"/>
    <x v="9"/>
    <n v="63"/>
    <n v="9"/>
    <n v="4"/>
    <n v="50"/>
  </r>
  <r>
    <x v="0"/>
    <x v="10"/>
    <n v="67"/>
    <n v="10"/>
    <n v="4"/>
    <n v="53"/>
  </r>
  <r>
    <x v="0"/>
    <x v="11"/>
    <n v="59"/>
    <n v="5"/>
    <n v="10"/>
    <n v="44"/>
  </r>
  <r>
    <x v="0"/>
    <x v="12"/>
    <n v="87"/>
    <n v="8"/>
    <n v="12"/>
    <n v="67"/>
  </r>
  <r>
    <x v="0"/>
    <x v="13"/>
    <n v="61"/>
    <n v="4"/>
    <n v="4"/>
    <n v="53"/>
  </r>
  <r>
    <x v="0"/>
    <x v="14"/>
    <n v="58"/>
    <n v="5"/>
    <n v="3"/>
    <n v="50"/>
  </r>
  <r>
    <x v="0"/>
    <x v="15"/>
    <n v="71"/>
    <n v="7"/>
    <n v="10"/>
    <n v="54"/>
  </r>
  <r>
    <x v="0"/>
    <x v="16"/>
    <n v="70"/>
    <n v="9"/>
    <n v="4"/>
    <n v="57"/>
  </r>
  <r>
    <x v="0"/>
    <x v="17"/>
    <n v="45"/>
    <n v="6"/>
    <n v="1"/>
    <n v="38"/>
  </r>
  <r>
    <x v="0"/>
    <x v="18"/>
    <n v="59"/>
    <n v="4"/>
    <n v="4"/>
    <n v="51"/>
  </r>
  <r>
    <x v="0"/>
    <x v="19"/>
    <n v="50"/>
    <n v="8"/>
    <n v="1"/>
    <n v="41"/>
  </r>
  <r>
    <x v="0"/>
    <x v="20"/>
    <n v="69"/>
    <n v="5"/>
    <n v="6"/>
    <n v="58"/>
  </r>
  <r>
    <x v="0"/>
    <x v="21"/>
    <n v="50"/>
    <n v="5"/>
    <n v="3"/>
    <n v="42"/>
  </r>
  <r>
    <x v="0"/>
    <x v="22"/>
    <n v="45"/>
    <n v="4"/>
    <n v="2"/>
    <n v="39"/>
  </r>
  <r>
    <x v="0"/>
    <x v="23"/>
    <n v="66"/>
    <n v="4"/>
    <n v="1"/>
    <n v="61"/>
  </r>
  <r>
    <x v="0"/>
    <x v="24"/>
    <n v="60"/>
    <n v="3"/>
    <n v="2"/>
    <n v="55"/>
  </r>
  <r>
    <x v="0"/>
    <x v="25"/>
    <n v="53"/>
    <n v="5"/>
    <n v="2"/>
    <n v="46"/>
  </r>
  <r>
    <x v="0"/>
    <x v="26"/>
    <n v="64"/>
    <n v="7"/>
    <n v="2"/>
    <n v="55"/>
  </r>
  <r>
    <x v="0"/>
    <x v="27"/>
    <n v="45"/>
    <n v="3"/>
    <n v="3"/>
    <n v="39"/>
  </r>
  <r>
    <x v="0"/>
    <x v="28"/>
    <n v="72"/>
    <n v="2"/>
    <n v="6"/>
    <n v="64"/>
  </r>
  <r>
    <x v="0"/>
    <x v="29"/>
    <n v="44"/>
    <n v="4"/>
    <n v="0"/>
    <n v="40"/>
  </r>
  <r>
    <x v="0"/>
    <x v="30"/>
    <n v="51"/>
    <n v="4"/>
    <n v="3"/>
    <n v="44"/>
  </r>
  <r>
    <x v="0"/>
    <x v="31"/>
    <n v="61"/>
    <n v="9"/>
    <n v="4"/>
    <n v="48"/>
  </r>
  <r>
    <x v="0"/>
    <x v="32"/>
    <n v="70"/>
    <n v="4"/>
    <n v="3"/>
    <n v="63"/>
  </r>
  <r>
    <x v="0"/>
    <x v="33"/>
    <n v="54"/>
    <n v="3"/>
    <n v="3"/>
    <n v="48"/>
  </r>
  <r>
    <x v="0"/>
    <x v="34"/>
    <n v="58"/>
    <n v="5"/>
    <n v="3"/>
    <n v="50"/>
  </r>
  <r>
    <x v="0"/>
    <x v="35"/>
    <n v="43"/>
    <n v="3"/>
    <n v="2"/>
    <n v="38"/>
  </r>
  <r>
    <x v="0"/>
    <x v="36"/>
    <n v="62"/>
    <n v="6"/>
    <n v="4"/>
    <n v="52"/>
  </r>
  <r>
    <x v="0"/>
    <x v="37"/>
    <n v="56"/>
    <n v="2"/>
    <n v="1"/>
    <n v="53"/>
  </r>
  <r>
    <x v="0"/>
    <x v="38"/>
    <n v="56"/>
    <n v="7"/>
    <n v="2"/>
    <n v="47"/>
  </r>
  <r>
    <x v="0"/>
    <x v="39"/>
    <n v="30"/>
    <n v="2"/>
    <n v="1"/>
    <n v="27"/>
  </r>
  <r>
    <x v="0"/>
    <x v="40"/>
    <n v="53"/>
    <n v="6"/>
    <n v="5"/>
    <n v="42"/>
  </r>
  <r>
    <x v="0"/>
    <x v="41"/>
    <n v="44"/>
    <n v="3"/>
    <n v="0"/>
    <n v="41"/>
  </r>
  <r>
    <x v="0"/>
    <x v="42"/>
    <n v="41"/>
    <n v="6"/>
    <n v="2"/>
    <n v="33"/>
  </r>
  <r>
    <x v="0"/>
    <x v="43"/>
    <n v="43"/>
    <n v="7"/>
    <n v="2"/>
    <n v="34"/>
  </r>
  <r>
    <x v="0"/>
    <x v="44"/>
    <n v="58"/>
    <n v="15"/>
    <n v="6"/>
    <n v="37"/>
  </r>
  <r>
    <x v="0"/>
    <x v="45"/>
    <n v="49"/>
    <n v="4"/>
    <n v="2"/>
    <n v="43"/>
  </r>
  <r>
    <x v="0"/>
    <x v="46"/>
    <n v="54"/>
    <n v="7"/>
    <n v="4"/>
    <n v="43"/>
  </r>
  <r>
    <x v="0"/>
    <x v="47"/>
    <n v="52"/>
    <n v="5"/>
    <n v="3"/>
    <n v="44"/>
  </r>
  <r>
    <x v="0"/>
    <x v="48"/>
    <n v="37"/>
    <n v="2"/>
    <n v="2"/>
    <n v="33"/>
  </r>
  <r>
    <x v="0"/>
    <x v="49"/>
    <n v="29"/>
    <n v="2"/>
    <n v="3"/>
    <n v="24"/>
  </r>
  <r>
    <x v="0"/>
    <x v="50"/>
    <n v="32"/>
    <n v="5"/>
    <n v="2"/>
    <n v="25"/>
  </r>
  <r>
    <x v="0"/>
    <x v="51"/>
    <n v="23"/>
    <n v="2"/>
    <n v="1"/>
    <n v="20"/>
  </r>
  <r>
    <x v="0"/>
    <x v="52"/>
    <n v="36"/>
    <n v="3"/>
    <n v="3"/>
    <n v="30"/>
  </r>
  <r>
    <x v="0"/>
    <x v="53"/>
    <n v="33"/>
    <n v="3"/>
    <n v="3"/>
    <n v="27"/>
  </r>
  <r>
    <x v="0"/>
    <x v="54"/>
    <n v="35"/>
    <n v="7"/>
    <n v="1"/>
    <n v="27"/>
  </r>
  <r>
    <x v="0"/>
    <x v="55"/>
    <n v="22"/>
    <n v="1"/>
    <n v="1"/>
    <n v="20"/>
  </r>
  <r>
    <x v="0"/>
    <x v="56"/>
    <n v="45"/>
    <n v="7"/>
    <n v="4"/>
    <n v="34"/>
  </r>
  <r>
    <x v="0"/>
    <x v="57"/>
    <n v="42"/>
    <n v="2"/>
    <n v="3"/>
    <n v="37"/>
  </r>
  <r>
    <x v="0"/>
    <x v="58"/>
    <n v="15"/>
    <n v="0"/>
    <n v="0"/>
    <n v="15"/>
  </r>
  <r>
    <x v="0"/>
    <x v="59"/>
    <n v="23"/>
    <n v="1"/>
    <n v="3"/>
    <n v="19"/>
  </r>
  <r>
    <x v="0"/>
    <x v="60"/>
    <n v="3"/>
    <n v="0"/>
    <n v="0"/>
    <n v="3"/>
  </r>
  <r>
    <x v="1"/>
    <x v="0"/>
    <n v="9"/>
    <n v="1"/>
    <n v="0"/>
    <n v="8"/>
  </r>
  <r>
    <x v="1"/>
    <x v="1"/>
    <n v="8"/>
    <n v="2"/>
    <n v="1"/>
    <n v="5"/>
  </r>
  <r>
    <x v="1"/>
    <x v="2"/>
    <n v="16"/>
    <n v="1"/>
    <n v="1"/>
    <n v="14"/>
  </r>
  <r>
    <x v="1"/>
    <x v="3"/>
    <n v="18"/>
    <n v="1"/>
    <n v="2"/>
    <n v="15"/>
  </r>
  <r>
    <x v="1"/>
    <x v="4"/>
    <n v="22"/>
    <n v="1"/>
    <n v="1"/>
    <n v="20"/>
  </r>
  <r>
    <x v="1"/>
    <x v="5"/>
    <n v="43"/>
    <n v="3"/>
    <n v="4"/>
    <n v="36"/>
  </r>
  <r>
    <x v="1"/>
    <x v="6"/>
    <n v="38"/>
    <n v="3"/>
    <n v="5"/>
    <n v="30"/>
  </r>
  <r>
    <x v="1"/>
    <x v="7"/>
    <n v="52"/>
    <n v="9"/>
    <n v="4"/>
    <n v="39"/>
  </r>
  <r>
    <x v="1"/>
    <x v="8"/>
    <n v="49"/>
    <n v="6"/>
    <n v="2"/>
    <n v="41"/>
  </r>
  <r>
    <x v="1"/>
    <x v="9"/>
    <n v="45"/>
    <n v="2"/>
    <n v="2"/>
    <n v="41"/>
  </r>
  <r>
    <x v="1"/>
    <x v="10"/>
    <n v="52"/>
    <n v="7"/>
    <n v="4"/>
    <n v="41"/>
  </r>
  <r>
    <x v="1"/>
    <x v="11"/>
    <n v="59"/>
    <n v="8"/>
    <n v="5"/>
    <n v="46"/>
  </r>
  <r>
    <x v="1"/>
    <x v="12"/>
    <n v="62"/>
    <n v="6"/>
    <n v="6"/>
    <n v="50"/>
  </r>
  <r>
    <x v="1"/>
    <x v="13"/>
    <n v="68"/>
    <n v="12"/>
    <n v="9"/>
    <n v="47"/>
  </r>
  <r>
    <x v="1"/>
    <x v="14"/>
    <n v="44"/>
    <n v="3"/>
    <n v="3"/>
    <n v="38"/>
  </r>
  <r>
    <x v="1"/>
    <x v="15"/>
    <n v="49"/>
    <n v="5"/>
    <n v="6"/>
    <n v="38"/>
  </r>
  <r>
    <x v="1"/>
    <x v="16"/>
    <n v="72"/>
    <n v="9"/>
    <n v="8"/>
    <n v="55"/>
  </r>
  <r>
    <x v="1"/>
    <x v="17"/>
    <n v="44"/>
    <n v="1"/>
    <n v="4"/>
    <n v="39"/>
  </r>
  <r>
    <x v="1"/>
    <x v="18"/>
    <n v="43"/>
    <n v="6"/>
    <n v="4"/>
    <n v="33"/>
  </r>
  <r>
    <x v="1"/>
    <x v="19"/>
    <n v="39"/>
    <n v="4"/>
    <n v="4"/>
    <n v="31"/>
  </r>
  <r>
    <x v="1"/>
    <x v="20"/>
    <n v="54"/>
    <n v="5"/>
    <n v="6"/>
    <n v="43"/>
  </r>
  <r>
    <x v="1"/>
    <x v="21"/>
    <n v="60"/>
    <n v="7"/>
    <n v="6"/>
    <n v="47"/>
  </r>
  <r>
    <x v="1"/>
    <x v="22"/>
    <n v="50"/>
    <n v="3"/>
    <n v="10"/>
    <n v="37"/>
  </r>
  <r>
    <x v="1"/>
    <x v="23"/>
    <n v="49"/>
    <n v="5"/>
    <n v="5"/>
    <n v="39"/>
  </r>
  <r>
    <x v="1"/>
    <x v="24"/>
    <n v="49"/>
    <n v="6"/>
    <n v="4"/>
    <n v="39"/>
  </r>
  <r>
    <x v="1"/>
    <x v="25"/>
    <n v="39"/>
    <n v="4"/>
    <n v="3"/>
    <n v="32"/>
  </r>
  <r>
    <x v="1"/>
    <x v="26"/>
    <n v="36"/>
    <n v="3"/>
    <n v="5"/>
    <n v="28"/>
  </r>
  <r>
    <x v="1"/>
    <x v="27"/>
    <n v="36"/>
    <n v="5"/>
    <n v="5"/>
    <n v="26"/>
  </r>
  <r>
    <x v="1"/>
    <x v="28"/>
    <n v="56"/>
    <n v="4"/>
    <n v="4"/>
    <n v="48"/>
  </r>
  <r>
    <x v="1"/>
    <x v="29"/>
    <n v="59"/>
    <n v="5"/>
    <n v="5"/>
    <n v="49"/>
  </r>
  <r>
    <x v="1"/>
    <x v="30"/>
    <n v="41"/>
    <n v="4"/>
    <n v="7"/>
    <n v="30"/>
  </r>
  <r>
    <x v="1"/>
    <x v="31"/>
    <n v="41"/>
    <n v="11"/>
    <n v="2"/>
    <n v="28"/>
  </r>
  <r>
    <x v="1"/>
    <x v="32"/>
    <n v="50"/>
    <n v="10"/>
    <n v="0"/>
    <n v="40"/>
  </r>
  <r>
    <x v="1"/>
    <x v="33"/>
    <n v="35"/>
    <n v="3"/>
    <n v="0"/>
    <n v="32"/>
  </r>
  <r>
    <x v="1"/>
    <x v="34"/>
    <n v="56"/>
    <n v="6"/>
    <n v="9"/>
    <n v="41"/>
  </r>
  <r>
    <x v="1"/>
    <x v="35"/>
    <n v="51"/>
    <n v="8"/>
    <n v="5"/>
    <n v="38"/>
  </r>
  <r>
    <x v="1"/>
    <x v="36"/>
    <n v="52"/>
    <n v="7"/>
    <n v="0"/>
    <n v="45"/>
  </r>
  <r>
    <x v="1"/>
    <x v="37"/>
    <n v="31"/>
    <n v="2"/>
    <n v="1"/>
    <n v="28"/>
  </r>
  <r>
    <x v="1"/>
    <x v="38"/>
    <n v="39"/>
    <n v="6"/>
    <n v="0"/>
    <n v="33"/>
  </r>
  <r>
    <x v="1"/>
    <x v="39"/>
    <n v="42"/>
    <n v="4"/>
    <n v="2"/>
    <n v="36"/>
  </r>
  <r>
    <x v="1"/>
    <x v="40"/>
    <n v="23"/>
    <n v="1"/>
    <n v="2"/>
    <n v="20"/>
  </r>
  <r>
    <x v="1"/>
    <x v="41"/>
    <n v="46"/>
    <n v="3"/>
    <n v="5"/>
    <n v="38"/>
  </r>
  <r>
    <x v="1"/>
    <x v="42"/>
    <n v="50"/>
    <n v="8"/>
    <n v="2"/>
    <n v="40"/>
  </r>
  <r>
    <x v="1"/>
    <x v="43"/>
    <n v="34"/>
    <n v="5"/>
    <n v="3"/>
    <n v="26"/>
  </r>
  <r>
    <x v="1"/>
    <x v="44"/>
    <n v="35"/>
    <n v="4"/>
    <n v="0"/>
    <n v="31"/>
  </r>
  <r>
    <x v="1"/>
    <x v="45"/>
    <n v="29"/>
    <n v="2"/>
    <n v="4"/>
    <n v="23"/>
  </r>
  <r>
    <x v="1"/>
    <x v="46"/>
    <n v="21"/>
    <n v="4"/>
    <n v="1"/>
    <n v="16"/>
  </r>
  <r>
    <x v="1"/>
    <x v="47"/>
    <n v="34"/>
    <n v="4"/>
    <n v="7"/>
    <n v="23"/>
  </r>
  <r>
    <x v="1"/>
    <x v="48"/>
    <n v="30"/>
    <n v="1"/>
    <n v="1"/>
    <n v="28"/>
  </r>
  <r>
    <x v="1"/>
    <x v="49"/>
    <n v="15"/>
    <n v="1"/>
    <n v="2"/>
    <n v="12"/>
  </r>
  <r>
    <x v="1"/>
    <x v="50"/>
    <n v="23"/>
    <n v="1"/>
    <n v="2"/>
    <n v="20"/>
  </r>
  <r>
    <x v="1"/>
    <x v="51"/>
    <n v="13"/>
    <n v="3"/>
    <n v="0"/>
    <n v="10"/>
  </r>
  <r>
    <x v="1"/>
    <x v="52"/>
    <n v="31"/>
    <n v="3"/>
    <n v="1"/>
    <n v="27"/>
  </r>
  <r>
    <x v="1"/>
    <x v="53"/>
    <n v="33"/>
    <n v="4"/>
    <n v="1"/>
    <n v="28"/>
  </r>
  <r>
    <x v="1"/>
    <x v="54"/>
    <n v="25"/>
    <n v="4"/>
    <n v="1"/>
    <n v="20"/>
  </r>
  <r>
    <x v="1"/>
    <x v="55"/>
    <n v="18"/>
    <n v="3"/>
    <n v="0"/>
    <n v="15"/>
  </r>
  <r>
    <x v="1"/>
    <x v="56"/>
    <n v="14"/>
    <n v="1"/>
    <n v="1"/>
    <n v="12"/>
  </r>
  <r>
    <x v="1"/>
    <x v="57"/>
    <n v="16"/>
    <n v="3"/>
    <n v="0"/>
    <n v="13"/>
  </r>
  <r>
    <x v="1"/>
    <x v="58"/>
    <n v="28"/>
    <n v="5"/>
    <n v="1"/>
    <n v="22"/>
  </r>
  <r>
    <x v="1"/>
    <x v="59"/>
    <n v="17"/>
    <n v="0"/>
    <n v="1"/>
    <n v="16"/>
  </r>
  <r>
    <x v="1"/>
    <x v="60"/>
    <n v="4"/>
    <n v="0"/>
    <n v="0"/>
    <n v="4"/>
  </r>
  <r>
    <x v="2"/>
    <x v="0"/>
    <n v="10"/>
    <n v="0"/>
    <n v="0"/>
    <n v="10"/>
  </r>
  <r>
    <x v="2"/>
    <x v="1"/>
    <n v="2"/>
    <n v="1"/>
    <n v="0"/>
    <n v="1"/>
  </r>
  <r>
    <x v="2"/>
    <x v="2"/>
    <n v="10"/>
    <n v="0"/>
    <n v="0"/>
    <n v="10"/>
  </r>
  <r>
    <x v="2"/>
    <x v="3"/>
    <n v="18"/>
    <n v="2"/>
    <n v="3"/>
    <n v="13"/>
  </r>
  <r>
    <x v="2"/>
    <x v="4"/>
    <n v="26"/>
    <n v="5"/>
    <n v="2"/>
    <n v="19"/>
  </r>
  <r>
    <x v="2"/>
    <x v="5"/>
    <n v="23"/>
    <n v="2"/>
    <n v="2"/>
    <n v="19"/>
  </r>
  <r>
    <x v="2"/>
    <x v="6"/>
    <n v="28"/>
    <n v="3"/>
    <n v="2"/>
    <n v="23"/>
  </r>
  <r>
    <x v="2"/>
    <x v="7"/>
    <n v="34"/>
    <n v="3"/>
    <n v="0"/>
    <n v="31"/>
  </r>
  <r>
    <x v="2"/>
    <x v="8"/>
    <n v="34"/>
    <n v="0"/>
    <n v="3"/>
    <n v="31"/>
  </r>
  <r>
    <x v="2"/>
    <x v="9"/>
    <n v="53"/>
    <n v="6"/>
    <n v="2"/>
    <n v="45"/>
  </r>
  <r>
    <x v="2"/>
    <x v="10"/>
    <n v="48"/>
    <n v="8"/>
    <n v="2"/>
    <n v="38"/>
  </r>
  <r>
    <x v="2"/>
    <x v="11"/>
    <n v="31"/>
    <n v="2"/>
    <n v="3"/>
    <n v="26"/>
  </r>
  <r>
    <x v="2"/>
    <x v="12"/>
    <n v="43"/>
    <n v="4"/>
    <n v="2"/>
    <n v="37"/>
  </r>
  <r>
    <x v="2"/>
    <x v="13"/>
    <n v="40"/>
    <n v="4"/>
    <n v="2"/>
    <n v="34"/>
  </r>
  <r>
    <x v="2"/>
    <x v="14"/>
    <n v="32"/>
    <n v="4"/>
    <n v="1"/>
    <n v="27"/>
  </r>
  <r>
    <x v="2"/>
    <x v="15"/>
    <n v="43"/>
    <n v="10"/>
    <n v="2"/>
    <n v="31"/>
  </r>
  <r>
    <x v="2"/>
    <x v="16"/>
    <n v="53"/>
    <n v="5"/>
    <n v="5"/>
    <n v="43"/>
  </r>
  <r>
    <x v="2"/>
    <x v="17"/>
    <n v="36"/>
    <n v="3"/>
    <n v="2"/>
    <n v="31"/>
  </r>
  <r>
    <x v="2"/>
    <x v="18"/>
    <n v="68"/>
    <n v="12"/>
    <n v="6"/>
    <n v="50"/>
  </r>
  <r>
    <x v="2"/>
    <x v="19"/>
    <n v="41"/>
    <n v="8"/>
    <n v="6"/>
    <n v="27"/>
  </r>
  <r>
    <x v="2"/>
    <x v="20"/>
    <n v="54"/>
    <n v="9"/>
    <n v="3"/>
    <n v="42"/>
  </r>
  <r>
    <x v="2"/>
    <x v="21"/>
    <n v="39"/>
    <n v="4"/>
    <n v="3"/>
    <n v="32"/>
  </r>
  <r>
    <x v="2"/>
    <x v="22"/>
    <n v="26"/>
    <n v="3"/>
    <n v="3"/>
    <n v="20"/>
  </r>
  <r>
    <x v="2"/>
    <x v="23"/>
    <n v="22"/>
    <n v="1"/>
    <n v="2"/>
    <n v="19"/>
  </r>
  <r>
    <x v="2"/>
    <x v="24"/>
    <n v="23"/>
    <n v="2"/>
    <n v="0"/>
    <n v="21"/>
  </r>
  <r>
    <x v="2"/>
    <x v="25"/>
    <n v="36"/>
    <n v="3"/>
    <n v="3"/>
    <n v="30"/>
  </r>
  <r>
    <x v="2"/>
    <x v="26"/>
    <n v="36"/>
    <n v="3"/>
    <n v="2"/>
    <n v="31"/>
  </r>
  <r>
    <x v="2"/>
    <x v="27"/>
    <n v="43"/>
    <n v="6"/>
    <n v="5"/>
    <n v="32"/>
  </r>
  <r>
    <x v="2"/>
    <x v="28"/>
    <n v="28"/>
    <n v="0"/>
    <n v="2"/>
    <n v="26"/>
  </r>
  <r>
    <x v="2"/>
    <x v="29"/>
    <n v="30"/>
    <n v="0"/>
    <n v="0"/>
    <n v="30"/>
  </r>
  <r>
    <x v="2"/>
    <x v="30"/>
    <n v="30"/>
    <n v="0"/>
    <n v="0"/>
    <n v="30"/>
  </r>
  <r>
    <x v="2"/>
    <x v="31"/>
    <n v="35"/>
    <n v="5"/>
    <n v="3"/>
    <n v="27"/>
  </r>
  <r>
    <x v="2"/>
    <x v="32"/>
    <n v="41"/>
    <n v="4"/>
    <n v="4"/>
    <n v="33"/>
  </r>
  <r>
    <x v="2"/>
    <x v="33"/>
    <n v="38"/>
    <n v="3"/>
    <n v="2"/>
    <n v="33"/>
  </r>
  <r>
    <x v="2"/>
    <x v="34"/>
    <n v="24"/>
    <n v="3"/>
    <n v="1"/>
    <n v="20"/>
  </r>
  <r>
    <x v="2"/>
    <x v="35"/>
    <n v="38"/>
    <n v="6"/>
    <n v="3"/>
    <n v="29"/>
  </r>
  <r>
    <x v="2"/>
    <x v="36"/>
    <n v="38"/>
    <n v="3"/>
    <n v="1"/>
    <n v="34"/>
  </r>
  <r>
    <x v="2"/>
    <x v="37"/>
    <n v="38"/>
    <n v="3"/>
    <n v="2"/>
    <n v="33"/>
  </r>
  <r>
    <x v="2"/>
    <x v="38"/>
    <n v="50"/>
    <n v="4"/>
    <n v="8"/>
    <n v="38"/>
  </r>
  <r>
    <x v="2"/>
    <x v="39"/>
    <n v="53"/>
    <n v="7"/>
    <n v="6"/>
    <n v="40"/>
  </r>
  <r>
    <x v="2"/>
    <x v="40"/>
    <n v="32"/>
    <n v="5"/>
    <n v="3"/>
    <n v="24"/>
  </r>
  <r>
    <x v="2"/>
    <x v="41"/>
    <n v="24"/>
    <n v="1"/>
    <n v="1"/>
    <n v="22"/>
  </r>
  <r>
    <x v="2"/>
    <x v="42"/>
    <n v="14"/>
    <n v="2"/>
    <n v="2"/>
    <n v="10"/>
  </r>
  <r>
    <x v="2"/>
    <x v="43"/>
    <n v="32"/>
    <n v="3"/>
    <n v="2"/>
    <n v="27"/>
  </r>
  <r>
    <x v="2"/>
    <x v="44"/>
    <n v="26"/>
    <n v="3"/>
    <n v="0"/>
    <n v="23"/>
  </r>
  <r>
    <x v="2"/>
    <x v="45"/>
    <n v="22"/>
    <n v="2"/>
    <n v="1"/>
    <n v="19"/>
  </r>
  <r>
    <x v="2"/>
    <x v="46"/>
    <n v="23"/>
    <n v="0"/>
    <n v="1"/>
    <n v="22"/>
  </r>
  <r>
    <x v="2"/>
    <x v="47"/>
    <n v="17"/>
    <n v="2"/>
    <n v="1"/>
    <n v="14"/>
  </r>
  <r>
    <x v="2"/>
    <x v="48"/>
    <n v="12"/>
    <n v="2"/>
    <n v="0"/>
    <n v="10"/>
  </r>
  <r>
    <x v="2"/>
    <x v="49"/>
    <n v="28"/>
    <n v="6"/>
    <n v="2"/>
    <n v="20"/>
  </r>
  <r>
    <x v="2"/>
    <x v="50"/>
    <n v="24"/>
    <n v="0"/>
    <n v="1"/>
    <n v="23"/>
  </r>
  <r>
    <x v="2"/>
    <x v="51"/>
    <n v="24"/>
    <n v="1"/>
    <n v="1"/>
    <n v="22"/>
  </r>
  <r>
    <x v="2"/>
    <x v="52"/>
    <n v="37"/>
    <n v="3"/>
    <n v="2"/>
    <n v="32"/>
  </r>
  <r>
    <x v="2"/>
    <x v="53"/>
    <n v="15"/>
    <n v="0"/>
    <n v="2"/>
    <n v="13"/>
  </r>
  <r>
    <x v="2"/>
    <x v="54"/>
    <n v="20"/>
    <n v="3"/>
    <n v="0"/>
    <n v="17"/>
  </r>
  <r>
    <x v="2"/>
    <x v="55"/>
    <n v="18"/>
    <n v="1"/>
    <n v="0"/>
    <n v="17"/>
  </r>
  <r>
    <x v="2"/>
    <x v="56"/>
    <n v="23"/>
    <n v="4"/>
    <n v="1"/>
    <n v="18"/>
  </r>
  <r>
    <x v="2"/>
    <x v="57"/>
    <n v="22"/>
    <n v="2"/>
    <n v="2"/>
    <n v="18"/>
  </r>
  <r>
    <x v="2"/>
    <x v="58"/>
    <n v="15"/>
    <n v="0"/>
    <n v="1"/>
    <n v="14"/>
  </r>
  <r>
    <x v="2"/>
    <x v="59"/>
    <n v="15"/>
    <n v="1"/>
    <n v="1"/>
    <n v="13"/>
  </r>
  <r>
    <x v="3"/>
    <x v="0"/>
    <n v="8"/>
    <n v="2"/>
    <n v="0"/>
    <n v="6"/>
  </r>
  <r>
    <x v="3"/>
    <x v="1"/>
    <n v="11"/>
    <n v="1"/>
    <n v="1"/>
    <n v="9"/>
  </r>
  <r>
    <x v="3"/>
    <x v="2"/>
    <n v="2"/>
    <n v="0"/>
    <n v="0"/>
    <n v="2"/>
  </r>
  <r>
    <x v="3"/>
    <x v="3"/>
    <n v="1"/>
    <n v="0"/>
    <n v="0"/>
    <n v="1"/>
  </r>
  <r>
    <x v="3"/>
    <x v="4"/>
    <n v="7"/>
    <n v="2"/>
    <n v="0"/>
    <n v="5"/>
  </r>
  <r>
    <x v="3"/>
    <x v="5"/>
    <n v="7"/>
    <n v="1"/>
    <n v="0"/>
    <n v="6"/>
  </r>
  <r>
    <x v="3"/>
    <x v="6"/>
    <n v="3"/>
    <n v="1"/>
    <n v="0"/>
    <n v="2"/>
  </r>
  <r>
    <x v="3"/>
    <x v="7"/>
    <n v="15"/>
    <n v="3"/>
    <n v="1"/>
    <n v="11"/>
  </r>
  <r>
    <x v="3"/>
    <x v="8"/>
    <n v="22"/>
    <n v="2"/>
    <n v="0"/>
    <n v="20"/>
  </r>
  <r>
    <x v="3"/>
    <x v="9"/>
    <n v="16"/>
    <n v="2"/>
    <n v="1"/>
    <n v="13"/>
  </r>
  <r>
    <x v="3"/>
    <x v="10"/>
    <n v="27"/>
    <n v="2"/>
    <n v="2"/>
    <n v="23"/>
  </r>
  <r>
    <x v="3"/>
    <x v="11"/>
    <n v="17"/>
    <n v="2"/>
    <n v="0"/>
    <n v="15"/>
  </r>
  <r>
    <x v="3"/>
    <x v="12"/>
    <n v="34"/>
    <n v="4"/>
    <n v="2"/>
    <n v="28"/>
  </r>
  <r>
    <x v="3"/>
    <x v="13"/>
    <n v="16"/>
    <n v="2"/>
    <n v="2"/>
    <n v="12"/>
  </r>
  <r>
    <x v="3"/>
    <x v="14"/>
    <n v="20"/>
    <n v="2"/>
    <n v="0"/>
    <n v="18"/>
  </r>
  <r>
    <x v="3"/>
    <x v="15"/>
    <n v="16"/>
    <n v="1"/>
    <n v="4"/>
    <n v="11"/>
  </r>
  <r>
    <x v="3"/>
    <x v="16"/>
    <n v="16"/>
    <n v="0"/>
    <n v="1"/>
    <n v="15"/>
  </r>
  <r>
    <x v="3"/>
    <x v="17"/>
    <n v="15"/>
    <n v="3"/>
    <n v="0"/>
    <n v="12"/>
  </r>
  <r>
    <x v="3"/>
    <x v="18"/>
    <n v="25"/>
    <n v="3"/>
    <n v="5"/>
    <n v="17"/>
  </r>
  <r>
    <x v="3"/>
    <x v="19"/>
    <n v="17"/>
    <n v="0"/>
    <n v="0"/>
    <n v="17"/>
  </r>
  <r>
    <x v="3"/>
    <x v="20"/>
    <n v="13"/>
    <n v="0"/>
    <n v="0"/>
    <n v="13"/>
  </r>
  <r>
    <x v="3"/>
    <x v="21"/>
    <n v="18"/>
    <n v="1"/>
    <n v="2"/>
    <n v="15"/>
  </r>
  <r>
    <x v="3"/>
    <x v="22"/>
    <n v="14"/>
    <n v="0"/>
    <n v="0"/>
    <n v="14"/>
  </r>
  <r>
    <x v="3"/>
    <x v="23"/>
    <n v="21"/>
    <n v="4"/>
    <n v="2"/>
    <n v="15"/>
  </r>
  <r>
    <x v="3"/>
    <x v="24"/>
    <n v="24"/>
    <n v="1"/>
    <n v="2"/>
    <n v="21"/>
  </r>
  <r>
    <x v="3"/>
    <x v="25"/>
    <n v="10"/>
    <n v="1"/>
    <n v="1"/>
    <n v="8"/>
  </r>
  <r>
    <x v="3"/>
    <x v="26"/>
    <n v="9"/>
    <n v="1"/>
    <n v="1"/>
    <n v="7"/>
  </r>
  <r>
    <x v="3"/>
    <x v="27"/>
    <n v="16"/>
    <n v="4"/>
    <n v="1"/>
    <n v="11"/>
  </r>
  <r>
    <x v="3"/>
    <x v="28"/>
    <n v="16"/>
    <n v="0"/>
    <n v="2"/>
    <n v="14"/>
  </r>
  <r>
    <x v="3"/>
    <x v="29"/>
    <n v="13"/>
    <n v="2"/>
    <n v="0"/>
    <n v="11"/>
  </r>
  <r>
    <x v="3"/>
    <x v="30"/>
    <n v="12"/>
    <n v="0"/>
    <n v="0"/>
    <n v="12"/>
  </r>
  <r>
    <x v="3"/>
    <x v="31"/>
    <n v="20"/>
    <n v="1"/>
    <n v="1"/>
    <n v="18"/>
  </r>
  <r>
    <x v="3"/>
    <x v="32"/>
    <n v="17"/>
    <n v="3"/>
    <n v="2"/>
    <n v="12"/>
  </r>
  <r>
    <x v="3"/>
    <x v="33"/>
    <n v="25"/>
    <n v="6"/>
    <n v="0"/>
    <n v="19"/>
  </r>
  <r>
    <x v="3"/>
    <x v="34"/>
    <n v="19"/>
    <n v="4"/>
    <n v="0"/>
    <n v="15"/>
  </r>
  <r>
    <x v="3"/>
    <x v="35"/>
    <n v="11"/>
    <n v="0"/>
    <n v="0"/>
    <n v="11"/>
  </r>
  <r>
    <x v="3"/>
    <x v="36"/>
    <n v="13"/>
    <n v="1"/>
    <n v="1"/>
    <n v="11"/>
  </r>
  <r>
    <x v="3"/>
    <x v="37"/>
    <n v="9"/>
    <n v="0"/>
    <n v="1"/>
    <n v="8"/>
  </r>
  <r>
    <x v="3"/>
    <x v="38"/>
    <n v="12"/>
    <n v="3"/>
    <n v="0"/>
    <n v="9"/>
  </r>
  <r>
    <x v="3"/>
    <x v="39"/>
    <n v="14"/>
    <n v="1"/>
    <n v="1"/>
    <n v="12"/>
  </r>
  <r>
    <x v="3"/>
    <x v="40"/>
    <n v="12"/>
    <n v="2"/>
    <n v="1"/>
    <n v="9"/>
  </r>
  <r>
    <x v="3"/>
    <x v="41"/>
    <n v="14"/>
    <n v="2"/>
    <n v="0"/>
    <n v="12"/>
  </r>
  <r>
    <x v="3"/>
    <x v="42"/>
    <n v="9"/>
    <n v="1"/>
    <n v="0"/>
    <n v="8"/>
  </r>
  <r>
    <x v="3"/>
    <x v="43"/>
    <n v="4"/>
    <n v="1"/>
    <n v="2"/>
    <n v="1"/>
  </r>
  <r>
    <x v="3"/>
    <x v="44"/>
    <n v="14"/>
    <n v="2"/>
    <n v="0"/>
    <n v="12"/>
  </r>
  <r>
    <x v="3"/>
    <x v="45"/>
    <n v="9"/>
    <n v="1"/>
    <n v="1"/>
    <n v="7"/>
  </r>
  <r>
    <x v="3"/>
    <x v="46"/>
    <n v="11"/>
    <n v="0"/>
    <n v="2"/>
    <n v="9"/>
  </r>
  <r>
    <x v="3"/>
    <x v="47"/>
    <n v="10"/>
    <n v="3"/>
    <n v="0"/>
    <n v="7"/>
  </r>
  <r>
    <x v="3"/>
    <x v="48"/>
    <n v="12"/>
    <n v="0"/>
    <n v="2"/>
    <n v="10"/>
  </r>
  <r>
    <x v="3"/>
    <x v="49"/>
    <n v="14"/>
    <n v="1"/>
    <n v="3"/>
    <n v="10"/>
  </r>
  <r>
    <x v="3"/>
    <x v="50"/>
    <n v="5"/>
    <n v="0"/>
    <n v="0"/>
    <n v="5"/>
  </r>
  <r>
    <x v="3"/>
    <x v="51"/>
    <n v="5"/>
    <n v="2"/>
    <n v="1"/>
    <n v="2"/>
  </r>
  <r>
    <x v="3"/>
    <x v="52"/>
    <n v="12"/>
    <n v="1"/>
    <n v="1"/>
    <n v="10"/>
  </r>
  <r>
    <x v="3"/>
    <x v="53"/>
    <n v="10"/>
    <n v="1"/>
    <n v="1"/>
    <n v="8"/>
  </r>
  <r>
    <x v="3"/>
    <x v="54"/>
    <n v="13"/>
    <n v="3"/>
    <n v="1"/>
    <n v="9"/>
  </r>
  <r>
    <x v="3"/>
    <x v="55"/>
    <n v="8"/>
    <n v="1"/>
    <n v="0"/>
    <n v="7"/>
  </r>
  <r>
    <x v="3"/>
    <x v="56"/>
    <n v="4"/>
    <n v="0"/>
    <n v="0"/>
    <n v="4"/>
  </r>
  <r>
    <x v="3"/>
    <x v="57"/>
    <n v="9"/>
    <n v="1"/>
    <n v="2"/>
    <n v="6"/>
  </r>
  <r>
    <x v="3"/>
    <x v="58"/>
    <n v="12"/>
    <n v="3"/>
    <n v="1"/>
    <n v="8"/>
  </r>
  <r>
    <x v="3"/>
    <x v="59"/>
    <n v="4"/>
    <n v="0"/>
    <n v="0"/>
    <n v="4"/>
  </r>
  <r>
    <x v="3"/>
    <x v="60"/>
    <n v="3"/>
    <n v="2"/>
    <n v="0"/>
    <n v="1"/>
  </r>
  <r>
    <x v="4"/>
    <x v="0"/>
    <n v="7"/>
    <n v="1"/>
    <n v="0"/>
    <n v="6"/>
  </r>
  <r>
    <x v="4"/>
    <x v="1"/>
    <n v="7"/>
    <n v="2"/>
    <n v="0"/>
    <n v="5"/>
  </r>
  <r>
    <x v="4"/>
    <x v="2"/>
    <n v="3"/>
    <n v="0"/>
    <n v="0"/>
    <n v="3"/>
  </r>
  <r>
    <x v="4"/>
    <x v="3"/>
    <n v="3"/>
    <n v="0"/>
    <n v="1"/>
    <n v="2"/>
  </r>
  <r>
    <x v="4"/>
    <x v="4"/>
    <n v="17"/>
    <n v="1"/>
    <n v="2"/>
    <n v="14"/>
  </r>
  <r>
    <x v="4"/>
    <x v="5"/>
    <n v="17"/>
    <n v="2"/>
    <n v="0"/>
    <n v="15"/>
  </r>
  <r>
    <x v="4"/>
    <x v="6"/>
    <n v="22"/>
    <n v="2"/>
    <n v="0"/>
    <n v="20"/>
  </r>
  <r>
    <x v="4"/>
    <x v="7"/>
    <n v="28"/>
    <n v="3"/>
    <n v="3"/>
    <n v="22"/>
  </r>
  <r>
    <x v="4"/>
    <x v="8"/>
    <n v="21"/>
    <n v="1"/>
    <n v="2"/>
    <n v="18"/>
  </r>
  <r>
    <x v="4"/>
    <x v="9"/>
    <n v="25"/>
    <n v="2"/>
    <n v="1"/>
    <n v="22"/>
  </r>
  <r>
    <x v="4"/>
    <x v="10"/>
    <n v="42"/>
    <n v="1"/>
    <n v="5"/>
    <n v="36"/>
  </r>
  <r>
    <x v="4"/>
    <x v="11"/>
    <n v="50"/>
    <n v="3"/>
    <n v="3"/>
    <n v="44"/>
  </r>
  <r>
    <x v="4"/>
    <x v="12"/>
    <n v="59"/>
    <n v="6"/>
    <n v="3"/>
    <n v="50"/>
  </r>
  <r>
    <x v="4"/>
    <x v="13"/>
    <n v="56"/>
    <n v="9"/>
    <n v="4"/>
    <n v="43"/>
  </r>
  <r>
    <x v="4"/>
    <x v="14"/>
    <n v="44"/>
    <n v="5"/>
    <n v="3"/>
    <n v="36"/>
  </r>
  <r>
    <x v="4"/>
    <x v="15"/>
    <n v="34"/>
    <n v="1"/>
    <n v="4"/>
    <n v="29"/>
  </r>
  <r>
    <x v="4"/>
    <x v="16"/>
    <n v="44"/>
    <n v="5"/>
    <n v="1"/>
    <n v="38"/>
  </r>
  <r>
    <x v="4"/>
    <x v="17"/>
    <n v="62"/>
    <n v="9"/>
    <n v="4"/>
    <n v="49"/>
  </r>
  <r>
    <x v="4"/>
    <x v="18"/>
    <n v="44"/>
    <n v="7"/>
    <n v="4"/>
    <n v="33"/>
  </r>
  <r>
    <x v="4"/>
    <x v="19"/>
    <n v="73"/>
    <n v="11"/>
    <n v="13"/>
    <n v="49"/>
  </r>
  <r>
    <x v="4"/>
    <x v="20"/>
    <n v="65"/>
    <n v="10"/>
    <n v="8"/>
    <n v="47"/>
  </r>
  <r>
    <x v="4"/>
    <x v="21"/>
    <n v="52"/>
    <n v="5"/>
    <n v="4"/>
    <n v="43"/>
  </r>
  <r>
    <x v="4"/>
    <x v="22"/>
    <n v="42"/>
    <n v="5"/>
    <n v="4"/>
    <n v="33"/>
  </r>
  <r>
    <x v="4"/>
    <x v="23"/>
    <n v="39"/>
    <n v="1"/>
    <n v="3"/>
    <n v="35"/>
  </r>
  <r>
    <x v="4"/>
    <x v="24"/>
    <n v="59"/>
    <n v="9"/>
    <n v="5"/>
    <n v="45"/>
  </r>
  <r>
    <x v="4"/>
    <x v="25"/>
    <n v="36"/>
    <n v="1"/>
    <n v="2"/>
    <n v="33"/>
  </r>
  <r>
    <x v="4"/>
    <x v="26"/>
    <n v="48"/>
    <n v="7"/>
    <n v="2"/>
    <n v="39"/>
  </r>
  <r>
    <x v="4"/>
    <x v="27"/>
    <n v="45"/>
    <n v="2"/>
    <n v="2"/>
    <n v="41"/>
  </r>
  <r>
    <x v="4"/>
    <x v="28"/>
    <n v="72"/>
    <n v="8"/>
    <n v="3"/>
    <n v="61"/>
  </r>
  <r>
    <x v="4"/>
    <x v="29"/>
    <n v="67"/>
    <n v="12"/>
    <n v="2"/>
    <n v="53"/>
  </r>
  <r>
    <x v="4"/>
    <x v="30"/>
    <n v="53"/>
    <n v="3"/>
    <n v="3"/>
    <n v="47"/>
  </r>
  <r>
    <x v="4"/>
    <x v="31"/>
    <n v="38"/>
    <n v="4"/>
    <n v="1"/>
    <n v="33"/>
  </r>
  <r>
    <x v="4"/>
    <x v="32"/>
    <n v="43"/>
    <n v="1"/>
    <n v="4"/>
    <n v="38"/>
  </r>
  <r>
    <x v="4"/>
    <x v="33"/>
    <n v="51"/>
    <n v="9"/>
    <n v="4"/>
    <n v="38"/>
  </r>
  <r>
    <x v="4"/>
    <x v="34"/>
    <n v="41"/>
    <n v="5"/>
    <n v="1"/>
    <n v="35"/>
  </r>
  <r>
    <x v="4"/>
    <x v="35"/>
    <n v="40"/>
    <n v="2"/>
    <n v="3"/>
    <n v="35"/>
  </r>
  <r>
    <x v="4"/>
    <x v="36"/>
    <n v="49"/>
    <n v="5"/>
    <n v="2"/>
    <n v="42"/>
  </r>
  <r>
    <x v="4"/>
    <x v="37"/>
    <n v="55"/>
    <n v="3"/>
    <n v="5"/>
    <n v="47"/>
  </r>
  <r>
    <x v="4"/>
    <x v="38"/>
    <n v="46"/>
    <n v="3"/>
    <n v="4"/>
    <n v="39"/>
  </r>
  <r>
    <x v="4"/>
    <x v="39"/>
    <n v="47"/>
    <n v="3"/>
    <n v="1"/>
    <n v="43"/>
  </r>
  <r>
    <x v="4"/>
    <x v="40"/>
    <n v="65"/>
    <n v="9"/>
    <n v="7"/>
    <n v="49"/>
  </r>
  <r>
    <x v="4"/>
    <x v="41"/>
    <n v="49"/>
    <n v="6"/>
    <n v="3"/>
    <n v="40"/>
  </r>
  <r>
    <x v="4"/>
    <x v="42"/>
    <n v="40"/>
    <n v="1"/>
    <n v="4"/>
    <n v="35"/>
  </r>
  <r>
    <x v="4"/>
    <x v="43"/>
    <n v="42"/>
    <n v="2"/>
    <n v="4"/>
    <n v="36"/>
  </r>
  <r>
    <x v="4"/>
    <x v="44"/>
    <n v="62"/>
    <n v="4"/>
    <n v="3"/>
    <n v="55"/>
  </r>
  <r>
    <x v="4"/>
    <x v="45"/>
    <n v="54"/>
    <n v="9"/>
    <n v="0"/>
    <n v="45"/>
  </r>
  <r>
    <x v="4"/>
    <x v="46"/>
    <n v="44"/>
    <n v="3"/>
    <n v="2"/>
    <n v="39"/>
  </r>
  <r>
    <x v="4"/>
    <x v="47"/>
    <n v="41"/>
    <n v="7"/>
    <n v="2"/>
    <n v="32"/>
  </r>
  <r>
    <x v="4"/>
    <x v="48"/>
    <n v="48"/>
    <n v="11"/>
    <n v="1"/>
    <n v="36"/>
  </r>
  <r>
    <x v="4"/>
    <x v="49"/>
    <n v="49"/>
    <n v="7"/>
    <n v="1"/>
    <n v="41"/>
  </r>
  <r>
    <x v="4"/>
    <x v="50"/>
    <n v="42"/>
    <n v="8"/>
    <n v="4"/>
    <n v="30"/>
  </r>
  <r>
    <x v="4"/>
    <x v="51"/>
    <n v="43"/>
    <n v="7"/>
    <n v="1"/>
    <n v="35"/>
  </r>
  <r>
    <x v="4"/>
    <x v="52"/>
    <n v="25"/>
    <n v="2"/>
    <n v="1"/>
    <n v="22"/>
  </r>
  <r>
    <x v="4"/>
    <x v="53"/>
    <n v="46"/>
    <n v="3"/>
    <n v="3"/>
    <n v="40"/>
  </r>
  <r>
    <x v="4"/>
    <x v="54"/>
    <n v="41"/>
    <n v="3"/>
    <n v="3"/>
    <n v="35"/>
  </r>
  <r>
    <x v="4"/>
    <x v="55"/>
    <n v="28"/>
    <n v="5"/>
    <n v="2"/>
    <n v="21"/>
  </r>
  <r>
    <x v="4"/>
    <x v="56"/>
    <n v="42"/>
    <n v="10"/>
    <n v="2"/>
    <n v="30"/>
  </r>
  <r>
    <x v="4"/>
    <x v="57"/>
    <n v="27"/>
    <n v="3"/>
    <n v="0"/>
    <n v="24"/>
  </r>
  <r>
    <x v="4"/>
    <x v="58"/>
    <n v="19"/>
    <n v="1"/>
    <n v="0"/>
    <n v="18"/>
  </r>
  <r>
    <x v="4"/>
    <x v="59"/>
    <n v="22"/>
    <n v="0"/>
    <n v="1"/>
    <n v="21"/>
  </r>
  <r>
    <x v="5"/>
    <x v="0"/>
    <n v="12"/>
    <n v="3"/>
    <n v="0"/>
    <n v="9"/>
  </r>
  <r>
    <x v="5"/>
    <x v="1"/>
    <n v="12"/>
    <n v="2"/>
    <n v="0"/>
    <n v="10"/>
  </r>
  <r>
    <x v="5"/>
    <x v="2"/>
    <n v="14"/>
    <n v="1"/>
    <n v="0"/>
    <n v="13"/>
  </r>
  <r>
    <x v="5"/>
    <x v="3"/>
    <n v="25"/>
    <n v="2"/>
    <n v="0"/>
    <n v="23"/>
  </r>
  <r>
    <x v="5"/>
    <x v="4"/>
    <n v="29"/>
    <n v="3"/>
    <n v="0"/>
    <n v="26"/>
  </r>
  <r>
    <x v="5"/>
    <x v="5"/>
    <n v="21"/>
    <n v="0"/>
    <n v="0"/>
    <n v="21"/>
  </r>
  <r>
    <x v="5"/>
    <x v="6"/>
    <n v="38"/>
    <n v="0"/>
    <n v="6"/>
    <n v="32"/>
  </r>
  <r>
    <x v="5"/>
    <x v="7"/>
    <n v="33"/>
    <n v="0"/>
    <n v="3"/>
    <n v="30"/>
  </r>
  <r>
    <x v="5"/>
    <x v="8"/>
    <n v="38"/>
    <n v="5"/>
    <n v="3"/>
    <n v="30"/>
  </r>
  <r>
    <x v="5"/>
    <x v="9"/>
    <n v="51"/>
    <n v="5"/>
    <n v="3"/>
    <n v="43"/>
  </r>
  <r>
    <x v="5"/>
    <x v="10"/>
    <n v="47"/>
    <n v="8"/>
    <n v="4"/>
    <n v="35"/>
  </r>
  <r>
    <x v="5"/>
    <x v="11"/>
    <n v="53"/>
    <n v="5"/>
    <n v="3"/>
    <n v="45"/>
  </r>
  <r>
    <x v="5"/>
    <x v="12"/>
    <n v="44"/>
    <n v="3"/>
    <n v="6"/>
    <n v="35"/>
  </r>
  <r>
    <x v="5"/>
    <x v="13"/>
    <n v="64"/>
    <n v="7"/>
    <n v="6"/>
    <n v="51"/>
  </r>
  <r>
    <x v="5"/>
    <x v="14"/>
    <n v="52"/>
    <n v="4"/>
    <n v="3"/>
    <n v="45"/>
  </r>
  <r>
    <x v="5"/>
    <x v="15"/>
    <n v="59"/>
    <n v="7"/>
    <n v="3"/>
    <n v="49"/>
  </r>
  <r>
    <x v="5"/>
    <x v="16"/>
    <n v="65"/>
    <n v="11"/>
    <n v="4"/>
    <n v="50"/>
  </r>
  <r>
    <x v="5"/>
    <x v="17"/>
    <n v="80"/>
    <n v="10"/>
    <n v="8"/>
    <n v="62"/>
  </r>
  <r>
    <x v="5"/>
    <x v="18"/>
    <n v="53"/>
    <n v="5"/>
    <n v="3"/>
    <n v="45"/>
  </r>
  <r>
    <x v="5"/>
    <x v="19"/>
    <n v="54"/>
    <n v="6"/>
    <n v="4"/>
    <n v="44"/>
  </r>
  <r>
    <x v="5"/>
    <x v="20"/>
    <n v="47"/>
    <n v="5"/>
    <n v="0"/>
    <n v="42"/>
  </r>
  <r>
    <x v="5"/>
    <x v="21"/>
    <n v="66"/>
    <n v="9"/>
    <n v="3"/>
    <n v="54"/>
  </r>
  <r>
    <x v="5"/>
    <x v="22"/>
    <n v="56"/>
    <n v="4"/>
    <n v="4"/>
    <n v="48"/>
  </r>
  <r>
    <x v="5"/>
    <x v="23"/>
    <n v="50"/>
    <n v="10"/>
    <n v="2"/>
    <n v="38"/>
  </r>
  <r>
    <x v="5"/>
    <x v="24"/>
    <n v="53"/>
    <n v="6"/>
    <n v="8"/>
    <n v="39"/>
  </r>
  <r>
    <x v="5"/>
    <x v="25"/>
    <n v="62"/>
    <n v="7"/>
    <n v="4"/>
    <n v="51"/>
  </r>
  <r>
    <x v="5"/>
    <x v="26"/>
    <n v="56"/>
    <n v="1"/>
    <n v="2"/>
    <n v="53"/>
  </r>
  <r>
    <x v="5"/>
    <x v="27"/>
    <n v="33"/>
    <n v="2"/>
    <n v="2"/>
    <n v="29"/>
  </r>
  <r>
    <x v="5"/>
    <x v="28"/>
    <n v="65"/>
    <n v="6"/>
    <n v="3"/>
    <n v="56"/>
  </r>
  <r>
    <x v="5"/>
    <x v="29"/>
    <n v="52"/>
    <n v="8"/>
    <n v="10"/>
    <n v="34"/>
  </r>
  <r>
    <x v="5"/>
    <x v="30"/>
    <n v="66"/>
    <n v="2"/>
    <n v="6"/>
    <n v="58"/>
  </r>
  <r>
    <x v="5"/>
    <x v="31"/>
    <n v="49"/>
    <n v="5"/>
    <n v="2"/>
    <n v="42"/>
  </r>
  <r>
    <x v="5"/>
    <x v="32"/>
    <n v="65"/>
    <n v="7"/>
    <n v="3"/>
    <n v="55"/>
  </r>
  <r>
    <x v="5"/>
    <x v="33"/>
    <n v="51"/>
    <n v="4"/>
    <n v="3"/>
    <n v="44"/>
  </r>
  <r>
    <x v="5"/>
    <x v="34"/>
    <n v="62"/>
    <n v="4"/>
    <n v="1"/>
    <n v="57"/>
  </r>
  <r>
    <x v="5"/>
    <x v="35"/>
    <n v="52"/>
    <n v="5"/>
    <n v="2"/>
    <n v="45"/>
  </r>
  <r>
    <x v="5"/>
    <x v="36"/>
    <n v="65"/>
    <n v="8"/>
    <n v="8"/>
    <n v="49"/>
  </r>
  <r>
    <x v="5"/>
    <x v="37"/>
    <n v="49"/>
    <n v="7"/>
    <n v="3"/>
    <n v="39"/>
  </r>
  <r>
    <x v="5"/>
    <x v="38"/>
    <n v="36"/>
    <n v="6"/>
    <n v="1"/>
    <n v="29"/>
  </r>
  <r>
    <x v="5"/>
    <x v="39"/>
    <n v="65"/>
    <n v="9"/>
    <n v="3"/>
    <n v="53"/>
  </r>
  <r>
    <x v="5"/>
    <x v="40"/>
    <n v="61"/>
    <n v="8"/>
    <n v="2"/>
    <n v="51"/>
  </r>
  <r>
    <x v="5"/>
    <x v="41"/>
    <n v="48"/>
    <n v="7"/>
    <n v="4"/>
    <n v="37"/>
  </r>
  <r>
    <x v="5"/>
    <x v="42"/>
    <n v="52"/>
    <n v="6"/>
    <n v="2"/>
    <n v="44"/>
  </r>
  <r>
    <x v="5"/>
    <x v="43"/>
    <n v="36"/>
    <n v="4"/>
    <n v="1"/>
    <n v="31"/>
  </r>
  <r>
    <x v="5"/>
    <x v="44"/>
    <n v="38"/>
    <n v="6"/>
    <n v="3"/>
    <n v="29"/>
  </r>
  <r>
    <x v="5"/>
    <x v="45"/>
    <n v="51"/>
    <n v="5"/>
    <n v="3"/>
    <n v="43"/>
  </r>
  <r>
    <x v="5"/>
    <x v="46"/>
    <n v="45"/>
    <n v="2"/>
    <n v="1"/>
    <n v="42"/>
  </r>
  <r>
    <x v="5"/>
    <x v="47"/>
    <n v="31"/>
    <n v="0"/>
    <n v="2"/>
    <n v="29"/>
  </r>
  <r>
    <x v="5"/>
    <x v="48"/>
    <n v="43"/>
    <n v="3"/>
    <n v="2"/>
    <n v="38"/>
  </r>
  <r>
    <x v="5"/>
    <x v="49"/>
    <n v="37"/>
    <n v="5"/>
    <n v="3"/>
    <n v="29"/>
  </r>
  <r>
    <x v="5"/>
    <x v="50"/>
    <n v="43"/>
    <n v="5"/>
    <n v="1"/>
    <n v="37"/>
  </r>
  <r>
    <x v="5"/>
    <x v="51"/>
    <n v="29"/>
    <n v="4"/>
    <n v="1"/>
    <n v="24"/>
  </r>
  <r>
    <x v="5"/>
    <x v="52"/>
    <n v="30"/>
    <n v="6"/>
    <n v="1"/>
    <n v="23"/>
  </r>
  <r>
    <x v="5"/>
    <x v="53"/>
    <n v="25"/>
    <n v="3"/>
    <n v="1"/>
    <n v="21"/>
  </r>
  <r>
    <x v="5"/>
    <x v="54"/>
    <n v="20"/>
    <n v="2"/>
    <n v="1"/>
    <n v="17"/>
  </r>
  <r>
    <x v="5"/>
    <x v="55"/>
    <n v="32"/>
    <n v="4"/>
    <n v="1"/>
    <n v="27"/>
  </r>
  <r>
    <x v="5"/>
    <x v="56"/>
    <n v="16"/>
    <n v="2"/>
    <n v="1"/>
    <n v="13"/>
  </r>
  <r>
    <x v="5"/>
    <x v="57"/>
    <n v="22"/>
    <n v="3"/>
    <n v="0"/>
    <n v="19"/>
  </r>
  <r>
    <x v="5"/>
    <x v="58"/>
    <n v="30"/>
    <n v="2"/>
    <n v="3"/>
    <n v="25"/>
  </r>
  <r>
    <x v="5"/>
    <x v="59"/>
    <n v="18"/>
    <n v="0"/>
    <n v="1"/>
    <n v="17"/>
  </r>
  <r>
    <x v="5"/>
    <x v="60"/>
    <n v="1"/>
    <n v="0"/>
    <n v="0"/>
    <n v="1"/>
  </r>
  <r>
    <x v="6"/>
    <x v="61"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00">
  <r>
    <x v="0"/>
    <x v="0"/>
    <n v="22"/>
    <n v="8"/>
    <n v="3"/>
    <n v="1"/>
    <n v="1"/>
    <n v="7"/>
    <n v="2"/>
    <n v="0"/>
  </r>
  <r>
    <x v="0"/>
    <x v="1"/>
    <n v="76"/>
    <n v="20"/>
    <n v="13"/>
    <n v="9"/>
    <n v="6"/>
    <n v="18"/>
    <n v="9"/>
    <n v="1"/>
  </r>
  <r>
    <x v="0"/>
    <x v="2"/>
    <n v="128"/>
    <n v="30"/>
    <n v="16"/>
    <n v="14"/>
    <n v="16"/>
    <n v="41"/>
    <n v="9"/>
    <n v="2"/>
  </r>
  <r>
    <x v="0"/>
    <x v="3"/>
    <n v="177"/>
    <n v="51"/>
    <n v="31"/>
    <n v="16"/>
    <n v="18"/>
    <n v="39"/>
    <n v="14"/>
    <n v="8"/>
  </r>
  <r>
    <x v="0"/>
    <x v="4"/>
    <n v="153"/>
    <n v="48"/>
    <n v="22"/>
    <n v="18"/>
    <n v="14"/>
    <n v="37"/>
    <n v="12"/>
    <n v="2"/>
  </r>
  <r>
    <x v="0"/>
    <x v="5"/>
    <n v="168"/>
    <n v="40"/>
    <n v="30"/>
    <n v="17"/>
    <n v="15"/>
    <n v="49"/>
    <n v="15"/>
    <n v="2"/>
  </r>
  <r>
    <x v="0"/>
    <x v="6"/>
    <n v="150"/>
    <n v="36"/>
    <n v="33"/>
    <n v="20"/>
    <n v="7"/>
    <n v="37"/>
    <n v="15"/>
    <n v="2"/>
  </r>
  <r>
    <x v="0"/>
    <x v="7"/>
    <n v="142"/>
    <n v="33"/>
    <n v="26"/>
    <n v="11"/>
    <n v="13"/>
    <n v="43"/>
    <n v="14"/>
    <n v="2"/>
  </r>
  <r>
    <x v="0"/>
    <x v="8"/>
    <n v="133"/>
    <n v="33"/>
    <n v="25"/>
    <n v="18"/>
    <n v="17"/>
    <n v="25"/>
    <n v="13"/>
    <n v="2"/>
  </r>
  <r>
    <x v="0"/>
    <x v="9"/>
    <n v="139"/>
    <n v="39"/>
    <n v="23"/>
    <n v="15"/>
    <n v="18"/>
    <n v="29"/>
    <n v="15"/>
    <n v="0"/>
  </r>
  <r>
    <x v="0"/>
    <x v="10"/>
    <n v="117"/>
    <n v="30"/>
    <n v="15"/>
    <n v="12"/>
    <n v="13"/>
    <n v="38"/>
    <n v="8"/>
    <n v="1"/>
  </r>
  <r>
    <x v="0"/>
    <x v="11"/>
    <n v="137"/>
    <n v="40"/>
    <n v="17"/>
    <n v="12"/>
    <n v="14"/>
    <n v="39"/>
    <n v="11"/>
    <n v="4"/>
  </r>
  <r>
    <x v="0"/>
    <x v="12"/>
    <n v="152"/>
    <n v="17"/>
    <n v="26"/>
    <n v="59"/>
    <n v="13"/>
    <n v="25"/>
    <n v="12"/>
    <n v="0"/>
  </r>
  <r>
    <x v="0"/>
    <x v="13"/>
    <n v="121"/>
    <n v="29"/>
    <n v="19"/>
    <n v="30"/>
    <n v="7"/>
    <n v="24"/>
    <n v="10"/>
    <n v="2"/>
  </r>
  <r>
    <x v="0"/>
    <x v="14"/>
    <n v="94"/>
    <n v="20"/>
    <n v="15"/>
    <n v="18"/>
    <n v="4"/>
    <n v="29"/>
    <n v="8"/>
    <n v="0"/>
  </r>
  <r>
    <x v="0"/>
    <x v="15"/>
    <n v="3"/>
    <n v="1"/>
    <n v="0"/>
    <n v="1"/>
    <n v="0"/>
    <n v="1"/>
    <n v="0"/>
    <n v="0"/>
  </r>
  <r>
    <x v="1"/>
    <x v="0"/>
    <n v="30"/>
    <n v="7"/>
    <n v="5"/>
    <n v="7"/>
    <n v="6"/>
    <n v="5"/>
    <n v="0"/>
    <n v="0"/>
  </r>
  <r>
    <x v="1"/>
    <x v="1"/>
    <n v="79"/>
    <n v="39"/>
    <n v="14"/>
    <n v="6"/>
    <n v="3"/>
    <n v="14"/>
    <n v="3"/>
    <n v="0"/>
  </r>
  <r>
    <x v="1"/>
    <x v="2"/>
    <n v="151"/>
    <n v="54"/>
    <n v="23"/>
    <n v="11"/>
    <n v="15"/>
    <n v="30"/>
    <n v="14"/>
    <n v="4"/>
  </r>
  <r>
    <x v="1"/>
    <x v="3"/>
    <n v="203"/>
    <n v="80"/>
    <n v="32"/>
    <n v="17"/>
    <n v="16"/>
    <n v="40"/>
    <n v="16"/>
    <n v="2"/>
  </r>
  <r>
    <x v="1"/>
    <x v="4"/>
    <n v="252"/>
    <n v="113"/>
    <n v="39"/>
    <n v="11"/>
    <n v="14"/>
    <n v="52"/>
    <n v="18"/>
    <n v="5"/>
  </r>
  <r>
    <x v="1"/>
    <x v="5"/>
    <n v="266"/>
    <n v="143"/>
    <n v="21"/>
    <n v="19"/>
    <n v="19"/>
    <n v="40"/>
    <n v="22"/>
    <n v="2"/>
  </r>
  <r>
    <x v="1"/>
    <x v="6"/>
    <n v="277"/>
    <n v="151"/>
    <n v="24"/>
    <n v="20"/>
    <n v="10"/>
    <n v="51"/>
    <n v="18"/>
    <n v="3"/>
  </r>
  <r>
    <x v="1"/>
    <x v="7"/>
    <n v="281"/>
    <n v="152"/>
    <n v="33"/>
    <n v="15"/>
    <n v="10"/>
    <n v="49"/>
    <n v="15"/>
    <n v="7"/>
  </r>
  <r>
    <x v="1"/>
    <x v="8"/>
    <n v="259"/>
    <n v="120"/>
    <n v="32"/>
    <n v="10"/>
    <n v="18"/>
    <n v="51"/>
    <n v="26"/>
    <n v="2"/>
  </r>
  <r>
    <x v="1"/>
    <x v="9"/>
    <n v="280"/>
    <n v="128"/>
    <n v="46"/>
    <n v="20"/>
    <n v="13"/>
    <n v="43"/>
    <n v="30"/>
    <n v="0"/>
  </r>
  <r>
    <x v="1"/>
    <x v="10"/>
    <n v="240"/>
    <n v="131"/>
    <n v="27"/>
    <n v="13"/>
    <n v="11"/>
    <n v="42"/>
    <n v="15"/>
    <n v="1"/>
  </r>
  <r>
    <x v="1"/>
    <x v="11"/>
    <n v="183"/>
    <n v="97"/>
    <n v="22"/>
    <n v="13"/>
    <n v="17"/>
    <n v="21"/>
    <n v="10"/>
    <n v="3"/>
  </r>
  <r>
    <x v="1"/>
    <x v="12"/>
    <n v="136"/>
    <n v="53"/>
    <n v="14"/>
    <n v="15"/>
    <n v="13"/>
    <n v="27"/>
    <n v="13"/>
    <n v="1"/>
  </r>
  <r>
    <x v="1"/>
    <x v="13"/>
    <n v="134"/>
    <n v="61"/>
    <n v="18"/>
    <n v="8"/>
    <n v="8"/>
    <n v="25"/>
    <n v="11"/>
    <n v="3"/>
  </r>
  <r>
    <x v="1"/>
    <x v="14"/>
    <n v="123"/>
    <n v="58"/>
    <n v="9"/>
    <n v="10"/>
    <n v="9"/>
    <n v="26"/>
    <n v="9"/>
    <n v="2"/>
  </r>
  <r>
    <x v="1"/>
    <x v="15"/>
    <n v="4"/>
    <n v="1"/>
    <n v="1"/>
    <n v="0"/>
    <n v="0"/>
    <n v="2"/>
    <n v="0"/>
    <n v="0"/>
  </r>
  <r>
    <x v="2"/>
    <x v="0"/>
    <n v="48"/>
    <n v="24"/>
    <n v="8"/>
    <n v="3"/>
    <n v="3"/>
    <n v="9"/>
    <n v="1"/>
    <n v="0"/>
  </r>
  <r>
    <x v="2"/>
    <x v="1"/>
    <n v="116"/>
    <n v="41"/>
    <n v="14"/>
    <n v="17"/>
    <n v="15"/>
    <n v="21"/>
    <n v="6"/>
    <n v="2"/>
  </r>
  <r>
    <x v="2"/>
    <x v="2"/>
    <n v="185"/>
    <n v="55"/>
    <n v="49"/>
    <n v="18"/>
    <n v="16"/>
    <n v="29"/>
    <n v="18"/>
    <n v="0"/>
  </r>
  <r>
    <x v="2"/>
    <x v="3"/>
    <n v="194"/>
    <n v="68"/>
    <n v="34"/>
    <n v="19"/>
    <n v="11"/>
    <n v="40"/>
    <n v="21"/>
    <n v="1"/>
  </r>
  <r>
    <x v="2"/>
    <x v="4"/>
    <n v="183"/>
    <n v="52"/>
    <n v="37"/>
    <n v="19"/>
    <n v="15"/>
    <n v="44"/>
    <n v="14"/>
    <n v="2"/>
  </r>
  <r>
    <x v="2"/>
    <x v="5"/>
    <n v="144"/>
    <n v="44"/>
    <n v="25"/>
    <n v="13"/>
    <n v="12"/>
    <n v="31"/>
    <n v="17"/>
    <n v="2"/>
  </r>
  <r>
    <x v="2"/>
    <x v="6"/>
    <n v="176"/>
    <n v="53"/>
    <n v="32"/>
    <n v="13"/>
    <n v="16"/>
    <n v="39"/>
    <n v="20"/>
    <n v="3"/>
  </r>
  <r>
    <x v="2"/>
    <x v="7"/>
    <n v="175"/>
    <n v="43"/>
    <n v="20"/>
    <n v="18"/>
    <n v="15"/>
    <n v="59"/>
    <n v="18"/>
    <n v="2"/>
  </r>
  <r>
    <x v="2"/>
    <x v="8"/>
    <n v="161"/>
    <n v="37"/>
    <n v="25"/>
    <n v="22"/>
    <n v="16"/>
    <n v="41"/>
    <n v="19"/>
    <n v="1"/>
  </r>
  <r>
    <x v="2"/>
    <x v="9"/>
    <n v="162"/>
    <n v="42"/>
    <n v="30"/>
    <n v="13"/>
    <n v="18"/>
    <n v="43"/>
    <n v="14"/>
    <n v="2"/>
  </r>
  <r>
    <x v="2"/>
    <x v="10"/>
    <n v="145"/>
    <n v="37"/>
    <n v="20"/>
    <n v="17"/>
    <n v="15"/>
    <n v="37"/>
    <n v="15"/>
    <n v="4"/>
  </r>
  <r>
    <x v="2"/>
    <x v="11"/>
    <n v="117"/>
    <n v="28"/>
    <n v="22"/>
    <n v="13"/>
    <n v="10"/>
    <n v="32"/>
    <n v="11"/>
    <n v="1"/>
  </r>
  <r>
    <x v="2"/>
    <x v="12"/>
    <n v="115"/>
    <n v="21"/>
    <n v="19"/>
    <n v="28"/>
    <n v="6"/>
    <n v="32"/>
    <n v="9"/>
    <n v="0"/>
  </r>
  <r>
    <x v="2"/>
    <x v="13"/>
    <n v="81"/>
    <n v="17"/>
    <n v="17"/>
    <n v="10"/>
    <n v="7"/>
    <n v="21"/>
    <n v="8"/>
    <n v="1"/>
  </r>
  <r>
    <x v="2"/>
    <x v="14"/>
    <n v="94"/>
    <n v="22"/>
    <n v="19"/>
    <n v="9"/>
    <n v="9"/>
    <n v="23"/>
    <n v="10"/>
    <n v="2"/>
  </r>
  <r>
    <x v="2"/>
    <x v="15"/>
    <n v="3"/>
    <n v="1"/>
    <n v="0"/>
    <n v="0"/>
    <n v="0"/>
    <n v="1"/>
    <n v="1"/>
    <n v="0"/>
  </r>
  <r>
    <x v="3"/>
    <x v="0"/>
    <n v="34"/>
    <n v="12"/>
    <n v="5"/>
    <n v="6"/>
    <n v="3"/>
    <n v="6"/>
    <n v="1"/>
    <n v="1"/>
  </r>
  <r>
    <x v="3"/>
    <x v="1"/>
    <n v="94"/>
    <n v="31"/>
    <n v="17"/>
    <n v="14"/>
    <n v="6"/>
    <n v="16"/>
    <n v="10"/>
    <n v="0"/>
  </r>
  <r>
    <x v="3"/>
    <x v="2"/>
    <n v="137"/>
    <n v="57"/>
    <n v="23"/>
    <n v="5"/>
    <n v="12"/>
    <n v="31"/>
    <n v="9"/>
    <n v="0"/>
  </r>
  <r>
    <x v="3"/>
    <x v="3"/>
    <n v="149"/>
    <n v="48"/>
    <n v="26"/>
    <n v="24"/>
    <n v="10"/>
    <n v="30"/>
    <n v="10"/>
    <n v="1"/>
  </r>
  <r>
    <x v="3"/>
    <x v="4"/>
    <n v="192"/>
    <n v="56"/>
    <n v="43"/>
    <n v="14"/>
    <n v="16"/>
    <n v="52"/>
    <n v="10"/>
    <n v="1"/>
  </r>
  <r>
    <x v="3"/>
    <x v="5"/>
    <n v="164"/>
    <n v="59"/>
    <n v="34"/>
    <n v="16"/>
    <n v="9"/>
    <n v="35"/>
    <n v="7"/>
    <n v="4"/>
  </r>
  <r>
    <x v="3"/>
    <x v="6"/>
    <n v="146"/>
    <n v="47"/>
    <n v="25"/>
    <n v="19"/>
    <n v="15"/>
    <n v="30"/>
    <n v="7"/>
    <n v="3"/>
  </r>
  <r>
    <x v="3"/>
    <x v="7"/>
    <n v="145"/>
    <n v="39"/>
    <n v="33"/>
    <n v="10"/>
    <n v="10"/>
    <n v="35"/>
    <n v="17"/>
    <n v="1"/>
  </r>
  <r>
    <x v="3"/>
    <x v="8"/>
    <n v="135"/>
    <n v="45"/>
    <n v="24"/>
    <n v="15"/>
    <n v="7"/>
    <n v="30"/>
    <n v="14"/>
    <n v="0"/>
  </r>
  <r>
    <x v="3"/>
    <x v="9"/>
    <n v="141"/>
    <n v="36"/>
    <n v="20"/>
    <n v="16"/>
    <n v="12"/>
    <n v="39"/>
    <n v="15"/>
    <n v="3"/>
  </r>
  <r>
    <x v="3"/>
    <x v="10"/>
    <n v="117"/>
    <n v="39"/>
    <n v="19"/>
    <n v="14"/>
    <n v="13"/>
    <n v="18"/>
    <n v="12"/>
    <n v="2"/>
  </r>
  <r>
    <x v="3"/>
    <x v="11"/>
    <n v="84"/>
    <n v="29"/>
    <n v="11"/>
    <n v="5"/>
    <n v="13"/>
    <n v="17"/>
    <n v="7"/>
    <n v="2"/>
  </r>
  <r>
    <x v="3"/>
    <x v="12"/>
    <n v="88"/>
    <n v="22"/>
    <n v="16"/>
    <n v="16"/>
    <n v="6"/>
    <n v="17"/>
    <n v="11"/>
    <n v="0"/>
  </r>
  <r>
    <x v="3"/>
    <x v="13"/>
    <n v="81"/>
    <n v="22"/>
    <n v="9"/>
    <n v="10"/>
    <n v="6"/>
    <n v="22"/>
    <n v="10"/>
    <n v="2"/>
  </r>
  <r>
    <x v="3"/>
    <x v="14"/>
    <n v="64"/>
    <n v="14"/>
    <n v="11"/>
    <n v="14"/>
    <n v="5"/>
    <n v="16"/>
    <n v="2"/>
    <n v="2"/>
  </r>
  <r>
    <x v="3"/>
    <x v="15"/>
    <n v="1"/>
    <n v="0"/>
    <n v="0"/>
    <n v="0"/>
    <n v="0"/>
    <n v="0"/>
    <n v="1"/>
    <n v="0"/>
  </r>
  <r>
    <x v="4"/>
    <x v="0"/>
    <n v="10"/>
    <n v="1"/>
    <n v="2"/>
    <n v="2"/>
    <n v="1"/>
    <n v="0"/>
    <n v="3"/>
    <n v="1"/>
  </r>
  <r>
    <x v="4"/>
    <x v="1"/>
    <n v="26"/>
    <n v="12"/>
    <n v="2"/>
    <n v="1"/>
    <n v="2"/>
    <n v="6"/>
    <n v="3"/>
    <n v="0"/>
  </r>
  <r>
    <x v="4"/>
    <x v="2"/>
    <n v="50"/>
    <n v="11"/>
    <n v="10"/>
    <n v="3"/>
    <n v="6"/>
    <n v="17"/>
    <n v="3"/>
    <n v="0"/>
  </r>
  <r>
    <x v="4"/>
    <x v="3"/>
    <n v="71"/>
    <n v="19"/>
    <n v="15"/>
    <n v="5"/>
    <n v="7"/>
    <n v="19"/>
    <n v="5"/>
    <n v="1"/>
  </r>
  <r>
    <x v="4"/>
    <x v="4"/>
    <n v="58"/>
    <n v="15"/>
    <n v="14"/>
    <n v="4"/>
    <n v="5"/>
    <n v="15"/>
    <n v="4"/>
    <n v="1"/>
  </r>
  <r>
    <x v="4"/>
    <x v="5"/>
    <n v="54"/>
    <n v="15"/>
    <n v="9"/>
    <n v="5"/>
    <n v="3"/>
    <n v="17"/>
    <n v="4"/>
    <n v="1"/>
  </r>
  <r>
    <x v="4"/>
    <x v="6"/>
    <n v="55"/>
    <n v="22"/>
    <n v="5"/>
    <n v="5"/>
    <n v="6"/>
    <n v="13"/>
    <n v="3"/>
    <n v="1"/>
  </r>
  <r>
    <x v="4"/>
    <x v="7"/>
    <n v="42"/>
    <n v="12"/>
    <n v="6"/>
    <n v="1"/>
    <n v="5"/>
    <n v="13"/>
    <n v="4"/>
    <n v="1"/>
  </r>
  <r>
    <x v="4"/>
    <x v="8"/>
    <n v="52"/>
    <n v="14"/>
    <n v="7"/>
    <n v="5"/>
    <n v="10"/>
    <n v="8"/>
    <n v="8"/>
    <n v="0"/>
  </r>
  <r>
    <x v="4"/>
    <x v="9"/>
    <n v="44"/>
    <n v="11"/>
    <n v="5"/>
    <n v="5"/>
    <n v="3"/>
    <n v="11"/>
    <n v="8"/>
    <n v="1"/>
  </r>
  <r>
    <x v="4"/>
    <x v="10"/>
    <n v="40"/>
    <n v="9"/>
    <n v="10"/>
    <n v="5"/>
    <n v="2"/>
    <n v="9"/>
    <n v="3"/>
    <n v="2"/>
  </r>
  <r>
    <x v="4"/>
    <x v="11"/>
    <n v="34"/>
    <n v="15"/>
    <n v="2"/>
    <n v="3"/>
    <n v="6"/>
    <n v="6"/>
    <n v="2"/>
    <n v="0"/>
  </r>
  <r>
    <x v="4"/>
    <x v="12"/>
    <n v="36"/>
    <n v="15"/>
    <n v="7"/>
    <n v="5"/>
    <n v="2"/>
    <n v="3"/>
    <n v="3"/>
    <n v="1"/>
  </r>
  <r>
    <x v="4"/>
    <x v="13"/>
    <n v="39"/>
    <n v="13"/>
    <n v="4"/>
    <n v="4"/>
    <n v="3"/>
    <n v="10"/>
    <n v="4"/>
    <n v="1"/>
  </r>
  <r>
    <x v="4"/>
    <x v="14"/>
    <n v="22"/>
    <n v="5"/>
    <n v="0"/>
    <n v="0"/>
    <n v="4"/>
    <n v="10"/>
    <n v="3"/>
    <n v="0"/>
  </r>
  <r>
    <x v="5"/>
    <x v="0"/>
    <n v="20"/>
    <n v="5"/>
    <n v="7"/>
    <n v="3"/>
    <n v="1"/>
    <n v="4"/>
    <n v="0"/>
    <n v="0"/>
  </r>
  <r>
    <x v="5"/>
    <x v="1"/>
    <n v="52"/>
    <n v="21"/>
    <n v="10"/>
    <n v="5"/>
    <n v="2"/>
    <n v="12"/>
    <n v="2"/>
    <n v="0"/>
  </r>
  <r>
    <x v="5"/>
    <x v="2"/>
    <n v="121"/>
    <n v="40"/>
    <n v="20"/>
    <n v="11"/>
    <n v="14"/>
    <n v="32"/>
    <n v="3"/>
    <n v="1"/>
  </r>
  <r>
    <x v="5"/>
    <x v="3"/>
    <n v="163"/>
    <n v="47"/>
    <n v="32"/>
    <n v="10"/>
    <n v="12"/>
    <n v="41"/>
    <n v="19"/>
    <n v="2"/>
  </r>
  <r>
    <x v="5"/>
    <x v="4"/>
    <n v="153"/>
    <n v="44"/>
    <n v="23"/>
    <n v="12"/>
    <n v="27"/>
    <n v="32"/>
    <n v="14"/>
    <n v="1"/>
  </r>
  <r>
    <x v="5"/>
    <x v="5"/>
    <n v="163"/>
    <n v="63"/>
    <n v="19"/>
    <n v="10"/>
    <n v="15"/>
    <n v="38"/>
    <n v="16"/>
    <n v="2"/>
  </r>
  <r>
    <x v="5"/>
    <x v="6"/>
    <n v="149"/>
    <n v="44"/>
    <n v="29"/>
    <n v="16"/>
    <n v="12"/>
    <n v="36"/>
    <n v="10"/>
    <n v="2"/>
  </r>
  <r>
    <x v="5"/>
    <x v="7"/>
    <n v="152"/>
    <n v="42"/>
    <n v="27"/>
    <n v="9"/>
    <n v="11"/>
    <n v="51"/>
    <n v="10"/>
    <n v="2"/>
  </r>
  <r>
    <x v="5"/>
    <x v="8"/>
    <n v="186"/>
    <n v="54"/>
    <n v="21"/>
    <n v="14"/>
    <n v="22"/>
    <n v="46"/>
    <n v="26"/>
    <n v="3"/>
  </r>
  <r>
    <x v="5"/>
    <x v="9"/>
    <n v="156"/>
    <n v="36"/>
    <n v="28"/>
    <n v="26"/>
    <n v="22"/>
    <n v="30"/>
    <n v="14"/>
    <n v="0"/>
  </r>
  <r>
    <x v="5"/>
    <x v="10"/>
    <n v="177"/>
    <n v="41"/>
    <n v="27"/>
    <n v="34"/>
    <n v="13"/>
    <n v="43"/>
    <n v="16"/>
    <n v="3"/>
  </r>
  <r>
    <x v="5"/>
    <x v="11"/>
    <n v="170"/>
    <n v="39"/>
    <n v="28"/>
    <n v="22"/>
    <n v="10"/>
    <n v="55"/>
    <n v="13"/>
    <n v="3"/>
  </r>
  <r>
    <x v="5"/>
    <x v="12"/>
    <n v="166"/>
    <n v="45"/>
    <n v="24"/>
    <n v="25"/>
    <n v="14"/>
    <n v="43"/>
    <n v="8"/>
    <n v="7"/>
  </r>
  <r>
    <x v="5"/>
    <x v="13"/>
    <n v="127"/>
    <n v="36"/>
    <n v="23"/>
    <n v="9"/>
    <n v="19"/>
    <n v="26"/>
    <n v="13"/>
    <n v="1"/>
  </r>
  <r>
    <x v="5"/>
    <x v="14"/>
    <n v="98"/>
    <n v="26"/>
    <n v="19"/>
    <n v="11"/>
    <n v="12"/>
    <n v="22"/>
    <n v="7"/>
    <n v="1"/>
  </r>
  <r>
    <x v="6"/>
    <x v="0"/>
    <n v="37"/>
    <n v="19"/>
    <n v="4"/>
    <n v="0"/>
    <n v="1"/>
    <n v="12"/>
    <n v="1"/>
    <n v="0"/>
  </r>
  <r>
    <x v="6"/>
    <x v="1"/>
    <n v="92"/>
    <n v="33"/>
    <n v="23"/>
    <n v="9"/>
    <n v="4"/>
    <n v="16"/>
    <n v="7"/>
    <n v="0"/>
  </r>
  <r>
    <x v="6"/>
    <x v="2"/>
    <n v="162"/>
    <n v="65"/>
    <n v="27"/>
    <n v="10"/>
    <n v="11"/>
    <n v="38"/>
    <n v="9"/>
    <n v="2"/>
  </r>
  <r>
    <x v="6"/>
    <x v="3"/>
    <n v="180"/>
    <n v="60"/>
    <n v="19"/>
    <n v="18"/>
    <n v="12"/>
    <n v="54"/>
    <n v="14"/>
    <n v="3"/>
  </r>
  <r>
    <x v="6"/>
    <x v="4"/>
    <n v="194"/>
    <n v="70"/>
    <n v="32"/>
    <n v="15"/>
    <n v="12"/>
    <n v="52"/>
    <n v="13"/>
    <n v="0"/>
  </r>
  <r>
    <x v="6"/>
    <x v="5"/>
    <n v="185"/>
    <n v="64"/>
    <n v="37"/>
    <n v="19"/>
    <n v="11"/>
    <n v="38"/>
    <n v="12"/>
    <n v="4"/>
  </r>
  <r>
    <x v="6"/>
    <x v="6"/>
    <n v="169"/>
    <n v="49"/>
    <n v="29"/>
    <n v="18"/>
    <n v="16"/>
    <n v="41"/>
    <n v="15"/>
    <n v="1"/>
  </r>
  <r>
    <x v="6"/>
    <x v="7"/>
    <n v="169"/>
    <n v="56"/>
    <n v="31"/>
    <n v="20"/>
    <n v="11"/>
    <n v="35"/>
    <n v="13"/>
    <n v="3"/>
  </r>
  <r>
    <x v="6"/>
    <x v="8"/>
    <n v="166"/>
    <n v="63"/>
    <n v="18"/>
    <n v="14"/>
    <n v="9"/>
    <n v="38"/>
    <n v="22"/>
    <n v="2"/>
  </r>
  <r>
    <x v="6"/>
    <x v="9"/>
    <n v="200"/>
    <n v="56"/>
    <n v="35"/>
    <n v="37"/>
    <n v="16"/>
    <n v="36"/>
    <n v="19"/>
    <n v="1"/>
  </r>
  <r>
    <x v="6"/>
    <x v="10"/>
    <n v="237"/>
    <n v="69"/>
    <n v="40"/>
    <n v="49"/>
    <n v="17"/>
    <n v="35"/>
    <n v="25"/>
    <n v="2"/>
  </r>
  <r>
    <x v="6"/>
    <x v="11"/>
    <n v="172"/>
    <n v="52"/>
    <n v="34"/>
    <n v="25"/>
    <n v="12"/>
    <n v="35"/>
    <n v="11"/>
    <n v="3"/>
  </r>
  <r>
    <x v="6"/>
    <x v="12"/>
    <n v="130"/>
    <n v="37"/>
    <n v="18"/>
    <n v="25"/>
    <n v="9"/>
    <n v="29"/>
    <n v="10"/>
    <n v="2"/>
  </r>
  <r>
    <x v="6"/>
    <x v="13"/>
    <n v="111"/>
    <n v="37"/>
    <n v="14"/>
    <n v="18"/>
    <n v="15"/>
    <n v="19"/>
    <n v="8"/>
    <n v="0"/>
  </r>
  <r>
    <x v="6"/>
    <x v="14"/>
    <n v="100"/>
    <n v="27"/>
    <n v="15"/>
    <n v="13"/>
    <n v="13"/>
    <n v="28"/>
    <n v="4"/>
    <n v="0"/>
  </r>
  <r>
    <x v="6"/>
    <x v="15"/>
    <n v="2"/>
    <n v="0"/>
    <n v="0"/>
    <n v="1"/>
    <n v="0"/>
    <n v="1"/>
    <n v="0"/>
    <n v="0"/>
  </r>
  <r>
    <x v="7"/>
    <x v="0"/>
    <n v="29"/>
    <n v="11"/>
    <n v="4"/>
    <n v="6"/>
    <n v="0"/>
    <n v="5"/>
    <n v="3"/>
    <n v="0"/>
  </r>
  <r>
    <x v="7"/>
    <x v="1"/>
    <n v="95"/>
    <n v="31"/>
    <n v="17"/>
    <n v="12"/>
    <n v="6"/>
    <n v="25"/>
    <n v="4"/>
    <n v="0"/>
  </r>
  <r>
    <x v="7"/>
    <x v="2"/>
    <n v="144"/>
    <n v="39"/>
    <n v="30"/>
    <n v="17"/>
    <n v="15"/>
    <n v="32"/>
    <n v="8"/>
    <n v="3"/>
  </r>
  <r>
    <x v="7"/>
    <x v="3"/>
    <n v="147"/>
    <n v="39"/>
    <n v="30"/>
    <n v="7"/>
    <n v="13"/>
    <n v="38"/>
    <n v="17"/>
    <n v="3"/>
  </r>
  <r>
    <x v="7"/>
    <x v="4"/>
    <n v="183"/>
    <n v="43"/>
    <n v="52"/>
    <n v="18"/>
    <n v="15"/>
    <n v="34"/>
    <n v="18"/>
    <n v="3"/>
  </r>
  <r>
    <x v="7"/>
    <x v="5"/>
    <n v="161"/>
    <n v="39"/>
    <n v="24"/>
    <n v="20"/>
    <n v="9"/>
    <n v="42"/>
    <n v="20"/>
    <n v="7"/>
  </r>
  <r>
    <x v="7"/>
    <x v="6"/>
    <n v="156"/>
    <n v="41"/>
    <n v="27"/>
    <n v="17"/>
    <n v="10"/>
    <n v="43"/>
    <n v="16"/>
    <n v="2"/>
  </r>
  <r>
    <x v="7"/>
    <x v="7"/>
    <n v="136"/>
    <n v="23"/>
    <n v="34"/>
    <n v="15"/>
    <n v="13"/>
    <n v="35"/>
    <n v="14"/>
    <n v="2"/>
  </r>
  <r>
    <x v="7"/>
    <x v="8"/>
    <n v="121"/>
    <n v="24"/>
    <n v="28"/>
    <n v="17"/>
    <n v="19"/>
    <n v="27"/>
    <n v="6"/>
    <n v="0"/>
  </r>
  <r>
    <x v="7"/>
    <x v="9"/>
    <n v="111"/>
    <n v="23"/>
    <n v="17"/>
    <n v="22"/>
    <n v="9"/>
    <n v="29"/>
    <n v="8"/>
    <n v="3"/>
  </r>
  <r>
    <x v="7"/>
    <x v="10"/>
    <n v="93"/>
    <n v="24"/>
    <n v="18"/>
    <n v="8"/>
    <n v="8"/>
    <n v="22"/>
    <n v="13"/>
    <n v="0"/>
  </r>
  <r>
    <x v="7"/>
    <x v="11"/>
    <n v="90"/>
    <n v="28"/>
    <n v="12"/>
    <n v="12"/>
    <n v="9"/>
    <n v="22"/>
    <n v="7"/>
    <n v="0"/>
  </r>
  <r>
    <x v="7"/>
    <x v="12"/>
    <n v="79"/>
    <n v="14"/>
    <n v="12"/>
    <n v="16"/>
    <n v="7"/>
    <n v="24"/>
    <n v="6"/>
    <n v="0"/>
  </r>
  <r>
    <x v="7"/>
    <x v="13"/>
    <n v="59"/>
    <n v="14"/>
    <n v="7"/>
    <n v="8"/>
    <n v="2"/>
    <n v="22"/>
    <n v="6"/>
    <n v="0"/>
  </r>
  <r>
    <x v="7"/>
    <x v="14"/>
    <n v="51"/>
    <n v="9"/>
    <n v="5"/>
    <n v="7"/>
    <n v="6"/>
    <n v="20"/>
    <n v="4"/>
    <n v="0"/>
  </r>
  <r>
    <x v="8"/>
    <x v="0"/>
    <n v="23"/>
    <n v="6"/>
    <n v="4"/>
    <n v="9"/>
    <n v="0"/>
    <n v="4"/>
    <n v="0"/>
    <n v="0"/>
  </r>
  <r>
    <x v="8"/>
    <x v="1"/>
    <n v="64"/>
    <n v="13"/>
    <n v="15"/>
    <n v="11"/>
    <n v="12"/>
    <n v="8"/>
    <n v="5"/>
    <n v="0"/>
  </r>
  <r>
    <x v="8"/>
    <x v="2"/>
    <n v="120"/>
    <n v="38"/>
    <n v="23"/>
    <n v="22"/>
    <n v="7"/>
    <n v="24"/>
    <n v="3"/>
    <n v="3"/>
  </r>
  <r>
    <x v="8"/>
    <x v="3"/>
    <n v="121"/>
    <n v="28"/>
    <n v="27"/>
    <n v="14"/>
    <n v="12"/>
    <n v="28"/>
    <n v="11"/>
    <n v="1"/>
  </r>
  <r>
    <x v="8"/>
    <x v="4"/>
    <n v="126"/>
    <n v="30"/>
    <n v="21"/>
    <n v="17"/>
    <n v="9"/>
    <n v="27"/>
    <n v="21"/>
    <n v="1"/>
  </r>
  <r>
    <x v="8"/>
    <x v="5"/>
    <n v="108"/>
    <n v="30"/>
    <n v="20"/>
    <n v="18"/>
    <n v="10"/>
    <n v="23"/>
    <n v="7"/>
    <n v="0"/>
  </r>
  <r>
    <x v="8"/>
    <x v="6"/>
    <n v="132"/>
    <n v="24"/>
    <n v="21"/>
    <n v="17"/>
    <n v="15"/>
    <n v="43"/>
    <n v="9"/>
    <n v="3"/>
  </r>
  <r>
    <x v="8"/>
    <x v="7"/>
    <n v="102"/>
    <n v="32"/>
    <n v="12"/>
    <n v="12"/>
    <n v="6"/>
    <n v="21"/>
    <n v="18"/>
    <n v="1"/>
  </r>
  <r>
    <x v="8"/>
    <x v="8"/>
    <n v="133"/>
    <n v="42"/>
    <n v="27"/>
    <n v="8"/>
    <n v="8"/>
    <n v="33"/>
    <n v="12"/>
    <n v="3"/>
  </r>
  <r>
    <x v="8"/>
    <x v="9"/>
    <n v="118"/>
    <n v="28"/>
    <n v="18"/>
    <n v="28"/>
    <n v="8"/>
    <n v="27"/>
    <n v="8"/>
    <n v="1"/>
  </r>
  <r>
    <x v="8"/>
    <x v="10"/>
    <n v="122"/>
    <n v="24"/>
    <n v="24"/>
    <n v="21"/>
    <n v="10"/>
    <n v="32"/>
    <n v="11"/>
    <n v="0"/>
  </r>
  <r>
    <x v="8"/>
    <x v="11"/>
    <n v="157"/>
    <n v="32"/>
    <n v="24"/>
    <n v="26"/>
    <n v="13"/>
    <n v="40"/>
    <n v="19"/>
    <n v="3"/>
  </r>
  <r>
    <x v="8"/>
    <x v="12"/>
    <n v="120"/>
    <n v="32"/>
    <n v="15"/>
    <n v="21"/>
    <n v="6"/>
    <n v="36"/>
    <n v="9"/>
    <n v="1"/>
  </r>
  <r>
    <x v="8"/>
    <x v="13"/>
    <n v="79"/>
    <n v="22"/>
    <n v="12"/>
    <n v="14"/>
    <n v="4"/>
    <n v="20"/>
    <n v="6"/>
    <n v="1"/>
  </r>
  <r>
    <x v="8"/>
    <x v="14"/>
    <n v="85"/>
    <n v="26"/>
    <n v="13"/>
    <n v="19"/>
    <n v="6"/>
    <n v="14"/>
    <n v="7"/>
    <n v="0"/>
  </r>
  <r>
    <x v="9"/>
    <x v="0"/>
    <n v="35"/>
    <n v="9"/>
    <n v="11"/>
    <n v="7"/>
    <n v="5"/>
    <n v="3"/>
    <n v="0"/>
    <n v="0"/>
  </r>
  <r>
    <x v="9"/>
    <x v="1"/>
    <n v="105"/>
    <n v="32"/>
    <n v="12"/>
    <n v="16"/>
    <n v="7"/>
    <n v="30"/>
    <n v="7"/>
    <n v="1"/>
  </r>
  <r>
    <x v="9"/>
    <x v="2"/>
    <n v="158"/>
    <n v="44"/>
    <n v="26"/>
    <n v="26"/>
    <n v="11"/>
    <n v="38"/>
    <n v="11"/>
    <n v="2"/>
  </r>
  <r>
    <x v="9"/>
    <x v="3"/>
    <n v="174"/>
    <n v="55"/>
    <n v="37"/>
    <n v="31"/>
    <n v="5"/>
    <n v="34"/>
    <n v="11"/>
    <n v="1"/>
  </r>
  <r>
    <x v="9"/>
    <x v="4"/>
    <n v="183"/>
    <n v="48"/>
    <n v="29"/>
    <n v="21"/>
    <n v="16"/>
    <n v="53"/>
    <n v="16"/>
    <n v="0"/>
  </r>
  <r>
    <x v="9"/>
    <x v="5"/>
    <n v="164"/>
    <n v="37"/>
    <n v="28"/>
    <n v="33"/>
    <n v="11"/>
    <n v="32"/>
    <n v="20"/>
    <n v="3"/>
  </r>
  <r>
    <x v="9"/>
    <x v="6"/>
    <n v="151"/>
    <n v="33"/>
    <n v="29"/>
    <n v="32"/>
    <n v="11"/>
    <n v="28"/>
    <n v="14"/>
    <n v="4"/>
  </r>
  <r>
    <x v="9"/>
    <x v="7"/>
    <n v="150"/>
    <n v="37"/>
    <n v="21"/>
    <n v="19"/>
    <n v="18"/>
    <n v="44"/>
    <n v="11"/>
    <n v="0"/>
  </r>
  <r>
    <x v="9"/>
    <x v="8"/>
    <n v="129"/>
    <n v="28"/>
    <n v="29"/>
    <n v="18"/>
    <n v="7"/>
    <n v="38"/>
    <n v="7"/>
    <n v="2"/>
  </r>
  <r>
    <x v="9"/>
    <x v="9"/>
    <n v="114"/>
    <n v="29"/>
    <n v="19"/>
    <n v="18"/>
    <n v="5"/>
    <n v="29"/>
    <n v="11"/>
    <n v="3"/>
  </r>
  <r>
    <x v="9"/>
    <x v="10"/>
    <n v="122"/>
    <n v="25"/>
    <n v="15"/>
    <n v="21"/>
    <n v="11"/>
    <n v="33"/>
    <n v="14"/>
    <n v="3"/>
  </r>
  <r>
    <x v="9"/>
    <x v="11"/>
    <n v="112"/>
    <n v="22"/>
    <n v="14"/>
    <n v="23"/>
    <n v="13"/>
    <n v="29"/>
    <n v="8"/>
    <n v="3"/>
  </r>
  <r>
    <x v="9"/>
    <x v="12"/>
    <n v="74"/>
    <n v="12"/>
    <n v="10"/>
    <n v="17"/>
    <n v="3"/>
    <n v="14"/>
    <n v="17"/>
    <n v="1"/>
  </r>
  <r>
    <x v="9"/>
    <x v="13"/>
    <n v="73"/>
    <n v="15"/>
    <n v="17"/>
    <n v="10"/>
    <n v="7"/>
    <n v="19"/>
    <n v="5"/>
    <n v="0"/>
  </r>
  <r>
    <x v="9"/>
    <x v="14"/>
    <n v="50"/>
    <n v="11"/>
    <n v="12"/>
    <n v="10"/>
    <n v="5"/>
    <n v="7"/>
    <n v="5"/>
    <n v="0"/>
  </r>
  <r>
    <x v="10"/>
    <x v="0"/>
    <n v="12"/>
    <n v="5"/>
    <n v="2"/>
    <n v="1"/>
    <n v="1"/>
    <n v="3"/>
    <n v="0"/>
    <n v="0"/>
  </r>
  <r>
    <x v="10"/>
    <x v="1"/>
    <n v="30"/>
    <n v="6"/>
    <n v="1"/>
    <n v="8"/>
    <n v="2"/>
    <n v="12"/>
    <n v="1"/>
    <n v="0"/>
  </r>
  <r>
    <x v="10"/>
    <x v="2"/>
    <n v="46"/>
    <n v="14"/>
    <n v="8"/>
    <n v="5"/>
    <n v="3"/>
    <n v="14"/>
    <n v="2"/>
    <n v="0"/>
  </r>
  <r>
    <x v="10"/>
    <x v="3"/>
    <n v="76"/>
    <n v="17"/>
    <n v="15"/>
    <n v="9"/>
    <n v="7"/>
    <n v="17"/>
    <n v="9"/>
    <n v="2"/>
  </r>
  <r>
    <x v="10"/>
    <x v="4"/>
    <n v="68"/>
    <n v="20"/>
    <n v="9"/>
    <n v="7"/>
    <n v="5"/>
    <n v="25"/>
    <n v="2"/>
    <n v="0"/>
  </r>
  <r>
    <x v="10"/>
    <x v="5"/>
    <n v="52"/>
    <n v="13"/>
    <n v="12"/>
    <n v="2"/>
    <n v="3"/>
    <n v="20"/>
    <n v="2"/>
    <n v="0"/>
  </r>
  <r>
    <x v="10"/>
    <x v="6"/>
    <n v="75"/>
    <n v="10"/>
    <n v="16"/>
    <n v="7"/>
    <n v="3"/>
    <n v="30"/>
    <n v="8"/>
    <n v="1"/>
  </r>
  <r>
    <x v="10"/>
    <x v="7"/>
    <n v="73"/>
    <n v="24"/>
    <n v="15"/>
    <n v="6"/>
    <n v="4"/>
    <n v="13"/>
    <n v="9"/>
    <n v="2"/>
  </r>
  <r>
    <x v="10"/>
    <x v="8"/>
    <n v="57"/>
    <n v="16"/>
    <n v="9"/>
    <n v="5"/>
    <n v="4"/>
    <n v="15"/>
    <n v="7"/>
    <n v="1"/>
  </r>
  <r>
    <x v="10"/>
    <x v="9"/>
    <n v="66"/>
    <n v="23"/>
    <n v="16"/>
    <n v="4"/>
    <n v="2"/>
    <n v="15"/>
    <n v="4"/>
    <n v="2"/>
  </r>
  <r>
    <x v="10"/>
    <x v="10"/>
    <n v="37"/>
    <n v="11"/>
    <n v="6"/>
    <n v="2"/>
    <n v="8"/>
    <n v="8"/>
    <n v="2"/>
    <n v="0"/>
  </r>
  <r>
    <x v="10"/>
    <x v="11"/>
    <n v="60"/>
    <n v="17"/>
    <n v="13"/>
    <n v="6"/>
    <n v="2"/>
    <n v="12"/>
    <n v="8"/>
    <n v="2"/>
  </r>
  <r>
    <x v="10"/>
    <x v="12"/>
    <n v="56"/>
    <n v="15"/>
    <n v="15"/>
    <n v="3"/>
    <n v="3"/>
    <n v="17"/>
    <n v="3"/>
    <n v="0"/>
  </r>
  <r>
    <x v="10"/>
    <x v="13"/>
    <n v="36"/>
    <n v="12"/>
    <n v="6"/>
    <n v="6"/>
    <n v="5"/>
    <n v="4"/>
    <n v="2"/>
    <n v="1"/>
  </r>
  <r>
    <x v="10"/>
    <x v="14"/>
    <n v="33"/>
    <n v="7"/>
    <n v="4"/>
    <n v="2"/>
    <n v="4"/>
    <n v="12"/>
    <n v="4"/>
    <n v="0"/>
  </r>
  <r>
    <x v="10"/>
    <x v="15"/>
    <n v="2"/>
    <n v="0"/>
    <n v="0"/>
    <n v="0"/>
    <n v="0"/>
    <n v="2"/>
    <n v="0"/>
    <n v="0"/>
  </r>
  <r>
    <x v="11"/>
    <x v="0"/>
    <n v="30"/>
    <n v="6"/>
    <n v="2"/>
    <n v="7"/>
    <n v="5"/>
    <n v="9"/>
    <n v="1"/>
    <n v="0"/>
  </r>
  <r>
    <x v="11"/>
    <x v="1"/>
    <n v="73"/>
    <n v="26"/>
    <n v="14"/>
    <n v="7"/>
    <n v="5"/>
    <n v="14"/>
    <n v="7"/>
    <n v="0"/>
  </r>
  <r>
    <x v="11"/>
    <x v="2"/>
    <n v="154"/>
    <n v="47"/>
    <n v="27"/>
    <n v="13"/>
    <n v="7"/>
    <n v="47"/>
    <n v="13"/>
    <n v="0"/>
  </r>
  <r>
    <x v="11"/>
    <x v="3"/>
    <n v="191"/>
    <n v="51"/>
    <n v="36"/>
    <n v="39"/>
    <n v="11"/>
    <n v="41"/>
    <n v="11"/>
    <n v="2"/>
  </r>
  <r>
    <x v="11"/>
    <x v="4"/>
    <n v="200"/>
    <n v="51"/>
    <n v="23"/>
    <n v="21"/>
    <n v="23"/>
    <n v="48"/>
    <n v="28"/>
    <n v="6"/>
  </r>
  <r>
    <x v="11"/>
    <x v="5"/>
    <n v="182"/>
    <n v="53"/>
    <n v="30"/>
    <n v="19"/>
    <n v="18"/>
    <n v="43"/>
    <n v="17"/>
    <n v="2"/>
  </r>
  <r>
    <x v="11"/>
    <x v="6"/>
    <n v="212"/>
    <n v="48"/>
    <n v="36"/>
    <n v="23"/>
    <n v="27"/>
    <n v="60"/>
    <n v="18"/>
    <n v="0"/>
  </r>
  <r>
    <x v="11"/>
    <x v="7"/>
    <n v="183"/>
    <n v="53"/>
    <n v="33"/>
    <n v="22"/>
    <n v="14"/>
    <n v="43"/>
    <n v="18"/>
    <n v="0"/>
  </r>
  <r>
    <x v="11"/>
    <x v="8"/>
    <n v="189"/>
    <n v="47"/>
    <n v="32"/>
    <n v="23"/>
    <n v="21"/>
    <n v="44"/>
    <n v="18"/>
    <n v="4"/>
  </r>
  <r>
    <x v="11"/>
    <x v="9"/>
    <n v="206"/>
    <n v="39"/>
    <n v="35"/>
    <n v="29"/>
    <n v="20"/>
    <n v="61"/>
    <n v="22"/>
    <n v="0"/>
  </r>
  <r>
    <x v="11"/>
    <x v="10"/>
    <n v="181"/>
    <n v="46"/>
    <n v="43"/>
    <n v="25"/>
    <n v="14"/>
    <n v="38"/>
    <n v="13"/>
    <n v="2"/>
  </r>
  <r>
    <x v="11"/>
    <x v="11"/>
    <n v="164"/>
    <n v="36"/>
    <n v="42"/>
    <n v="27"/>
    <n v="11"/>
    <n v="38"/>
    <n v="10"/>
    <n v="0"/>
  </r>
  <r>
    <x v="11"/>
    <x v="12"/>
    <n v="136"/>
    <n v="39"/>
    <n v="19"/>
    <n v="23"/>
    <n v="10"/>
    <n v="26"/>
    <n v="16"/>
    <n v="3"/>
  </r>
  <r>
    <x v="11"/>
    <x v="13"/>
    <n v="127"/>
    <n v="35"/>
    <n v="22"/>
    <n v="15"/>
    <n v="10"/>
    <n v="32"/>
    <n v="13"/>
    <n v="0"/>
  </r>
  <r>
    <x v="11"/>
    <x v="14"/>
    <n v="87"/>
    <n v="26"/>
    <n v="10"/>
    <n v="5"/>
    <n v="12"/>
    <n v="23"/>
    <n v="10"/>
    <n v="1"/>
  </r>
  <r>
    <x v="11"/>
    <x v="15"/>
    <n v="2"/>
    <n v="0"/>
    <n v="0"/>
    <n v="0"/>
    <n v="0"/>
    <n v="1"/>
    <n v="0"/>
    <n v="1"/>
  </r>
  <r>
    <x v="12"/>
    <x v="0"/>
    <n v="37"/>
    <n v="8"/>
    <n v="3"/>
    <n v="6"/>
    <n v="5"/>
    <n v="9"/>
    <n v="6"/>
    <n v="0"/>
  </r>
  <r>
    <x v="12"/>
    <x v="1"/>
    <n v="117"/>
    <n v="33"/>
    <n v="29"/>
    <n v="16"/>
    <n v="8"/>
    <n v="22"/>
    <n v="8"/>
    <n v="1"/>
  </r>
  <r>
    <x v="12"/>
    <x v="2"/>
    <n v="205"/>
    <n v="52"/>
    <n v="29"/>
    <n v="28"/>
    <n v="18"/>
    <n v="56"/>
    <n v="20"/>
    <n v="2"/>
  </r>
  <r>
    <x v="12"/>
    <x v="3"/>
    <n v="280"/>
    <n v="75"/>
    <n v="48"/>
    <n v="22"/>
    <n v="39"/>
    <n v="69"/>
    <n v="24"/>
    <n v="3"/>
  </r>
  <r>
    <x v="12"/>
    <x v="4"/>
    <n v="309"/>
    <n v="67"/>
    <n v="55"/>
    <n v="23"/>
    <n v="38"/>
    <n v="92"/>
    <n v="29"/>
    <n v="5"/>
  </r>
  <r>
    <x v="12"/>
    <x v="5"/>
    <n v="300"/>
    <n v="93"/>
    <n v="47"/>
    <n v="18"/>
    <n v="30"/>
    <n v="73"/>
    <n v="34"/>
    <n v="5"/>
  </r>
  <r>
    <x v="12"/>
    <x v="6"/>
    <n v="243"/>
    <n v="66"/>
    <n v="40"/>
    <n v="20"/>
    <n v="21"/>
    <n v="62"/>
    <n v="30"/>
    <n v="4"/>
  </r>
  <r>
    <x v="12"/>
    <x v="7"/>
    <n v="223"/>
    <n v="60"/>
    <n v="27"/>
    <n v="26"/>
    <n v="18"/>
    <n v="55"/>
    <n v="30"/>
    <n v="7"/>
  </r>
  <r>
    <x v="12"/>
    <x v="8"/>
    <n v="225"/>
    <n v="84"/>
    <n v="27"/>
    <n v="16"/>
    <n v="15"/>
    <n v="53"/>
    <n v="25"/>
    <n v="5"/>
  </r>
  <r>
    <x v="12"/>
    <x v="9"/>
    <n v="198"/>
    <n v="58"/>
    <n v="30"/>
    <n v="19"/>
    <n v="22"/>
    <n v="53"/>
    <n v="16"/>
    <n v="0"/>
  </r>
  <r>
    <x v="12"/>
    <x v="10"/>
    <n v="174"/>
    <n v="54"/>
    <n v="40"/>
    <n v="11"/>
    <n v="15"/>
    <n v="37"/>
    <n v="15"/>
    <n v="2"/>
  </r>
  <r>
    <x v="12"/>
    <x v="11"/>
    <n v="163"/>
    <n v="54"/>
    <n v="18"/>
    <n v="21"/>
    <n v="18"/>
    <n v="34"/>
    <n v="16"/>
    <n v="2"/>
  </r>
  <r>
    <x v="12"/>
    <x v="12"/>
    <n v="139"/>
    <n v="45"/>
    <n v="15"/>
    <n v="18"/>
    <n v="10"/>
    <n v="33"/>
    <n v="16"/>
    <n v="2"/>
  </r>
  <r>
    <x v="12"/>
    <x v="13"/>
    <n v="79"/>
    <n v="20"/>
    <n v="14"/>
    <n v="10"/>
    <n v="5"/>
    <n v="22"/>
    <n v="8"/>
    <n v="0"/>
  </r>
  <r>
    <x v="12"/>
    <x v="14"/>
    <n v="59"/>
    <n v="15"/>
    <n v="7"/>
    <n v="8"/>
    <n v="1"/>
    <n v="19"/>
    <n v="9"/>
    <n v="0"/>
  </r>
  <r>
    <x v="12"/>
    <x v="15"/>
    <n v="4"/>
    <n v="0"/>
    <n v="0"/>
    <n v="0"/>
    <n v="0"/>
    <n v="3"/>
    <n v="1"/>
    <n v="0"/>
  </r>
  <r>
    <x v="13"/>
    <x v="0"/>
    <n v="41"/>
    <n v="12"/>
    <n v="6"/>
    <n v="6"/>
    <n v="2"/>
    <n v="11"/>
    <n v="2"/>
    <n v="2"/>
  </r>
  <r>
    <x v="13"/>
    <x v="1"/>
    <n v="93"/>
    <n v="31"/>
    <n v="10"/>
    <n v="12"/>
    <n v="5"/>
    <n v="26"/>
    <n v="9"/>
    <n v="0"/>
  </r>
  <r>
    <x v="13"/>
    <x v="2"/>
    <n v="187"/>
    <n v="49"/>
    <n v="40"/>
    <n v="21"/>
    <n v="15"/>
    <n v="44"/>
    <n v="14"/>
    <n v="4"/>
  </r>
  <r>
    <x v="13"/>
    <x v="3"/>
    <n v="190"/>
    <n v="53"/>
    <n v="33"/>
    <n v="27"/>
    <n v="18"/>
    <n v="43"/>
    <n v="14"/>
    <n v="2"/>
  </r>
  <r>
    <x v="13"/>
    <x v="4"/>
    <n v="190"/>
    <n v="53"/>
    <n v="33"/>
    <n v="26"/>
    <n v="19"/>
    <n v="46"/>
    <n v="12"/>
    <n v="1"/>
  </r>
  <r>
    <x v="13"/>
    <x v="5"/>
    <n v="174"/>
    <n v="41"/>
    <n v="41"/>
    <n v="18"/>
    <n v="20"/>
    <n v="33"/>
    <n v="21"/>
    <n v="0"/>
  </r>
  <r>
    <x v="13"/>
    <x v="6"/>
    <n v="158"/>
    <n v="35"/>
    <n v="27"/>
    <n v="26"/>
    <n v="15"/>
    <n v="43"/>
    <n v="11"/>
    <n v="1"/>
  </r>
  <r>
    <x v="13"/>
    <x v="7"/>
    <n v="194"/>
    <n v="53"/>
    <n v="33"/>
    <n v="28"/>
    <n v="19"/>
    <n v="46"/>
    <n v="14"/>
    <n v="1"/>
  </r>
  <r>
    <x v="13"/>
    <x v="8"/>
    <n v="210"/>
    <n v="47"/>
    <n v="45"/>
    <n v="25"/>
    <n v="25"/>
    <n v="39"/>
    <n v="25"/>
    <n v="4"/>
  </r>
  <r>
    <x v="13"/>
    <x v="9"/>
    <n v="189"/>
    <n v="53"/>
    <n v="35"/>
    <n v="27"/>
    <n v="11"/>
    <n v="46"/>
    <n v="15"/>
    <n v="2"/>
  </r>
  <r>
    <x v="13"/>
    <x v="10"/>
    <n v="162"/>
    <n v="44"/>
    <n v="25"/>
    <n v="33"/>
    <n v="16"/>
    <n v="31"/>
    <n v="12"/>
    <n v="1"/>
  </r>
  <r>
    <x v="13"/>
    <x v="11"/>
    <n v="153"/>
    <n v="44"/>
    <n v="24"/>
    <n v="18"/>
    <n v="14"/>
    <n v="40"/>
    <n v="12"/>
    <n v="1"/>
  </r>
  <r>
    <x v="13"/>
    <x v="12"/>
    <n v="125"/>
    <n v="27"/>
    <n v="26"/>
    <n v="17"/>
    <n v="8"/>
    <n v="37"/>
    <n v="10"/>
    <n v="0"/>
  </r>
  <r>
    <x v="13"/>
    <x v="13"/>
    <n v="92"/>
    <n v="22"/>
    <n v="15"/>
    <n v="9"/>
    <n v="4"/>
    <n v="29"/>
    <n v="12"/>
    <n v="1"/>
  </r>
  <r>
    <x v="13"/>
    <x v="14"/>
    <n v="69"/>
    <n v="8"/>
    <n v="14"/>
    <n v="12"/>
    <n v="8"/>
    <n v="21"/>
    <n v="5"/>
    <n v="1"/>
  </r>
  <r>
    <x v="13"/>
    <x v="15"/>
    <n v="2"/>
    <n v="1"/>
    <n v="0"/>
    <n v="0"/>
    <n v="0"/>
    <n v="1"/>
    <n v="0"/>
    <n v="0"/>
  </r>
  <r>
    <x v="14"/>
    <x v="0"/>
    <n v="41"/>
    <n v="11"/>
    <n v="8"/>
    <n v="6"/>
    <n v="1"/>
    <n v="10"/>
    <n v="4"/>
    <n v="1"/>
  </r>
  <r>
    <x v="14"/>
    <x v="1"/>
    <n v="125"/>
    <n v="37"/>
    <n v="20"/>
    <n v="11"/>
    <n v="13"/>
    <n v="32"/>
    <n v="11"/>
    <n v="1"/>
  </r>
  <r>
    <x v="14"/>
    <x v="2"/>
    <n v="154"/>
    <n v="40"/>
    <n v="25"/>
    <n v="19"/>
    <n v="10"/>
    <n v="44"/>
    <n v="15"/>
    <n v="1"/>
  </r>
  <r>
    <x v="14"/>
    <x v="3"/>
    <n v="182"/>
    <n v="51"/>
    <n v="29"/>
    <n v="17"/>
    <n v="16"/>
    <n v="53"/>
    <n v="15"/>
    <n v="1"/>
  </r>
  <r>
    <x v="14"/>
    <x v="4"/>
    <n v="181"/>
    <n v="59"/>
    <n v="33"/>
    <n v="25"/>
    <n v="18"/>
    <n v="33"/>
    <n v="10"/>
    <n v="3"/>
  </r>
  <r>
    <x v="14"/>
    <x v="5"/>
    <n v="163"/>
    <n v="29"/>
    <n v="32"/>
    <n v="15"/>
    <n v="19"/>
    <n v="45"/>
    <n v="22"/>
    <n v="1"/>
  </r>
  <r>
    <x v="14"/>
    <x v="6"/>
    <n v="147"/>
    <n v="51"/>
    <n v="21"/>
    <n v="13"/>
    <n v="17"/>
    <n v="30"/>
    <n v="13"/>
    <n v="2"/>
  </r>
  <r>
    <x v="14"/>
    <x v="7"/>
    <n v="164"/>
    <n v="48"/>
    <n v="29"/>
    <n v="23"/>
    <n v="12"/>
    <n v="37"/>
    <n v="14"/>
    <n v="1"/>
  </r>
  <r>
    <x v="14"/>
    <x v="8"/>
    <n v="131"/>
    <n v="36"/>
    <n v="29"/>
    <n v="14"/>
    <n v="7"/>
    <n v="31"/>
    <n v="13"/>
    <n v="1"/>
  </r>
  <r>
    <x v="14"/>
    <x v="9"/>
    <n v="142"/>
    <n v="40"/>
    <n v="23"/>
    <n v="15"/>
    <n v="10"/>
    <n v="40"/>
    <n v="14"/>
    <n v="0"/>
  </r>
  <r>
    <x v="14"/>
    <x v="10"/>
    <n v="125"/>
    <n v="32"/>
    <n v="21"/>
    <n v="22"/>
    <n v="11"/>
    <n v="30"/>
    <n v="6"/>
    <n v="3"/>
  </r>
  <r>
    <x v="14"/>
    <x v="11"/>
    <n v="101"/>
    <n v="36"/>
    <n v="12"/>
    <n v="17"/>
    <n v="4"/>
    <n v="20"/>
    <n v="9"/>
    <n v="3"/>
  </r>
  <r>
    <x v="14"/>
    <x v="12"/>
    <n v="125"/>
    <n v="39"/>
    <n v="23"/>
    <n v="19"/>
    <n v="7"/>
    <n v="30"/>
    <n v="6"/>
    <n v="1"/>
  </r>
  <r>
    <x v="14"/>
    <x v="13"/>
    <n v="92"/>
    <n v="16"/>
    <n v="14"/>
    <n v="16"/>
    <n v="8"/>
    <n v="31"/>
    <n v="4"/>
    <n v="3"/>
  </r>
  <r>
    <x v="14"/>
    <x v="14"/>
    <n v="55"/>
    <n v="15"/>
    <n v="9"/>
    <n v="7"/>
    <n v="3"/>
    <n v="13"/>
    <n v="8"/>
    <n v="0"/>
  </r>
  <r>
    <x v="14"/>
    <x v="15"/>
    <n v="1"/>
    <n v="0"/>
    <n v="0"/>
    <n v="0"/>
    <n v="0"/>
    <n v="1"/>
    <n v="0"/>
    <n v="0"/>
  </r>
  <r>
    <x v="15"/>
    <x v="0"/>
    <n v="17"/>
    <n v="2"/>
    <n v="7"/>
    <n v="4"/>
    <n v="0"/>
    <n v="3"/>
    <n v="1"/>
    <n v="0"/>
  </r>
  <r>
    <x v="15"/>
    <x v="1"/>
    <n v="54"/>
    <n v="13"/>
    <n v="8"/>
    <n v="3"/>
    <n v="7"/>
    <n v="16"/>
    <n v="6"/>
    <n v="1"/>
  </r>
  <r>
    <x v="15"/>
    <x v="2"/>
    <n v="100"/>
    <n v="22"/>
    <n v="20"/>
    <n v="15"/>
    <n v="12"/>
    <n v="23"/>
    <n v="7"/>
    <n v="1"/>
  </r>
  <r>
    <x v="15"/>
    <x v="3"/>
    <n v="115"/>
    <n v="36"/>
    <n v="23"/>
    <n v="12"/>
    <n v="7"/>
    <n v="25"/>
    <n v="9"/>
    <n v="3"/>
  </r>
  <r>
    <x v="15"/>
    <x v="4"/>
    <n v="120"/>
    <n v="29"/>
    <n v="20"/>
    <n v="15"/>
    <n v="18"/>
    <n v="29"/>
    <n v="9"/>
    <n v="0"/>
  </r>
  <r>
    <x v="15"/>
    <x v="5"/>
    <n v="115"/>
    <n v="39"/>
    <n v="18"/>
    <n v="12"/>
    <n v="6"/>
    <n v="34"/>
    <n v="6"/>
    <n v="0"/>
  </r>
  <r>
    <x v="15"/>
    <x v="6"/>
    <n v="97"/>
    <n v="22"/>
    <n v="13"/>
    <n v="13"/>
    <n v="14"/>
    <n v="26"/>
    <n v="8"/>
    <n v="1"/>
  </r>
  <r>
    <x v="15"/>
    <x v="7"/>
    <n v="65"/>
    <n v="16"/>
    <n v="17"/>
    <n v="3"/>
    <n v="8"/>
    <n v="18"/>
    <n v="3"/>
    <n v="0"/>
  </r>
  <r>
    <x v="15"/>
    <x v="8"/>
    <n v="98"/>
    <n v="20"/>
    <n v="14"/>
    <n v="20"/>
    <n v="9"/>
    <n v="28"/>
    <n v="7"/>
    <n v="0"/>
  </r>
  <r>
    <x v="15"/>
    <x v="9"/>
    <n v="88"/>
    <n v="19"/>
    <n v="19"/>
    <n v="4"/>
    <n v="7"/>
    <n v="28"/>
    <n v="10"/>
    <n v="1"/>
  </r>
  <r>
    <x v="15"/>
    <x v="10"/>
    <n v="83"/>
    <n v="29"/>
    <n v="13"/>
    <n v="6"/>
    <n v="11"/>
    <n v="13"/>
    <n v="11"/>
    <n v="0"/>
  </r>
  <r>
    <x v="15"/>
    <x v="11"/>
    <n v="61"/>
    <n v="17"/>
    <n v="5"/>
    <n v="7"/>
    <n v="9"/>
    <n v="15"/>
    <n v="6"/>
    <n v="2"/>
  </r>
  <r>
    <x v="15"/>
    <x v="12"/>
    <n v="44"/>
    <n v="14"/>
    <n v="6"/>
    <n v="4"/>
    <n v="6"/>
    <n v="11"/>
    <n v="3"/>
    <n v="0"/>
  </r>
  <r>
    <x v="15"/>
    <x v="13"/>
    <n v="51"/>
    <n v="10"/>
    <n v="7"/>
    <n v="3"/>
    <n v="7"/>
    <n v="17"/>
    <n v="7"/>
    <n v="0"/>
  </r>
  <r>
    <x v="15"/>
    <x v="14"/>
    <n v="50"/>
    <n v="14"/>
    <n v="7"/>
    <n v="6"/>
    <n v="2"/>
    <n v="10"/>
    <n v="10"/>
    <n v="1"/>
  </r>
  <r>
    <x v="15"/>
    <x v="15"/>
    <n v="3"/>
    <n v="1"/>
    <n v="1"/>
    <n v="0"/>
    <n v="0"/>
    <n v="1"/>
    <n v="0"/>
    <n v="0"/>
  </r>
  <r>
    <x v="16"/>
    <x v="0"/>
    <n v="17"/>
    <n v="4"/>
    <n v="6"/>
    <n v="2"/>
    <n v="1"/>
    <n v="4"/>
    <n v="0"/>
    <n v="0"/>
  </r>
  <r>
    <x v="16"/>
    <x v="1"/>
    <n v="19"/>
    <n v="5"/>
    <n v="2"/>
    <n v="3"/>
    <n v="3"/>
    <n v="5"/>
    <n v="1"/>
    <n v="0"/>
  </r>
  <r>
    <x v="16"/>
    <x v="2"/>
    <n v="42"/>
    <n v="6"/>
    <n v="2"/>
    <n v="9"/>
    <n v="13"/>
    <n v="11"/>
    <n v="0"/>
    <n v="1"/>
  </r>
  <r>
    <x v="16"/>
    <x v="3"/>
    <n v="67"/>
    <n v="16"/>
    <n v="14"/>
    <n v="11"/>
    <n v="4"/>
    <n v="19"/>
    <n v="3"/>
    <n v="0"/>
  </r>
  <r>
    <x v="16"/>
    <x v="4"/>
    <n v="60"/>
    <n v="14"/>
    <n v="7"/>
    <n v="7"/>
    <n v="7"/>
    <n v="19"/>
    <n v="6"/>
    <n v="0"/>
  </r>
  <r>
    <x v="16"/>
    <x v="5"/>
    <n v="67"/>
    <n v="18"/>
    <n v="13"/>
    <n v="10"/>
    <n v="3"/>
    <n v="13"/>
    <n v="9"/>
    <n v="1"/>
  </r>
  <r>
    <x v="16"/>
    <x v="6"/>
    <n v="53"/>
    <n v="15"/>
    <n v="12"/>
    <n v="3"/>
    <n v="3"/>
    <n v="12"/>
    <n v="4"/>
    <n v="4"/>
  </r>
  <r>
    <x v="16"/>
    <x v="7"/>
    <n v="61"/>
    <n v="22"/>
    <n v="9"/>
    <n v="3"/>
    <n v="3"/>
    <n v="15"/>
    <n v="8"/>
    <n v="1"/>
  </r>
  <r>
    <x v="16"/>
    <x v="8"/>
    <n v="41"/>
    <n v="11"/>
    <n v="5"/>
    <n v="4"/>
    <n v="1"/>
    <n v="17"/>
    <n v="3"/>
    <n v="0"/>
  </r>
  <r>
    <x v="16"/>
    <x v="9"/>
    <n v="47"/>
    <n v="13"/>
    <n v="4"/>
    <n v="2"/>
    <n v="2"/>
    <n v="17"/>
    <n v="8"/>
    <n v="1"/>
  </r>
  <r>
    <x v="16"/>
    <x v="10"/>
    <n v="40"/>
    <n v="11"/>
    <n v="9"/>
    <n v="3"/>
    <n v="3"/>
    <n v="12"/>
    <n v="2"/>
    <n v="0"/>
  </r>
  <r>
    <x v="16"/>
    <x v="11"/>
    <n v="31"/>
    <n v="7"/>
    <n v="3"/>
    <n v="2"/>
    <n v="0"/>
    <n v="10"/>
    <n v="8"/>
    <n v="1"/>
  </r>
  <r>
    <x v="16"/>
    <x v="12"/>
    <n v="30"/>
    <n v="7"/>
    <n v="5"/>
    <n v="3"/>
    <n v="3"/>
    <n v="7"/>
    <n v="5"/>
    <n v="0"/>
  </r>
  <r>
    <x v="16"/>
    <x v="13"/>
    <n v="23"/>
    <n v="4"/>
    <n v="4"/>
    <n v="2"/>
    <n v="4"/>
    <n v="8"/>
    <n v="1"/>
    <n v="0"/>
  </r>
  <r>
    <x v="16"/>
    <x v="14"/>
    <n v="23"/>
    <n v="4"/>
    <n v="1"/>
    <n v="4"/>
    <n v="4"/>
    <n v="7"/>
    <n v="3"/>
    <n v="0"/>
  </r>
  <r>
    <x v="17"/>
    <x v="0"/>
    <n v="26"/>
    <n v="8"/>
    <n v="6"/>
    <n v="2"/>
    <n v="1"/>
    <n v="5"/>
    <n v="4"/>
    <n v="0"/>
  </r>
  <r>
    <x v="17"/>
    <x v="1"/>
    <n v="78"/>
    <n v="25"/>
    <n v="10"/>
    <n v="6"/>
    <n v="11"/>
    <n v="18"/>
    <n v="8"/>
    <n v="0"/>
  </r>
  <r>
    <x v="17"/>
    <x v="2"/>
    <n v="130"/>
    <n v="37"/>
    <n v="22"/>
    <n v="14"/>
    <n v="9"/>
    <n v="32"/>
    <n v="14"/>
    <n v="2"/>
  </r>
  <r>
    <x v="17"/>
    <x v="3"/>
    <n v="197"/>
    <n v="52"/>
    <n v="36"/>
    <n v="21"/>
    <n v="28"/>
    <n v="40"/>
    <n v="18"/>
    <n v="2"/>
  </r>
  <r>
    <x v="17"/>
    <x v="4"/>
    <n v="219"/>
    <n v="60"/>
    <n v="46"/>
    <n v="19"/>
    <n v="27"/>
    <n v="53"/>
    <n v="14"/>
    <n v="0"/>
  </r>
  <r>
    <x v="17"/>
    <x v="5"/>
    <n v="176"/>
    <n v="47"/>
    <n v="27"/>
    <n v="21"/>
    <n v="16"/>
    <n v="38"/>
    <n v="25"/>
    <n v="2"/>
  </r>
  <r>
    <x v="17"/>
    <x v="6"/>
    <n v="194"/>
    <n v="60"/>
    <n v="28"/>
    <n v="13"/>
    <n v="16"/>
    <n v="54"/>
    <n v="23"/>
    <n v="0"/>
  </r>
  <r>
    <x v="17"/>
    <x v="7"/>
    <n v="163"/>
    <n v="58"/>
    <n v="22"/>
    <n v="10"/>
    <n v="10"/>
    <n v="41"/>
    <n v="20"/>
    <n v="2"/>
  </r>
  <r>
    <x v="17"/>
    <x v="8"/>
    <n v="168"/>
    <n v="36"/>
    <n v="29"/>
    <n v="18"/>
    <n v="18"/>
    <n v="48"/>
    <n v="19"/>
    <n v="0"/>
  </r>
  <r>
    <x v="17"/>
    <x v="9"/>
    <n v="153"/>
    <n v="33"/>
    <n v="28"/>
    <n v="11"/>
    <n v="20"/>
    <n v="45"/>
    <n v="13"/>
    <n v="3"/>
  </r>
  <r>
    <x v="17"/>
    <x v="10"/>
    <n v="125"/>
    <n v="27"/>
    <n v="18"/>
    <n v="19"/>
    <n v="7"/>
    <n v="37"/>
    <n v="16"/>
    <n v="1"/>
  </r>
  <r>
    <x v="17"/>
    <x v="11"/>
    <n v="127"/>
    <n v="27"/>
    <n v="14"/>
    <n v="6"/>
    <n v="19"/>
    <n v="41"/>
    <n v="18"/>
    <n v="2"/>
  </r>
  <r>
    <x v="17"/>
    <x v="12"/>
    <n v="113"/>
    <n v="38"/>
    <n v="19"/>
    <n v="18"/>
    <n v="8"/>
    <n v="20"/>
    <n v="9"/>
    <n v="1"/>
  </r>
  <r>
    <x v="17"/>
    <x v="13"/>
    <n v="129"/>
    <n v="31"/>
    <n v="19"/>
    <n v="20"/>
    <n v="10"/>
    <n v="34"/>
    <n v="15"/>
    <n v="0"/>
  </r>
  <r>
    <x v="17"/>
    <x v="14"/>
    <n v="63"/>
    <n v="16"/>
    <n v="11"/>
    <n v="6"/>
    <n v="5"/>
    <n v="19"/>
    <n v="6"/>
    <n v="0"/>
  </r>
  <r>
    <x v="17"/>
    <x v="15"/>
    <n v="1"/>
    <n v="0"/>
    <n v="0"/>
    <n v="0"/>
    <n v="1"/>
    <n v="0"/>
    <n v="0"/>
    <n v="0"/>
  </r>
  <r>
    <x v="18"/>
    <x v="0"/>
    <n v="38"/>
    <n v="11"/>
    <n v="6"/>
    <n v="7"/>
    <n v="3"/>
    <n v="10"/>
    <n v="1"/>
    <n v="0"/>
  </r>
  <r>
    <x v="18"/>
    <x v="1"/>
    <n v="94"/>
    <n v="29"/>
    <n v="15"/>
    <n v="17"/>
    <n v="8"/>
    <n v="15"/>
    <n v="8"/>
    <n v="2"/>
  </r>
  <r>
    <x v="18"/>
    <x v="2"/>
    <n v="187"/>
    <n v="57"/>
    <n v="30"/>
    <n v="22"/>
    <n v="15"/>
    <n v="45"/>
    <n v="17"/>
    <n v="1"/>
  </r>
  <r>
    <x v="18"/>
    <x v="3"/>
    <n v="189"/>
    <n v="55"/>
    <n v="39"/>
    <n v="22"/>
    <n v="15"/>
    <n v="39"/>
    <n v="18"/>
    <n v="1"/>
  </r>
  <r>
    <x v="18"/>
    <x v="4"/>
    <n v="223"/>
    <n v="73"/>
    <n v="29"/>
    <n v="23"/>
    <n v="15"/>
    <n v="54"/>
    <n v="25"/>
    <n v="4"/>
  </r>
  <r>
    <x v="18"/>
    <x v="5"/>
    <n v="162"/>
    <n v="39"/>
    <n v="38"/>
    <n v="15"/>
    <n v="15"/>
    <n v="36"/>
    <n v="17"/>
    <n v="2"/>
  </r>
  <r>
    <x v="18"/>
    <x v="6"/>
    <n v="170"/>
    <n v="42"/>
    <n v="27"/>
    <n v="25"/>
    <n v="11"/>
    <n v="44"/>
    <n v="17"/>
    <n v="4"/>
  </r>
  <r>
    <x v="18"/>
    <x v="7"/>
    <n v="195"/>
    <n v="56"/>
    <n v="36"/>
    <n v="25"/>
    <n v="20"/>
    <n v="41"/>
    <n v="14"/>
    <n v="3"/>
  </r>
  <r>
    <x v="18"/>
    <x v="8"/>
    <n v="173"/>
    <n v="53"/>
    <n v="34"/>
    <n v="31"/>
    <n v="11"/>
    <n v="32"/>
    <n v="10"/>
    <n v="2"/>
  </r>
  <r>
    <x v="18"/>
    <x v="9"/>
    <n v="199"/>
    <n v="67"/>
    <n v="28"/>
    <n v="26"/>
    <n v="19"/>
    <n v="40"/>
    <n v="16"/>
    <n v="3"/>
  </r>
  <r>
    <x v="18"/>
    <x v="10"/>
    <n v="242"/>
    <n v="62"/>
    <n v="44"/>
    <n v="35"/>
    <n v="22"/>
    <n v="52"/>
    <n v="24"/>
    <n v="3"/>
  </r>
  <r>
    <x v="18"/>
    <x v="11"/>
    <n v="148"/>
    <n v="28"/>
    <n v="21"/>
    <n v="30"/>
    <n v="19"/>
    <n v="37"/>
    <n v="13"/>
    <n v="0"/>
  </r>
  <r>
    <x v="18"/>
    <x v="12"/>
    <n v="120"/>
    <n v="27"/>
    <n v="23"/>
    <n v="23"/>
    <n v="12"/>
    <n v="23"/>
    <n v="12"/>
    <n v="0"/>
  </r>
  <r>
    <x v="18"/>
    <x v="13"/>
    <n v="128"/>
    <n v="34"/>
    <n v="20"/>
    <n v="18"/>
    <n v="6"/>
    <n v="35"/>
    <n v="15"/>
    <n v="0"/>
  </r>
  <r>
    <x v="18"/>
    <x v="14"/>
    <n v="86"/>
    <n v="21"/>
    <n v="10"/>
    <n v="13"/>
    <n v="10"/>
    <n v="24"/>
    <n v="5"/>
    <n v="3"/>
  </r>
  <r>
    <x v="18"/>
    <x v="15"/>
    <n v="3"/>
    <n v="0"/>
    <n v="0"/>
    <n v="1"/>
    <n v="0"/>
    <n v="2"/>
    <n v="0"/>
    <n v="0"/>
  </r>
  <r>
    <x v="19"/>
    <x v="0"/>
    <n v="48"/>
    <n v="13"/>
    <n v="6"/>
    <n v="5"/>
    <n v="9"/>
    <n v="12"/>
    <n v="2"/>
    <n v="1"/>
  </r>
  <r>
    <x v="19"/>
    <x v="1"/>
    <n v="101"/>
    <n v="26"/>
    <n v="20"/>
    <n v="10"/>
    <n v="11"/>
    <n v="20"/>
    <n v="13"/>
    <n v="1"/>
  </r>
  <r>
    <x v="19"/>
    <x v="2"/>
    <n v="157"/>
    <n v="38"/>
    <n v="34"/>
    <n v="20"/>
    <n v="7"/>
    <n v="47"/>
    <n v="10"/>
    <n v="1"/>
  </r>
  <r>
    <x v="19"/>
    <x v="3"/>
    <n v="183"/>
    <n v="51"/>
    <n v="29"/>
    <n v="28"/>
    <n v="10"/>
    <n v="43"/>
    <n v="18"/>
    <n v="4"/>
  </r>
  <r>
    <x v="19"/>
    <x v="4"/>
    <n v="178"/>
    <n v="48"/>
    <n v="35"/>
    <n v="17"/>
    <n v="13"/>
    <n v="43"/>
    <n v="20"/>
    <n v="2"/>
  </r>
  <r>
    <x v="19"/>
    <x v="5"/>
    <n v="187"/>
    <n v="52"/>
    <n v="31"/>
    <n v="11"/>
    <n v="20"/>
    <n v="39"/>
    <n v="27"/>
    <n v="7"/>
  </r>
  <r>
    <x v="19"/>
    <x v="6"/>
    <n v="150"/>
    <n v="34"/>
    <n v="27"/>
    <n v="21"/>
    <n v="10"/>
    <n v="42"/>
    <n v="15"/>
    <n v="1"/>
  </r>
  <r>
    <x v="19"/>
    <x v="7"/>
    <n v="171"/>
    <n v="43"/>
    <n v="27"/>
    <n v="23"/>
    <n v="16"/>
    <n v="39"/>
    <n v="22"/>
    <n v="1"/>
  </r>
  <r>
    <x v="19"/>
    <x v="8"/>
    <n v="157"/>
    <n v="41"/>
    <n v="31"/>
    <n v="21"/>
    <n v="15"/>
    <n v="37"/>
    <n v="10"/>
    <n v="2"/>
  </r>
  <r>
    <x v="19"/>
    <x v="9"/>
    <n v="166"/>
    <n v="36"/>
    <n v="37"/>
    <n v="22"/>
    <n v="18"/>
    <n v="35"/>
    <n v="15"/>
    <n v="3"/>
  </r>
  <r>
    <x v="19"/>
    <x v="10"/>
    <n v="149"/>
    <n v="26"/>
    <n v="38"/>
    <n v="19"/>
    <n v="14"/>
    <n v="39"/>
    <n v="12"/>
    <n v="1"/>
  </r>
  <r>
    <x v="19"/>
    <x v="11"/>
    <n v="149"/>
    <n v="29"/>
    <n v="26"/>
    <n v="28"/>
    <n v="11"/>
    <n v="39"/>
    <n v="13"/>
    <n v="3"/>
  </r>
  <r>
    <x v="19"/>
    <x v="12"/>
    <n v="137"/>
    <n v="32"/>
    <n v="26"/>
    <n v="16"/>
    <n v="8"/>
    <n v="42"/>
    <n v="11"/>
    <n v="2"/>
  </r>
  <r>
    <x v="19"/>
    <x v="13"/>
    <n v="88"/>
    <n v="18"/>
    <n v="14"/>
    <n v="17"/>
    <n v="7"/>
    <n v="28"/>
    <n v="4"/>
    <n v="0"/>
  </r>
  <r>
    <x v="19"/>
    <x v="14"/>
    <n v="79"/>
    <n v="22"/>
    <n v="10"/>
    <n v="11"/>
    <n v="6"/>
    <n v="20"/>
    <n v="8"/>
    <n v="2"/>
  </r>
  <r>
    <x v="19"/>
    <x v="15"/>
    <n v="1"/>
    <n v="0"/>
    <n v="0"/>
    <n v="0"/>
    <n v="1"/>
    <n v="0"/>
    <n v="0"/>
    <n v="0"/>
  </r>
  <r>
    <x v="20"/>
    <x v="0"/>
    <n v="34"/>
    <n v="11"/>
    <n v="4"/>
    <n v="4"/>
    <n v="2"/>
    <n v="12"/>
    <n v="1"/>
    <n v="0"/>
  </r>
  <r>
    <x v="20"/>
    <x v="1"/>
    <n v="79"/>
    <n v="24"/>
    <n v="16"/>
    <n v="9"/>
    <n v="5"/>
    <n v="18"/>
    <n v="6"/>
    <n v="1"/>
  </r>
  <r>
    <x v="20"/>
    <x v="2"/>
    <n v="164"/>
    <n v="49"/>
    <n v="37"/>
    <n v="15"/>
    <n v="14"/>
    <n v="37"/>
    <n v="11"/>
    <n v="1"/>
  </r>
  <r>
    <x v="20"/>
    <x v="3"/>
    <n v="154"/>
    <n v="44"/>
    <n v="24"/>
    <n v="20"/>
    <n v="10"/>
    <n v="39"/>
    <n v="15"/>
    <n v="2"/>
  </r>
  <r>
    <x v="20"/>
    <x v="4"/>
    <n v="188"/>
    <n v="53"/>
    <n v="37"/>
    <n v="26"/>
    <n v="18"/>
    <n v="40"/>
    <n v="12"/>
    <n v="2"/>
  </r>
  <r>
    <x v="20"/>
    <x v="5"/>
    <n v="183"/>
    <n v="56"/>
    <n v="38"/>
    <n v="20"/>
    <n v="18"/>
    <n v="33"/>
    <n v="17"/>
    <n v="1"/>
  </r>
  <r>
    <x v="20"/>
    <x v="6"/>
    <n v="153"/>
    <n v="43"/>
    <n v="23"/>
    <n v="25"/>
    <n v="18"/>
    <n v="35"/>
    <n v="7"/>
    <n v="2"/>
  </r>
  <r>
    <x v="20"/>
    <x v="7"/>
    <n v="156"/>
    <n v="48"/>
    <n v="32"/>
    <n v="12"/>
    <n v="11"/>
    <n v="40"/>
    <n v="11"/>
    <n v="2"/>
  </r>
  <r>
    <x v="20"/>
    <x v="8"/>
    <n v="141"/>
    <n v="42"/>
    <n v="26"/>
    <n v="13"/>
    <n v="15"/>
    <n v="34"/>
    <n v="10"/>
    <n v="1"/>
  </r>
  <r>
    <x v="20"/>
    <x v="9"/>
    <n v="142"/>
    <n v="27"/>
    <n v="29"/>
    <n v="14"/>
    <n v="20"/>
    <n v="34"/>
    <n v="16"/>
    <n v="2"/>
  </r>
  <r>
    <x v="20"/>
    <x v="10"/>
    <n v="145"/>
    <n v="35"/>
    <n v="31"/>
    <n v="26"/>
    <n v="6"/>
    <n v="38"/>
    <n v="9"/>
    <n v="0"/>
  </r>
  <r>
    <x v="20"/>
    <x v="11"/>
    <n v="123"/>
    <n v="32"/>
    <n v="23"/>
    <n v="11"/>
    <n v="18"/>
    <n v="32"/>
    <n v="7"/>
    <n v="0"/>
  </r>
  <r>
    <x v="20"/>
    <x v="12"/>
    <n v="75"/>
    <n v="15"/>
    <n v="15"/>
    <n v="16"/>
    <n v="5"/>
    <n v="17"/>
    <n v="6"/>
    <n v="1"/>
  </r>
  <r>
    <x v="20"/>
    <x v="13"/>
    <n v="93"/>
    <n v="21"/>
    <n v="21"/>
    <n v="13"/>
    <n v="4"/>
    <n v="29"/>
    <n v="4"/>
    <n v="1"/>
  </r>
  <r>
    <x v="20"/>
    <x v="14"/>
    <n v="75"/>
    <n v="18"/>
    <n v="14"/>
    <n v="5"/>
    <n v="7"/>
    <n v="20"/>
    <n v="10"/>
    <n v="1"/>
  </r>
  <r>
    <x v="20"/>
    <x v="15"/>
    <n v="27"/>
    <n v="11"/>
    <n v="3"/>
    <n v="3"/>
    <n v="4"/>
    <n v="5"/>
    <n v="1"/>
    <n v="0"/>
  </r>
  <r>
    <x v="20"/>
    <x v="16"/>
    <n v="38"/>
    <n v="13"/>
    <n v="1"/>
    <n v="2"/>
    <n v="3"/>
    <n v="14"/>
    <n v="5"/>
    <n v="0"/>
  </r>
  <r>
    <x v="21"/>
    <x v="17"/>
    <n v="19"/>
    <n v="8"/>
    <n v="1"/>
    <n v="2"/>
    <n v="1"/>
    <n v="5"/>
    <n v="1"/>
    <n v="1"/>
  </r>
  <r>
    <x v="21"/>
    <x v="18"/>
    <n v="6"/>
    <n v="2"/>
    <n v="0"/>
    <n v="0"/>
    <n v="1"/>
    <n v="3"/>
    <n v="0"/>
    <n v="0"/>
  </r>
  <r>
    <x v="21"/>
    <x v="19"/>
    <n v="4"/>
    <n v="1"/>
    <n v="0"/>
    <n v="0"/>
    <n v="1"/>
    <n v="1"/>
    <n v="1"/>
    <n v="0"/>
  </r>
  <r>
    <x v="21"/>
    <x v="20"/>
    <n v="7"/>
    <n v="2"/>
    <n v="1"/>
    <n v="1"/>
    <n v="1"/>
    <n v="2"/>
    <n v="0"/>
    <n v="0"/>
  </r>
  <r>
    <x v="21"/>
    <x v="21"/>
    <n v="2"/>
    <n v="1"/>
    <n v="1"/>
    <n v="0"/>
    <n v="0"/>
    <n v="0"/>
    <n v="0"/>
    <n v="0"/>
  </r>
  <r>
    <x v="21"/>
    <x v="22"/>
    <n v="3"/>
    <n v="2"/>
    <n v="0"/>
    <n v="0"/>
    <n v="0"/>
    <n v="1"/>
    <n v="0"/>
    <n v="0"/>
  </r>
  <r>
    <x v="21"/>
    <x v="23"/>
    <n v="10"/>
    <n v="3"/>
    <n v="0"/>
    <n v="0"/>
    <n v="1"/>
    <n v="5"/>
    <n v="1"/>
    <n v="0"/>
  </r>
  <r>
    <x v="21"/>
    <x v="0"/>
    <n v="40"/>
    <n v="12"/>
    <n v="12"/>
    <n v="3"/>
    <n v="3"/>
    <n v="8"/>
    <n v="2"/>
    <n v="0"/>
  </r>
  <r>
    <x v="21"/>
    <x v="1"/>
    <n v="83"/>
    <n v="24"/>
    <n v="18"/>
    <n v="6"/>
    <n v="2"/>
    <n v="21"/>
    <n v="12"/>
    <n v="0"/>
  </r>
  <r>
    <x v="21"/>
    <x v="2"/>
    <n v="148"/>
    <n v="41"/>
    <n v="28"/>
    <n v="14"/>
    <n v="15"/>
    <n v="32"/>
    <n v="14"/>
    <n v="4"/>
  </r>
  <r>
    <x v="21"/>
    <x v="3"/>
    <n v="161"/>
    <n v="46"/>
    <n v="37"/>
    <n v="21"/>
    <n v="12"/>
    <n v="25"/>
    <n v="19"/>
    <n v="1"/>
  </r>
  <r>
    <x v="21"/>
    <x v="4"/>
    <n v="173"/>
    <n v="49"/>
    <n v="23"/>
    <n v="16"/>
    <n v="13"/>
    <n v="44"/>
    <n v="25"/>
    <n v="3"/>
  </r>
  <r>
    <x v="21"/>
    <x v="5"/>
    <n v="160"/>
    <n v="44"/>
    <n v="34"/>
    <n v="14"/>
    <n v="18"/>
    <n v="31"/>
    <n v="15"/>
    <n v="4"/>
  </r>
  <r>
    <x v="21"/>
    <x v="6"/>
    <n v="161"/>
    <n v="38"/>
    <n v="30"/>
    <n v="11"/>
    <n v="12"/>
    <n v="51"/>
    <n v="19"/>
    <n v="0"/>
  </r>
  <r>
    <x v="21"/>
    <x v="7"/>
    <n v="138"/>
    <n v="38"/>
    <n v="26"/>
    <n v="19"/>
    <n v="11"/>
    <n v="33"/>
    <n v="11"/>
    <n v="0"/>
  </r>
  <r>
    <x v="21"/>
    <x v="8"/>
    <n v="159"/>
    <n v="44"/>
    <n v="21"/>
    <n v="14"/>
    <n v="18"/>
    <n v="44"/>
    <n v="17"/>
    <n v="1"/>
  </r>
  <r>
    <x v="21"/>
    <x v="9"/>
    <n v="136"/>
    <n v="36"/>
    <n v="25"/>
    <n v="12"/>
    <n v="10"/>
    <n v="36"/>
    <n v="16"/>
    <n v="1"/>
  </r>
  <r>
    <x v="21"/>
    <x v="10"/>
    <n v="156"/>
    <n v="48"/>
    <n v="22"/>
    <n v="9"/>
    <n v="11"/>
    <n v="51"/>
    <n v="13"/>
    <n v="2"/>
  </r>
  <r>
    <x v="21"/>
    <x v="11"/>
    <n v="103"/>
    <n v="34"/>
    <n v="17"/>
    <n v="11"/>
    <n v="7"/>
    <n v="21"/>
    <n v="12"/>
    <n v="1"/>
  </r>
  <r>
    <x v="21"/>
    <x v="12"/>
    <n v="88"/>
    <n v="34"/>
    <n v="11"/>
    <n v="10"/>
    <n v="9"/>
    <n v="18"/>
    <n v="5"/>
    <n v="1"/>
  </r>
  <r>
    <x v="21"/>
    <x v="13"/>
    <n v="72"/>
    <n v="24"/>
    <n v="9"/>
    <n v="5"/>
    <n v="3"/>
    <n v="24"/>
    <n v="7"/>
    <n v="0"/>
  </r>
  <r>
    <x v="21"/>
    <x v="14"/>
    <n v="69"/>
    <n v="22"/>
    <n v="10"/>
    <n v="8"/>
    <n v="6"/>
    <n v="17"/>
    <n v="4"/>
    <n v="2"/>
  </r>
  <r>
    <x v="21"/>
    <x v="15"/>
    <n v="35"/>
    <n v="12"/>
    <n v="5"/>
    <n v="3"/>
    <n v="2"/>
    <n v="8"/>
    <n v="5"/>
    <n v="0"/>
  </r>
  <r>
    <x v="21"/>
    <x v="16"/>
    <n v="23"/>
    <n v="12"/>
    <n v="1"/>
    <n v="0"/>
    <n v="2"/>
    <n v="5"/>
    <n v="3"/>
    <n v="0"/>
  </r>
  <r>
    <x v="22"/>
    <x v="17"/>
    <n v="20"/>
    <n v="4"/>
    <n v="4"/>
    <n v="1"/>
    <n v="2"/>
    <n v="5"/>
    <n v="4"/>
    <n v="0"/>
  </r>
  <r>
    <x v="22"/>
    <x v="18"/>
    <n v="7"/>
    <n v="1"/>
    <n v="2"/>
    <n v="0"/>
    <n v="2"/>
    <n v="1"/>
    <n v="1"/>
    <n v="0"/>
  </r>
  <r>
    <x v="22"/>
    <x v="19"/>
    <n v="8"/>
    <n v="1"/>
    <n v="2"/>
    <n v="0"/>
    <n v="1"/>
    <n v="1"/>
    <n v="2"/>
    <n v="1"/>
  </r>
  <r>
    <x v="22"/>
    <x v="20"/>
    <n v="4"/>
    <n v="1"/>
    <n v="0"/>
    <n v="1"/>
    <n v="0"/>
    <n v="1"/>
    <n v="1"/>
    <n v="0"/>
  </r>
  <r>
    <x v="22"/>
    <x v="22"/>
    <n v="3"/>
    <n v="0"/>
    <n v="0"/>
    <n v="0"/>
    <n v="0"/>
    <n v="1"/>
    <n v="2"/>
    <n v="0"/>
  </r>
  <r>
    <x v="22"/>
    <x v="23"/>
    <n v="5"/>
    <n v="1"/>
    <n v="2"/>
    <n v="0"/>
    <n v="0"/>
    <n v="2"/>
    <n v="0"/>
    <n v="0"/>
  </r>
  <r>
    <x v="22"/>
    <x v="0"/>
    <n v="12"/>
    <n v="4"/>
    <n v="1"/>
    <n v="3"/>
    <n v="2"/>
    <n v="1"/>
    <n v="1"/>
    <n v="0"/>
  </r>
  <r>
    <x v="22"/>
    <x v="1"/>
    <n v="28"/>
    <n v="8"/>
    <n v="5"/>
    <n v="2"/>
    <n v="2"/>
    <n v="9"/>
    <n v="2"/>
    <n v="0"/>
  </r>
  <r>
    <x v="22"/>
    <x v="2"/>
    <n v="64"/>
    <n v="21"/>
    <n v="10"/>
    <n v="9"/>
    <n v="3"/>
    <n v="14"/>
    <n v="7"/>
    <n v="0"/>
  </r>
  <r>
    <x v="22"/>
    <x v="3"/>
    <n v="57"/>
    <n v="16"/>
    <n v="12"/>
    <n v="3"/>
    <n v="4"/>
    <n v="19"/>
    <n v="2"/>
    <n v="1"/>
  </r>
  <r>
    <x v="22"/>
    <x v="4"/>
    <n v="73"/>
    <n v="19"/>
    <n v="12"/>
    <n v="7"/>
    <n v="7"/>
    <n v="25"/>
    <n v="3"/>
    <n v="0"/>
  </r>
  <r>
    <x v="22"/>
    <x v="5"/>
    <n v="86"/>
    <n v="25"/>
    <n v="10"/>
    <n v="15"/>
    <n v="8"/>
    <n v="20"/>
    <n v="8"/>
    <n v="0"/>
  </r>
  <r>
    <x v="22"/>
    <x v="6"/>
    <n v="59"/>
    <n v="26"/>
    <n v="6"/>
    <n v="6"/>
    <n v="8"/>
    <n v="10"/>
    <n v="3"/>
    <n v="0"/>
  </r>
  <r>
    <x v="22"/>
    <x v="7"/>
    <n v="62"/>
    <n v="18"/>
    <n v="8"/>
    <n v="4"/>
    <n v="6"/>
    <n v="21"/>
    <n v="4"/>
    <n v="1"/>
  </r>
  <r>
    <x v="22"/>
    <x v="8"/>
    <n v="44"/>
    <n v="15"/>
    <n v="8"/>
    <n v="0"/>
    <n v="5"/>
    <n v="13"/>
    <n v="3"/>
    <n v="0"/>
  </r>
  <r>
    <x v="22"/>
    <x v="9"/>
    <n v="52"/>
    <n v="12"/>
    <n v="7"/>
    <n v="5"/>
    <n v="7"/>
    <n v="17"/>
    <n v="4"/>
    <n v="0"/>
  </r>
  <r>
    <x v="22"/>
    <x v="10"/>
    <n v="48"/>
    <n v="10"/>
    <n v="7"/>
    <n v="1"/>
    <n v="4"/>
    <n v="17"/>
    <n v="8"/>
    <n v="1"/>
  </r>
  <r>
    <x v="22"/>
    <x v="11"/>
    <n v="44"/>
    <n v="14"/>
    <n v="8"/>
    <n v="2"/>
    <n v="2"/>
    <n v="12"/>
    <n v="6"/>
    <n v="0"/>
  </r>
  <r>
    <x v="22"/>
    <x v="12"/>
    <n v="41"/>
    <n v="14"/>
    <n v="6"/>
    <n v="0"/>
    <n v="2"/>
    <n v="13"/>
    <n v="6"/>
    <n v="0"/>
  </r>
  <r>
    <x v="22"/>
    <x v="13"/>
    <n v="31"/>
    <n v="8"/>
    <n v="5"/>
    <n v="4"/>
    <n v="1"/>
    <n v="6"/>
    <n v="7"/>
    <n v="0"/>
  </r>
  <r>
    <x v="22"/>
    <x v="14"/>
    <n v="37"/>
    <n v="15"/>
    <n v="2"/>
    <n v="1"/>
    <n v="4"/>
    <n v="12"/>
    <n v="3"/>
    <n v="0"/>
  </r>
  <r>
    <x v="22"/>
    <x v="15"/>
    <n v="23"/>
    <n v="10"/>
    <n v="0"/>
    <n v="0"/>
    <n v="1"/>
    <n v="11"/>
    <n v="1"/>
    <n v="0"/>
  </r>
  <r>
    <x v="22"/>
    <x v="16"/>
    <n v="16"/>
    <n v="7"/>
    <n v="0"/>
    <n v="3"/>
    <n v="2"/>
    <n v="3"/>
    <n v="1"/>
    <n v="0"/>
  </r>
  <r>
    <x v="23"/>
    <x v="17"/>
    <n v="11"/>
    <n v="2"/>
    <n v="1"/>
    <n v="2"/>
    <n v="1"/>
    <n v="5"/>
    <n v="0"/>
    <n v="0"/>
  </r>
  <r>
    <x v="23"/>
    <x v="18"/>
    <n v="9"/>
    <n v="2"/>
    <n v="1"/>
    <n v="1"/>
    <n v="1"/>
    <n v="3"/>
    <n v="1"/>
    <n v="0"/>
  </r>
  <r>
    <x v="23"/>
    <x v="19"/>
    <n v="1"/>
    <n v="1"/>
    <n v="0"/>
    <n v="0"/>
    <n v="0"/>
    <n v="0"/>
    <n v="0"/>
    <n v="0"/>
  </r>
  <r>
    <x v="23"/>
    <x v="20"/>
    <n v="6"/>
    <n v="6"/>
    <n v="0"/>
    <n v="0"/>
    <n v="0"/>
    <n v="0"/>
    <n v="0"/>
    <n v="0"/>
  </r>
  <r>
    <x v="23"/>
    <x v="21"/>
    <n v="1"/>
    <n v="1"/>
    <n v="0"/>
    <n v="0"/>
    <n v="0"/>
    <n v="0"/>
    <n v="0"/>
    <n v="0"/>
  </r>
  <r>
    <x v="23"/>
    <x v="22"/>
    <n v="1"/>
    <n v="0"/>
    <n v="0"/>
    <n v="0"/>
    <n v="0"/>
    <n v="0"/>
    <n v="1"/>
    <n v="0"/>
  </r>
  <r>
    <x v="24"/>
    <x v="0"/>
    <n v="32"/>
    <n v="12"/>
    <n v="4"/>
    <n v="3"/>
    <n v="2"/>
    <n v="8"/>
    <n v="3"/>
    <n v="0"/>
  </r>
  <r>
    <x v="24"/>
    <x v="1"/>
    <n v="90"/>
    <n v="41"/>
    <n v="9"/>
    <n v="7"/>
    <n v="7"/>
    <n v="21"/>
    <n v="4"/>
    <n v="1"/>
  </r>
  <r>
    <x v="24"/>
    <x v="2"/>
    <n v="164"/>
    <n v="44"/>
    <n v="25"/>
    <n v="15"/>
    <n v="16"/>
    <n v="48"/>
    <n v="15"/>
    <n v="1"/>
  </r>
  <r>
    <x v="24"/>
    <x v="3"/>
    <n v="179"/>
    <n v="62"/>
    <n v="30"/>
    <n v="21"/>
    <n v="11"/>
    <n v="35"/>
    <n v="19"/>
    <n v="1"/>
  </r>
  <r>
    <x v="24"/>
    <x v="4"/>
    <n v="201"/>
    <n v="70"/>
    <n v="29"/>
    <n v="18"/>
    <n v="26"/>
    <n v="39"/>
    <n v="17"/>
    <n v="2"/>
  </r>
  <r>
    <x v="24"/>
    <x v="5"/>
    <n v="197"/>
    <n v="55"/>
    <n v="29"/>
    <n v="17"/>
    <n v="17"/>
    <n v="62"/>
    <n v="16"/>
    <n v="1"/>
  </r>
  <r>
    <x v="24"/>
    <x v="6"/>
    <n v="178"/>
    <n v="48"/>
    <n v="27"/>
    <n v="19"/>
    <n v="20"/>
    <n v="47"/>
    <n v="14"/>
    <n v="3"/>
  </r>
  <r>
    <x v="24"/>
    <x v="7"/>
    <n v="188"/>
    <n v="56"/>
    <n v="36"/>
    <n v="16"/>
    <n v="12"/>
    <n v="44"/>
    <n v="20"/>
    <n v="4"/>
  </r>
  <r>
    <x v="24"/>
    <x v="8"/>
    <n v="165"/>
    <n v="46"/>
    <n v="30"/>
    <n v="12"/>
    <n v="17"/>
    <n v="42"/>
    <n v="18"/>
    <n v="0"/>
  </r>
  <r>
    <x v="24"/>
    <x v="9"/>
    <n v="170"/>
    <n v="40"/>
    <n v="32"/>
    <n v="14"/>
    <n v="17"/>
    <n v="48"/>
    <n v="16"/>
    <n v="3"/>
  </r>
  <r>
    <x v="24"/>
    <x v="10"/>
    <n v="180"/>
    <n v="42"/>
    <n v="29"/>
    <n v="23"/>
    <n v="20"/>
    <n v="47"/>
    <n v="18"/>
    <n v="1"/>
  </r>
  <r>
    <x v="24"/>
    <x v="11"/>
    <n v="131"/>
    <n v="40"/>
    <n v="20"/>
    <n v="10"/>
    <n v="14"/>
    <n v="38"/>
    <n v="8"/>
    <n v="1"/>
  </r>
  <r>
    <x v="24"/>
    <x v="12"/>
    <n v="127"/>
    <n v="38"/>
    <n v="12"/>
    <n v="16"/>
    <n v="14"/>
    <n v="29"/>
    <n v="16"/>
    <n v="2"/>
  </r>
  <r>
    <x v="24"/>
    <x v="13"/>
    <n v="102"/>
    <n v="31"/>
    <n v="20"/>
    <n v="14"/>
    <n v="6"/>
    <n v="23"/>
    <n v="8"/>
    <n v="0"/>
  </r>
  <r>
    <x v="24"/>
    <x v="14"/>
    <n v="74"/>
    <n v="13"/>
    <n v="14"/>
    <n v="8"/>
    <n v="7"/>
    <n v="24"/>
    <n v="8"/>
    <n v="0"/>
  </r>
  <r>
    <x v="25"/>
    <x v="24"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92">
  <r>
    <x v="0"/>
    <x v="0"/>
    <n v="4"/>
    <n v="3"/>
    <n v="0"/>
    <n v="0"/>
    <n v="1"/>
    <n v="0"/>
    <n v="0"/>
    <n v="0"/>
    <n v="0"/>
  </r>
  <r>
    <x v="0"/>
    <x v="1"/>
    <n v="2"/>
    <n v="0"/>
    <n v="1"/>
    <n v="0"/>
    <n v="0"/>
    <n v="1"/>
    <n v="0"/>
    <n v="0"/>
    <n v="0"/>
  </r>
  <r>
    <x v="0"/>
    <x v="2"/>
    <n v="2"/>
    <n v="1"/>
    <n v="0"/>
    <n v="0"/>
    <n v="0"/>
    <n v="1"/>
    <n v="0"/>
    <n v="0"/>
    <n v="0"/>
  </r>
  <r>
    <x v="0"/>
    <x v="3"/>
    <n v="2"/>
    <n v="0"/>
    <n v="1"/>
    <n v="0"/>
    <n v="0"/>
    <n v="0"/>
    <n v="1"/>
    <n v="0"/>
    <n v="0"/>
  </r>
  <r>
    <x v="0"/>
    <x v="4"/>
    <n v="3"/>
    <n v="1"/>
    <n v="0"/>
    <n v="0"/>
    <n v="0"/>
    <n v="0"/>
    <n v="1"/>
    <n v="0"/>
    <n v="1"/>
  </r>
  <r>
    <x v="0"/>
    <x v="5"/>
    <n v="3"/>
    <n v="0"/>
    <n v="0"/>
    <n v="1"/>
    <n v="0"/>
    <n v="1"/>
    <n v="1"/>
    <n v="0"/>
    <n v="0"/>
  </r>
  <r>
    <x v="0"/>
    <x v="6"/>
    <n v="3"/>
    <n v="0"/>
    <n v="1"/>
    <n v="0"/>
    <n v="0"/>
    <n v="2"/>
    <n v="0"/>
    <n v="0"/>
    <n v="0"/>
  </r>
  <r>
    <x v="0"/>
    <x v="7"/>
    <n v="4"/>
    <n v="0"/>
    <n v="1"/>
    <n v="0"/>
    <n v="0"/>
    <n v="1"/>
    <n v="2"/>
    <n v="0"/>
    <n v="0"/>
  </r>
  <r>
    <x v="0"/>
    <x v="8"/>
    <n v="3"/>
    <n v="0"/>
    <n v="0"/>
    <n v="1"/>
    <n v="1"/>
    <n v="1"/>
    <n v="0"/>
    <n v="0"/>
    <n v="0"/>
  </r>
  <r>
    <x v="0"/>
    <x v="9"/>
    <n v="4"/>
    <n v="1"/>
    <n v="1"/>
    <n v="0"/>
    <n v="0"/>
    <n v="0"/>
    <n v="1"/>
    <n v="0"/>
    <n v="1"/>
  </r>
  <r>
    <x v="0"/>
    <x v="10"/>
    <n v="4"/>
    <n v="1"/>
    <n v="0"/>
    <n v="0"/>
    <n v="1"/>
    <n v="0"/>
    <n v="2"/>
    <n v="0"/>
    <n v="0"/>
  </r>
  <r>
    <x v="0"/>
    <x v="11"/>
    <n v="3"/>
    <n v="3"/>
    <n v="0"/>
    <n v="0"/>
    <n v="0"/>
    <n v="0"/>
    <n v="0"/>
    <n v="0"/>
    <n v="0"/>
  </r>
  <r>
    <x v="0"/>
    <x v="12"/>
    <n v="6"/>
    <n v="0"/>
    <n v="1"/>
    <n v="0"/>
    <n v="1"/>
    <n v="0"/>
    <n v="2"/>
    <n v="1"/>
    <n v="1"/>
  </r>
  <r>
    <x v="0"/>
    <x v="13"/>
    <n v="7"/>
    <n v="3"/>
    <n v="1"/>
    <n v="0"/>
    <n v="1"/>
    <n v="1"/>
    <n v="1"/>
    <n v="0"/>
    <n v="0"/>
  </r>
  <r>
    <x v="0"/>
    <x v="14"/>
    <n v="3"/>
    <n v="0"/>
    <n v="1"/>
    <n v="0"/>
    <n v="0"/>
    <n v="1"/>
    <n v="1"/>
    <n v="0"/>
    <n v="0"/>
  </r>
  <r>
    <x v="0"/>
    <x v="15"/>
    <n v="6"/>
    <n v="0"/>
    <n v="2"/>
    <n v="0"/>
    <n v="0"/>
    <n v="0"/>
    <n v="0"/>
    <n v="2"/>
    <n v="2"/>
  </r>
  <r>
    <x v="0"/>
    <x v="16"/>
    <n v="6"/>
    <n v="1"/>
    <n v="0"/>
    <n v="0"/>
    <n v="2"/>
    <n v="1"/>
    <n v="1"/>
    <n v="0"/>
    <n v="1"/>
  </r>
  <r>
    <x v="0"/>
    <x v="17"/>
    <n v="2"/>
    <n v="1"/>
    <n v="0"/>
    <n v="0"/>
    <n v="0"/>
    <n v="0"/>
    <n v="0"/>
    <n v="0"/>
    <n v="1"/>
  </r>
  <r>
    <x v="0"/>
    <x v="18"/>
    <n v="3"/>
    <n v="1"/>
    <n v="1"/>
    <n v="0"/>
    <n v="1"/>
    <n v="0"/>
    <n v="0"/>
    <n v="0"/>
    <n v="0"/>
  </r>
  <r>
    <x v="0"/>
    <x v="19"/>
    <n v="3"/>
    <n v="1"/>
    <n v="0"/>
    <n v="0"/>
    <n v="0"/>
    <n v="0"/>
    <n v="2"/>
    <n v="0"/>
    <n v="0"/>
  </r>
  <r>
    <x v="0"/>
    <x v="20"/>
    <n v="4"/>
    <n v="0"/>
    <n v="1"/>
    <n v="1"/>
    <n v="1"/>
    <n v="0"/>
    <n v="1"/>
    <n v="0"/>
    <n v="0"/>
  </r>
  <r>
    <x v="0"/>
    <x v="21"/>
    <n v="3"/>
    <n v="1"/>
    <n v="1"/>
    <n v="0"/>
    <n v="0"/>
    <n v="0"/>
    <n v="1"/>
    <n v="0"/>
    <n v="0"/>
  </r>
  <r>
    <x v="0"/>
    <x v="22"/>
    <n v="3"/>
    <n v="0"/>
    <n v="1"/>
    <n v="0"/>
    <n v="0"/>
    <n v="0"/>
    <n v="2"/>
    <n v="0"/>
    <n v="0"/>
  </r>
  <r>
    <x v="0"/>
    <x v="23"/>
    <n v="3"/>
    <n v="2"/>
    <n v="0"/>
    <n v="1"/>
    <n v="0"/>
    <n v="0"/>
    <n v="0"/>
    <n v="0"/>
    <n v="0"/>
  </r>
  <r>
    <x v="0"/>
    <x v="24"/>
    <n v="4"/>
    <n v="1"/>
    <n v="0"/>
    <n v="0"/>
    <n v="0"/>
    <n v="0"/>
    <n v="3"/>
    <n v="0"/>
    <n v="0"/>
  </r>
  <r>
    <x v="0"/>
    <x v="25"/>
    <n v="5"/>
    <n v="1"/>
    <n v="0"/>
    <n v="2"/>
    <n v="1"/>
    <n v="0"/>
    <n v="1"/>
    <n v="0"/>
    <n v="0"/>
  </r>
  <r>
    <x v="0"/>
    <x v="26"/>
    <n v="3"/>
    <n v="2"/>
    <n v="0"/>
    <n v="0"/>
    <n v="0"/>
    <n v="0"/>
    <n v="0"/>
    <n v="1"/>
    <n v="0"/>
  </r>
  <r>
    <x v="0"/>
    <x v="27"/>
    <n v="4"/>
    <n v="1"/>
    <n v="0"/>
    <n v="0"/>
    <n v="1"/>
    <n v="2"/>
    <n v="0"/>
    <n v="0"/>
    <n v="0"/>
  </r>
  <r>
    <x v="0"/>
    <x v="28"/>
    <n v="3"/>
    <n v="0"/>
    <n v="0"/>
    <n v="0"/>
    <n v="2"/>
    <n v="0"/>
    <n v="1"/>
    <n v="0"/>
    <n v="0"/>
  </r>
  <r>
    <x v="0"/>
    <x v="29"/>
    <n v="9"/>
    <n v="1"/>
    <n v="4"/>
    <n v="0"/>
    <n v="1"/>
    <n v="1"/>
    <n v="1"/>
    <n v="0"/>
    <n v="1"/>
  </r>
  <r>
    <x v="0"/>
    <x v="30"/>
    <n v="6"/>
    <n v="0"/>
    <n v="1"/>
    <n v="0"/>
    <n v="0"/>
    <n v="2"/>
    <n v="1"/>
    <n v="0"/>
    <n v="2"/>
  </r>
  <r>
    <x v="0"/>
    <x v="31"/>
    <n v="4"/>
    <n v="0"/>
    <n v="0"/>
    <n v="1"/>
    <n v="1"/>
    <n v="0"/>
    <n v="1"/>
    <n v="1"/>
    <n v="0"/>
  </r>
  <r>
    <x v="0"/>
    <x v="32"/>
    <n v="3"/>
    <n v="1"/>
    <n v="2"/>
    <n v="0"/>
    <n v="0"/>
    <n v="0"/>
    <n v="0"/>
    <n v="0"/>
    <n v="0"/>
  </r>
  <r>
    <x v="0"/>
    <x v="33"/>
    <n v="4"/>
    <n v="0"/>
    <n v="0"/>
    <n v="0"/>
    <n v="1"/>
    <n v="0"/>
    <n v="3"/>
    <n v="0"/>
    <n v="0"/>
  </r>
  <r>
    <x v="0"/>
    <x v="34"/>
    <n v="5"/>
    <n v="1"/>
    <n v="0"/>
    <n v="0"/>
    <n v="0"/>
    <n v="0"/>
    <n v="1"/>
    <n v="2"/>
    <n v="1"/>
  </r>
  <r>
    <x v="0"/>
    <x v="35"/>
    <n v="1"/>
    <n v="0"/>
    <n v="1"/>
    <n v="0"/>
    <n v="0"/>
    <n v="0"/>
    <n v="0"/>
    <n v="0"/>
    <n v="0"/>
  </r>
  <r>
    <x v="0"/>
    <x v="36"/>
    <n v="3"/>
    <n v="2"/>
    <n v="0"/>
    <n v="0"/>
    <n v="0"/>
    <n v="0"/>
    <n v="0"/>
    <n v="1"/>
    <n v="0"/>
  </r>
  <r>
    <x v="0"/>
    <x v="37"/>
    <n v="3"/>
    <n v="0"/>
    <n v="0"/>
    <n v="0"/>
    <n v="0"/>
    <n v="0"/>
    <n v="3"/>
    <n v="0"/>
    <n v="0"/>
  </r>
  <r>
    <x v="0"/>
    <x v="38"/>
    <n v="2"/>
    <n v="0"/>
    <n v="1"/>
    <n v="0"/>
    <n v="1"/>
    <n v="0"/>
    <n v="0"/>
    <n v="0"/>
    <n v="0"/>
  </r>
  <r>
    <x v="0"/>
    <x v="39"/>
    <n v="4"/>
    <n v="3"/>
    <n v="1"/>
    <n v="0"/>
    <n v="0"/>
    <n v="0"/>
    <n v="0"/>
    <n v="0"/>
    <n v="0"/>
  </r>
  <r>
    <x v="0"/>
    <x v="40"/>
    <n v="4"/>
    <n v="1"/>
    <n v="0"/>
    <n v="0"/>
    <n v="1"/>
    <n v="2"/>
    <n v="0"/>
    <n v="0"/>
    <n v="0"/>
  </r>
  <r>
    <x v="0"/>
    <x v="41"/>
    <n v="1"/>
    <n v="0"/>
    <n v="0"/>
    <n v="0"/>
    <n v="0"/>
    <n v="0"/>
    <n v="1"/>
    <n v="0"/>
    <n v="0"/>
  </r>
  <r>
    <x v="0"/>
    <x v="42"/>
    <n v="3"/>
    <n v="1"/>
    <n v="0"/>
    <n v="0"/>
    <n v="0"/>
    <n v="1"/>
    <n v="1"/>
    <n v="0"/>
    <n v="0"/>
  </r>
  <r>
    <x v="0"/>
    <x v="43"/>
    <n v="2"/>
    <n v="0"/>
    <n v="1"/>
    <n v="0"/>
    <n v="0"/>
    <n v="0"/>
    <n v="0"/>
    <n v="0"/>
    <n v="1"/>
  </r>
  <r>
    <x v="0"/>
    <x v="44"/>
    <n v="3"/>
    <n v="0"/>
    <n v="1"/>
    <n v="0"/>
    <n v="1"/>
    <n v="1"/>
    <n v="0"/>
    <n v="0"/>
    <n v="0"/>
  </r>
  <r>
    <x v="0"/>
    <x v="45"/>
    <n v="2"/>
    <n v="1"/>
    <n v="0"/>
    <n v="0"/>
    <n v="0"/>
    <n v="0"/>
    <n v="1"/>
    <n v="0"/>
    <n v="0"/>
  </r>
  <r>
    <x v="0"/>
    <x v="46"/>
    <n v="2"/>
    <n v="0"/>
    <n v="0"/>
    <n v="0"/>
    <n v="1"/>
    <n v="0"/>
    <n v="1"/>
    <n v="0"/>
    <n v="0"/>
  </r>
  <r>
    <x v="0"/>
    <x v="47"/>
    <n v="2"/>
    <n v="0"/>
    <n v="0"/>
    <n v="0"/>
    <n v="1"/>
    <n v="0"/>
    <n v="1"/>
    <n v="0"/>
    <n v="0"/>
  </r>
  <r>
    <x v="0"/>
    <x v="48"/>
    <n v="1"/>
    <n v="1"/>
    <n v="0"/>
    <n v="0"/>
    <n v="0"/>
    <n v="0"/>
    <n v="0"/>
    <n v="0"/>
    <n v="0"/>
  </r>
  <r>
    <x v="0"/>
    <x v="49"/>
    <n v="3"/>
    <n v="0"/>
    <n v="0"/>
    <n v="0"/>
    <n v="1"/>
    <n v="0"/>
    <n v="1"/>
    <n v="0"/>
    <n v="1"/>
  </r>
  <r>
    <x v="0"/>
    <x v="50"/>
    <n v="3"/>
    <n v="1"/>
    <n v="0"/>
    <n v="0"/>
    <n v="0"/>
    <n v="0"/>
    <n v="1"/>
    <n v="1"/>
    <n v="0"/>
  </r>
  <r>
    <x v="0"/>
    <x v="51"/>
    <n v="1"/>
    <n v="0"/>
    <n v="0"/>
    <n v="0"/>
    <n v="0"/>
    <n v="0"/>
    <n v="0"/>
    <n v="1"/>
    <n v="0"/>
  </r>
  <r>
    <x v="0"/>
    <x v="52"/>
    <n v="7"/>
    <n v="2"/>
    <n v="0"/>
    <n v="0"/>
    <n v="0"/>
    <n v="1"/>
    <n v="3"/>
    <n v="1"/>
    <n v="0"/>
  </r>
  <r>
    <x v="0"/>
    <x v="53"/>
    <n v="1"/>
    <n v="0"/>
    <n v="0"/>
    <n v="0"/>
    <n v="0"/>
    <n v="0"/>
    <n v="1"/>
    <n v="0"/>
    <n v="0"/>
  </r>
  <r>
    <x v="1"/>
    <x v="0"/>
    <n v="1"/>
    <n v="0"/>
    <n v="0"/>
    <n v="0"/>
    <n v="0"/>
    <n v="1"/>
    <n v="0"/>
    <n v="0"/>
    <n v="0"/>
  </r>
  <r>
    <x v="1"/>
    <x v="54"/>
    <n v="1"/>
    <n v="0"/>
    <n v="0"/>
    <n v="0"/>
    <n v="1"/>
    <n v="0"/>
    <n v="0"/>
    <n v="0"/>
    <n v="0"/>
  </r>
  <r>
    <x v="1"/>
    <x v="2"/>
    <n v="3"/>
    <n v="1"/>
    <n v="0"/>
    <n v="0"/>
    <n v="0"/>
    <n v="0"/>
    <n v="2"/>
    <n v="0"/>
    <n v="0"/>
  </r>
  <r>
    <x v="1"/>
    <x v="3"/>
    <n v="4"/>
    <n v="0"/>
    <n v="3"/>
    <n v="0"/>
    <n v="0"/>
    <n v="0"/>
    <n v="1"/>
    <n v="0"/>
    <n v="0"/>
  </r>
  <r>
    <x v="1"/>
    <x v="4"/>
    <n v="2"/>
    <n v="0"/>
    <n v="0"/>
    <n v="0"/>
    <n v="1"/>
    <n v="0"/>
    <n v="0"/>
    <n v="0"/>
    <n v="1"/>
  </r>
  <r>
    <x v="1"/>
    <x v="5"/>
    <n v="3"/>
    <n v="2"/>
    <n v="1"/>
    <n v="0"/>
    <n v="0"/>
    <n v="0"/>
    <n v="0"/>
    <n v="0"/>
    <n v="0"/>
  </r>
  <r>
    <x v="1"/>
    <x v="6"/>
    <n v="4"/>
    <n v="1"/>
    <n v="0"/>
    <n v="0"/>
    <n v="0"/>
    <n v="3"/>
    <n v="0"/>
    <n v="0"/>
    <n v="0"/>
  </r>
  <r>
    <x v="1"/>
    <x v="7"/>
    <n v="3"/>
    <n v="0"/>
    <n v="2"/>
    <n v="0"/>
    <n v="0"/>
    <n v="0"/>
    <n v="1"/>
    <n v="0"/>
    <n v="0"/>
  </r>
  <r>
    <x v="1"/>
    <x v="8"/>
    <n v="3"/>
    <n v="1"/>
    <n v="1"/>
    <n v="0"/>
    <n v="0"/>
    <n v="0"/>
    <n v="0"/>
    <n v="1"/>
    <n v="0"/>
  </r>
  <r>
    <x v="1"/>
    <x v="9"/>
    <n v="3"/>
    <n v="1"/>
    <n v="0"/>
    <n v="0"/>
    <n v="0"/>
    <n v="1"/>
    <n v="1"/>
    <n v="0"/>
    <n v="0"/>
  </r>
  <r>
    <x v="1"/>
    <x v="10"/>
    <n v="7"/>
    <n v="0"/>
    <n v="0"/>
    <n v="0"/>
    <n v="2"/>
    <n v="1"/>
    <n v="2"/>
    <n v="1"/>
    <n v="1"/>
  </r>
  <r>
    <x v="1"/>
    <x v="12"/>
    <n v="1"/>
    <n v="0"/>
    <n v="0"/>
    <n v="0"/>
    <n v="0"/>
    <n v="0"/>
    <n v="1"/>
    <n v="0"/>
    <n v="0"/>
  </r>
  <r>
    <x v="1"/>
    <x v="13"/>
    <n v="7"/>
    <n v="1"/>
    <n v="1"/>
    <n v="0"/>
    <n v="1"/>
    <n v="0"/>
    <n v="4"/>
    <n v="0"/>
    <n v="0"/>
  </r>
  <r>
    <x v="1"/>
    <x v="14"/>
    <n v="1"/>
    <n v="0"/>
    <n v="0"/>
    <n v="0"/>
    <n v="0"/>
    <n v="0"/>
    <n v="1"/>
    <n v="0"/>
    <n v="0"/>
  </r>
  <r>
    <x v="1"/>
    <x v="15"/>
    <n v="1"/>
    <n v="0"/>
    <n v="0"/>
    <n v="0"/>
    <n v="0"/>
    <n v="0"/>
    <n v="1"/>
    <n v="0"/>
    <n v="0"/>
  </r>
  <r>
    <x v="1"/>
    <x v="17"/>
    <n v="4"/>
    <n v="1"/>
    <n v="0"/>
    <n v="0"/>
    <n v="0"/>
    <n v="0"/>
    <n v="3"/>
    <n v="0"/>
    <n v="0"/>
  </r>
  <r>
    <x v="1"/>
    <x v="18"/>
    <n v="6"/>
    <n v="0"/>
    <n v="1"/>
    <n v="0"/>
    <n v="2"/>
    <n v="1"/>
    <n v="0"/>
    <n v="2"/>
    <n v="0"/>
  </r>
  <r>
    <x v="1"/>
    <x v="19"/>
    <n v="4"/>
    <n v="2"/>
    <n v="0"/>
    <n v="1"/>
    <n v="0"/>
    <n v="0"/>
    <n v="1"/>
    <n v="0"/>
    <n v="0"/>
  </r>
  <r>
    <x v="1"/>
    <x v="20"/>
    <n v="3"/>
    <n v="0"/>
    <n v="0"/>
    <n v="0"/>
    <n v="0"/>
    <n v="0"/>
    <n v="1"/>
    <n v="1"/>
    <n v="1"/>
  </r>
  <r>
    <x v="1"/>
    <x v="21"/>
    <n v="1"/>
    <n v="1"/>
    <n v="0"/>
    <n v="0"/>
    <n v="0"/>
    <n v="0"/>
    <n v="0"/>
    <n v="0"/>
    <n v="0"/>
  </r>
  <r>
    <x v="1"/>
    <x v="22"/>
    <n v="5"/>
    <n v="2"/>
    <n v="0"/>
    <n v="0"/>
    <n v="1"/>
    <n v="0"/>
    <n v="1"/>
    <n v="0"/>
    <n v="1"/>
  </r>
  <r>
    <x v="1"/>
    <x v="24"/>
    <n v="1"/>
    <n v="0"/>
    <n v="1"/>
    <n v="0"/>
    <n v="0"/>
    <n v="0"/>
    <n v="0"/>
    <n v="0"/>
    <n v="0"/>
  </r>
  <r>
    <x v="1"/>
    <x v="25"/>
    <n v="5"/>
    <n v="0"/>
    <n v="0"/>
    <n v="0"/>
    <n v="0"/>
    <n v="1"/>
    <n v="4"/>
    <n v="0"/>
    <n v="0"/>
  </r>
  <r>
    <x v="1"/>
    <x v="26"/>
    <n v="1"/>
    <n v="0"/>
    <n v="0"/>
    <n v="0"/>
    <n v="1"/>
    <n v="0"/>
    <n v="0"/>
    <n v="0"/>
    <n v="0"/>
  </r>
  <r>
    <x v="1"/>
    <x v="28"/>
    <n v="1"/>
    <n v="0"/>
    <n v="0"/>
    <n v="0"/>
    <n v="1"/>
    <n v="0"/>
    <n v="0"/>
    <n v="0"/>
    <n v="0"/>
  </r>
  <r>
    <x v="1"/>
    <x v="29"/>
    <n v="1"/>
    <n v="0"/>
    <n v="0"/>
    <n v="0"/>
    <n v="0"/>
    <n v="0"/>
    <n v="1"/>
    <n v="0"/>
    <n v="0"/>
  </r>
  <r>
    <x v="1"/>
    <x v="30"/>
    <n v="3"/>
    <n v="1"/>
    <n v="2"/>
    <n v="0"/>
    <n v="0"/>
    <n v="0"/>
    <n v="0"/>
    <n v="0"/>
    <n v="0"/>
  </r>
  <r>
    <x v="1"/>
    <x v="31"/>
    <n v="3"/>
    <n v="2"/>
    <n v="0"/>
    <n v="0"/>
    <n v="1"/>
    <n v="0"/>
    <n v="0"/>
    <n v="0"/>
    <n v="0"/>
  </r>
  <r>
    <x v="1"/>
    <x v="32"/>
    <n v="2"/>
    <n v="0"/>
    <n v="1"/>
    <n v="0"/>
    <n v="1"/>
    <n v="0"/>
    <n v="0"/>
    <n v="0"/>
    <n v="0"/>
  </r>
  <r>
    <x v="1"/>
    <x v="33"/>
    <n v="4"/>
    <n v="0"/>
    <n v="0"/>
    <n v="1"/>
    <n v="1"/>
    <n v="0"/>
    <n v="1"/>
    <n v="0"/>
    <n v="1"/>
  </r>
  <r>
    <x v="1"/>
    <x v="55"/>
    <n v="3"/>
    <n v="1"/>
    <n v="2"/>
    <n v="0"/>
    <n v="0"/>
    <n v="0"/>
    <n v="0"/>
    <n v="0"/>
    <n v="0"/>
  </r>
  <r>
    <x v="1"/>
    <x v="34"/>
    <n v="8"/>
    <n v="1"/>
    <n v="0"/>
    <n v="0"/>
    <n v="1"/>
    <n v="2"/>
    <n v="4"/>
    <n v="0"/>
    <n v="0"/>
  </r>
  <r>
    <x v="1"/>
    <x v="35"/>
    <n v="3"/>
    <n v="1"/>
    <n v="0"/>
    <n v="0"/>
    <n v="2"/>
    <n v="0"/>
    <n v="0"/>
    <n v="0"/>
    <n v="0"/>
  </r>
  <r>
    <x v="1"/>
    <x v="36"/>
    <n v="1"/>
    <n v="0"/>
    <n v="0"/>
    <n v="0"/>
    <n v="0"/>
    <n v="0"/>
    <n v="0"/>
    <n v="0"/>
    <n v="1"/>
  </r>
  <r>
    <x v="1"/>
    <x v="37"/>
    <n v="4"/>
    <n v="1"/>
    <n v="1"/>
    <n v="0"/>
    <n v="0"/>
    <n v="0"/>
    <n v="2"/>
    <n v="0"/>
    <n v="0"/>
  </r>
  <r>
    <x v="1"/>
    <x v="38"/>
    <n v="4"/>
    <n v="0"/>
    <n v="0"/>
    <n v="0"/>
    <n v="0"/>
    <n v="1"/>
    <n v="3"/>
    <n v="0"/>
    <n v="0"/>
  </r>
  <r>
    <x v="1"/>
    <x v="39"/>
    <n v="1"/>
    <n v="0"/>
    <n v="1"/>
    <n v="0"/>
    <n v="0"/>
    <n v="0"/>
    <n v="0"/>
    <n v="0"/>
    <n v="0"/>
  </r>
  <r>
    <x v="1"/>
    <x v="40"/>
    <n v="4"/>
    <n v="0"/>
    <n v="1"/>
    <n v="1"/>
    <n v="0"/>
    <n v="1"/>
    <n v="1"/>
    <n v="0"/>
    <n v="0"/>
  </r>
  <r>
    <x v="1"/>
    <x v="41"/>
    <n v="1"/>
    <n v="0"/>
    <n v="0"/>
    <n v="0"/>
    <n v="0"/>
    <n v="0"/>
    <n v="1"/>
    <n v="0"/>
    <n v="0"/>
  </r>
  <r>
    <x v="1"/>
    <x v="43"/>
    <n v="1"/>
    <n v="0"/>
    <n v="1"/>
    <n v="0"/>
    <n v="0"/>
    <n v="0"/>
    <n v="0"/>
    <n v="0"/>
    <n v="0"/>
  </r>
  <r>
    <x v="1"/>
    <x v="44"/>
    <n v="1"/>
    <n v="0"/>
    <n v="0"/>
    <n v="0"/>
    <n v="0"/>
    <n v="0"/>
    <n v="0"/>
    <n v="0"/>
    <n v="1"/>
  </r>
  <r>
    <x v="1"/>
    <x v="48"/>
    <n v="5"/>
    <n v="0"/>
    <n v="0"/>
    <n v="0"/>
    <n v="1"/>
    <n v="0"/>
    <n v="2"/>
    <n v="0"/>
    <n v="2"/>
  </r>
  <r>
    <x v="1"/>
    <x v="49"/>
    <n v="4"/>
    <n v="1"/>
    <n v="0"/>
    <n v="0"/>
    <n v="0"/>
    <n v="1"/>
    <n v="2"/>
    <n v="0"/>
    <n v="0"/>
  </r>
  <r>
    <x v="1"/>
    <x v="50"/>
    <n v="5"/>
    <n v="0"/>
    <n v="0"/>
    <n v="0"/>
    <n v="2"/>
    <n v="1"/>
    <n v="2"/>
    <n v="0"/>
    <n v="0"/>
  </r>
  <r>
    <x v="1"/>
    <x v="52"/>
    <n v="1"/>
    <n v="0"/>
    <n v="0"/>
    <n v="0"/>
    <n v="0"/>
    <n v="0"/>
    <n v="1"/>
    <n v="0"/>
    <n v="0"/>
  </r>
  <r>
    <x v="1"/>
    <x v="53"/>
    <n v="1"/>
    <n v="1"/>
    <n v="0"/>
    <n v="0"/>
    <n v="0"/>
    <n v="0"/>
    <n v="0"/>
    <n v="0"/>
    <n v="0"/>
  </r>
  <r>
    <x v="1"/>
    <x v="56"/>
    <n v="3"/>
    <n v="0"/>
    <n v="0"/>
    <n v="0"/>
    <n v="1"/>
    <n v="0"/>
    <n v="2"/>
    <n v="0"/>
    <n v="0"/>
  </r>
  <r>
    <x v="2"/>
    <x v="57"/>
    <n v="1"/>
    <n v="0"/>
    <n v="0"/>
    <n v="0"/>
    <n v="1"/>
    <n v="0"/>
    <n v="0"/>
    <n v="0"/>
    <n v="0"/>
  </r>
  <r>
    <x v="2"/>
    <x v="0"/>
    <n v="2"/>
    <n v="0"/>
    <n v="0"/>
    <n v="0"/>
    <n v="0"/>
    <n v="0"/>
    <n v="2"/>
    <n v="0"/>
    <n v="0"/>
  </r>
  <r>
    <x v="2"/>
    <x v="54"/>
    <n v="1"/>
    <n v="0"/>
    <n v="0"/>
    <n v="0"/>
    <n v="0"/>
    <n v="0"/>
    <n v="1"/>
    <n v="0"/>
    <n v="0"/>
  </r>
  <r>
    <x v="2"/>
    <x v="1"/>
    <n v="3"/>
    <n v="0"/>
    <n v="2"/>
    <n v="0"/>
    <n v="0"/>
    <n v="0"/>
    <n v="1"/>
    <n v="0"/>
    <n v="0"/>
  </r>
  <r>
    <x v="2"/>
    <x v="2"/>
    <n v="1"/>
    <n v="0"/>
    <n v="0"/>
    <n v="0"/>
    <n v="0"/>
    <n v="0"/>
    <n v="1"/>
    <n v="0"/>
    <n v="0"/>
  </r>
  <r>
    <x v="2"/>
    <x v="3"/>
    <n v="1"/>
    <n v="0"/>
    <n v="0"/>
    <n v="0"/>
    <n v="0"/>
    <n v="0"/>
    <n v="1"/>
    <n v="0"/>
    <n v="0"/>
  </r>
  <r>
    <x v="2"/>
    <x v="5"/>
    <n v="3"/>
    <n v="0"/>
    <n v="1"/>
    <n v="2"/>
    <n v="0"/>
    <n v="0"/>
    <n v="0"/>
    <n v="0"/>
    <n v="0"/>
  </r>
  <r>
    <x v="2"/>
    <x v="6"/>
    <n v="4"/>
    <n v="0"/>
    <n v="1"/>
    <n v="0"/>
    <n v="0"/>
    <n v="1"/>
    <n v="0"/>
    <n v="1"/>
    <n v="1"/>
  </r>
  <r>
    <x v="2"/>
    <x v="7"/>
    <n v="4"/>
    <n v="0"/>
    <n v="1"/>
    <n v="0"/>
    <n v="1"/>
    <n v="1"/>
    <n v="0"/>
    <n v="0"/>
    <n v="1"/>
  </r>
  <r>
    <x v="2"/>
    <x v="8"/>
    <n v="1"/>
    <n v="0"/>
    <n v="0"/>
    <n v="0"/>
    <n v="0"/>
    <n v="0"/>
    <n v="1"/>
    <n v="0"/>
    <n v="0"/>
  </r>
  <r>
    <x v="2"/>
    <x v="9"/>
    <n v="4"/>
    <n v="2"/>
    <n v="0"/>
    <n v="0"/>
    <n v="0"/>
    <n v="0"/>
    <n v="1"/>
    <n v="0"/>
    <n v="1"/>
  </r>
  <r>
    <x v="2"/>
    <x v="10"/>
    <n v="2"/>
    <n v="1"/>
    <n v="0"/>
    <n v="0"/>
    <n v="0"/>
    <n v="1"/>
    <n v="0"/>
    <n v="0"/>
    <n v="0"/>
  </r>
  <r>
    <x v="2"/>
    <x v="11"/>
    <n v="2"/>
    <n v="0"/>
    <n v="0"/>
    <n v="0"/>
    <n v="0"/>
    <n v="1"/>
    <n v="0"/>
    <n v="1"/>
    <n v="0"/>
  </r>
  <r>
    <x v="2"/>
    <x v="12"/>
    <n v="1"/>
    <n v="1"/>
    <n v="0"/>
    <n v="0"/>
    <n v="0"/>
    <n v="0"/>
    <n v="0"/>
    <n v="0"/>
    <n v="0"/>
  </r>
  <r>
    <x v="2"/>
    <x v="13"/>
    <n v="7"/>
    <n v="1"/>
    <n v="3"/>
    <n v="1"/>
    <n v="0"/>
    <n v="0"/>
    <n v="0"/>
    <n v="2"/>
    <n v="0"/>
  </r>
  <r>
    <x v="2"/>
    <x v="14"/>
    <n v="1"/>
    <n v="0"/>
    <n v="1"/>
    <n v="0"/>
    <n v="0"/>
    <n v="0"/>
    <n v="0"/>
    <n v="0"/>
    <n v="0"/>
  </r>
  <r>
    <x v="2"/>
    <x v="15"/>
    <n v="6"/>
    <n v="2"/>
    <n v="1"/>
    <n v="0"/>
    <n v="0"/>
    <n v="0"/>
    <n v="1"/>
    <n v="0"/>
    <n v="2"/>
  </r>
  <r>
    <x v="2"/>
    <x v="16"/>
    <n v="3"/>
    <n v="1"/>
    <n v="1"/>
    <n v="0"/>
    <n v="1"/>
    <n v="0"/>
    <n v="0"/>
    <n v="0"/>
    <n v="0"/>
  </r>
  <r>
    <x v="2"/>
    <x v="17"/>
    <n v="1"/>
    <n v="0"/>
    <n v="0"/>
    <n v="0"/>
    <n v="0"/>
    <n v="1"/>
    <n v="0"/>
    <n v="0"/>
    <n v="0"/>
  </r>
  <r>
    <x v="2"/>
    <x v="18"/>
    <n v="2"/>
    <n v="0"/>
    <n v="1"/>
    <n v="0"/>
    <n v="0"/>
    <n v="0"/>
    <n v="0"/>
    <n v="0"/>
    <n v="1"/>
  </r>
  <r>
    <x v="2"/>
    <x v="19"/>
    <n v="2"/>
    <n v="1"/>
    <n v="0"/>
    <n v="0"/>
    <n v="0"/>
    <n v="0"/>
    <n v="0"/>
    <n v="0"/>
    <n v="1"/>
  </r>
  <r>
    <x v="2"/>
    <x v="20"/>
    <n v="1"/>
    <n v="0"/>
    <n v="1"/>
    <n v="0"/>
    <n v="0"/>
    <n v="0"/>
    <n v="0"/>
    <n v="0"/>
    <n v="0"/>
  </r>
  <r>
    <x v="2"/>
    <x v="22"/>
    <n v="5"/>
    <n v="3"/>
    <n v="0"/>
    <n v="0"/>
    <n v="1"/>
    <n v="0"/>
    <n v="1"/>
    <n v="0"/>
    <n v="0"/>
  </r>
  <r>
    <x v="2"/>
    <x v="23"/>
    <n v="4"/>
    <n v="1"/>
    <n v="0"/>
    <n v="1"/>
    <n v="2"/>
    <n v="0"/>
    <n v="0"/>
    <n v="0"/>
    <n v="0"/>
  </r>
  <r>
    <x v="2"/>
    <x v="24"/>
    <n v="3"/>
    <n v="0"/>
    <n v="1"/>
    <n v="0"/>
    <n v="1"/>
    <n v="1"/>
    <n v="0"/>
    <n v="0"/>
    <n v="0"/>
  </r>
  <r>
    <x v="2"/>
    <x v="25"/>
    <n v="1"/>
    <n v="0"/>
    <n v="0"/>
    <n v="0"/>
    <n v="0"/>
    <n v="0"/>
    <n v="0"/>
    <n v="0"/>
    <n v="1"/>
  </r>
  <r>
    <x v="2"/>
    <x v="26"/>
    <n v="1"/>
    <n v="0"/>
    <n v="1"/>
    <n v="0"/>
    <n v="0"/>
    <n v="0"/>
    <n v="0"/>
    <n v="0"/>
    <n v="0"/>
  </r>
  <r>
    <x v="2"/>
    <x v="28"/>
    <n v="1"/>
    <n v="0"/>
    <n v="0"/>
    <n v="0"/>
    <n v="0"/>
    <n v="0"/>
    <n v="0"/>
    <n v="0"/>
    <n v="1"/>
  </r>
  <r>
    <x v="2"/>
    <x v="29"/>
    <n v="5"/>
    <n v="4"/>
    <n v="0"/>
    <n v="0"/>
    <n v="0"/>
    <n v="0"/>
    <n v="1"/>
    <n v="0"/>
    <n v="0"/>
  </r>
  <r>
    <x v="2"/>
    <x v="30"/>
    <n v="1"/>
    <n v="0"/>
    <n v="1"/>
    <n v="0"/>
    <n v="0"/>
    <n v="0"/>
    <n v="0"/>
    <n v="0"/>
    <n v="0"/>
  </r>
  <r>
    <x v="2"/>
    <x v="31"/>
    <n v="2"/>
    <n v="1"/>
    <n v="0"/>
    <n v="0"/>
    <n v="0"/>
    <n v="0"/>
    <n v="1"/>
    <n v="0"/>
    <n v="0"/>
  </r>
  <r>
    <x v="2"/>
    <x v="32"/>
    <n v="4"/>
    <n v="2"/>
    <n v="0"/>
    <n v="0"/>
    <n v="0"/>
    <n v="0"/>
    <n v="1"/>
    <n v="1"/>
    <n v="0"/>
  </r>
  <r>
    <x v="2"/>
    <x v="33"/>
    <n v="2"/>
    <n v="2"/>
    <n v="0"/>
    <n v="0"/>
    <n v="0"/>
    <n v="0"/>
    <n v="0"/>
    <n v="0"/>
    <n v="0"/>
  </r>
  <r>
    <x v="2"/>
    <x v="34"/>
    <n v="1"/>
    <n v="0"/>
    <n v="0"/>
    <n v="0"/>
    <n v="0"/>
    <n v="0"/>
    <n v="1"/>
    <n v="0"/>
    <n v="0"/>
  </r>
  <r>
    <x v="2"/>
    <x v="35"/>
    <n v="4"/>
    <n v="0"/>
    <n v="2"/>
    <n v="0"/>
    <n v="2"/>
    <n v="0"/>
    <n v="0"/>
    <n v="0"/>
    <n v="0"/>
  </r>
  <r>
    <x v="2"/>
    <x v="36"/>
    <n v="1"/>
    <n v="0"/>
    <n v="1"/>
    <n v="0"/>
    <n v="0"/>
    <n v="0"/>
    <n v="0"/>
    <n v="0"/>
    <n v="0"/>
  </r>
  <r>
    <x v="2"/>
    <x v="37"/>
    <n v="4"/>
    <n v="1"/>
    <n v="1"/>
    <n v="0"/>
    <n v="0"/>
    <n v="1"/>
    <n v="0"/>
    <n v="1"/>
    <n v="0"/>
  </r>
  <r>
    <x v="2"/>
    <x v="38"/>
    <n v="1"/>
    <n v="1"/>
    <n v="0"/>
    <n v="0"/>
    <n v="0"/>
    <n v="0"/>
    <n v="0"/>
    <n v="0"/>
    <n v="0"/>
  </r>
  <r>
    <x v="2"/>
    <x v="39"/>
    <n v="2"/>
    <n v="0"/>
    <n v="0"/>
    <n v="1"/>
    <n v="1"/>
    <n v="0"/>
    <n v="0"/>
    <n v="0"/>
    <n v="0"/>
  </r>
  <r>
    <x v="2"/>
    <x v="40"/>
    <n v="2"/>
    <n v="1"/>
    <n v="0"/>
    <n v="0"/>
    <n v="0"/>
    <n v="0"/>
    <n v="0"/>
    <n v="1"/>
    <n v="0"/>
  </r>
  <r>
    <x v="2"/>
    <x v="42"/>
    <n v="3"/>
    <n v="1"/>
    <n v="0"/>
    <n v="0"/>
    <n v="0"/>
    <n v="1"/>
    <n v="0"/>
    <n v="0"/>
    <n v="1"/>
  </r>
  <r>
    <x v="2"/>
    <x v="43"/>
    <n v="1"/>
    <n v="1"/>
    <n v="0"/>
    <n v="0"/>
    <n v="0"/>
    <n v="0"/>
    <n v="0"/>
    <n v="0"/>
    <n v="0"/>
  </r>
  <r>
    <x v="2"/>
    <x v="44"/>
    <n v="1"/>
    <n v="0"/>
    <n v="0"/>
    <n v="1"/>
    <n v="0"/>
    <n v="0"/>
    <n v="0"/>
    <n v="0"/>
    <n v="0"/>
  </r>
  <r>
    <x v="2"/>
    <x v="45"/>
    <n v="1"/>
    <n v="0"/>
    <n v="1"/>
    <n v="0"/>
    <n v="0"/>
    <n v="0"/>
    <n v="0"/>
    <n v="0"/>
    <n v="0"/>
  </r>
  <r>
    <x v="2"/>
    <x v="46"/>
    <n v="2"/>
    <n v="1"/>
    <n v="1"/>
    <n v="0"/>
    <n v="0"/>
    <n v="0"/>
    <n v="0"/>
    <n v="0"/>
    <n v="0"/>
  </r>
  <r>
    <x v="2"/>
    <x v="47"/>
    <n v="2"/>
    <n v="0"/>
    <n v="1"/>
    <n v="0"/>
    <n v="0"/>
    <n v="0"/>
    <n v="0"/>
    <n v="0"/>
    <n v="1"/>
  </r>
  <r>
    <x v="2"/>
    <x v="48"/>
    <n v="2"/>
    <n v="1"/>
    <n v="1"/>
    <n v="0"/>
    <n v="0"/>
    <n v="0"/>
    <n v="0"/>
    <n v="0"/>
    <n v="0"/>
  </r>
  <r>
    <x v="2"/>
    <x v="49"/>
    <n v="2"/>
    <n v="0"/>
    <n v="0"/>
    <n v="0"/>
    <n v="0"/>
    <n v="2"/>
    <n v="0"/>
    <n v="0"/>
    <n v="0"/>
  </r>
  <r>
    <x v="2"/>
    <x v="50"/>
    <n v="1"/>
    <n v="0"/>
    <n v="0"/>
    <n v="0"/>
    <n v="0"/>
    <n v="0"/>
    <n v="1"/>
    <n v="0"/>
    <n v="0"/>
  </r>
  <r>
    <x v="2"/>
    <x v="58"/>
    <n v="2"/>
    <n v="0"/>
    <n v="1"/>
    <n v="0"/>
    <n v="0"/>
    <n v="0"/>
    <n v="1"/>
    <n v="0"/>
    <n v="0"/>
  </r>
  <r>
    <x v="2"/>
    <x v="51"/>
    <n v="3"/>
    <n v="1"/>
    <n v="1"/>
    <n v="0"/>
    <n v="0"/>
    <n v="0"/>
    <n v="1"/>
    <n v="0"/>
    <n v="0"/>
  </r>
  <r>
    <x v="2"/>
    <x v="52"/>
    <n v="4"/>
    <n v="0"/>
    <n v="1"/>
    <n v="0"/>
    <n v="0"/>
    <n v="1"/>
    <n v="2"/>
    <n v="0"/>
    <n v="0"/>
  </r>
  <r>
    <x v="2"/>
    <x v="53"/>
    <n v="2"/>
    <n v="1"/>
    <n v="0"/>
    <n v="0"/>
    <n v="0"/>
    <n v="0"/>
    <n v="1"/>
    <n v="0"/>
    <n v="0"/>
  </r>
  <r>
    <x v="2"/>
    <x v="56"/>
    <n v="1"/>
    <n v="0"/>
    <n v="0"/>
    <n v="0"/>
    <n v="0"/>
    <n v="0"/>
    <n v="0"/>
    <n v="1"/>
    <n v="0"/>
  </r>
  <r>
    <x v="3"/>
    <x v="2"/>
    <n v="1"/>
    <n v="0"/>
    <n v="1"/>
    <n v="0"/>
    <n v="0"/>
    <n v="0"/>
    <n v="0"/>
    <n v="0"/>
    <n v="0"/>
  </r>
  <r>
    <x v="3"/>
    <x v="4"/>
    <n v="2"/>
    <n v="0"/>
    <n v="0"/>
    <n v="1"/>
    <n v="0"/>
    <n v="0"/>
    <n v="1"/>
    <n v="0"/>
    <n v="0"/>
  </r>
  <r>
    <x v="3"/>
    <x v="5"/>
    <n v="1"/>
    <n v="0"/>
    <n v="1"/>
    <n v="0"/>
    <n v="0"/>
    <n v="0"/>
    <n v="0"/>
    <n v="0"/>
    <n v="0"/>
  </r>
  <r>
    <x v="3"/>
    <x v="7"/>
    <n v="3"/>
    <n v="1"/>
    <n v="1"/>
    <n v="0"/>
    <n v="1"/>
    <n v="0"/>
    <n v="0"/>
    <n v="0"/>
    <n v="0"/>
  </r>
  <r>
    <x v="3"/>
    <x v="8"/>
    <n v="1"/>
    <n v="0"/>
    <n v="0"/>
    <n v="1"/>
    <n v="0"/>
    <n v="0"/>
    <n v="0"/>
    <n v="0"/>
    <n v="0"/>
  </r>
  <r>
    <x v="3"/>
    <x v="9"/>
    <n v="1"/>
    <n v="0"/>
    <n v="0"/>
    <n v="1"/>
    <n v="0"/>
    <n v="0"/>
    <n v="0"/>
    <n v="0"/>
    <n v="0"/>
  </r>
  <r>
    <x v="3"/>
    <x v="10"/>
    <n v="4"/>
    <n v="1"/>
    <n v="0"/>
    <n v="0"/>
    <n v="0"/>
    <n v="0"/>
    <n v="0"/>
    <n v="3"/>
    <n v="0"/>
  </r>
  <r>
    <x v="3"/>
    <x v="11"/>
    <n v="3"/>
    <n v="1"/>
    <n v="1"/>
    <n v="0"/>
    <n v="0"/>
    <n v="1"/>
    <n v="0"/>
    <n v="0"/>
    <n v="0"/>
  </r>
  <r>
    <x v="3"/>
    <x v="13"/>
    <n v="2"/>
    <n v="0"/>
    <n v="0"/>
    <n v="1"/>
    <n v="0"/>
    <n v="0"/>
    <n v="1"/>
    <n v="0"/>
    <n v="0"/>
  </r>
  <r>
    <x v="3"/>
    <x v="14"/>
    <n v="1"/>
    <n v="0"/>
    <n v="0"/>
    <n v="0"/>
    <n v="1"/>
    <n v="0"/>
    <n v="0"/>
    <n v="0"/>
    <n v="0"/>
  </r>
  <r>
    <x v="3"/>
    <x v="16"/>
    <n v="2"/>
    <n v="0"/>
    <n v="0"/>
    <n v="0"/>
    <n v="0"/>
    <n v="0"/>
    <n v="1"/>
    <n v="0"/>
    <n v="1"/>
  </r>
  <r>
    <x v="3"/>
    <x v="17"/>
    <n v="1"/>
    <n v="1"/>
    <n v="0"/>
    <n v="0"/>
    <n v="0"/>
    <n v="0"/>
    <n v="0"/>
    <n v="0"/>
    <n v="0"/>
  </r>
  <r>
    <x v="3"/>
    <x v="19"/>
    <n v="5"/>
    <n v="2"/>
    <n v="0"/>
    <n v="0"/>
    <n v="1"/>
    <n v="0"/>
    <n v="2"/>
    <n v="0"/>
    <n v="0"/>
  </r>
  <r>
    <x v="3"/>
    <x v="20"/>
    <n v="1"/>
    <n v="1"/>
    <n v="0"/>
    <n v="0"/>
    <n v="0"/>
    <n v="0"/>
    <n v="0"/>
    <n v="0"/>
    <n v="0"/>
  </r>
  <r>
    <x v="3"/>
    <x v="23"/>
    <n v="1"/>
    <n v="0"/>
    <n v="0"/>
    <n v="0"/>
    <n v="0"/>
    <n v="1"/>
    <n v="0"/>
    <n v="0"/>
    <n v="0"/>
  </r>
  <r>
    <x v="3"/>
    <x v="25"/>
    <n v="1"/>
    <n v="1"/>
    <n v="0"/>
    <n v="0"/>
    <n v="0"/>
    <n v="0"/>
    <n v="0"/>
    <n v="0"/>
    <n v="0"/>
  </r>
  <r>
    <x v="3"/>
    <x v="27"/>
    <n v="1"/>
    <n v="0"/>
    <n v="0"/>
    <n v="0"/>
    <n v="1"/>
    <n v="0"/>
    <n v="0"/>
    <n v="0"/>
    <n v="0"/>
  </r>
  <r>
    <x v="3"/>
    <x v="28"/>
    <n v="1"/>
    <n v="1"/>
    <n v="0"/>
    <n v="0"/>
    <n v="0"/>
    <n v="0"/>
    <n v="0"/>
    <n v="0"/>
    <n v="0"/>
  </r>
  <r>
    <x v="3"/>
    <x v="29"/>
    <n v="1"/>
    <n v="0"/>
    <n v="0"/>
    <n v="0"/>
    <n v="0"/>
    <n v="0"/>
    <n v="0"/>
    <n v="0"/>
    <n v="1"/>
  </r>
  <r>
    <x v="3"/>
    <x v="32"/>
    <n v="2"/>
    <n v="1"/>
    <n v="0"/>
    <n v="0"/>
    <n v="0"/>
    <n v="1"/>
    <n v="0"/>
    <n v="0"/>
    <n v="0"/>
  </r>
  <r>
    <x v="3"/>
    <x v="33"/>
    <n v="1"/>
    <n v="0"/>
    <n v="0"/>
    <n v="0"/>
    <n v="0"/>
    <n v="0"/>
    <n v="1"/>
    <n v="0"/>
    <n v="0"/>
  </r>
  <r>
    <x v="3"/>
    <x v="34"/>
    <n v="1"/>
    <n v="0"/>
    <n v="0"/>
    <n v="0"/>
    <n v="0"/>
    <n v="1"/>
    <n v="0"/>
    <n v="0"/>
    <n v="0"/>
  </r>
  <r>
    <x v="3"/>
    <x v="35"/>
    <n v="1"/>
    <n v="0"/>
    <n v="0"/>
    <n v="0"/>
    <n v="0"/>
    <n v="0"/>
    <n v="1"/>
    <n v="0"/>
    <n v="0"/>
  </r>
  <r>
    <x v="3"/>
    <x v="37"/>
    <n v="2"/>
    <n v="0"/>
    <n v="0"/>
    <n v="1"/>
    <n v="0"/>
    <n v="0"/>
    <n v="1"/>
    <n v="0"/>
    <n v="0"/>
  </r>
  <r>
    <x v="3"/>
    <x v="40"/>
    <n v="1"/>
    <n v="0"/>
    <n v="0"/>
    <n v="0"/>
    <n v="0"/>
    <n v="0"/>
    <n v="1"/>
    <n v="0"/>
    <n v="0"/>
  </r>
  <r>
    <x v="3"/>
    <x v="43"/>
    <n v="1"/>
    <n v="1"/>
    <n v="0"/>
    <n v="0"/>
    <n v="0"/>
    <n v="0"/>
    <n v="0"/>
    <n v="0"/>
    <n v="0"/>
  </r>
  <r>
    <x v="3"/>
    <x v="45"/>
    <n v="2"/>
    <n v="0"/>
    <n v="0"/>
    <n v="0"/>
    <n v="0"/>
    <n v="0"/>
    <n v="2"/>
    <n v="0"/>
    <n v="0"/>
  </r>
  <r>
    <x v="3"/>
    <x v="46"/>
    <n v="1"/>
    <n v="0"/>
    <n v="0"/>
    <n v="0"/>
    <n v="0"/>
    <n v="0"/>
    <n v="1"/>
    <n v="0"/>
    <n v="0"/>
  </r>
  <r>
    <x v="3"/>
    <x v="49"/>
    <n v="1"/>
    <n v="1"/>
    <n v="0"/>
    <n v="0"/>
    <n v="0"/>
    <n v="0"/>
    <n v="0"/>
    <n v="0"/>
    <n v="0"/>
  </r>
  <r>
    <x v="3"/>
    <x v="53"/>
    <n v="1"/>
    <n v="0"/>
    <n v="0"/>
    <n v="0"/>
    <n v="0"/>
    <n v="0"/>
    <n v="1"/>
    <n v="0"/>
    <n v="0"/>
  </r>
  <r>
    <x v="4"/>
    <x v="1"/>
    <n v="1"/>
    <n v="0"/>
    <n v="1"/>
    <n v="0"/>
    <n v="0"/>
    <n v="0"/>
    <n v="0"/>
    <n v="0"/>
    <n v="0"/>
  </r>
  <r>
    <x v="4"/>
    <x v="3"/>
    <n v="1"/>
    <n v="1"/>
    <n v="0"/>
    <n v="0"/>
    <n v="0"/>
    <n v="0"/>
    <n v="0"/>
    <n v="0"/>
    <n v="0"/>
  </r>
  <r>
    <x v="4"/>
    <x v="4"/>
    <n v="2"/>
    <n v="1"/>
    <n v="0"/>
    <n v="0"/>
    <n v="0"/>
    <n v="0"/>
    <n v="1"/>
    <n v="0"/>
    <n v="0"/>
  </r>
  <r>
    <x v="4"/>
    <x v="5"/>
    <n v="1"/>
    <n v="0"/>
    <n v="0"/>
    <n v="0"/>
    <n v="0"/>
    <n v="0"/>
    <n v="0"/>
    <n v="1"/>
    <n v="0"/>
  </r>
  <r>
    <x v="4"/>
    <x v="6"/>
    <n v="2"/>
    <n v="1"/>
    <n v="0"/>
    <n v="0"/>
    <n v="0"/>
    <n v="1"/>
    <n v="0"/>
    <n v="0"/>
    <n v="0"/>
  </r>
  <r>
    <x v="4"/>
    <x v="7"/>
    <n v="2"/>
    <n v="0"/>
    <n v="0"/>
    <n v="0"/>
    <n v="1"/>
    <n v="0"/>
    <n v="0"/>
    <n v="0"/>
    <n v="1"/>
  </r>
  <r>
    <x v="4"/>
    <x v="8"/>
    <n v="2"/>
    <n v="0"/>
    <n v="1"/>
    <n v="0"/>
    <n v="1"/>
    <n v="0"/>
    <n v="0"/>
    <n v="0"/>
    <n v="0"/>
  </r>
  <r>
    <x v="4"/>
    <x v="9"/>
    <n v="3"/>
    <n v="0"/>
    <n v="0"/>
    <n v="0"/>
    <n v="0"/>
    <n v="0"/>
    <n v="1"/>
    <n v="0"/>
    <n v="2"/>
  </r>
  <r>
    <x v="4"/>
    <x v="10"/>
    <n v="2"/>
    <n v="0"/>
    <n v="2"/>
    <n v="0"/>
    <n v="0"/>
    <n v="0"/>
    <n v="0"/>
    <n v="0"/>
    <n v="0"/>
  </r>
  <r>
    <x v="4"/>
    <x v="11"/>
    <n v="4"/>
    <n v="1"/>
    <n v="1"/>
    <n v="0"/>
    <n v="2"/>
    <n v="0"/>
    <n v="0"/>
    <n v="0"/>
    <n v="0"/>
  </r>
  <r>
    <x v="4"/>
    <x v="12"/>
    <n v="1"/>
    <n v="0"/>
    <n v="0"/>
    <n v="0"/>
    <n v="1"/>
    <n v="0"/>
    <n v="0"/>
    <n v="0"/>
    <n v="0"/>
  </r>
  <r>
    <x v="4"/>
    <x v="13"/>
    <n v="1"/>
    <n v="0"/>
    <n v="0"/>
    <n v="0"/>
    <n v="0"/>
    <n v="0"/>
    <n v="1"/>
    <n v="0"/>
    <n v="0"/>
  </r>
  <r>
    <x v="4"/>
    <x v="15"/>
    <n v="2"/>
    <n v="1"/>
    <n v="0"/>
    <n v="0"/>
    <n v="0"/>
    <n v="1"/>
    <n v="0"/>
    <n v="0"/>
    <n v="0"/>
  </r>
  <r>
    <x v="4"/>
    <x v="16"/>
    <n v="3"/>
    <n v="2"/>
    <n v="0"/>
    <n v="0"/>
    <n v="1"/>
    <n v="0"/>
    <n v="0"/>
    <n v="0"/>
    <n v="0"/>
  </r>
  <r>
    <x v="4"/>
    <x v="17"/>
    <n v="3"/>
    <n v="1"/>
    <n v="0"/>
    <n v="0"/>
    <n v="1"/>
    <n v="1"/>
    <n v="0"/>
    <n v="0"/>
    <n v="0"/>
  </r>
  <r>
    <x v="4"/>
    <x v="18"/>
    <n v="5"/>
    <n v="0"/>
    <n v="1"/>
    <n v="0"/>
    <n v="2"/>
    <n v="0"/>
    <n v="1"/>
    <n v="0"/>
    <n v="1"/>
  </r>
  <r>
    <x v="4"/>
    <x v="19"/>
    <n v="1"/>
    <n v="0"/>
    <n v="0"/>
    <n v="0"/>
    <n v="0"/>
    <n v="0"/>
    <n v="0"/>
    <n v="0"/>
    <n v="1"/>
  </r>
  <r>
    <x v="4"/>
    <x v="20"/>
    <n v="4"/>
    <n v="1"/>
    <n v="2"/>
    <n v="0"/>
    <n v="0"/>
    <n v="0"/>
    <n v="1"/>
    <n v="0"/>
    <n v="0"/>
  </r>
  <r>
    <x v="4"/>
    <x v="21"/>
    <n v="8"/>
    <n v="2"/>
    <n v="1"/>
    <n v="2"/>
    <n v="1"/>
    <n v="0"/>
    <n v="2"/>
    <n v="0"/>
    <n v="0"/>
  </r>
  <r>
    <x v="4"/>
    <x v="22"/>
    <n v="8"/>
    <n v="0"/>
    <n v="1"/>
    <n v="0"/>
    <n v="1"/>
    <n v="3"/>
    <n v="2"/>
    <n v="1"/>
    <n v="0"/>
  </r>
  <r>
    <x v="4"/>
    <x v="23"/>
    <n v="3"/>
    <n v="1"/>
    <n v="1"/>
    <n v="0"/>
    <n v="0"/>
    <n v="0"/>
    <n v="1"/>
    <n v="0"/>
    <n v="0"/>
  </r>
  <r>
    <x v="4"/>
    <x v="24"/>
    <n v="5"/>
    <n v="4"/>
    <n v="0"/>
    <n v="0"/>
    <n v="0"/>
    <n v="1"/>
    <n v="0"/>
    <n v="0"/>
    <n v="0"/>
  </r>
  <r>
    <x v="4"/>
    <x v="25"/>
    <n v="4"/>
    <n v="2"/>
    <n v="1"/>
    <n v="0"/>
    <n v="0"/>
    <n v="0"/>
    <n v="1"/>
    <n v="0"/>
    <n v="0"/>
  </r>
  <r>
    <x v="4"/>
    <x v="26"/>
    <n v="4"/>
    <n v="1"/>
    <n v="0"/>
    <n v="0"/>
    <n v="2"/>
    <n v="0"/>
    <n v="1"/>
    <n v="0"/>
    <n v="0"/>
  </r>
  <r>
    <x v="4"/>
    <x v="27"/>
    <n v="4"/>
    <n v="1"/>
    <n v="1"/>
    <n v="0"/>
    <n v="0"/>
    <n v="0"/>
    <n v="1"/>
    <n v="0"/>
    <n v="1"/>
  </r>
  <r>
    <x v="4"/>
    <x v="28"/>
    <n v="2"/>
    <n v="0"/>
    <n v="0"/>
    <n v="0"/>
    <n v="1"/>
    <n v="0"/>
    <n v="0"/>
    <n v="1"/>
    <n v="0"/>
  </r>
  <r>
    <x v="4"/>
    <x v="29"/>
    <n v="4"/>
    <n v="1"/>
    <n v="0"/>
    <n v="1"/>
    <n v="1"/>
    <n v="1"/>
    <n v="0"/>
    <n v="0"/>
    <n v="0"/>
  </r>
  <r>
    <x v="4"/>
    <x v="30"/>
    <n v="3"/>
    <n v="0"/>
    <n v="1"/>
    <n v="1"/>
    <n v="0"/>
    <n v="0"/>
    <n v="1"/>
    <n v="0"/>
    <n v="0"/>
  </r>
  <r>
    <x v="4"/>
    <x v="31"/>
    <n v="2"/>
    <n v="0"/>
    <n v="0"/>
    <n v="0"/>
    <n v="1"/>
    <n v="0"/>
    <n v="1"/>
    <n v="0"/>
    <n v="0"/>
  </r>
  <r>
    <x v="4"/>
    <x v="32"/>
    <n v="5"/>
    <n v="3"/>
    <n v="0"/>
    <n v="0"/>
    <n v="1"/>
    <n v="0"/>
    <n v="0"/>
    <n v="0"/>
    <n v="1"/>
  </r>
  <r>
    <x v="4"/>
    <x v="33"/>
    <n v="1"/>
    <n v="0"/>
    <n v="0"/>
    <n v="0"/>
    <n v="1"/>
    <n v="0"/>
    <n v="0"/>
    <n v="0"/>
    <n v="0"/>
  </r>
  <r>
    <x v="4"/>
    <x v="55"/>
    <n v="2"/>
    <n v="0"/>
    <n v="2"/>
    <n v="0"/>
    <n v="0"/>
    <n v="0"/>
    <n v="0"/>
    <n v="0"/>
    <n v="0"/>
  </r>
  <r>
    <x v="4"/>
    <x v="34"/>
    <n v="5"/>
    <n v="1"/>
    <n v="2"/>
    <n v="1"/>
    <n v="0"/>
    <n v="0"/>
    <n v="1"/>
    <n v="0"/>
    <n v="0"/>
  </r>
  <r>
    <x v="4"/>
    <x v="36"/>
    <n v="3"/>
    <n v="1"/>
    <n v="0"/>
    <n v="0"/>
    <n v="1"/>
    <n v="0"/>
    <n v="0"/>
    <n v="1"/>
    <n v="0"/>
  </r>
  <r>
    <x v="4"/>
    <x v="37"/>
    <n v="4"/>
    <n v="0"/>
    <n v="2"/>
    <n v="0"/>
    <n v="0"/>
    <n v="0"/>
    <n v="1"/>
    <n v="0"/>
    <n v="1"/>
  </r>
  <r>
    <x v="4"/>
    <x v="38"/>
    <n v="2"/>
    <n v="2"/>
    <n v="0"/>
    <n v="0"/>
    <n v="0"/>
    <n v="0"/>
    <n v="0"/>
    <n v="0"/>
    <n v="0"/>
  </r>
  <r>
    <x v="4"/>
    <x v="39"/>
    <n v="4"/>
    <n v="0"/>
    <n v="0"/>
    <n v="0"/>
    <n v="1"/>
    <n v="0"/>
    <n v="2"/>
    <n v="0"/>
    <n v="1"/>
  </r>
  <r>
    <x v="4"/>
    <x v="40"/>
    <n v="4"/>
    <n v="0"/>
    <n v="0"/>
    <n v="0"/>
    <n v="0"/>
    <n v="2"/>
    <n v="0"/>
    <n v="2"/>
    <n v="0"/>
  </r>
  <r>
    <x v="4"/>
    <x v="41"/>
    <n v="6"/>
    <n v="3"/>
    <n v="0"/>
    <n v="0"/>
    <n v="0"/>
    <n v="0"/>
    <n v="2"/>
    <n v="1"/>
    <n v="0"/>
  </r>
  <r>
    <x v="4"/>
    <x v="42"/>
    <n v="3"/>
    <n v="0"/>
    <n v="1"/>
    <n v="0"/>
    <n v="0"/>
    <n v="0"/>
    <n v="1"/>
    <n v="0"/>
    <n v="1"/>
  </r>
  <r>
    <x v="4"/>
    <x v="43"/>
    <n v="2"/>
    <n v="2"/>
    <n v="0"/>
    <n v="0"/>
    <n v="0"/>
    <n v="0"/>
    <n v="0"/>
    <n v="0"/>
    <n v="0"/>
  </r>
  <r>
    <x v="4"/>
    <x v="44"/>
    <n v="1"/>
    <n v="1"/>
    <n v="0"/>
    <n v="0"/>
    <n v="0"/>
    <n v="0"/>
    <n v="0"/>
    <n v="0"/>
    <n v="0"/>
  </r>
  <r>
    <x v="4"/>
    <x v="45"/>
    <n v="1"/>
    <n v="0"/>
    <n v="1"/>
    <n v="0"/>
    <n v="0"/>
    <n v="0"/>
    <n v="0"/>
    <n v="0"/>
    <n v="0"/>
  </r>
  <r>
    <x v="4"/>
    <x v="46"/>
    <n v="2"/>
    <n v="0"/>
    <n v="0"/>
    <n v="0"/>
    <n v="1"/>
    <n v="0"/>
    <n v="1"/>
    <n v="0"/>
    <n v="0"/>
  </r>
  <r>
    <x v="4"/>
    <x v="47"/>
    <n v="8"/>
    <n v="0"/>
    <n v="2"/>
    <n v="0"/>
    <n v="2"/>
    <n v="1"/>
    <n v="1"/>
    <n v="1"/>
    <n v="1"/>
  </r>
  <r>
    <x v="4"/>
    <x v="48"/>
    <n v="3"/>
    <n v="1"/>
    <n v="1"/>
    <n v="0"/>
    <n v="0"/>
    <n v="1"/>
    <n v="0"/>
    <n v="0"/>
    <n v="0"/>
  </r>
  <r>
    <x v="4"/>
    <x v="49"/>
    <n v="1"/>
    <n v="0"/>
    <n v="0"/>
    <n v="1"/>
    <n v="0"/>
    <n v="0"/>
    <n v="0"/>
    <n v="0"/>
    <n v="0"/>
  </r>
  <r>
    <x v="4"/>
    <x v="50"/>
    <n v="3"/>
    <n v="0"/>
    <n v="0"/>
    <n v="2"/>
    <n v="0"/>
    <n v="0"/>
    <n v="0"/>
    <n v="0"/>
    <n v="1"/>
  </r>
  <r>
    <x v="4"/>
    <x v="58"/>
    <n v="3"/>
    <n v="0"/>
    <n v="0"/>
    <n v="0"/>
    <n v="0"/>
    <n v="0"/>
    <n v="3"/>
    <n v="0"/>
    <n v="0"/>
  </r>
  <r>
    <x v="4"/>
    <x v="51"/>
    <n v="1"/>
    <n v="0"/>
    <n v="0"/>
    <n v="0"/>
    <n v="0"/>
    <n v="0"/>
    <n v="1"/>
    <n v="0"/>
    <n v="0"/>
  </r>
  <r>
    <x v="4"/>
    <x v="52"/>
    <n v="1"/>
    <n v="0"/>
    <n v="1"/>
    <n v="0"/>
    <n v="0"/>
    <n v="0"/>
    <n v="0"/>
    <n v="0"/>
    <n v="0"/>
  </r>
  <r>
    <x v="4"/>
    <x v="53"/>
    <n v="2"/>
    <n v="0"/>
    <n v="0"/>
    <n v="0"/>
    <n v="2"/>
    <n v="0"/>
    <n v="0"/>
    <n v="0"/>
    <n v="0"/>
  </r>
  <r>
    <x v="4"/>
    <x v="56"/>
    <n v="1"/>
    <n v="0"/>
    <n v="0"/>
    <n v="1"/>
    <n v="0"/>
    <n v="0"/>
    <n v="0"/>
    <n v="0"/>
    <n v="0"/>
  </r>
  <r>
    <x v="5"/>
    <x v="0"/>
    <n v="1"/>
    <n v="1"/>
    <n v="0"/>
    <n v="0"/>
    <n v="0"/>
    <n v="0"/>
    <n v="0"/>
    <n v="0"/>
    <n v="0"/>
  </r>
  <r>
    <x v="5"/>
    <x v="2"/>
    <n v="2"/>
    <n v="0"/>
    <n v="1"/>
    <n v="0"/>
    <n v="0"/>
    <n v="0"/>
    <n v="1"/>
    <n v="0"/>
    <n v="0"/>
  </r>
  <r>
    <x v="5"/>
    <x v="3"/>
    <n v="3"/>
    <n v="1"/>
    <n v="0"/>
    <n v="0"/>
    <n v="0"/>
    <n v="1"/>
    <n v="0"/>
    <n v="0"/>
    <n v="1"/>
  </r>
  <r>
    <x v="5"/>
    <x v="4"/>
    <n v="3"/>
    <n v="0"/>
    <n v="1"/>
    <n v="0"/>
    <n v="2"/>
    <n v="0"/>
    <n v="0"/>
    <n v="0"/>
    <n v="0"/>
  </r>
  <r>
    <x v="5"/>
    <x v="6"/>
    <n v="4"/>
    <n v="3"/>
    <n v="1"/>
    <n v="0"/>
    <n v="0"/>
    <n v="0"/>
    <n v="0"/>
    <n v="0"/>
    <n v="0"/>
  </r>
  <r>
    <x v="5"/>
    <x v="7"/>
    <n v="3"/>
    <n v="1"/>
    <n v="0"/>
    <n v="0"/>
    <n v="0"/>
    <n v="0"/>
    <n v="0"/>
    <n v="1"/>
    <n v="1"/>
  </r>
  <r>
    <x v="5"/>
    <x v="8"/>
    <n v="5"/>
    <n v="2"/>
    <n v="0"/>
    <n v="0"/>
    <n v="1"/>
    <n v="0"/>
    <n v="0"/>
    <n v="1"/>
    <n v="1"/>
  </r>
  <r>
    <x v="5"/>
    <x v="9"/>
    <n v="2"/>
    <n v="0"/>
    <n v="1"/>
    <n v="0"/>
    <n v="0"/>
    <n v="0"/>
    <n v="0"/>
    <n v="1"/>
    <n v="0"/>
  </r>
  <r>
    <x v="5"/>
    <x v="10"/>
    <n v="3"/>
    <n v="0"/>
    <n v="1"/>
    <n v="0"/>
    <n v="0"/>
    <n v="2"/>
    <n v="0"/>
    <n v="0"/>
    <n v="0"/>
  </r>
  <r>
    <x v="5"/>
    <x v="11"/>
    <n v="3"/>
    <n v="2"/>
    <n v="0"/>
    <n v="0"/>
    <n v="1"/>
    <n v="0"/>
    <n v="0"/>
    <n v="0"/>
    <n v="0"/>
  </r>
  <r>
    <x v="5"/>
    <x v="12"/>
    <n v="3"/>
    <n v="1"/>
    <n v="1"/>
    <n v="0"/>
    <n v="1"/>
    <n v="0"/>
    <n v="0"/>
    <n v="0"/>
    <n v="0"/>
  </r>
  <r>
    <x v="5"/>
    <x v="13"/>
    <n v="1"/>
    <n v="1"/>
    <n v="0"/>
    <n v="0"/>
    <n v="0"/>
    <n v="0"/>
    <n v="0"/>
    <n v="0"/>
    <n v="0"/>
  </r>
  <r>
    <x v="5"/>
    <x v="14"/>
    <n v="4"/>
    <n v="1"/>
    <n v="1"/>
    <n v="0"/>
    <n v="0"/>
    <n v="0"/>
    <n v="1"/>
    <n v="1"/>
    <n v="0"/>
  </r>
  <r>
    <x v="5"/>
    <x v="15"/>
    <n v="3"/>
    <n v="1"/>
    <n v="0"/>
    <n v="0"/>
    <n v="0"/>
    <n v="1"/>
    <n v="1"/>
    <n v="0"/>
    <n v="0"/>
  </r>
  <r>
    <x v="5"/>
    <x v="16"/>
    <n v="4"/>
    <n v="3"/>
    <n v="1"/>
    <n v="0"/>
    <n v="0"/>
    <n v="0"/>
    <n v="0"/>
    <n v="0"/>
    <n v="0"/>
  </r>
  <r>
    <x v="5"/>
    <x v="17"/>
    <n v="2"/>
    <n v="0"/>
    <n v="1"/>
    <n v="0"/>
    <n v="1"/>
    <n v="0"/>
    <n v="0"/>
    <n v="0"/>
    <n v="0"/>
  </r>
  <r>
    <x v="5"/>
    <x v="18"/>
    <n v="5"/>
    <n v="3"/>
    <n v="0"/>
    <n v="0"/>
    <n v="2"/>
    <n v="0"/>
    <n v="0"/>
    <n v="0"/>
    <n v="0"/>
  </r>
  <r>
    <x v="5"/>
    <x v="19"/>
    <n v="4"/>
    <n v="0"/>
    <n v="0"/>
    <n v="1"/>
    <n v="1"/>
    <n v="0"/>
    <n v="2"/>
    <n v="0"/>
    <n v="0"/>
  </r>
  <r>
    <x v="5"/>
    <x v="20"/>
    <n v="3"/>
    <n v="1"/>
    <n v="0"/>
    <n v="1"/>
    <n v="0"/>
    <n v="0"/>
    <n v="1"/>
    <n v="0"/>
    <n v="0"/>
  </r>
  <r>
    <x v="5"/>
    <x v="21"/>
    <n v="2"/>
    <n v="0"/>
    <n v="2"/>
    <n v="0"/>
    <n v="0"/>
    <n v="0"/>
    <n v="0"/>
    <n v="0"/>
    <n v="0"/>
  </r>
  <r>
    <x v="5"/>
    <x v="22"/>
    <n v="4"/>
    <n v="0"/>
    <n v="1"/>
    <n v="0"/>
    <n v="1"/>
    <n v="1"/>
    <n v="1"/>
    <n v="0"/>
    <n v="0"/>
  </r>
  <r>
    <x v="5"/>
    <x v="23"/>
    <n v="5"/>
    <n v="3"/>
    <n v="0"/>
    <n v="0"/>
    <n v="0"/>
    <n v="0"/>
    <n v="1"/>
    <n v="0"/>
    <n v="1"/>
  </r>
  <r>
    <x v="5"/>
    <x v="24"/>
    <n v="4"/>
    <n v="2"/>
    <n v="0"/>
    <n v="0"/>
    <n v="0"/>
    <n v="1"/>
    <n v="0"/>
    <n v="1"/>
    <n v="0"/>
  </r>
  <r>
    <x v="5"/>
    <x v="25"/>
    <n v="4"/>
    <n v="0"/>
    <n v="0"/>
    <n v="0"/>
    <n v="2"/>
    <n v="1"/>
    <n v="0"/>
    <n v="0"/>
    <n v="1"/>
  </r>
  <r>
    <x v="5"/>
    <x v="26"/>
    <n v="3"/>
    <n v="1"/>
    <n v="0"/>
    <n v="0"/>
    <n v="0"/>
    <n v="1"/>
    <n v="1"/>
    <n v="0"/>
    <n v="0"/>
  </r>
  <r>
    <x v="5"/>
    <x v="27"/>
    <n v="3"/>
    <n v="2"/>
    <n v="1"/>
    <n v="0"/>
    <n v="0"/>
    <n v="0"/>
    <n v="0"/>
    <n v="0"/>
    <n v="0"/>
  </r>
  <r>
    <x v="5"/>
    <x v="28"/>
    <n v="2"/>
    <n v="0"/>
    <n v="1"/>
    <n v="0"/>
    <n v="0"/>
    <n v="1"/>
    <n v="0"/>
    <n v="0"/>
    <n v="0"/>
  </r>
  <r>
    <x v="5"/>
    <x v="29"/>
    <n v="7"/>
    <n v="2"/>
    <n v="0"/>
    <n v="0"/>
    <n v="0"/>
    <n v="1"/>
    <n v="3"/>
    <n v="0"/>
    <n v="1"/>
  </r>
  <r>
    <x v="5"/>
    <x v="30"/>
    <n v="2"/>
    <n v="0"/>
    <n v="0"/>
    <n v="0"/>
    <n v="1"/>
    <n v="1"/>
    <n v="0"/>
    <n v="0"/>
    <n v="0"/>
  </r>
  <r>
    <x v="5"/>
    <x v="31"/>
    <n v="9"/>
    <n v="2"/>
    <n v="1"/>
    <n v="1"/>
    <n v="0"/>
    <n v="2"/>
    <n v="1"/>
    <n v="0"/>
    <n v="2"/>
  </r>
  <r>
    <x v="5"/>
    <x v="32"/>
    <n v="4"/>
    <n v="0"/>
    <n v="0"/>
    <n v="1"/>
    <n v="0"/>
    <n v="0"/>
    <n v="1"/>
    <n v="1"/>
    <n v="1"/>
  </r>
  <r>
    <x v="5"/>
    <x v="33"/>
    <n v="6"/>
    <n v="0"/>
    <n v="1"/>
    <n v="2"/>
    <n v="0"/>
    <n v="0"/>
    <n v="2"/>
    <n v="1"/>
    <n v="0"/>
  </r>
  <r>
    <x v="5"/>
    <x v="55"/>
    <n v="2"/>
    <n v="0"/>
    <n v="0"/>
    <n v="0"/>
    <n v="0"/>
    <n v="1"/>
    <n v="0"/>
    <n v="1"/>
    <n v="0"/>
  </r>
  <r>
    <x v="5"/>
    <x v="34"/>
    <n v="4"/>
    <n v="1"/>
    <n v="1"/>
    <n v="0"/>
    <n v="1"/>
    <n v="1"/>
    <n v="0"/>
    <n v="0"/>
    <n v="0"/>
  </r>
  <r>
    <x v="5"/>
    <x v="35"/>
    <n v="2"/>
    <n v="1"/>
    <n v="0"/>
    <n v="1"/>
    <n v="0"/>
    <n v="0"/>
    <n v="0"/>
    <n v="0"/>
    <n v="0"/>
  </r>
  <r>
    <x v="5"/>
    <x v="36"/>
    <n v="3"/>
    <n v="0"/>
    <n v="1"/>
    <n v="1"/>
    <n v="0"/>
    <n v="0"/>
    <n v="1"/>
    <n v="0"/>
    <n v="0"/>
  </r>
  <r>
    <x v="5"/>
    <x v="37"/>
    <n v="3"/>
    <n v="2"/>
    <n v="0"/>
    <n v="0"/>
    <n v="0"/>
    <n v="1"/>
    <n v="0"/>
    <n v="0"/>
    <n v="0"/>
  </r>
  <r>
    <x v="5"/>
    <x v="38"/>
    <n v="3"/>
    <n v="1"/>
    <n v="1"/>
    <n v="0"/>
    <n v="0"/>
    <n v="0"/>
    <n v="1"/>
    <n v="0"/>
    <n v="0"/>
  </r>
  <r>
    <x v="5"/>
    <x v="39"/>
    <n v="3"/>
    <n v="1"/>
    <n v="0"/>
    <n v="0"/>
    <n v="0"/>
    <n v="0"/>
    <n v="2"/>
    <n v="0"/>
    <n v="0"/>
  </r>
  <r>
    <x v="5"/>
    <x v="40"/>
    <n v="2"/>
    <n v="0"/>
    <n v="0"/>
    <n v="0"/>
    <n v="0"/>
    <n v="0"/>
    <n v="2"/>
    <n v="0"/>
    <n v="0"/>
  </r>
  <r>
    <x v="5"/>
    <x v="41"/>
    <n v="4"/>
    <n v="0"/>
    <n v="1"/>
    <n v="0"/>
    <n v="1"/>
    <n v="1"/>
    <n v="1"/>
    <n v="0"/>
    <n v="0"/>
  </r>
  <r>
    <x v="5"/>
    <x v="42"/>
    <n v="2"/>
    <n v="0"/>
    <n v="0"/>
    <n v="0"/>
    <n v="0"/>
    <n v="1"/>
    <n v="1"/>
    <n v="0"/>
    <n v="0"/>
  </r>
  <r>
    <x v="5"/>
    <x v="43"/>
    <n v="2"/>
    <n v="1"/>
    <n v="0"/>
    <n v="0"/>
    <n v="0"/>
    <n v="0"/>
    <n v="0"/>
    <n v="0"/>
    <n v="1"/>
  </r>
  <r>
    <x v="5"/>
    <x v="44"/>
    <n v="3"/>
    <n v="0"/>
    <n v="2"/>
    <n v="0"/>
    <n v="0"/>
    <n v="0"/>
    <n v="1"/>
    <n v="0"/>
    <n v="0"/>
  </r>
  <r>
    <x v="5"/>
    <x v="45"/>
    <n v="2"/>
    <n v="1"/>
    <n v="0"/>
    <n v="0"/>
    <n v="0"/>
    <n v="0"/>
    <n v="1"/>
    <n v="0"/>
    <n v="0"/>
  </r>
  <r>
    <x v="5"/>
    <x v="46"/>
    <n v="4"/>
    <n v="2"/>
    <n v="0"/>
    <n v="0"/>
    <n v="1"/>
    <n v="0"/>
    <n v="1"/>
    <n v="0"/>
    <n v="0"/>
  </r>
  <r>
    <x v="5"/>
    <x v="47"/>
    <n v="1"/>
    <n v="1"/>
    <n v="0"/>
    <n v="0"/>
    <n v="0"/>
    <n v="0"/>
    <n v="0"/>
    <n v="0"/>
    <n v="0"/>
  </r>
  <r>
    <x v="5"/>
    <x v="48"/>
    <n v="4"/>
    <n v="0"/>
    <n v="0"/>
    <n v="0"/>
    <n v="1"/>
    <n v="1"/>
    <n v="0"/>
    <n v="2"/>
    <n v="0"/>
  </r>
  <r>
    <x v="5"/>
    <x v="49"/>
    <n v="3"/>
    <n v="0"/>
    <n v="1"/>
    <n v="2"/>
    <n v="0"/>
    <n v="0"/>
    <n v="0"/>
    <n v="0"/>
    <n v="0"/>
  </r>
  <r>
    <x v="5"/>
    <x v="50"/>
    <n v="2"/>
    <n v="0"/>
    <n v="2"/>
    <n v="0"/>
    <n v="0"/>
    <n v="0"/>
    <n v="0"/>
    <n v="0"/>
    <n v="0"/>
  </r>
  <r>
    <x v="5"/>
    <x v="58"/>
    <n v="1"/>
    <n v="0"/>
    <n v="0"/>
    <n v="0"/>
    <n v="0"/>
    <n v="0"/>
    <n v="1"/>
    <n v="0"/>
    <n v="0"/>
  </r>
  <r>
    <x v="5"/>
    <x v="51"/>
    <n v="2"/>
    <n v="0"/>
    <n v="0"/>
    <n v="0"/>
    <n v="0"/>
    <n v="0"/>
    <n v="1"/>
    <n v="1"/>
    <n v="0"/>
  </r>
  <r>
    <x v="5"/>
    <x v="53"/>
    <n v="3"/>
    <n v="0"/>
    <n v="1"/>
    <n v="1"/>
    <n v="0"/>
    <n v="0"/>
    <n v="1"/>
    <n v="0"/>
    <n v="0"/>
  </r>
  <r>
    <x v="6"/>
    <x v="59"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401">
  <r>
    <x v="0"/>
    <x v="0"/>
    <n v="4"/>
    <n v="1"/>
    <n v="27"/>
    <n v="0"/>
    <n v="22"/>
  </r>
  <r>
    <x v="0"/>
    <x v="1"/>
    <n v="5"/>
    <n v="5"/>
    <n v="86"/>
    <n v="0"/>
    <n v="76"/>
  </r>
  <r>
    <x v="0"/>
    <x v="2"/>
    <n v="11"/>
    <n v="8"/>
    <n v="147"/>
    <n v="0"/>
    <n v="128"/>
  </r>
  <r>
    <x v="0"/>
    <x v="3"/>
    <n v="18"/>
    <n v="19"/>
    <n v="214"/>
    <n v="0"/>
    <n v="177"/>
  </r>
  <r>
    <x v="0"/>
    <x v="4"/>
    <n v="9"/>
    <n v="11"/>
    <n v="173"/>
    <n v="0"/>
    <n v="153"/>
  </r>
  <r>
    <x v="0"/>
    <x v="5"/>
    <n v="11"/>
    <n v="20"/>
    <n v="199"/>
    <n v="0"/>
    <n v="168"/>
  </r>
  <r>
    <x v="0"/>
    <x v="6"/>
    <n v="17"/>
    <n v="17"/>
    <n v="184"/>
    <n v="0"/>
    <n v="150"/>
  </r>
  <r>
    <x v="0"/>
    <x v="7"/>
    <n v="9"/>
    <n v="12"/>
    <n v="163"/>
    <n v="0"/>
    <n v="142"/>
  </r>
  <r>
    <x v="0"/>
    <x v="8"/>
    <n v="15"/>
    <n v="20"/>
    <n v="168"/>
    <n v="0"/>
    <n v="133"/>
  </r>
  <r>
    <x v="0"/>
    <x v="9"/>
    <n v="7"/>
    <n v="18"/>
    <n v="164"/>
    <n v="0"/>
    <n v="139"/>
  </r>
  <r>
    <x v="0"/>
    <x v="10"/>
    <n v="20"/>
    <n v="10"/>
    <n v="147"/>
    <n v="0"/>
    <n v="117"/>
  </r>
  <r>
    <x v="0"/>
    <x v="11"/>
    <n v="15"/>
    <n v="17"/>
    <n v="169"/>
    <n v="0"/>
    <n v="137"/>
  </r>
  <r>
    <x v="0"/>
    <x v="12"/>
    <n v="5"/>
    <n v="6"/>
    <n v="163"/>
    <n v="0"/>
    <n v="152"/>
  </r>
  <r>
    <x v="0"/>
    <x v="13"/>
    <n v="5"/>
    <n v="9"/>
    <n v="135"/>
    <n v="0"/>
    <n v="121"/>
  </r>
  <r>
    <x v="0"/>
    <x v="14"/>
    <n v="5"/>
    <n v="8"/>
    <n v="107"/>
    <n v="0"/>
    <n v="94"/>
  </r>
  <r>
    <x v="0"/>
    <x v="15"/>
    <n v="0"/>
    <n v="0"/>
    <n v="3"/>
    <n v="0"/>
    <n v="3"/>
  </r>
  <r>
    <x v="1"/>
    <x v="0"/>
    <n v="4"/>
    <n v="3"/>
    <n v="37"/>
    <n v="0"/>
    <n v="30"/>
  </r>
  <r>
    <x v="1"/>
    <x v="1"/>
    <n v="9"/>
    <n v="6"/>
    <n v="94"/>
    <n v="0"/>
    <n v="79"/>
  </r>
  <r>
    <x v="1"/>
    <x v="2"/>
    <n v="8"/>
    <n v="8"/>
    <n v="167"/>
    <n v="0"/>
    <n v="151"/>
  </r>
  <r>
    <x v="1"/>
    <x v="3"/>
    <n v="16"/>
    <n v="15"/>
    <n v="234"/>
    <n v="0"/>
    <n v="203"/>
  </r>
  <r>
    <x v="1"/>
    <x v="4"/>
    <n v="9"/>
    <n v="18"/>
    <n v="279"/>
    <n v="0"/>
    <n v="252"/>
  </r>
  <r>
    <x v="1"/>
    <x v="5"/>
    <n v="20"/>
    <n v="22"/>
    <n v="308"/>
    <n v="0"/>
    <n v="266"/>
  </r>
  <r>
    <x v="1"/>
    <x v="6"/>
    <n v="10"/>
    <n v="12"/>
    <n v="299"/>
    <n v="0"/>
    <n v="277"/>
  </r>
  <r>
    <x v="1"/>
    <x v="7"/>
    <n v="20"/>
    <n v="13"/>
    <n v="314"/>
    <n v="0"/>
    <n v="281"/>
  </r>
  <r>
    <x v="1"/>
    <x v="8"/>
    <n v="12"/>
    <n v="9"/>
    <n v="280"/>
    <n v="0"/>
    <n v="259"/>
  </r>
  <r>
    <x v="1"/>
    <x v="9"/>
    <n v="20"/>
    <n v="16"/>
    <n v="316"/>
    <n v="0"/>
    <n v="280"/>
  </r>
  <r>
    <x v="1"/>
    <x v="10"/>
    <n v="20"/>
    <n v="23"/>
    <n v="283"/>
    <n v="0"/>
    <n v="240"/>
  </r>
  <r>
    <x v="1"/>
    <x v="11"/>
    <n v="10"/>
    <n v="13"/>
    <n v="206"/>
    <n v="0"/>
    <n v="183"/>
  </r>
  <r>
    <x v="1"/>
    <x v="12"/>
    <n v="8"/>
    <n v="10"/>
    <n v="154"/>
    <n v="0"/>
    <n v="136"/>
  </r>
  <r>
    <x v="1"/>
    <x v="13"/>
    <n v="8"/>
    <n v="19"/>
    <n v="161"/>
    <n v="0"/>
    <n v="134"/>
  </r>
  <r>
    <x v="1"/>
    <x v="14"/>
    <n v="12"/>
    <n v="6"/>
    <n v="141"/>
    <n v="0"/>
    <n v="123"/>
  </r>
  <r>
    <x v="1"/>
    <x v="15"/>
    <n v="0"/>
    <n v="0"/>
    <n v="4"/>
    <n v="0"/>
    <n v="4"/>
  </r>
  <r>
    <x v="2"/>
    <x v="0"/>
    <n v="4"/>
    <n v="7"/>
    <n v="59"/>
    <n v="0"/>
    <n v="48"/>
  </r>
  <r>
    <x v="2"/>
    <x v="1"/>
    <n v="4"/>
    <n v="6"/>
    <n v="126"/>
    <n v="0"/>
    <n v="116"/>
  </r>
  <r>
    <x v="2"/>
    <x v="2"/>
    <n v="9"/>
    <n v="8"/>
    <n v="202"/>
    <n v="0"/>
    <n v="185"/>
  </r>
  <r>
    <x v="2"/>
    <x v="3"/>
    <n v="8"/>
    <n v="15"/>
    <n v="217"/>
    <n v="0"/>
    <n v="194"/>
  </r>
  <r>
    <x v="2"/>
    <x v="4"/>
    <n v="14"/>
    <n v="17"/>
    <n v="214"/>
    <n v="0"/>
    <n v="183"/>
  </r>
  <r>
    <x v="2"/>
    <x v="5"/>
    <n v="9"/>
    <n v="16"/>
    <n v="169"/>
    <n v="0"/>
    <n v="144"/>
  </r>
  <r>
    <x v="2"/>
    <x v="6"/>
    <n v="6"/>
    <n v="18"/>
    <n v="200"/>
    <n v="0"/>
    <n v="176"/>
  </r>
  <r>
    <x v="2"/>
    <x v="7"/>
    <n v="11"/>
    <n v="18"/>
    <n v="204"/>
    <n v="0"/>
    <n v="175"/>
  </r>
  <r>
    <x v="2"/>
    <x v="8"/>
    <n v="20"/>
    <n v="15"/>
    <n v="196"/>
    <n v="0"/>
    <n v="161"/>
  </r>
  <r>
    <x v="2"/>
    <x v="9"/>
    <n v="10"/>
    <n v="16"/>
    <n v="188"/>
    <n v="0"/>
    <n v="162"/>
  </r>
  <r>
    <x v="2"/>
    <x v="10"/>
    <n v="5"/>
    <n v="6"/>
    <n v="156"/>
    <n v="0"/>
    <n v="145"/>
  </r>
  <r>
    <x v="2"/>
    <x v="11"/>
    <n v="10"/>
    <n v="5"/>
    <n v="132"/>
    <n v="0"/>
    <n v="117"/>
  </r>
  <r>
    <x v="2"/>
    <x v="12"/>
    <n v="8"/>
    <n v="6"/>
    <n v="129"/>
    <n v="0"/>
    <n v="115"/>
  </r>
  <r>
    <x v="2"/>
    <x v="13"/>
    <n v="14"/>
    <n v="8"/>
    <n v="103"/>
    <n v="0"/>
    <n v="81"/>
  </r>
  <r>
    <x v="2"/>
    <x v="14"/>
    <n v="4"/>
    <n v="9"/>
    <n v="107"/>
    <n v="0"/>
    <n v="94"/>
  </r>
  <r>
    <x v="2"/>
    <x v="15"/>
    <n v="2"/>
    <n v="0"/>
    <n v="5"/>
    <n v="0"/>
    <n v="3"/>
  </r>
  <r>
    <x v="3"/>
    <x v="0"/>
    <n v="0"/>
    <n v="0"/>
    <n v="34"/>
    <n v="0"/>
    <n v="34"/>
  </r>
  <r>
    <x v="3"/>
    <x v="1"/>
    <n v="6"/>
    <n v="3"/>
    <n v="103"/>
    <n v="0"/>
    <n v="94"/>
  </r>
  <r>
    <x v="3"/>
    <x v="2"/>
    <n v="16"/>
    <n v="18"/>
    <n v="171"/>
    <n v="0"/>
    <n v="137"/>
  </r>
  <r>
    <x v="3"/>
    <x v="3"/>
    <n v="9"/>
    <n v="20"/>
    <n v="178"/>
    <n v="0"/>
    <n v="149"/>
  </r>
  <r>
    <x v="3"/>
    <x v="4"/>
    <n v="13"/>
    <n v="25"/>
    <n v="230"/>
    <n v="0"/>
    <n v="192"/>
  </r>
  <r>
    <x v="3"/>
    <x v="5"/>
    <n v="14"/>
    <n v="15"/>
    <n v="193"/>
    <n v="0"/>
    <n v="164"/>
  </r>
  <r>
    <x v="3"/>
    <x v="6"/>
    <n v="15"/>
    <n v="21"/>
    <n v="182"/>
    <n v="0"/>
    <n v="146"/>
  </r>
  <r>
    <x v="3"/>
    <x v="7"/>
    <n v="8"/>
    <n v="20"/>
    <n v="173"/>
    <n v="0"/>
    <n v="145"/>
  </r>
  <r>
    <x v="3"/>
    <x v="8"/>
    <n v="9"/>
    <n v="8"/>
    <n v="152"/>
    <n v="0"/>
    <n v="135"/>
  </r>
  <r>
    <x v="3"/>
    <x v="9"/>
    <n v="11"/>
    <n v="12"/>
    <n v="164"/>
    <n v="0"/>
    <n v="141"/>
  </r>
  <r>
    <x v="3"/>
    <x v="10"/>
    <n v="12"/>
    <n v="12"/>
    <n v="141"/>
    <n v="0"/>
    <n v="117"/>
  </r>
  <r>
    <x v="3"/>
    <x v="11"/>
    <n v="7"/>
    <n v="4"/>
    <n v="95"/>
    <n v="0"/>
    <n v="84"/>
  </r>
  <r>
    <x v="3"/>
    <x v="12"/>
    <n v="6"/>
    <n v="5"/>
    <n v="99"/>
    <n v="0"/>
    <n v="88"/>
  </r>
  <r>
    <x v="3"/>
    <x v="13"/>
    <n v="13"/>
    <n v="9"/>
    <n v="103"/>
    <n v="0"/>
    <n v="81"/>
  </r>
  <r>
    <x v="3"/>
    <x v="14"/>
    <n v="0"/>
    <n v="9"/>
    <n v="73"/>
    <n v="0"/>
    <n v="64"/>
  </r>
  <r>
    <x v="3"/>
    <x v="15"/>
    <n v="0"/>
    <n v="0"/>
    <n v="1"/>
    <n v="0"/>
    <n v="1"/>
  </r>
  <r>
    <x v="4"/>
    <x v="0"/>
    <n v="2"/>
    <n v="0"/>
    <n v="12"/>
    <n v="0"/>
    <n v="10"/>
  </r>
  <r>
    <x v="4"/>
    <x v="1"/>
    <n v="2"/>
    <n v="6"/>
    <n v="34"/>
    <n v="0"/>
    <n v="26"/>
  </r>
  <r>
    <x v="4"/>
    <x v="2"/>
    <n v="4"/>
    <n v="5"/>
    <n v="59"/>
    <n v="0"/>
    <n v="50"/>
  </r>
  <r>
    <x v="4"/>
    <x v="3"/>
    <n v="6"/>
    <n v="11"/>
    <n v="88"/>
    <n v="0"/>
    <n v="71"/>
  </r>
  <r>
    <x v="4"/>
    <x v="4"/>
    <n v="7"/>
    <n v="5"/>
    <n v="70"/>
    <n v="0"/>
    <n v="58"/>
  </r>
  <r>
    <x v="4"/>
    <x v="5"/>
    <n v="4"/>
    <n v="9"/>
    <n v="67"/>
    <n v="0"/>
    <n v="54"/>
  </r>
  <r>
    <x v="4"/>
    <x v="6"/>
    <n v="2"/>
    <n v="8"/>
    <n v="65"/>
    <n v="0"/>
    <n v="55"/>
  </r>
  <r>
    <x v="4"/>
    <x v="7"/>
    <n v="5"/>
    <n v="3"/>
    <n v="50"/>
    <n v="0"/>
    <n v="42"/>
  </r>
  <r>
    <x v="4"/>
    <x v="8"/>
    <n v="7"/>
    <n v="4"/>
    <n v="63"/>
    <n v="0"/>
    <n v="52"/>
  </r>
  <r>
    <x v="4"/>
    <x v="9"/>
    <n v="1"/>
    <n v="5"/>
    <n v="50"/>
    <n v="0"/>
    <n v="44"/>
  </r>
  <r>
    <x v="4"/>
    <x v="10"/>
    <n v="3"/>
    <n v="5"/>
    <n v="48"/>
    <n v="0"/>
    <n v="40"/>
  </r>
  <r>
    <x v="4"/>
    <x v="11"/>
    <n v="1"/>
    <n v="10"/>
    <n v="45"/>
    <n v="0"/>
    <n v="34"/>
  </r>
  <r>
    <x v="4"/>
    <x v="12"/>
    <n v="0"/>
    <n v="5"/>
    <n v="41"/>
    <n v="0"/>
    <n v="36"/>
  </r>
  <r>
    <x v="4"/>
    <x v="13"/>
    <n v="4"/>
    <n v="3"/>
    <n v="46"/>
    <n v="0"/>
    <n v="39"/>
  </r>
  <r>
    <x v="4"/>
    <x v="14"/>
    <n v="0"/>
    <n v="1"/>
    <n v="23"/>
    <n v="0"/>
    <n v="22"/>
  </r>
  <r>
    <x v="4"/>
    <x v="15"/>
    <n v="0"/>
    <n v="1"/>
    <n v="1"/>
    <n v="0"/>
    <n v="0"/>
  </r>
  <r>
    <x v="5"/>
    <x v="0"/>
    <n v="2"/>
    <n v="5"/>
    <n v="27"/>
    <n v="0"/>
    <n v="20"/>
  </r>
  <r>
    <x v="5"/>
    <x v="1"/>
    <n v="7"/>
    <n v="13"/>
    <n v="72"/>
    <n v="0"/>
    <n v="52"/>
  </r>
  <r>
    <x v="5"/>
    <x v="2"/>
    <n v="9"/>
    <n v="9"/>
    <n v="139"/>
    <n v="0"/>
    <n v="121"/>
  </r>
  <r>
    <x v="5"/>
    <x v="3"/>
    <n v="13"/>
    <n v="9"/>
    <n v="185"/>
    <n v="0"/>
    <n v="163"/>
  </r>
  <r>
    <x v="5"/>
    <x v="4"/>
    <n v="13"/>
    <n v="11"/>
    <n v="177"/>
    <n v="0"/>
    <n v="153"/>
  </r>
  <r>
    <x v="5"/>
    <x v="5"/>
    <n v="12"/>
    <n v="14"/>
    <n v="189"/>
    <n v="0"/>
    <n v="163"/>
  </r>
  <r>
    <x v="5"/>
    <x v="6"/>
    <n v="20"/>
    <n v="20"/>
    <n v="189"/>
    <n v="0"/>
    <n v="149"/>
  </r>
  <r>
    <x v="5"/>
    <x v="7"/>
    <n v="11"/>
    <n v="22"/>
    <n v="185"/>
    <n v="0"/>
    <n v="152"/>
  </r>
  <r>
    <x v="5"/>
    <x v="8"/>
    <n v="15"/>
    <n v="19"/>
    <n v="220"/>
    <n v="0"/>
    <n v="186"/>
  </r>
  <r>
    <x v="5"/>
    <x v="9"/>
    <n v="13"/>
    <n v="9"/>
    <n v="178"/>
    <n v="0"/>
    <n v="156"/>
  </r>
  <r>
    <x v="5"/>
    <x v="10"/>
    <n v="14"/>
    <n v="15"/>
    <n v="206"/>
    <n v="0"/>
    <n v="177"/>
  </r>
  <r>
    <x v="5"/>
    <x v="11"/>
    <n v="22"/>
    <n v="18"/>
    <n v="210"/>
    <n v="0"/>
    <n v="170"/>
  </r>
  <r>
    <x v="5"/>
    <x v="12"/>
    <n v="16"/>
    <n v="17"/>
    <n v="199"/>
    <n v="0"/>
    <n v="166"/>
  </r>
  <r>
    <x v="5"/>
    <x v="13"/>
    <n v="8"/>
    <n v="5"/>
    <n v="140"/>
    <n v="0"/>
    <n v="127"/>
  </r>
  <r>
    <x v="5"/>
    <x v="14"/>
    <n v="5"/>
    <n v="9"/>
    <n v="112"/>
    <n v="0"/>
    <n v="98"/>
  </r>
  <r>
    <x v="6"/>
    <x v="0"/>
    <n v="3"/>
    <n v="4"/>
    <n v="44"/>
    <n v="0"/>
    <n v="37"/>
  </r>
  <r>
    <x v="6"/>
    <x v="1"/>
    <n v="7"/>
    <n v="8"/>
    <n v="107"/>
    <n v="0"/>
    <n v="92"/>
  </r>
  <r>
    <x v="6"/>
    <x v="2"/>
    <n v="11"/>
    <n v="15"/>
    <n v="188"/>
    <n v="0"/>
    <n v="162"/>
  </r>
  <r>
    <x v="6"/>
    <x v="3"/>
    <n v="21"/>
    <n v="15"/>
    <n v="216"/>
    <n v="0"/>
    <n v="180"/>
  </r>
  <r>
    <x v="6"/>
    <x v="4"/>
    <n v="14"/>
    <n v="16"/>
    <n v="224"/>
    <n v="0"/>
    <n v="194"/>
  </r>
  <r>
    <x v="6"/>
    <x v="5"/>
    <n v="15"/>
    <n v="23"/>
    <n v="223"/>
    <n v="0"/>
    <n v="185"/>
  </r>
  <r>
    <x v="6"/>
    <x v="6"/>
    <n v="11"/>
    <n v="20"/>
    <n v="200"/>
    <n v="0"/>
    <n v="169"/>
  </r>
  <r>
    <x v="6"/>
    <x v="7"/>
    <n v="8"/>
    <n v="13"/>
    <n v="190"/>
    <n v="0"/>
    <n v="169"/>
  </r>
  <r>
    <x v="6"/>
    <x v="8"/>
    <n v="13"/>
    <n v="13"/>
    <n v="192"/>
    <n v="0"/>
    <n v="166"/>
  </r>
  <r>
    <x v="6"/>
    <x v="9"/>
    <n v="11"/>
    <n v="15"/>
    <n v="226"/>
    <n v="0"/>
    <n v="200"/>
  </r>
  <r>
    <x v="6"/>
    <x v="10"/>
    <n v="17"/>
    <n v="20"/>
    <n v="274"/>
    <n v="0"/>
    <n v="237"/>
  </r>
  <r>
    <x v="6"/>
    <x v="11"/>
    <n v="12"/>
    <n v="17"/>
    <n v="201"/>
    <n v="0"/>
    <n v="172"/>
  </r>
  <r>
    <x v="6"/>
    <x v="12"/>
    <n v="5"/>
    <n v="9"/>
    <n v="144"/>
    <n v="0"/>
    <n v="130"/>
  </r>
  <r>
    <x v="6"/>
    <x v="13"/>
    <n v="3"/>
    <n v="5"/>
    <n v="119"/>
    <n v="0"/>
    <n v="111"/>
  </r>
  <r>
    <x v="6"/>
    <x v="14"/>
    <n v="9"/>
    <n v="16"/>
    <n v="125"/>
    <n v="0"/>
    <n v="100"/>
  </r>
  <r>
    <x v="6"/>
    <x v="15"/>
    <n v="0"/>
    <n v="0"/>
    <n v="2"/>
    <n v="0"/>
    <n v="2"/>
  </r>
  <r>
    <x v="7"/>
    <x v="0"/>
    <n v="4"/>
    <n v="4"/>
    <n v="37"/>
    <n v="0"/>
    <n v="29"/>
  </r>
  <r>
    <x v="7"/>
    <x v="1"/>
    <n v="7"/>
    <n v="5"/>
    <n v="107"/>
    <n v="0"/>
    <n v="95"/>
  </r>
  <r>
    <x v="7"/>
    <x v="2"/>
    <n v="11"/>
    <n v="8"/>
    <n v="163"/>
    <n v="0"/>
    <n v="144"/>
  </r>
  <r>
    <x v="7"/>
    <x v="3"/>
    <n v="15"/>
    <n v="20"/>
    <n v="182"/>
    <n v="0"/>
    <n v="147"/>
  </r>
  <r>
    <x v="7"/>
    <x v="4"/>
    <n v="9"/>
    <n v="17"/>
    <n v="209"/>
    <n v="0"/>
    <n v="183"/>
  </r>
  <r>
    <x v="7"/>
    <x v="5"/>
    <n v="15"/>
    <n v="20"/>
    <n v="196"/>
    <n v="0"/>
    <n v="161"/>
  </r>
  <r>
    <x v="7"/>
    <x v="6"/>
    <n v="9"/>
    <n v="7"/>
    <n v="172"/>
    <n v="0"/>
    <n v="156"/>
  </r>
  <r>
    <x v="7"/>
    <x v="7"/>
    <n v="10"/>
    <n v="14"/>
    <n v="160"/>
    <n v="0"/>
    <n v="136"/>
  </r>
  <r>
    <x v="7"/>
    <x v="8"/>
    <n v="5"/>
    <n v="7"/>
    <n v="133"/>
    <n v="0"/>
    <n v="121"/>
  </r>
  <r>
    <x v="7"/>
    <x v="9"/>
    <n v="7"/>
    <n v="9"/>
    <n v="127"/>
    <n v="0"/>
    <n v="111"/>
  </r>
  <r>
    <x v="7"/>
    <x v="10"/>
    <n v="3"/>
    <n v="5"/>
    <n v="101"/>
    <n v="0"/>
    <n v="93"/>
  </r>
  <r>
    <x v="7"/>
    <x v="11"/>
    <n v="6"/>
    <n v="11"/>
    <n v="107"/>
    <n v="0"/>
    <n v="90"/>
  </r>
  <r>
    <x v="7"/>
    <x v="12"/>
    <n v="2"/>
    <n v="7"/>
    <n v="88"/>
    <n v="0"/>
    <n v="79"/>
  </r>
  <r>
    <x v="7"/>
    <x v="13"/>
    <n v="5"/>
    <n v="10"/>
    <n v="74"/>
    <n v="0"/>
    <n v="59"/>
  </r>
  <r>
    <x v="7"/>
    <x v="14"/>
    <n v="8"/>
    <n v="2"/>
    <n v="61"/>
    <n v="0"/>
    <n v="51"/>
  </r>
  <r>
    <x v="8"/>
    <x v="0"/>
    <n v="0"/>
    <n v="2"/>
    <n v="25"/>
    <n v="0"/>
    <n v="23"/>
  </r>
  <r>
    <x v="8"/>
    <x v="1"/>
    <n v="5"/>
    <n v="3"/>
    <n v="72"/>
    <n v="0"/>
    <n v="64"/>
  </r>
  <r>
    <x v="8"/>
    <x v="2"/>
    <n v="10"/>
    <n v="9"/>
    <n v="139"/>
    <n v="0"/>
    <n v="120"/>
  </r>
  <r>
    <x v="8"/>
    <x v="3"/>
    <n v="5"/>
    <n v="13"/>
    <n v="139"/>
    <n v="0"/>
    <n v="121"/>
  </r>
  <r>
    <x v="8"/>
    <x v="4"/>
    <n v="7"/>
    <n v="12"/>
    <n v="145"/>
    <n v="0"/>
    <n v="126"/>
  </r>
  <r>
    <x v="8"/>
    <x v="5"/>
    <n v="6"/>
    <n v="6"/>
    <n v="120"/>
    <n v="0"/>
    <n v="108"/>
  </r>
  <r>
    <x v="8"/>
    <x v="6"/>
    <n v="3"/>
    <n v="5"/>
    <n v="140"/>
    <n v="0"/>
    <n v="132"/>
  </r>
  <r>
    <x v="8"/>
    <x v="7"/>
    <n v="6"/>
    <n v="8"/>
    <n v="116"/>
    <n v="0"/>
    <n v="102"/>
  </r>
  <r>
    <x v="8"/>
    <x v="8"/>
    <n v="4"/>
    <n v="16"/>
    <n v="153"/>
    <n v="0"/>
    <n v="133"/>
  </r>
  <r>
    <x v="8"/>
    <x v="9"/>
    <n v="6"/>
    <n v="14"/>
    <n v="138"/>
    <n v="0"/>
    <n v="118"/>
  </r>
  <r>
    <x v="8"/>
    <x v="10"/>
    <n v="13"/>
    <n v="10"/>
    <n v="145"/>
    <n v="0"/>
    <n v="122"/>
  </r>
  <r>
    <x v="8"/>
    <x v="11"/>
    <n v="19"/>
    <n v="20"/>
    <n v="196"/>
    <n v="0"/>
    <n v="157"/>
  </r>
  <r>
    <x v="8"/>
    <x v="12"/>
    <n v="6"/>
    <n v="7"/>
    <n v="133"/>
    <n v="0"/>
    <n v="120"/>
  </r>
  <r>
    <x v="8"/>
    <x v="13"/>
    <n v="6"/>
    <n v="8"/>
    <n v="93"/>
    <n v="0"/>
    <n v="79"/>
  </r>
  <r>
    <x v="8"/>
    <x v="14"/>
    <n v="4"/>
    <n v="7"/>
    <n v="96"/>
    <n v="0"/>
    <n v="85"/>
  </r>
  <r>
    <x v="9"/>
    <x v="0"/>
    <n v="2"/>
    <n v="3"/>
    <n v="40"/>
    <n v="0"/>
    <n v="35"/>
  </r>
  <r>
    <x v="9"/>
    <x v="1"/>
    <n v="8"/>
    <n v="6"/>
    <n v="119"/>
    <n v="0"/>
    <n v="105"/>
  </r>
  <r>
    <x v="9"/>
    <x v="2"/>
    <n v="13"/>
    <n v="18"/>
    <n v="189"/>
    <n v="0"/>
    <n v="158"/>
  </r>
  <r>
    <x v="9"/>
    <x v="3"/>
    <n v="11"/>
    <n v="14"/>
    <n v="199"/>
    <n v="0"/>
    <n v="174"/>
  </r>
  <r>
    <x v="9"/>
    <x v="4"/>
    <n v="20"/>
    <n v="23"/>
    <n v="226"/>
    <n v="0"/>
    <n v="183"/>
  </r>
  <r>
    <x v="9"/>
    <x v="5"/>
    <n v="6"/>
    <n v="14"/>
    <n v="184"/>
    <n v="0"/>
    <n v="164"/>
  </r>
  <r>
    <x v="9"/>
    <x v="6"/>
    <n v="8"/>
    <n v="4"/>
    <n v="163"/>
    <n v="0"/>
    <n v="151"/>
  </r>
  <r>
    <x v="9"/>
    <x v="7"/>
    <n v="6"/>
    <n v="8"/>
    <n v="164"/>
    <n v="0"/>
    <n v="150"/>
  </r>
  <r>
    <x v="9"/>
    <x v="8"/>
    <n v="10"/>
    <n v="9"/>
    <n v="148"/>
    <n v="0"/>
    <n v="129"/>
  </r>
  <r>
    <x v="9"/>
    <x v="9"/>
    <n v="5"/>
    <n v="11"/>
    <n v="130"/>
    <n v="0"/>
    <n v="114"/>
  </r>
  <r>
    <x v="9"/>
    <x v="10"/>
    <n v="7"/>
    <n v="20"/>
    <n v="149"/>
    <n v="0"/>
    <n v="122"/>
  </r>
  <r>
    <x v="9"/>
    <x v="11"/>
    <n v="7"/>
    <n v="19"/>
    <n v="138"/>
    <n v="0"/>
    <n v="112"/>
  </r>
  <r>
    <x v="9"/>
    <x v="12"/>
    <n v="6"/>
    <n v="3"/>
    <n v="83"/>
    <n v="0"/>
    <n v="74"/>
  </r>
  <r>
    <x v="9"/>
    <x v="13"/>
    <n v="2"/>
    <n v="6"/>
    <n v="81"/>
    <n v="0"/>
    <n v="73"/>
  </r>
  <r>
    <x v="9"/>
    <x v="14"/>
    <n v="3"/>
    <n v="4"/>
    <n v="57"/>
    <n v="0"/>
    <n v="50"/>
  </r>
  <r>
    <x v="10"/>
    <x v="0"/>
    <n v="0"/>
    <n v="2"/>
    <n v="14"/>
    <n v="0"/>
    <n v="12"/>
  </r>
  <r>
    <x v="10"/>
    <x v="1"/>
    <n v="4"/>
    <n v="8"/>
    <n v="42"/>
    <n v="0"/>
    <n v="30"/>
  </r>
  <r>
    <x v="10"/>
    <x v="2"/>
    <n v="3"/>
    <n v="3"/>
    <n v="52"/>
    <n v="0"/>
    <n v="46"/>
  </r>
  <r>
    <x v="10"/>
    <x v="3"/>
    <n v="7"/>
    <n v="5"/>
    <n v="88"/>
    <n v="0"/>
    <n v="76"/>
  </r>
  <r>
    <x v="10"/>
    <x v="4"/>
    <n v="6"/>
    <n v="4"/>
    <n v="78"/>
    <n v="0"/>
    <n v="68"/>
  </r>
  <r>
    <x v="10"/>
    <x v="5"/>
    <n v="6"/>
    <n v="5"/>
    <n v="63"/>
    <n v="0"/>
    <n v="52"/>
  </r>
  <r>
    <x v="10"/>
    <x v="6"/>
    <n v="3"/>
    <n v="11"/>
    <n v="89"/>
    <n v="0"/>
    <n v="75"/>
  </r>
  <r>
    <x v="10"/>
    <x v="7"/>
    <n v="4"/>
    <n v="5"/>
    <n v="82"/>
    <n v="0"/>
    <n v="73"/>
  </r>
  <r>
    <x v="10"/>
    <x v="8"/>
    <n v="3"/>
    <n v="9"/>
    <n v="69"/>
    <n v="0"/>
    <n v="57"/>
  </r>
  <r>
    <x v="10"/>
    <x v="9"/>
    <n v="2"/>
    <n v="5"/>
    <n v="73"/>
    <n v="0"/>
    <n v="66"/>
  </r>
  <r>
    <x v="10"/>
    <x v="10"/>
    <n v="1"/>
    <n v="6"/>
    <n v="44"/>
    <n v="0"/>
    <n v="37"/>
  </r>
  <r>
    <x v="10"/>
    <x v="11"/>
    <n v="4"/>
    <n v="3"/>
    <n v="67"/>
    <n v="0"/>
    <n v="60"/>
  </r>
  <r>
    <x v="10"/>
    <x v="12"/>
    <n v="1"/>
    <n v="0"/>
    <n v="57"/>
    <n v="0"/>
    <n v="56"/>
  </r>
  <r>
    <x v="10"/>
    <x v="13"/>
    <n v="2"/>
    <n v="2"/>
    <n v="40"/>
    <n v="0"/>
    <n v="36"/>
  </r>
  <r>
    <x v="10"/>
    <x v="14"/>
    <n v="2"/>
    <n v="4"/>
    <n v="39"/>
    <n v="0"/>
    <n v="33"/>
  </r>
  <r>
    <x v="10"/>
    <x v="15"/>
    <n v="0"/>
    <n v="0"/>
    <n v="2"/>
    <n v="0"/>
    <n v="2"/>
  </r>
  <r>
    <x v="11"/>
    <x v="0"/>
    <n v="7"/>
    <n v="3"/>
    <n v="40"/>
    <n v="0"/>
    <n v="30"/>
  </r>
  <r>
    <x v="11"/>
    <x v="1"/>
    <n v="5"/>
    <n v="11"/>
    <n v="89"/>
    <n v="0"/>
    <n v="73"/>
  </r>
  <r>
    <x v="11"/>
    <x v="2"/>
    <n v="11"/>
    <n v="14"/>
    <n v="179"/>
    <n v="0"/>
    <n v="154"/>
  </r>
  <r>
    <x v="11"/>
    <x v="3"/>
    <n v="16"/>
    <n v="21"/>
    <n v="228"/>
    <n v="0"/>
    <n v="191"/>
  </r>
  <r>
    <x v="11"/>
    <x v="4"/>
    <n v="14"/>
    <n v="27"/>
    <n v="241"/>
    <n v="0"/>
    <n v="200"/>
  </r>
  <r>
    <x v="11"/>
    <x v="5"/>
    <n v="9"/>
    <n v="10"/>
    <n v="201"/>
    <n v="0"/>
    <n v="182"/>
  </r>
  <r>
    <x v="11"/>
    <x v="6"/>
    <n v="9"/>
    <n v="19"/>
    <n v="240"/>
    <n v="0"/>
    <n v="212"/>
  </r>
  <r>
    <x v="11"/>
    <x v="7"/>
    <n v="16"/>
    <n v="19"/>
    <n v="218"/>
    <n v="0"/>
    <n v="183"/>
  </r>
  <r>
    <x v="11"/>
    <x v="8"/>
    <n v="12"/>
    <n v="16"/>
    <n v="217"/>
    <n v="0"/>
    <n v="189"/>
  </r>
  <r>
    <x v="11"/>
    <x v="9"/>
    <n v="12"/>
    <n v="16"/>
    <n v="234"/>
    <n v="0"/>
    <n v="206"/>
  </r>
  <r>
    <x v="11"/>
    <x v="10"/>
    <n v="7"/>
    <n v="17"/>
    <n v="205"/>
    <n v="0"/>
    <n v="181"/>
  </r>
  <r>
    <x v="11"/>
    <x v="11"/>
    <n v="7"/>
    <n v="15"/>
    <n v="186"/>
    <n v="0"/>
    <n v="164"/>
  </r>
  <r>
    <x v="11"/>
    <x v="12"/>
    <n v="8"/>
    <n v="15"/>
    <n v="159"/>
    <n v="0"/>
    <n v="136"/>
  </r>
  <r>
    <x v="11"/>
    <x v="13"/>
    <n v="6"/>
    <n v="9"/>
    <n v="142"/>
    <n v="0"/>
    <n v="127"/>
  </r>
  <r>
    <x v="11"/>
    <x v="14"/>
    <n v="7"/>
    <n v="9"/>
    <n v="103"/>
    <n v="0"/>
    <n v="87"/>
  </r>
  <r>
    <x v="11"/>
    <x v="15"/>
    <n v="0"/>
    <n v="0"/>
    <n v="2"/>
    <n v="0"/>
    <n v="2"/>
  </r>
  <r>
    <x v="12"/>
    <x v="0"/>
    <n v="3"/>
    <n v="4"/>
    <n v="44"/>
    <n v="0"/>
    <n v="37"/>
  </r>
  <r>
    <x v="12"/>
    <x v="1"/>
    <n v="7"/>
    <n v="10"/>
    <n v="134"/>
    <n v="0"/>
    <n v="117"/>
  </r>
  <r>
    <x v="12"/>
    <x v="2"/>
    <n v="9"/>
    <n v="12"/>
    <n v="226"/>
    <n v="0"/>
    <n v="205"/>
  </r>
  <r>
    <x v="12"/>
    <x v="3"/>
    <n v="16"/>
    <n v="28"/>
    <n v="324"/>
    <n v="0"/>
    <n v="280"/>
  </r>
  <r>
    <x v="12"/>
    <x v="4"/>
    <n v="19"/>
    <n v="30"/>
    <n v="358"/>
    <n v="0"/>
    <n v="309"/>
  </r>
  <r>
    <x v="12"/>
    <x v="5"/>
    <n v="14"/>
    <n v="23"/>
    <n v="337"/>
    <n v="0"/>
    <n v="300"/>
  </r>
  <r>
    <x v="12"/>
    <x v="6"/>
    <n v="20"/>
    <n v="20"/>
    <n v="283"/>
    <n v="0"/>
    <n v="243"/>
  </r>
  <r>
    <x v="12"/>
    <x v="7"/>
    <n v="11"/>
    <n v="10"/>
    <n v="244"/>
    <n v="0"/>
    <n v="223"/>
  </r>
  <r>
    <x v="12"/>
    <x v="8"/>
    <n v="19"/>
    <n v="11"/>
    <n v="255"/>
    <n v="0"/>
    <n v="225"/>
  </r>
  <r>
    <x v="12"/>
    <x v="9"/>
    <n v="19"/>
    <n v="14"/>
    <n v="231"/>
    <n v="0"/>
    <n v="198"/>
  </r>
  <r>
    <x v="12"/>
    <x v="10"/>
    <n v="12"/>
    <n v="11"/>
    <n v="197"/>
    <n v="0"/>
    <n v="174"/>
  </r>
  <r>
    <x v="12"/>
    <x v="11"/>
    <n v="15"/>
    <n v="18"/>
    <n v="196"/>
    <n v="0"/>
    <n v="163"/>
  </r>
  <r>
    <x v="12"/>
    <x v="12"/>
    <n v="10"/>
    <n v="11"/>
    <n v="160"/>
    <n v="0"/>
    <n v="139"/>
  </r>
  <r>
    <x v="12"/>
    <x v="13"/>
    <n v="5"/>
    <n v="6"/>
    <n v="90"/>
    <n v="0"/>
    <n v="79"/>
  </r>
  <r>
    <x v="12"/>
    <x v="14"/>
    <n v="6"/>
    <n v="10"/>
    <n v="75"/>
    <n v="0"/>
    <n v="59"/>
  </r>
  <r>
    <x v="12"/>
    <x v="15"/>
    <n v="0"/>
    <n v="1"/>
    <n v="5"/>
    <n v="0"/>
    <n v="4"/>
  </r>
  <r>
    <x v="13"/>
    <x v="0"/>
    <n v="4"/>
    <n v="4"/>
    <n v="49"/>
    <n v="0"/>
    <n v="41"/>
  </r>
  <r>
    <x v="13"/>
    <x v="1"/>
    <n v="6"/>
    <n v="7"/>
    <n v="106"/>
    <n v="0"/>
    <n v="93"/>
  </r>
  <r>
    <x v="13"/>
    <x v="2"/>
    <n v="13"/>
    <n v="19"/>
    <n v="219"/>
    <n v="0"/>
    <n v="187"/>
  </r>
  <r>
    <x v="13"/>
    <x v="3"/>
    <n v="10"/>
    <n v="19"/>
    <n v="219"/>
    <n v="0"/>
    <n v="190"/>
  </r>
  <r>
    <x v="13"/>
    <x v="4"/>
    <n v="13"/>
    <n v="13"/>
    <n v="216"/>
    <n v="0"/>
    <n v="190"/>
  </r>
  <r>
    <x v="13"/>
    <x v="5"/>
    <n v="14"/>
    <n v="22"/>
    <n v="210"/>
    <n v="0"/>
    <n v="174"/>
  </r>
  <r>
    <x v="13"/>
    <x v="6"/>
    <n v="10"/>
    <n v="7"/>
    <n v="175"/>
    <n v="0"/>
    <n v="158"/>
  </r>
  <r>
    <x v="13"/>
    <x v="7"/>
    <n v="15"/>
    <n v="18"/>
    <n v="227"/>
    <n v="0"/>
    <n v="194"/>
  </r>
  <r>
    <x v="13"/>
    <x v="8"/>
    <n v="11"/>
    <n v="22"/>
    <n v="243"/>
    <n v="0"/>
    <n v="210"/>
  </r>
  <r>
    <x v="13"/>
    <x v="9"/>
    <n v="13"/>
    <n v="12"/>
    <n v="214"/>
    <n v="0"/>
    <n v="189"/>
  </r>
  <r>
    <x v="13"/>
    <x v="10"/>
    <n v="5"/>
    <n v="9"/>
    <n v="176"/>
    <n v="0"/>
    <n v="162"/>
  </r>
  <r>
    <x v="13"/>
    <x v="11"/>
    <n v="8"/>
    <n v="9"/>
    <n v="170"/>
    <n v="0"/>
    <n v="153"/>
  </r>
  <r>
    <x v="13"/>
    <x v="12"/>
    <n v="10"/>
    <n v="13"/>
    <n v="148"/>
    <n v="0"/>
    <n v="125"/>
  </r>
  <r>
    <x v="13"/>
    <x v="13"/>
    <n v="10"/>
    <n v="8"/>
    <n v="110"/>
    <n v="0"/>
    <n v="92"/>
  </r>
  <r>
    <x v="13"/>
    <x v="14"/>
    <n v="9"/>
    <n v="21"/>
    <n v="99"/>
    <n v="0"/>
    <n v="69"/>
  </r>
  <r>
    <x v="13"/>
    <x v="15"/>
    <n v="0"/>
    <n v="0"/>
    <n v="2"/>
    <n v="0"/>
    <n v="2"/>
  </r>
  <r>
    <x v="14"/>
    <x v="0"/>
    <n v="2"/>
    <n v="1"/>
    <n v="44"/>
    <n v="0"/>
    <n v="41"/>
  </r>
  <r>
    <x v="14"/>
    <x v="1"/>
    <n v="8"/>
    <n v="9"/>
    <n v="142"/>
    <n v="0"/>
    <n v="125"/>
  </r>
  <r>
    <x v="14"/>
    <x v="2"/>
    <n v="6"/>
    <n v="12"/>
    <n v="172"/>
    <n v="0"/>
    <n v="154"/>
  </r>
  <r>
    <x v="14"/>
    <x v="3"/>
    <n v="6"/>
    <n v="9"/>
    <n v="197"/>
    <n v="0"/>
    <n v="182"/>
  </r>
  <r>
    <x v="14"/>
    <x v="4"/>
    <n v="4"/>
    <n v="21"/>
    <n v="206"/>
    <n v="0"/>
    <n v="181"/>
  </r>
  <r>
    <x v="14"/>
    <x v="5"/>
    <n v="15"/>
    <n v="28"/>
    <n v="206"/>
    <n v="0"/>
    <n v="163"/>
  </r>
  <r>
    <x v="14"/>
    <x v="6"/>
    <n v="9"/>
    <n v="21"/>
    <n v="177"/>
    <n v="0"/>
    <n v="147"/>
  </r>
  <r>
    <x v="14"/>
    <x v="7"/>
    <n v="12"/>
    <n v="16"/>
    <n v="192"/>
    <n v="0"/>
    <n v="164"/>
  </r>
  <r>
    <x v="14"/>
    <x v="8"/>
    <n v="11"/>
    <n v="15"/>
    <n v="157"/>
    <n v="0"/>
    <n v="131"/>
  </r>
  <r>
    <x v="14"/>
    <x v="9"/>
    <n v="6"/>
    <n v="16"/>
    <n v="164"/>
    <n v="0"/>
    <n v="142"/>
  </r>
  <r>
    <x v="14"/>
    <x v="10"/>
    <n v="10"/>
    <n v="8"/>
    <n v="143"/>
    <n v="0"/>
    <n v="125"/>
  </r>
  <r>
    <x v="14"/>
    <x v="11"/>
    <n v="6"/>
    <n v="6"/>
    <n v="113"/>
    <n v="0"/>
    <n v="101"/>
  </r>
  <r>
    <x v="14"/>
    <x v="12"/>
    <n v="9"/>
    <n v="17"/>
    <n v="151"/>
    <n v="0"/>
    <n v="125"/>
  </r>
  <r>
    <x v="14"/>
    <x v="13"/>
    <n v="7"/>
    <n v="2"/>
    <n v="101"/>
    <n v="0"/>
    <n v="92"/>
  </r>
  <r>
    <x v="14"/>
    <x v="14"/>
    <n v="8"/>
    <n v="4"/>
    <n v="67"/>
    <n v="0"/>
    <n v="55"/>
  </r>
  <r>
    <x v="14"/>
    <x v="15"/>
    <n v="0"/>
    <n v="0"/>
    <n v="1"/>
    <n v="0"/>
    <n v="1"/>
  </r>
  <r>
    <x v="15"/>
    <x v="0"/>
    <n v="1"/>
    <n v="1"/>
    <n v="19"/>
    <n v="0"/>
    <n v="17"/>
  </r>
  <r>
    <x v="15"/>
    <x v="1"/>
    <n v="5"/>
    <n v="10"/>
    <n v="69"/>
    <n v="0"/>
    <n v="54"/>
  </r>
  <r>
    <x v="15"/>
    <x v="2"/>
    <n v="3"/>
    <n v="6"/>
    <n v="109"/>
    <n v="0"/>
    <n v="100"/>
  </r>
  <r>
    <x v="15"/>
    <x v="3"/>
    <n v="9"/>
    <n v="13"/>
    <n v="137"/>
    <n v="0"/>
    <n v="115"/>
  </r>
  <r>
    <x v="15"/>
    <x v="4"/>
    <n v="13"/>
    <n v="8"/>
    <n v="141"/>
    <n v="0"/>
    <n v="120"/>
  </r>
  <r>
    <x v="15"/>
    <x v="5"/>
    <n v="9"/>
    <n v="15"/>
    <n v="139"/>
    <n v="0"/>
    <n v="115"/>
  </r>
  <r>
    <x v="15"/>
    <x v="6"/>
    <n v="7"/>
    <n v="10"/>
    <n v="114"/>
    <n v="0"/>
    <n v="97"/>
  </r>
  <r>
    <x v="15"/>
    <x v="7"/>
    <n v="9"/>
    <n v="11"/>
    <n v="85"/>
    <n v="0"/>
    <n v="65"/>
  </r>
  <r>
    <x v="15"/>
    <x v="8"/>
    <n v="5"/>
    <n v="6"/>
    <n v="109"/>
    <n v="0"/>
    <n v="98"/>
  </r>
  <r>
    <x v="15"/>
    <x v="9"/>
    <n v="9"/>
    <n v="8"/>
    <n v="105"/>
    <n v="0"/>
    <n v="88"/>
  </r>
  <r>
    <x v="15"/>
    <x v="10"/>
    <n v="4"/>
    <n v="3"/>
    <n v="90"/>
    <n v="0"/>
    <n v="83"/>
  </r>
  <r>
    <x v="15"/>
    <x v="11"/>
    <n v="5"/>
    <n v="7"/>
    <n v="73"/>
    <n v="0"/>
    <n v="61"/>
  </r>
  <r>
    <x v="15"/>
    <x v="12"/>
    <n v="3"/>
    <n v="10"/>
    <n v="57"/>
    <n v="0"/>
    <n v="44"/>
  </r>
  <r>
    <x v="15"/>
    <x v="13"/>
    <n v="4"/>
    <n v="2"/>
    <n v="57"/>
    <n v="0"/>
    <n v="51"/>
  </r>
  <r>
    <x v="15"/>
    <x v="14"/>
    <n v="6"/>
    <n v="4"/>
    <n v="60"/>
    <n v="0"/>
    <n v="50"/>
  </r>
  <r>
    <x v="15"/>
    <x v="15"/>
    <n v="0"/>
    <n v="0"/>
    <n v="3"/>
    <n v="0"/>
    <n v="3"/>
  </r>
  <r>
    <x v="16"/>
    <x v="0"/>
    <n v="2"/>
    <n v="0"/>
    <n v="19"/>
    <n v="0"/>
    <n v="17"/>
  </r>
  <r>
    <x v="16"/>
    <x v="1"/>
    <n v="2"/>
    <n v="1"/>
    <n v="22"/>
    <n v="0"/>
    <n v="19"/>
  </r>
  <r>
    <x v="16"/>
    <x v="2"/>
    <n v="4"/>
    <n v="6"/>
    <n v="52"/>
    <n v="0"/>
    <n v="42"/>
  </r>
  <r>
    <x v="16"/>
    <x v="3"/>
    <n v="3"/>
    <n v="4"/>
    <n v="74"/>
    <n v="0"/>
    <n v="67"/>
  </r>
  <r>
    <x v="16"/>
    <x v="4"/>
    <n v="4"/>
    <n v="6"/>
    <n v="70"/>
    <n v="0"/>
    <n v="60"/>
  </r>
  <r>
    <x v="16"/>
    <x v="5"/>
    <n v="2"/>
    <n v="5"/>
    <n v="74"/>
    <n v="0"/>
    <n v="67"/>
  </r>
  <r>
    <x v="16"/>
    <x v="6"/>
    <n v="10"/>
    <n v="7"/>
    <n v="70"/>
    <n v="0"/>
    <n v="53"/>
  </r>
  <r>
    <x v="16"/>
    <x v="7"/>
    <n v="10"/>
    <n v="4"/>
    <n v="75"/>
    <n v="0"/>
    <n v="61"/>
  </r>
  <r>
    <x v="16"/>
    <x v="8"/>
    <n v="2"/>
    <n v="3"/>
    <n v="46"/>
    <n v="0"/>
    <n v="41"/>
  </r>
  <r>
    <x v="16"/>
    <x v="9"/>
    <n v="4"/>
    <n v="6"/>
    <n v="57"/>
    <n v="0"/>
    <n v="47"/>
  </r>
  <r>
    <x v="16"/>
    <x v="10"/>
    <n v="3"/>
    <n v="4"/>
    <n v="47"/>
    <n v="0"/>
    <n v="40"/>
  </r>
  <r>
    <x v="16"/>
    <x v="11"/>
    <n v="11"/>
    <n v="13"/>
    <n v="55"/>
    <n v="0"/>
    <n v="31"/>
  </r>
  <r>
    <x v="16"/>
    <x v="12"/>
    <n v="4"/>
    <n v="6"/>
    <n v="40"/>
    <n v="0"/>
    <n v="30"/>
  </r>
  <r>
    <x v="16"/>
    <x v="13"/>
    <n v="3"/>
    <n v="5"/>
    <n v="31"/>
    <n v="0"/>
    <n v="23"/>
  </r>
  <r>
    <x v="16"/>
    <x v="14"/>
    <n v="1"/>
    <n v="0"/>
    <n v="24"/>
    <n v="0"/>
    <n v="23"/>
  </r>
  <r>
    <x v="17"/>
    <x v="0"/>
    <n v="3"/>
    <n v="4"/>
    <n v="33"/>
    <n v="0"/>
    <n v="26"/>
  </r>
  <r>
    <x v="17"/>
    <x v="1"/>
    <n v="8"/>
    <n v="11"/>
    <n v="97"/>
    <n v="0"/>
    <n v="78"/>
  </r>
  <r>
    <x v="17"/>
    <x v="2"/>
    <n v="6"/>
    <n v="8"/>
    <n v="144"/>
    <n v="0"/>
    <n v="130"/>
  </r>
  <r>
    <x v="17"/>
    <x v="3"/>
    <n v="7"/>
    <n v="15"/>
    <n v="219"/>
    <n v="0"/>
    <n v="197"/>
  </r>
  <r>
    <x v="17"/>
    <x v="4"/>
    <n v="18"/>
    <n v="9"/>
    <n v="246"/>
    <n v="0"/>
    <n v="219"/>
  </r>
  <r>
    <x v="17"/>
    <x v="5"/>
    <n v="13"/>
    <n v="14"/>
    <n v="203"/>
    <n v="0"/>
    <n v="176"/>
  </r>
  <r>
    <x v="17"/>
    <x v="6"/>
    <n v="7"/>
    <n v="13"/>
    <n v="214"/>
    <n v="0"/>
    <n v="194"/>
  </r>
  <r>
    <x v="17"/>
    <x v="7"/>
    <n v="29"/>
    <n v="18"/>
    <n v="210"/>
    <n v="0"/>
    <n v="163"/>
  </r>
  <r>
    <x v="17"/>
    <x v="8"/>
    <n v="16"/>
    <n v="15"/>
    <n v="199"/>
    <n v="0"/>
    <n v="168"/>
  </r>
  <r>
    <x v="17"/>
    <x v="9"/>
    <n v="8"/>
    <n v="24"/>
    <n v="185"/>
    <n v="0"/>
    <n v="153"/>
  </r>
  <r>
    <x v="17"/>
    <x v="10"/>
    <n v="14"/>
    <n v="13"/>
    <n v="152"/>
    <n v="0"/>
    <n v="125"/>
  </r>
  <r>
    <x v="17"/>
    <x v="11"/>
    <n v="9"/>
    <n v="11"/>
    <n v="147"/>
    <n v="0"/>
    <n v="127"/>
  </r>
  <r>
    <x v="17"/>
    <x v="12"/>
    <n v="9"/>
    <n v="11"/>
    <n v="133"/>
    <n v="0"/>
    <n v="113"/>
  </r>
  <r>
    <x v="17"/>
    <x v="13"/>
    <n v="12"/>
    <n v="20"/>
    <n v="161"/>
    <n v="0"/>
    <n v="129"/>
  </r>
  <r>
    <x v="17"/>
    <x v="14"/>
    <n v="10"/>
    <n v="2"/>
    <n v="75"/>
    <n v="0"/>
    <n v="63"/>
  </r>
  <r>
    <x v="17"/>
    <x v="15"/>
    <n v="0"/>
    <n v="0"/>
    <n v="1"/>
    <n v="0"/>
    <n v="1"/>
  </r>
  <r>
    <x v="18"/>
    <x v="0"/>
    <n v="2"/>
    <n v="3"/>
    <n v="43"/>
    <n v="0"/>
    <n v="38"/>
  </r>
  <r>
    <x v="18"/>
    <x v="1"/>
    <n v="2"/>
    <n v="6"/>
    <n v="102"/>
    <n v="0"/>
    <n v="94"/>
  </r>
  <r>
    <x v="18"/>
    <x v="2"/>
    <n v="10"/>
    <n v="10"/>
    <n v="207"/>
    <n v="0"/>
    <n v="187"/>
  </r>
  <r>
    <x v="18"/>
    <x v="3"/>
    <n v="22"/>
    <n v="18"/>
    <n v="229"/>
    <n v="0"/>
    <n v="189"/>
  </r>
  <r>
    <x v="18"/>
    <x v="4"/>
    <n v="10"/>
    <n v="18"/>
    <n v="251"/>
    <n v="0"/>
    <n v="223"/>
  </r>
  <r>
    <x v="18"/>
    <x v="5"/>
    <n v="9"/>
    <n v="14"/>
    <n v="185"/>
    <n v="0"/>
    <n v="162"/>
  </r>
  <r>
    <x v="18"/>
    <x v="6"/>
    <n v="8"/>
    <n v="25"/>
    <n v="203"/>
    <n v="0"/>
    <n v="170"/>
  </r>
  <r>
    <x v="18"/>
    <x v="7"/>
    <n v="15"/>
    <n v="20"/>
    <n v="230"/>
    <n v="0"/>
    <n v="195"/>
  </r>
  <r>
    <x v="18"/>
    <x v="8"/>
    <n v="16"/>
    <n v="17"/>
    <n v="206"/>
    <n v="0"/>
    <n v="173"/>
  </r>
  <r>
    <x v="18"/>
    <x v="9"/>
    <n v="16"/>
    <n v="15"/>
    <n v="230"/>
    <n v="0"/>
    <n v="199"/>
  </r>
  <r>
    <x v="18"/>
    <x v="10"/>
    <n v="18"/>
    <n v="22"/>
    <n v="282"/>
    <n v="0"/>
    <n v="242"/>
  </r>
  <r>
    <x v="18"/>
    <x v="11"/>
    <n v="10"/>
    <n v="8"/>
    <n v="166"/>
    <n v="0"/>
    <n v="148"/>
  </r>
  <r>
    <x v="18"/>
    <x v="12"/>
    <n v="7"/>
    <n v="6"/>
    <n v="133"/>
    <n v="0"/>
    <n v="120"/>
  </r>
  <r>
    <x v="18"/>
    <x v="13"/>
    <n v="14"/>
    <n v="8"/>
    <n v="150"/>
    <n v="0"/>
    <n v="128"/>
  </r>
  <r>
    <x v="18"/>
    <x v="14"/>
    <n v="10"/>
    <n v="11"/>
    <n v="107"/>
    <n v="0"/>
    <n v="86"/>
  </r>
  <r>
    <x v="18"/>
    <x v="15"/>
    <n v="1"/>
    <n v="0"/>
    <n v="4"/>
    <n v="0"/>
    <n v="3"/>
  </r>
  <r>
    <x v="19"/>
    <x v="0"/>
    <n v="2"/>
    <n v="4"/>
    <n v="54"/>
    <n v="0"/>
    <n v="48"/>
  </r>
  <r>
    <x v="19"/>
    <x v="1"/>
    <n v="8"/>
    <n v="9"/>
    <n v="118"/>
    <n v="0"/>
    <n v="101"/>
  </r>
  <r>
    <x v="19"/>
    <x v="2"/>
    <n v="17"/>
    <n v="13"/>
    <n v="187"/>
    <n v="0"/>
    <n v="157"/>
  </r>
  <r>
    <x v="19"/>
    <x v="3"/>
    <n v="16"/>
    <n v="15"/>
    <n v="214"/>
    <n v="0"/>
    <n v="183"/>
  </r>
  <r>
    <x v="19"/>
    <x v="4"/>
    <n v="25"/>
    <n v="23"/>
    <n v="226"/>
    <n v="0"/>
    <n v="178"/>
  </r>
  <r>
    <x v="19"/>
    <x v="5"/>
    <n v="18"/>
    <n v="15"/>
    <n v="220"/>
    <n v="0"/>
    <n v="187"/>
  </r>
  <r>
    <x v="19"/>
    <x v="6"/>
    <n v="8"/>
    <n v="15"/>
    <n v="173"/>
    <n v="0"/>
    <n v="150"/>
  </r>
  <r>
    <x v="19"/>
    <x v="7"/>
    <n v="12"/>
    <n v="17"/>
    <n v="200"/>
    <n v="0"/>
    <n v="171"/>
  </r>
  <r>
    <x v="19"/>
    <x v="8"/>
    <n v="16"/>
    <n v="13"/>
    <n v="186"/>
    <n v="0"/>
    <n v="157"/>
  </r>
  <r>
    <x v="19"/>
    <x v="9"/>
    <n v="14"/>
    <n v="18"/>
    <n v="198"/>
    <n v="0"/>
    <n v="166"/>
  </r>
  <r>
    <x v="19"/>
    <x v="10"/>
    <n v="12"/>
    <n v="12"/>
    <n v="173"/>
    <n v="0"/>
    <n v="149"/>
  </r>
  <r>
    <x v="19"/>
    <x v="11"/>
    <n v="9"/>
    <n v="12"/>
    <n v="170"/>
    <n v="0"/>
    <n v="149"/>
  </r>
  <r>
    <x v="19"/>
    <x v="12"/>
    <n v="7"/>
    <n v="8"/>
    <n v="152"/>
    <n v="0"/>
    <n v="137"/>
  </r>
  <r>
    <x v="19"/>
    <x v="13"/>
    <n v="10"/>
    <n v="8"/>
    <n v="106"/>
    <n v="0"/>
    <n v="88"/>
  </r>
  <r>
    <x v="19"/>
    <x v="14"/>
    <n v="4"/>
    <n v="3"/>
    <n v="86"/>
    <n v="0"/>
    <n v="79"/>
  </r>
  <r>
    <x v="19"/>
    <x v="15"/>
    <n v="0"/>
    <n v="0"/>
    <n v="1"/>
    <n v="0"/>
    <n v="1"/>
  </r>
  <r>
    <x v="20"/>
    <x v="0"/>
    <n v="2"/>
    <n v="4"/>
    <n v="40"/>
    <n v="0"/>
    <n v="34"/>
  </r>
  <r>
    <x v="20"/>
    <x v="1"/>
    <n v="1"/>
    <n v="6"/>
    <n v="86"/>
    <n v="0"/>
    <n v="79"/>
  </r>
  <r>
    <x v="20"/>
    <x v="2"/>
    <n v="9"/>
    <n v="24"/>
    <n v="197"/>
    <n v="0"/>
    <n v="164"/>
  </r>
  <r>
    <x v="20"/>
    <x v="3"/>
    <n v="8"/>
    <n v="18"/>
    <n v="180"/>
    <n v="0"/>
    <n v="154"/>
  </r>
  <r>
    <x v="20"/>
    <x v="4"/>
    <n v="12"/>
    <n v="25"/>
    <n v="225"/>
    <n v="0"/>
    <n v="188"/>
  </r>
  <r>
    <x v="20"/>
    <x v="5"/>
    <n v="15"/>
    <n v="19"/>
    <n v="217"/>
    <n v="0"/>
    <n v="183"/>
  </r>
  <r>
    <x v="20"/>
    <x v="6"/>
    <n v="11"/>
    <n v="16"/>
    <n v="180"/>
    <n v="0"/>
    <n v="153"/>
  </r>
  <r>
    <x v="20"/>
    <x v="7"/>
    <n v="11"/>
    <n v="12"/>
    <n v="179"/>
    <n v="0"/>
    <n v="156"/>
  </r>
  <r>
    <x v="20"/>
    <x v="8"/>
    <n v="7"/>
    <n v="9"/>
    <n v="157"/>
    <n v="0"/>
    <n v="141"/>
  </r>
  <r>
    <x v="20"/>
    <x v="9"/>
    <n v="9"/>
    <n v="9"/>
    <n v="160"/>
    <n v="0"/>
    <n v="142"/>
  </r>
  <r>
    <x v="20"/>
    <x v="10"/>
    <n v="11"/>
    <n v="13"/>
    <n v="169"/>
    <n v="0"/>
    <n v="145"/>
  </r>
  <r>
    <x v="20"/>
    <x v="11"/>
    <n v="6"/>
    <n v="9"/>
    <n v="138"/>
    <n v="0"/>
    <n v="123"/>
  </r>
  <r>
    <x v="20"/>
    <x v="12"/>
    <n v="2"/>
    <n v="6"/>
    <n v="83"/>
    <n v="0"/>
    <n v="75"/>
  </r>
  <r>
    <x v="20"/>
    <x v="13"/>
    <n v="9"/>
    <n v="6"/>
    <n v="108"/>
    <n v="0"/>
    <n v="93"/>
  </r>
  <r>
    <x v="20"/>
    <x v="14"/>
    <n v="5"/>
    <n v="4"/>
    <n v="84"/>
    <n v="0"/>
    <n v="75"/>
  </r>
  <r>
    <x v="20"/>
    <x v="15"/>
    <n v="4"/>
    <n v="2"/>
    <n v="33"/>
    <n v="0"/>
    <n v="27"/>
  </r>
  <r>
    <x v="20"/>
    <x v="16"/>
    <n v="2"/>
    <n v="0"/>
    <n v="40"/>
    <n v="0"/>
    <n v="38"/>
  </r>
  <r>
    <x v="21"/>
    <x v="17"/>
    <n v="0"/>
    <n v="0"/>
    <n v="19"/>
    <n v="0"/>
    <n v="19"/>
  </r>
  <r>
    <x v="21"/>
    <x v="18"/>
    <n v="0"/>
    <n v="0"/>
    <n v="6"/>
    <n v="0"/>
    <n v="6"/>
  </r>
  <r>
    <x v="21"/>
    <x v="19"/>
    <n v="0"/>
    <n v="2"/>
    <n v="6"/>
    <n v="0"/>
    <n v="4"/>
  </r>
  <r>
    <x v="21"/>
    <x v="20"/>
    <n v="2"/>
    <n v="2"/>
    <n v="11"/>
    <n v="0"/>
    <n v="7"/>
  </r>
  <r>
    <x v="21"/>
    <x v="21"/>
    <n v="0"/>
    <n v="0"/>
    <n v="2"/>
    <n v="0"/>
    <n v="2"/>
  </r>
  <r>
    <x v="21"/>
    <x v="22"/>
    <n v="0"/>
    <n v="0"/>
    <n v="3"/>
    <n v="0"/>
    <n v="3"/>
  </r>
  <r>
    <x v="21"/>
    <x v="23"/>
    <n v="0"/>
    <n v="1"/>
    <n v="11"/>
    <n v="0"/>
    <n v="10"/>
  </r>
  <r>
    <x v="21"/>
    <x v="0"/>
    <n v="2"/>
    <n v="3"/>
    <n v="45"/>
    <n v="0"/>
    <n v="40"/>
  </r>
  <r>
    <x v="21"/>
    <x v="1"/>
    <n v="8"/>
    <n v="1"/>
    <n v="92"/>
    <n v="0"/>
    <n v="83"/>
  </r>
  <r>
    <x v="21"/>
    <x v="2"/>
    <n v="12"/>
    <n v="10"/>
    <n v="170"/>
    <n v="0"/>
    <n v="148"/>
  </r>
  <r>
    <x v="21"/>
    <x v="3"/>
    <n v="13"/>
    <n v="17"/>
    <n v="191"/>
    <n v="0"/>
    <n v="161"/>
  </r>
  <r>
    <x v="21"/>
    <x v="4"/>
    <n v="10"/>
    <n v="23"/>
    <n v="206"/>
    <n v="0"/>
    <n v="173"/>
  </r>
  <r>
    <x v="21"/>
    <x v="5"/>
    <n v="13"/>
    <n v="10"/>
    <n v="183"/>
    <n v="0"/>
    <n v="160"/>
  </r>
  <r>
    <x v="21"/>
    <x v="6"/>
    <n v="8"/>
    <n v="11"/>
    <n v="180"/>
    <n v="0"/>
    <n v="161"/>
  </r>
  <r>
    <x v="21"/>
    <x v="7"/>
    <n v="11"/>
    <n v="18"/>
    <n v="167"/>
    <n v="0"/>
    <n v="138"/>
  </r>
  <r>
    <x v="21"/>
    <x v="8"/>
    <n v="7"/>
    <n v="9"/>
    <n v="175"/>
    <n v="0"/>
    <n v="159"/>
  </r>
  <r>
    <x v="21"/>
    <x v="9"/>
    <n v="17"/>
    <n v="15"/>
    <n v="168"/>
    <n v="0"/>
    <n v="136"/>
  </r>
  <r>
    <x v="21"/>
    <x v="10"/>
    <n v="5"/>
    <n v="8"/>
    <n v="169"/>
    <n v="0"/>
    <n v="156"/>
  </r>
  <r>
    <x v="21"/>
    <x v="11"/>
    <n v="10"/>
    <n v="10"/>
    <n v="123"/>
    <n v="0"/>
    <n v="103"/>
  </r>
  <r>
    <x v="21"/>
    <x v="12"/>
    <n v="4"/>
    <n v="10"/>
    <n v="102"/>
    <n v="0"/>
    <n v="88"/>
  </r>
  <r>
    <x v="21"/>
    <x v="13"/>
    <n v="8"/>
    <n v="8"/>
    <n v="88"/>
    <n v="0"/>
    <n v="72"/>
  </r>
  <r>
    <x v="21"/>
    <x v="14"/>
    <n v="4"/>
    <n v="1"/>
    <n v="74"/>
    <n v="0"/>
    <n v="69"/>
  </r>
  <r>
    <x v="21"/>
    <x v="15"/>
    <n v="4"/>
    <n v="1"/>
    <n v="40"/>
    <n v="0"/>
    <n v="35"/>
  </r>
  <r>
    <x v="21"/>
    <x v="16"/>
    <n v="3"/>
    <n v="2"/>
    <n v="28"/>
    <n v="0"/>
    <n v="23"/>
  </r>
  <r>
    <x v="22"/>
    <x v="17"/>
    <n v="2"/>
    <n v="1"/>
    <n v="23"/>
    <n v="0"/>
    <n v="20"/>
  </r>
  <r>
    <x v="22"/>
    <x v="18"/>
    <n v="0"/>
    <n v="1"/>
    <n v="8"/>
    <n v="0"/>
    <n v="7"/>
  </r>
  <r>
    <x v="22"/>
    <x v="19"/>
    <n v="0"/>
    <n v="0"/>
    <n v="8"/>
    <n v="0"/>
    <n v="8"/>
  </r>
  <r>
    <x v="22"/>
    <x v="20"/>
    <n v="0"/>
    <n v="0"/>
    <n v="4"/>
    <n v="0"/>
    <n v="4"/>
  </r>
  <r>
    <x v="22"/>
    <x v="22"/>
    <n v="0"/>
    <n v="0"/>
    <n v="3"/>
    <n v="0"/>
    <n v="3"/>
  </r>
  <r>
    <x v="22"/>
    <x v="23"/>
    <n v="0"/>
    <n v="0"/>
    <n v="5"/>
    <n v="0"/>
    <n v="5"/>
  </r>
  <r>
    <x v="22"/>
    <x v="0"/>
    <n v="0"/>
    <n v="0"/>
    <n v="12"/>
    <n v="0"/>
    <n v="12"/>
  </r>
  <r>
    <x v="22"/>
    <x v="1"/>
    <n v="2"/>
    <n v="3"/>
    <n v="33"/>
    <n v="0"/>
    <n v="28"/>
  </r>
  <r>
    <x v="22"/>
    <x v="2"/>
    <n v="2"/>
    <n v="2"/>
    <n v="68"/>
    <n v="0"/>
    <n v="64"/>
  </r>
  <r>
    <x v="22"/>
    <x v="3"/>
    <n v="4"/>
    <n v="4"/>
    <n v="65"/>
    <n v="0"/>
    <n v="57"/>
  </r>
  <r>
    <x v="22"/>
    <x v="4"/>
    <n v="4"/>
    <n v="4"/>
    <n v="81"/>
    <n v="0"/>
    <n v="73"/>
  </r>
  <r>
    <x v="22"/>
    <x v="5"/>
    <n v="7"/>
    <n v="3"/>
    <n v="96"/>
    <n v="0"/>
    <n v="86"/>
  </r>
  <r>
    <x v="22"/>
    <x v="6"/>
    <n v="2"/>
    <n v="4"/>
    <n v="65"/>
    <n v="0"/>
    <n v="59"/>
  </r>
  <r>
    <x v="22"/>
    <x v="7"/>
    <n v="4"/>
    <n v="3"/>
    <n v="69"/>
    <n v="0"/>
    <n v="62"/>
  </r>
  <r>
    <x v="22"/>
    <x v="8"/>
    <n v="9"/>
    <n v="1"/>
    <n v="54"/>
    <n v="0"/>
    <n v="44"/>
  </r>
  <r>
    <x v="22"/>
    <x v="9"/>
    <n v="2"/>
    <n v="3"/>
    <n v="57"/>
    <n v="0"/>
    <n v="52"/>
  </r>
  <r>
    <x v="22"/>
    <x v="10"/>
    <n v="8"/>
    <n v="3"/>
    <n v="59"/>
    <n v="0"/>
    <n v="48"/>
  </r>
  <r>
    <x v="22"/>
    <x v="11"/>
    <n v="5"/>
    <n v="3"/>
    <n v="52"/>
    <n v="0"/>
    <n v="44"/>
  </r>
  <r>
    <x v="22"/>
    <x v="12"/>
    <n v="1"/>
    <n v="3"/>
    <n v="45"/>
    <n v="0"/>
    <n v="41"/>
  </r>
  <r>
    <x v="22"/>
    <x v="13"/>
    <n v="1"/>
    <n v="3"/>
    <n v="35"/>
    <n v="0"/>
    <n v="31"/>
  </r>
  <r>
    <x v="22"/>
    <x v="14"/>
    <n v="2"/>
    <n v="1"/>
    <n v="40"/>
    <n v="0"/>
    <n v="37"/>
  </r>
  <r>
    <x v="22"/>
    <x v="15"/>
    <n v="3"/>
    <n v="1"/>
    <n v="27"/>
    <n v="0"/>
    <n v="23"/>
  </r>
  <r>
    <x v="22"/>
    <x v="16"/>
    <n v="0"/>
    <n v="0"/>
    <n v="16"/>
    <n v="0"/>
    <n v="16"/>
  </r>
  <r>
    <x v="23"/>
    <x v="17"/>
    <n v="0"/>
    <n v="0"/>
    <n v="11"/>
    <n v="0"/>
    <n v="11"/>
  </r>
  <r>
    <x v="23"/>
    <x v="18"/>
    <n v="1"/>
    <n v="0"/>
    <n v="10"/>
    <n v="0"/>
    <n v="9"/>
  </r>
  <r>
    <x v="23"/>
    <x v="19"/>
    <n v="2"/>
    <n v="0"/>
    <n v="3"/>
    <n v="0"/>
    <n v="1"/>
  </r>
  <r>
    <x v="23"/>
    <x v="20"/>
    <n v="0"/>
    <n v="0"/>
    <n v="6"/>
    <n v="0"/>
    <n v="6"/>
  </r>
  <r>
    <x v="23"/>
    <x v="21"/>
    <n v="0"/>
    <n v="0"/>
    <n v="1"/>
    <n v="0"/>
    <n v="1"/>
  </r>
  <r>
    <x v="23"/>
    <x v="22"/>
    <n v="0"/>
    <n v="0"/>
    <n v="1"/>
    <n v="0"/>
    <n v="1"/>
  </r>
  <r>
    <x v="24"/>
    <x v="0"/>
    <n v="1"/>
    <n v="1"/>
    <n v="34"/>
    <n v="0"/>
    <n v="32"/>
  </r>
  <r>
    <x v="24"/>
    <x v="1"/>
    <n v="4"/>
    <n v="9"/>
    <n v="103"/>
    <n v="0"/>
    <n v="90"/>
  </r>
  <r>
    <x v="24"/>
    <x v="2"/>
    <n v="11"/>
    <n v="15"/>
    <n v="190"/>
    <n v="0"/>
    <n v="164"/>
  </r>
  <r>
    <x v="24"/>
    <x v="3"/>
    <n v="19"/>
    <n v="10"/>
    <n v="208"/>
    <n v="0"/>
    <n v="179"/>
  </r>
  <r>
    <x v="24"/>
    <x v="4"/>
    <n v="13"/>
    <n v="6"/>
    <n v="220"/>
    <n v="0"/>
    <n v="201"/>
  </r>
  <r>
    <x v="24"/>
    <x v="5"/>
    <n v="16"/>
    <n v="24"/>
    <n v="237"/>
    <n v="0"/>
    <n v="197"/>
  </r>
  <r>
    <x v="24"/>
    <x v="6"/>
    <n v="10"/>
    <n v="15"/>
    <n v="203"/>
    <n v="0"/>
    <n v="178"/>
  </r>
  <r>
    <x v="24"/>
    <x v="7"/>
    <n v="15"/>
    <n v="12"/>
    <n v="215"/>
    <n v="0"/>
    <n v="188"/>
  </r>
  <r>
    <x v="24"/>
    <x v="8"/>
    <n v="14"/>
    <n v="16"/>
    <n v="195"/>
    <n v="0"/>
    <n v="165"/>
  </r>
  <r>
    <x v="24"/>
    <x v="9"/>
    <n v="10"/>
    <n v="13"/>
    <n v="193"/>
    <n v="0"/>
    <n v="170"/>
  </r>
  <r>
    <x v="24"/>
    <x v="10"/>
    <n v="16"/>
    <n v="17"/>
    <n v="213"/>
    <n v="0"/>
    <n v="180"/>
  </r>
  <r>
    <x v="24"/>
    <x v="11"/>
    <n v="14"/>
    <n v="9"/>
    <n v="154"/>
    <n v="0"/>
    <n v="131"/>
  </r>
  <r>
    <x v="24"/>
    <x v="12"/>
    <n v="9"/>
    <n v="18"/>
    <n v="154"/>
    <n v="0"/>
    <n v="127"/>
  </r>
  <r>
    <x v="24"/>
    <x v="13"/>
    <n v="5"/>
    <n v="10"/>
    <n v="117"/>
    <n v="0"/>
    <n v="102"/>
  </r>
  <r>
    <x v="24"/>
    <x v="14"/>
    <n v="1"/>
    <n v="5"/>
    <n v="80"/>
    <n v="0"/>
    <n v="74"/>
  </r>
  <r>
    <x v="25"/>
    <x v="24"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01">
  <r>
    <x v="0"/>
    <x v="0"/>
    <n v="52"/>
    <n v="8"/>
    <n v="22"/>
    <n v="22"/>
  </r>
  <r>
    <x v="0"/>
    <x v="1"/>
    <n v="106"/>
    <n v="4"/>
    <n v="74"/>
    <n v="28"/>
  </r>
  <r>
    <x v="0"/>
    <x v="2"/>
    <n v="179"/>
    <n v="12"/>
    <n v="126"/>
    <n v="41"/>
  </r>
  <r>
    <x v="0"/>
    <x v="3"/>
    <n v="264"/>
    <n v="11"/>
    <n v="167"/>
    <n v="86"/>
  </r>
  <r>
    <x v="0"/>
    <x v="4"/>
    <n v="219"/>
    <n v="22"/>
    <n v="151"/>
    <n v="46"/>
  </r>
  <r>
    <x v="0"/>
    <x v="5"/>
    <n v="253"/>
    <n v="20"/>
    <n v="166"/>
    <n v="67"/>
  </r>
  <r>
    <x v="0"/>
    <x v="6"/>
    <n v="227"/>
    <n v="26"/>
    <n v="148"/>
    <n v="53"/>
  </r>
  <r>
    <x v="0"/>
    <x v="7"/>
    <n v="199"/>
    <n v="20"/>
    <n v="139"/>
    <n v="40"/>
  </r>
  <r>
    <x v="0"/>
    <x v="8"/>
    <n v="206"/>
    <n v="19"/>
    <n v="131"/>
    <n v="56"/>
  </r>
  <r>
    <x v="0"/>
    <x v="9"/>
    <n v="210"/>
    <n v="21"/>
    <n v="138"/>
    <n v="51"/>
  </r>
  <r>
    <x v="0"/>
    <x v="10"/>
    <n v="190"/>
    <n v="28"/>
    <n v="116"/>
    <n v="46"/>
  </r>
  <r>
    <x v="0"/>
    <x v="11"/>
    <n v="195"/>
    <n v="11"/>
    <n v="133"/>
    <n v="51"/>
  </r>
  <r>
    <x v="0"/>
    <x v="12"/>
    <n v="193"/>
    <n v="12"/>
    <n v="150"/>
    <n v="31"/>
  </r>
  <r>
    <x v="0"/>
    <x v="13"/>
    <n v="158"/>
    <n v="10"/>
    <n v="118"/>
    <n v="30"/>
  </r>
  <r>
    <x v="0"/>
    <x v="14"/>
    <n v="126"/>
    <n v="11"/>
    <n v="93"/>
    <n v="22"/>
  </r>
  <r>
    <x v="0"/>
    <x v="15"/>
    <n v="4"/>
    <n v="1"/>
    <n v="3"/>
    <n v="0"/>
  </r>
  <r>
    <x v="1"/>
    <x v="0"/>
    <n v="45"/>
    <n v="5"/>
    <n v="30"/>
    <n v="10"/>
  </r>
  <r>
    <x v="1"/>
    <x v="1"/>
    <n v="105"/>
    <n v="8"/>
    <n v="79"/>
    <n v="18"/>
  </r>
  <r>
    <x v="1"/>
    <x v="2"/>
    <n v="187"/>
    <n v="11"/>
    <n v="144"/>
    <n v="32"/>
  </r>
  <r>
    <x v="1"/>
    <x v="3"/>
    <n v="271"/>
    <n v="23"/>
    <n v="200"/>
    <n v="48"/>
  </r>
  <r>
    <x v="1"/>
    <x v="4"/>
    <n v="336"/>
    <n v="12"/>
    <n v="243"/>
    <n v="81"/>
  </r>
  <r>
    <x v="1"/>
    <x v="5"/>
    <n v="384"/>
    <n v="29"/>
    <n v="262"/>
    <n v="93"/>
  </r>
  <r>
    <x v="1"/>
    <x v="6"/>
    <n v="344"/>
    <n v="24"/>
    <n v="274"/>
    <n v="46"/>
  </r>
  <r>
    <x v="1"/>
    <x v="7"/>
    <n v="357"/>
    <n v="34"/>
    <n v="274"/>
    <n v="49"/>
  </r>
  <r>
    <x v="1"/>
    <x v="8"/>
    <n v="334"/>
    <n v="19"/>
    <n v="257"/>
    <n v="58"/>
  </r>
  <r>
    <x v="1"/>
    <x v="9"/>
    <n v="383"/>
    <n v="26"/>
    <n v="278"/>
    <n v="79"/>
  </r>
  <r>
    <x v="1"/>
    <x v="10"/>
    <n v="330"/>
    <n v="25"/>
    <n v="237"/>
    <n v="68"/>
  </r>
  <r>
    <x v="1"/>
    <x v="11"/>
    <n v="249"/>
    <n v="26"/>
    <n v="177"/>
    <n v="46"/>
  </r>
  <r>
    <x v="1"/>
    <x v="12"/>
    <n v="190"/>
    <n v="15"/>
    <n v="134"/>
    <n v="41"/>
  </r>
  <r>
    <x v="1"/>
    <x v="13"/>
    <n v="186"/>
    <n v="6"/>
    <n v="131"/>
    <n v="49"/>
  </r>
  <r>
    <x v="1"/>
    <x v="14"/>
    <n v="167"/>
    <n v="13"/>
    <n v="120"/>
    <n v="34"/>
  </r>
  <r>
    <x v="1"/>
    <x v="15"/>
    <n v="6"/>
    <n v="1"/>
    <n v="4"/>
    <n v="1"/>
  </r>
  <r>
    <x v="2"/>
    <x v="0"/>
    <n v="82"/>
    <n v="13"/>
    <n v="48"/>
    <n v="21"/>
  </r>
  <r>
    <x v="2"/>
    <x v="1"/>
    <n v="148"/>
    <n v="9"/>
    <n v="114"/>
    <n v="25"/>
  </r>
  <r>
    <x v="2"/>
    <x v="2"/>
    <n v="244"/>
    <n v="17"/>
    <n v="184"/>
    <n v="43"/>
  </r>
  <r>
    <x v="2"/>
    <x v="3"/>
    <n v="281"/>
    <n v="24"/>
    <n v="191"/>
    <n v="66"/>
  </r>
  <r>
    <x v="2"/>
    <x v="4"/>
    <n v="263"/>
    <n v="18"/>
    <n v="180"/>
    <n v="65"/>
  </r>
  <r>
    <x v="2"/>
    <x v="5"/>
    <n v="209"/>
    <n v="17"/>
    <n v="142"/>
    <n v="50"/>
  </r>
  <r>
    <x v="2"/>
    <x v="6"/>
    <n v="247"/>
    <n v="11"/>
    <n v="172"/>
    <n v="64"/>
  </r>
  <r>
    <x v="2"/>
    <x v="7"/>
    <n v="255"/>
    <n v="20"/>
    <n v="172"/>
    <n v="63"/>
  </r>
  <r>
    <x v="2"/>
    <x v="8"/>
    <n v="229"/>
    <n v="19"/>
    <n v="160"/>
    <n v="50"/>
  </r>
  <r>
    <x v="2"/>
    <x v="9"/>
    <n v="243"/>
    <n v="16"/>
    <n v="159"/>
    <n v="68"/>
  </r>
  <r>
    <x v="2"/>
    <x v="10"/>
    <n v="184"/>
    <n v="10"/>
    <n v="139"/>
    <n v="35"/>
  </r>
  <r>
    <x v="2"/>
    <x v="11"/>
    <n v="175"/>
    <n v="20"/>
    <n v="115"/>
    <n v="40"/>
  </r>
  <r>
    <x v="2"/>
    <x v="12"/>
    <n v="151"/>
    <n v="11"/>
    <n v="115"/>
    <n v="25"/>
  </r>
  <r>
    <x v="2"/>
    <x v="13"/>
    <n v="123"/>
    <n v="17"/>
    <n v="79"/>
    <n v="27"/>
  </r>
  <r>
    <x v="2"/>
    <x v="14"/>
    <n v="132"/>
    <n v="6"/>
    <n v="92"/>
    <n v="34"/>
  </r>
  <r>
    <x v="2"/>
    <x v="15"/>
    <n v="5"/>
    <n v="2"/>
    <n v="3"/>
    <n v="0"/>
  </r>
  <r>
    <x v="3"/>
    <x v="0"/>
    <n v="39"/>
    <n v="2"/>
    <n v="33"/>
    <n v="4"/>
  </r>
  <r>
    <x v="3"/>
    <x v="1"/>
    <n v="127"/>
    <n v="9"/>
    <n v="93"/>
    <n v="25"/>
  </r>
  <r>
    <x v="3"/>
    <x v="2"/>
    <n v="208"/>
    <n v="25"/>
    <n v="137"/>
    <n v="46"/>
  </r>
  <r>
    <x v="3"/>
    <x v="3"/>
    <n v="227"/>
    <n v="18"/>
    <n v="146"/>
    <n v="63"/>
  </r>
  <r>
    <x v="3"/>
    <x v="4"/>
    <n v="267"/>
    <n v="23"/>
    <n v="190"/>
    <n v="54"/>
  </r>
  <r>
    <x v="3"/>
    <x v="5"/>
    <n v="241"/>
    <n v="26"/>
    <n v="160"/>
    <n v="55"/>
  </r>
  <r>
    <x v="3"/>
    <x v="6"/>
    <n v="222"/>
    <n v="15"/>
    <n v="143"/>
    <n v="64"/>
  </r>
  <r>
    <x v="3"/>
    <x v="7"/>
    <n v="208"/>
    <n v="14"/>
    <n v="142"/>
    <n v="52"/>
  </r>
  <r>
    <x v="3"/>
    <x v="8"/>
    <n v="186"/>
    <n v="18"/>
    <n v="134"/>
    <n v="34"/>
  </r>
  <r>
    <x v="3"/>
    <x v="9"/>
    <n v="209"/>
    <n v="20"/>
    <n v="136"/>
    <n v="53"/>
  </r>
  <r>
    <x v="3"/>
    <x v="10"/>
    <n v="185"/>
    <n v="19"/>
    <n v="112"/>
    <n v="54"/>
  </r>
  <r>
    <x v="3"/>
    <x v="11"/>
    <n v="123"/>
    <n v="16"/>
    <n v="78"/>
    <n v="29"/>
  </r>
  <r>
    <x v="3"/>
    <x v="12"/>
    <n v="121"/>
    <n v="9"/>
    <n v="88"/>
    <n v="24"/>
  </r>
  <r>
    <x v="3"/>
    <x v="13"/>
    <n v="125"/>
    <n v="11"/>
    <n v="79"/>
    <n v="35"/>
  </r>
  <r>
    <x v="3"/>
    <x v="14"/>
    <n v="82"/>
    <n v="3"/>
    <n v="62"/>
    <n v="17"/>
  </r>
  <r>
    <x v="3"/>
    <x v="15"/>
    <n v="1"/>
    <n v="0"/>
    <n v="1"/>
    <n v="0"/>
  </r>
  <r>
    <x v="4"/>
    <x v="0"/>
    <n v="14"/>
    <n v="2"/>
    <n v="9"/>
    <n v="3"/>
  </r>
  <r>
    <x v="4"/>
    <x v="1"/>
    <n v="44"/>
    <n v="4"/>
    <n v="26"/>
    <n v="14"/>
  </r>
  <r>
    <x v="4"/>
    <x v="2"/>
    <n v="74"/>
    <n v="7"/>
    <n v="50"/>
    <n v="17"/>
  </r>
  <r>
    <x v="4"/>
    <x v="3"/>
    <n v="109"/>
    <n v="12"/>
    <n v="70"/>
    <n v="27"/>
  </r>
  <r>
    <x v="4"/>
    <x v="4"/>
    <n v="86"/>
    <n v="11"/>
    <n v="57"/>
    <n v="18"/>
  </r>
  <r>
    <x v="4"/>
    <x v="5"/>
    <n v="90"/>
    <n v="8"/>
    <n v="53"/>
    <n v="29"/>
  </r>
  <r>
    <x v="4"/>
    <x v="6"/>
    <n v="78"/>
    <n v="6"/>
    <n v="54"/>
    <n v="18"/>
  </r>
  <r>
    <x v="4"/>
    <x v="7"/>
    <n v="58"/>
    <n v="4"/>
    <n v="41"/>
    <n v="13"/>
  </r>
  <r>
    <x v="4"/>
    <x v="8"/>
    <n v="75"/>
    <n v="7"/>
    <n v="51"/>
    <n v="17"/>
  </r>
  <r>
    <x v="4"/>
    <x v="9"/>
    <n v="68"/>
    <n v="7"/>
    <n v="43"/>
    <n v="18"/>
  </r>
  <r>
    <x v="4"/>
    <x v="10"/>
    <n v="65"/>
    <n v="7"/>
    <n v="38"/>
    <n v="20"/>
  </r>
  <r>
    <x v="4"/>
    <x v="11"/>
    <n v="60"/>
    <n v="2"/>
    <n v="34"/>
    <n v="24"/>
  </r>
  <r>
    <x v="4"/>
    <x v="12"/>
    <n v="51"/>
    <n v="2"/>
    <n v="35"/>
    <n v="14"/>
  </r>
  <r>
    <x v="4"/>
    <x v="13"/>
    <n v="57"/>
    <n v="5"/>
    <n v="38"/>
    <n v="14"/>
  </r>
  <r>
    <x v="4"/>
    <x v="14"/>
    <n v="27"/>
    <n v="0"/>
    <n v="21"/>
    <n v="6"/>
  </r>
  <r>
    <x v="4"/>
    <x v="15"/>
    <n v="2"/>
    <n v="0"/>
    <n v="0"/>
    <n v="2"/>
  </r>
  <r>
    <x v="5"/>
    <x v="0"/>
    <n v="36"/>
    <n v="3"/>
    <n v="20"/>
    <n v="13"/>
  </r>
  <r>
    <x v="5"/>
    <x v="1"/>
    <n v="91"/>
    <n v="10"/>
    <n v="52"/>
    <n v="29"/>
  </r>
  <r>
    <x v="5"/>
    <x v="2"/>
    <n v="176"/>
    <n v="13"/>
    <n v="119"/>
    <n v="44"/>
  </r>
  <r>
    <x v="5"/>
    <x v="3"/>
    <n v="246"/>
    <n v="20"/>
    <n v="161"/>
    <n v="65"/>
  </r>
  <r>
    <x v="5"/>
    <x v="4"/>
    <n v="225"/>
    <n v="23"/>
    <n v="150"/>
    <n v="52"/>
  </r>
  <r>
    <x v="5"/>
    <x v="5"/>
    <n v="251"/>
    <n v="27"/>
    <n v="160"/>
    <n v="64"/>
  </r>
  <r>
    <x v="5"/>
    <x v="6"/>
    <n v="237"/>
    <n v="25"/>
    <n v="146"/>
    <n v="66"/>
  </r>
  <r>
    <x v="5"/>
    <x v="7"/>
    <n v="227"/>
    <n v="25"/>
    <n v="150"/>
    <n v="52"/>
  </r>
  <r>
    <x v="5"/>
    <x v="8"/>
    <n v="292"/>
    <n v="27"/>
    <n v="181"/>
    <n v="84"/>
  </r>
  <r>
    <x v="5"/>
    <x v="9"/>
    <n v="212"/>
    <n v="20"/>
    <n v="153"/>
    <n v="39"/>
  </r>
  <r>
    <x v="5"/>
    <x v="10"/>
    <n v="254"/>
    <n v="24"/>
    <n v="171"/>
    <n v="59"/>
  </r>
  <r>
    <x v="5"/>
    <x v="11"/>
    <n v="250"/>
    <n v="25"/>
    <n v="167"/>
    <n v="58"/>
  </r>
  <r>
    <x v="5"/>
    <x v="12"/>
    <n v="241"/>
    <n v="24"/>
    <n v="157"/>
    <n v="60"/>
  </r>
  <r>
    <x v="5"/>
    <x v="13"/>
    <n v="167"/>
    <n v="12"/>
    <n v="126"/>
    <n v="29"/>
  </r>
  <r>
    <x v="5"/>
    <x v="14"/>
    <n v="148"/>
    <n v="16"/>
    <n v="97"/>
    <n v="35"/>
  </r>
  <r>
    <x v="6"/>
    <x v="0"/>
    <n v="58"/>
    <n v="7"/>
    <n v="37"/>
    <n v="14"/>
  </r>
  <r>
    <x v="6"/>
    <x v="1"/>
    <n v="126"/>
    <n v="9"/>
    <n v="91"/>
    <n v="26"/>
  </r>
  <r>
    <x v="6"/>
    <x v="2"/>
    <n v="230"/>
    <n v="16"/>
    <n v="159"/>
    <n v="55"/>
  </r>
  <r>
    <x v="6"/>
    <x v="3"/>
    <n v="269"/>
    <n v="22"/>
    <n v="175"/>
    <n v="72"/>
  </r>
  <r>
    <x v="6"/>
    <x v="4"/>
    <n v="279"/>
    <n v="26"/>
    <n v="193"/>
    <n v="60"/>
  </r>
  <r>
    <x v="6"/>
    <x v="5"/>
    <n v="264"/>
    <n v="23"/>
    <n v="181"/>
    <n v="60"/>
  </r>
  <r>
    <x v="6"/>
    <x v="6"/>
    <n v="260"/>
    <n v="30"/>
    <n v="166"/>
    <n v="64"/>
  </r>
  <r>
    <x v="6"/>
    <x v="7"/>
    <n v="239"/>
    <n v="22"/>
    <n v="165"/>
    <n v="52"/>
  </r>
  <r>
    <x v="6"/>
    <x v="8"/>
    <n v="250"/>
    <n v="27"/>
    <n v="161"/>
    <n v="62"/>
  </r>
  <r>
    <x v="6"/>
    <x v="9"/>
    <n v="296"/>
    <n v="21"/>
    <n v="198"/>
    <n v="77"/>
  </r>
  <r>
    <x v="6"/>
    <x v="10"/>
    <n v="343"/>
    <n v="31"/>
    <n v="234"/>
    <n v="78"/>
  </r>
  <r>
    <x v="6"/>
    <x v="11"/>
    <n v="247"/>
    <n v="23"/>
    <n v="169"/>
    <n v="55"/>
  </r>
  <r>
    <x v="6"/>
    <x v="12"/>
    <n v="194"/>
    <n v="17"/>
    <n v="127"/>
    <n v="50"/>
  </r>
  <r>
    <x v="6"/>
    <x v="13"/>
    <n v="152"/>
    <n v="12"/>
    <n v="111"/>
    <n v="29"/>
  </r>
  <r>
    <x v="6"/>
    <x v="14"/>
    <n v="166"/>
    <n v="13"/>
    <n v="100"/>
    <n v="53"/>
  </r>
  <r>
    <x v="6"/>
    <x v="15"/>
    <n v="4"/>
    <n v="0"/>
    <n v="2"/>
    <n v="2"/>
  </r>
  <r>
    <x v="7"/>
    <x v="0"/>
    <n v="46"/>
    <n v="9"/>
    <n v="29"/>
    <n v="8"/>
  </r>
  <r>
    <x v="7"/>
    <x v="1"/>
    <n v="129"/>
    <n v="13"/>
    <n v="95"/>
    <n v="21"/>
  </r>
  <r>
    <x v="7"/>
    <x v="2"/>
    <n v="195"/>
    <n v="14"/>
    <n v="141"/>
    <n v="40"/>
  </r>
  <r>
    <x v="7"/>
    <x v="3"/>
    <n v="255"/>
    <n v="36"/>
    <n v="144"/>
    <n v="75"/>
  </r>
  <r>
    <x v="7"/>
    <x v="4"/>
    <n v="255"/>
    <n v="17"/>
    <n v="178"/>
    <n v="60"/>
  </r>
  <r>
    <x v="7"/>
    <x v="5"/>
    <n v="240"/>
    <n v="28"/>
    <n v="154"/>
    <n v="58"/>
  </r>
  <r>
    <x v="7"/>
    <x v="6"/>
    <n v="216"/>
    <n v="19"/>
    <n v="152"/>
    <n v="45"/>
  </r>
  <r>
    <x v="7"/>
    <x v="7"/>
    <n v="202"/>
    <n v="23"/>
    <n v="133"/>
    <n v="46"/>
  </r>
  <r>
    <x v="7"/>
    <x v="8"/>
    <n v="165"/>
    <n v="11"/>
    <n v="119"/>
    <n v="35"/>
  </r>
  <r>
    <x v="7"/>
    <x v="9"/>
    <n v="169"/>
    <n v="19"/>
    <n v="108"/>
    <n v="42"/>
  </r>
  <r>
    <x v="7"/>
    <x v="10"/>
    <n v="121"/>
    <n v="6"/>
    <n v="91"/>
    <n v="24"/>
  </r>
  <r>
    <x v="7"/>
    <x v="11"/>
    <n v="144"/>
    <n v="13"/>
    <n v="90"/>
    <n v="41"/>
  </r>
  <r>
    <x v="7"/>
    <x v="12"/>
    <n v="103"/>
    <n v="7"/>
    <n v="79"/>
    <n v="17"/>
  </r>
  <r>
    <x v="7"/>
    <x v="13"/>
    <n v="97"/>
    <n v="13"/>
    <n v="59"/>
    <n v="25"/>
  </r>
  <r>
    <x v="7"/>
    <x v="14"/>
    <n v="82"/>
    <n v="14"/>
    <n v="51"/>
    <n v="17"/>
  </r>
  <r>
    <x v="8"/>
    <x v="0"/>
    <n v="31"/>
    <n v="0"/>
    <n v="23"/>
    <n v="8"/>
  </r>
  <r>
    <x v="8"/>
    <x v="1"/>
    <n v="94"/>
    <n v="12"/>
    <n v="64"/>
    <n v="18"/>
  </r>
  <r>
    <x v="8"/>
    <x v="2"/>
    <n v="175"/>
    <n v="14"/>
    <n v="117"/>
    <n v="44"/>
  </r>
  <r>
    <x v="8"/>
    <x v="3"/>
    <n v="189"/>
    <n v="25"/>
    <n v="119"/>
    <n v="45"/>
  </r>
  <r>
    <x v="8"/>
    <x v="4"/>
    <n v="197"/>
    <n v="22"/>
    <n v="124"/>
    <n v="51"/>
  </r>
  <r>
    <x v="8"/>
    <x v="5"/>
    <n v="158"/>
    <n v="16"/>
    <n v="108"/>
    <n v="34"/>
  </r>
  <r>
    <x v="8"/>
    <x v="6"/>
    <n v="178"/>
    <n v="16"/>
    <n v="129"/>
    <n v="33"/>
  </r>
  <r>
    <x v="8"/>
    <x v="7"/>
    <n v="142"/>
    <n v="14"/>
    <n v="101"/>
    <n v="27"/>
  </r>
  <r>
    <x v="8"/>
    <x v="8"/>
    <n v="185"/>
    <n v="10"/>
    <n v="129"/>
    <n v="46"/>
  </r>
  <r>
    <x v="8"/>
    <x v="9"/>
    <n v="173"/>
    <n v="12"/>
    <n v="116"/>
    <n v="45"/>
  </r>
  <r>
    <x v="8"/>
    <x v="10"/>
    <n v="188"/>
    <n v="21"/>
    <n v="122"/>
    <n v="45"/>
  </r>
  <r>
    <x v="8"/>
    <x v="11"/>
    <n v="243"/>
    <n v="27"/>
    <n v="154"/>
    <n v="62"/>
  </r>
  <r>
    <x v="8"/>
    <x v="12"/>
    <n v="173"/>
    <n v="22"/>
    <n v="118"/>
    <n v="33"/>
  </r>
  <r>
    <x v="8"/>
    <x v="13"/>
    <n v="112"/>
    <n v="9"/>
    <n v="78"/>
    <n v="25"/>
  </r>
  <r>
    <x v="8"/>
    <x v="14"/>
    <n v="111"/>
    <n v="8"/>
    <n v="84"/>
    <n v="19"/>
  </r>
  <r>
    <x v="9"/>
    <x v="0"/>
    <n v="56"/>
    <n v="4"/>
    <n v="35"/>
    <n v="17"/>
  </r>
  <r>
    <x v="9"/>
    <x v="1"/>
    <n v="140"/>
    <n v="13"/>
    <n v="102"/>
    <n v="25"/>
  </r>
  <r>
    <x v="9"/>
    <x v="2"/>
    <n v="235"/>
    <n v="31"/>
    <n v="155"/>
    <n v="49"/>
  </r>
  <r>
    <x v="9"/>
    <x v="3"/>
    <n v="241"/>
    <n v="22"/>
    <n v="171"/>
    <n v="48"/>
  </r>
  <r>
    <x v="9"/>
    <x v="4"/>
    <n v="279"/>
    <n v="24"/>
    <n v="183"/>
    <n v="72"/>
  </r>
  <r>
    <x v="9"/>
    <x v="5"/>
    <n v="228"/>
    <n v="22"/>
    <n v="161"/>
    <n v="45"/>
  </r>
  <r>
    <x v="9"/>
    <x v="6"/>
    <n v="198"/>
    <n v="19"/>
    <n v="147"/>
    <n v="32"/>
  </r>
  <r>
    <x v="9"/>
    <x v="7"/>
    <n v="199"/>
    <n v="21"/>
    <n v="150"/>
    <n v="28"/>
  </r>
  <r>
    <x v="9"/>
    <x v="8"/>
    <n v="177"/>
    <n v="14"/>
    <n v="127"/>
    <n v="36"/>
  </r>
  <r>
    <x v="9"/>
    <x v="9"/>
    <n v="163"/>
    <n v="14"/>
    <n v="111"/>
    <n v="38"/>
  </r>
  <r>
    <x v="9"/>
    <x v="10"/>
    <n v="197"/>
    <n v="22"/>
    <n v="119"/>
    <n v="56"/>
  </r>
  <r>
    <x v="9"/>
    <x v="11"/>
    <n v="172"/>
    <n v="16"/>
    <n v="109"/>
    <n v="47"/>
  </r>
  <r>
    <x v="9"/>
    <x v="12"/>
    <n v="110"/>
    <n v="16"/>
    <n v="72"/>
    <n v="22"/>
  </r>
  <r>
    <x v="9"/>
    <x v="13"/>
    <n v="100"/>
    <n v="13"/>
    <n v="73"/>
    <n v="14"/>
  </r>
  <r>
    <x v="9"/>
    <x v="14"/>
    <n v="69"/>
    <n v="7"/>
    <n v="50"/>
    <n v="12"/>
  </r>
  <r>
    <x v="10"/>
    <x v="0"/>
    <n v="15"/>
    <n v="0"/>
    <n v="12"/>
    <n v="3"/>
  </r>
  <r>
    <x v="10"/>
    <x v="1"/>
    <n v="61"/>
    <n v="12"/>
    <n v="30"/>
    <n v="19"/>
  </r>
  <r>
    <x v="10"/>
    <x v="2"/>
    <n v="65"/>
    <n v="5"/>
    <n v="44"/>
    <n v="16"/>
  </r>
  <r>
    <x v="10"/>
    <x v="3"/>
    <n v="98"/>
    <n v="9"/>
    <n v="74"/>
    <n v="15"/>
  </r>
  <r>
    <x v="10"/>
    <x v="4"/>
    <n v="103"/>
    <n v="12"/>
    <n v="68"/>
    <n v="23"/>
  </r>
  <r>
    <x v="10"/>
    <x v="5"/>
    <n v="83"/>
    <n v="12"/>
    <n v="52"/>
    <n v="19"/>
  </r>
  <r>
    <x v="10"/>
    <x v="6"/>
    <n v="115"/>
    <n v="16"/>
    <n v="74"/>
    <n v="25"/>
  </r>
  <r>
    <x v="10"/>
    <x v="7"/>
    <n v="101"/>
    <n v="9"/>
    <n v="71"/>
    <n v="21"/>
  </r>
  <r>
    <x v="10"/>
    <x v="8"/>
    <n v="87"/>
    <n v="7"/>
    <n v="56"/>
    <n v="24"/>
  </r>
  <r>
    <x v="10"/>
    <x v="9"/>
    <n v="89"/>
    <n v="4"/>
    <n v="64"/>
    <n v="21"/>
  </r>
  <r>
    <x v="10"/>
    <x v="10"/>
    <n v="60"/>
    <n v="2"/>
    <n v="36"/>
    <n v="22"/>
  </r>
  <r>
    <x v="10"/>
    <x v="11"/>
    <n v="81"/>
    <n v="7"/>
    <n v="58"/>
    <n v="16"/>
  </r>
  <r>
    <x v="10"/>
    <x v="12"/>
    <n v="67"/>
    <n v="3"/>
    <n v="56"/>
    <n v="8"/>
  </r>
  <r>
    <x v="10"/>
    <x v="13"/>
    <n v="61"/>
    <n v="5"/>
    <n v="35"/>
    <n v="21"/>
  </r>
  <r>
    <x v="10"/>
    <x v="14"/>
    <n v="48"/>
    <n v="5"/>
    <n v="33"/>
    <n v="10"/>
  </r>
  <r>
    <x v="10"/>
    <x v="15"/>
    <n v="2"/>
    <n v="0"/>
    <n v="2"/>
    <n v="0"/>
  </r>
  <r>
    <x v="11"/>
    <x v="0"/>
    <n v="48"/>
    <n v="7"/>
    <n v="30"/>
    <n v="11"/>
  </r>
  <r>
    <x v="11"/>
    <x v="1"/>
    <n v="119"/>
    <n v="20"/>
    <n v="73"/>
    <n v="26"/>
  </r>
  <r>
    <x v="11"/>
    <x v="2"/>
    <n v="233"/>
    <n v="29"/>
    <n v="152"/>
    <n v="52"/>
  </r>
  <r>
    <x v="11"/>
    <x v="3"/>
    <n v="275"/>
    <n v="20"/>
    <n v="187"/>
    <n v="68"/>
  </r>
  <r>
    <x v="11"/>
    <x v="4"/>
    <n v="314"/>
    <n v="39"/>
    <n v="194"/>
    <n v="81"/>
  </r>
  <r>
    <x v="11"/>
    <x v="5"/>
    <n v="256"/>
    <n v="23"/>
    <n v="178"/>
    <n v="55"/>
  </r>
  <r>
    <x v="11"/>
    <x v="6"/>
    <n v="297"/>
    <n v="12"/>
    <n v="208"/>
    <n v="77"/>
  </r>
  <r>
    <x v="11"/>
    <x v="7"/>
    <n v="282"/>
    <n v="30"/>
    <n v="183"/>
    <n v="69"/>
  </r>
  <r>
    <x v="11"/>
    <x v="8"/>
    <n v="256"/>
    <n v="16"/>
    <n v="184"/>
    <n v="56"/>
  </r>
  <r>
    <x v="11"/>
    <x v="9"/>
    <n v="308"/>
    <n v="27"/>
    <n v="205"/>
    <n v="76"/>
  </r>
  <r>
    <x v="11"/>
    <x v="10"/>
    <n v="254"/>
    <n v="16"/>
    <n v="178"/>
    <n v="60"/>
  </r>
  <r>
    <x v="11"/>
    <x v="11"/>
    <n v="217"/>
    <n v="14"/>
    <n v="164"/>
    <n v="39"/>
  </r>
  <r>
    <x v="11"/>
    <x v="12"/>
    <n v="209"/>
    <n v="28"/>
    <n v="130"/>
    <n v="51"/>
  </r>
  <r>
    <x v="11"/>
    <x v="13"/>
    <n v="169"/>
    <n v="13"/>
    <n v="126"/>
    <n v="30"/>
  </r>
  <r>
    <x v="11"/>
    <x v="14"/>
    <n v="123"/>
    <n v="9"/>
    <n v="86"/>
    <n v="28"/>
  </r>
  <r>
    <x v="11"/>
    <x v="15"/>
    <n v="3"/>
    <n v="0"/>
    <n v="1"/>
    <n v="2"/>
  </r>
  <r>
    <x v="12"/>
    <x v="0"/>
    <n v="61"/>
    <n v="8"/>
    <n v="37"/>
    <n v="16"/>
  </r>
  <r>
    <x v="12"/>
    <x v="1"/>
    <n v="165"/>
    <n v="11"/>
    <n v="116"/>
    <n v="38"/>
  </r>
  <r>
    <x v="12"/>
    <x v="2"/>
    <n v="282"/>
    <n v="27"/>
    <n v="202"/>
    <n v="53"/>
  </r>
  <r>
    <x v="12"/>
    <x v="3"/>
    <n v="396"/>
    <n v="27"/>
    <n v="271"/>
    <n v="98"/>
  </r>
  <r>
    <x v="12"/>
    <x v="4"/>
    <n v="423"/>
    <n v="31"/>
    <n v="304"/>
    <n v="88"/>
  </r>
  <r>
    <x v="12"/>
    <x v="5"/>
    <n v="400"/>
    <n v="34"/>
    <n v="291"/>
    <n v="75"/>
  </r>
  <r>
    <x v="12"/>
    <x v="6"/>
    <n v="358"/>
    <n v="32"/>
    <n v="233"/>
    <n v="93"/>
  </r>
  <r>
    <x v="12"/>
    <x v="7"/>
    <n v="297"/>
    <n v="18"/>
    <n v="212"/>
    <n v="67"/>
  </r>
  <r>
    <x v="12"/>
    <x v="8"/>
    <n v="325"/>
    <n v="25"/>
    <n v="217"/>
    <n v="83"/>
  </r>
  <r>
    <x v="12"/>
    <x v="9"/>
    <n v="296"/>
    <n v="28"/>
    <n v="195"/>
    <n v="73"/>
  </r>
  <r>
    <x v="12"/>
    <x v="10"/>
    <n v="249"/>
    <n v="24"/>
    <n v="170"/>
    <n v="55"/>
  </r>
  <r>
    <x v="12"/>
    <x v="11"/>
    <n v="247"/>
    <n v="26"/>
    <n v="160"/>
    <n v="61"/>
  </r>
  <r>
    <x v="12"/>
    <x v="12"/>
    <n v="212"/>
    <n v="30"/>
    <n v="137"/>
    <n v="45"/>
  </r>
  <r>
    <x v="12"/>
    <x v="13"/>
    <n v="111"/>
    <n v="12"/>
    <n v="78"/>
    <n v="21"/>
  </r>
  <r>
    <x v="12"/>
    <x v="14"/>
    <n v="94"/>
    <n v="12"/>
    <n v="58"/>
    <n v="24"/>
  </r>
  <r>
    <x v="12"/>
    <x v="15"/>
    <n v="6"/>
    <n v="1"/>
    <n v="4"/>
    <n v="1"/>
  </r>
  <r>
    <x v="13"/>
    <x v="0"/>
    <n v="52"/>
    <n v="2"/>
    <n v="39"/>
    <n v="11"/>
  </r>
  <r>
    <x v="13"/>
    <x v="1"/>
    <n v="130"/>
    <n v="10"/>
    <n v="93"/>
    <n v="27"/>
  </r>
  <r>
    <x v="13"/>
    <x v="2"/>
    <n v="278"/>
    <n v="27"/>
    <n v="182"/>
    <n v="69"/>
  </r>
  <r>
    <x v="13"/>
    <x v="3"/>
    <n v="277"/>
    <n v="23"/>
    <n v="188"/>
    <n v="66"/>
  </r>
  <r>
    <x v="13"/>
    <x v="4"/>
    <n v="273"/>
    <n v="29"/>
    <n v="189"/>
    <n v="55"/>
  </r>
  <r>
    <x v="13"/>
    <x v="5"/>
    <n v="251"/>
    <n v="16"/>
    <n v="171"/>
    <n v="64"/>
  </r>
  <r>
    <x v="13"/>
    <x v="6"/>
    <n v="214"/>
    <n v="19"/>
    <n v="157"/>
    <n v="38"/>
  </r>
  <r>
    <x v="13"/>
    <x v="7"/>
    <n v="268"/>
    <n v="20"/>
    <n v="193"/>
    <n v="55"/>
  </r>
  <r>
    <x v="13"/>
    <x v="8"/>
    <n v="283"/>
    <n v="18"/>
    <n v="204"/>
    <n v="61"/>
  </r>
  <r>
    <x v="13"/>
    <x v="9"/>
    <n v="263"/>
    <n v="22"/>
    <n v="186"/>
    <n v="55"/>
  </r>
  <r>
    <x v="13"/>
    <x v="10"/>
    <n v="219"/>
    <n v="11"/>
    <n v="160"/>
    <n v="48"/>
  </r>
  <r>
    <x v="13"/>
    <x v="11"/>
    <n v="203"/>
    <n v="17"/>
    <n v="152"/>
    <n v="34"/>
  </r>
  <r>
    <x v="13"/>
    <x v="12"/>
    <n v="176"/>
    <n v="14"/>
    <n v="125"/>
    <n v="37"/>
  </r>
  <r>
    <x v="13"/>
    <x v="13"/>
    <n v="143"/>
    <n v="18"/>
    <n v="91"/>
    <n v="34"/>
  </r>
  <r>
    <x v="13"/>
    <x v="14"/>
    <n v="117"/>
    <n v="14"/>
    <n v="68"/>
    <n v="35"/>
  </r>
  <r>
    <x v="13"/>
    <x v="15"/>
    <n v="5"/>
    <n v="1"/>
    <n v="2"/>
    <n v="2"/>
  </r>
  <r>
    <x v="14"/>
    <x v="0"/>
    <n v="57"/>
    <n v="6"/>
    <n v="40"/>
    <n v="11"/>
  </r>
  <r>
    <x v="14"/>
    <x v="1"/>
    <n v="168"/>
    <n v="6"/>
    <n v="123"/>
    <n v="39"/>
  </r>
  <r>
    <x v="14"/>
    <x v="2"/>
    <n v="198"/>
    <n v="9"/>
    <n v="153"/>
    <n v="36"/>
  </r>
  <r>
    <x v="14"/>
    <x v="3"/>
    <n v="241"/>
    <n v="15"/>
    <n v="181"/>
    <n v="45"/>
  </r>
  <r>
    <x v="14"/>
    <x v="4"/>
    <n v="259"/>
    <n v="17"/>
    <n v="178"/>
    <n v="64"/>
  </r>
  <r>
    <x v="14"/>
    <x v="5"/>
    <n v="245"/>
    <n v="17"/>
    <n v="162"/>
    <n v="66"/>
  </r>
  <r>
    <x v="14"/>
    <x v="6"/>
    <n v="224"/>
    <n v="23"/>
    <n v="145"/>
    <n v="56"/>
  </r>
  <r>
    <x v="14"/>
    <x v="7"/>
    <n v="233"/>
    <n v="21"/>
    <n v="162"/>
    <n v="50"/>
  </r>
  <r>
    <x v="14"/>
    <x v="8"/>
    <n v="197"/>
    <n v="16"/>
    <n v="130"/>
    <n v="51"/>
  </r>
  <r>
    <x v="14"/>
    <x v="9"/>
    <n v="212"/>
    <n v="25"/>
    <n v="142"/>
    <n v="45"/>
  </r>
  <r>
    <x v="14"/>
    <x v="10"/>
    <n v="175"/>
    <n v="10"/>
    <n v="122"/>
    <n v="43"/>
  </r>
  <r>
    <x v="14"/>
    <x v="11"/>
    <n v="141"/>
    <n v="8"/>
    <n v="98"/>
    <n v="35"/>
  </r>
  <r>
    <x v="14"/>
    <x v="12"/>
    <n v="186"/>
    <n v="20"/>
    <n v="122"/>
    <n v="44"/>
  </r>
  <r>
    <x v="14"/>
    <x v="13"/>
    <n v="120"/>
    <n v="11"/>
    <n v="89"/>
    <n v="20"/>
  </r>
  <r>
    <x v="14"/>
    <x v="14"/>
    <n v="86"/>
    <n v="7"/>
    <n v="55"/>
    <n v="24"/>
  </r>
  <r>
    <x v="14"/>
    <x v="15"/>
    <n v="1"/>
    <n v="0"/>
    <n v="1"/>
    <n v="0"/>
  </r>
  <r>
    <x v="15"/>
    <x v="0"/>
    <n v="24"/>
    <n v="2"/>
    <n v="17"/>
    <n v="5"/>
  </r>
  <r>
    <x v="15"/>
    <x v="1"/>
    <n v="92"/>
    <n v="15"/>
    <n v="53"/>
    <n v="24"/>
  </r>
  <r>
    <x v="15"/>
    <x v="2"/>
    <n v="124"/>
    <n v="4"/>
    <n v="99"/>
    <n v="21"/>
  </r>
  <r>
    <x v="15"/>
    <x v="3"/>
    <n v="177"/>
    <n v="14"/>
    <n v="111"/>
    <n v="52"/>
  </r>
  <r>
    <x v="15"/>
    <x v="4"/>
    <n v="177"/>
    <n v="13"/>
    <n v="120"/>
    <n v="44"/>
  </r>
  <r>
    <x v="15"/>
    <x v="5"/>
    <n v="176"/>
    <n v="13"/>
    <n v="115"/>
    <n v="48"/>
  </r>
  <r>
    <x v="15"/>
    <x v="6"/>
    <n v="143"/>
    <n v="8"/>
    <n v="95"/>
    <n v="40"/>
  </r>
  <r>
    <x v="15"/>
    <x v="7"/>
    <n v="99"/>
    <n v="5"/>
    <n v="64"/>
    <n v="30"/>
  </r>
  <r>
    <x v="15"/>
    <x v="8"/>
    <n v="136"/>
    <n v="5"/>
    <n v="97"/>
    <n v="34"/>
  </r>
  <r>
    <x v="15"/>
    <x v="9"/>
    <n v="129"/>
    <n v="13"/>
    <n v="86"/>
    <n v="30"/>
  </r>
  <r>
    <x v="15"/>
    <x v="10"/>
    <n v="107"/>
    <n v="10"/>
    <n v="82"/>
    <n v="15"/>
  </r>
  <r>
    <x v="15"/>
    <x v="11"/>
    <n v="89"/>
    <n v="5"/>
    <n v="58"/>
    <n v="26"/>
  </r>
  <r>
    <x v="15"/>
    <x v="12"/>
    <n v="66"/>
    <n v="3"/>
    <n v="43"/>
    <n v="20"/>
  </r>
  <r>
    <x v="15"/>
    <x v="13"/>
    <n v="70"/>
    <n v="5"/>
    <n v="50"/>
    <n v="15"/>
  </r>
  <r>
    <x v="15"/>
    <x v="14"/>
    <n v="73"/>
    <n v="6"/>
    <n v="48"/>
    <n v="19"/>
  </r>
  <r>
    <x v="15"/>
    <x v="15"/>
    <n v="3"/>
    <n v="0"/>
    <n v="3"/>
    <n v="0"/>
  </r>
  <r>
    <x v="16"/>
    <x v="0"/>
    <n v="24"/>
    <n v="3"/>
    <n v="17"/>
    <n v="4"/>
  </r>
  <r>
    <x v="16"/>
    <x v="1"/>
    <n v="30"/>
    <n v="2"/>
    <n v="19"/>
    <n v="9"/>
  </r>
  <r>
    <x v="16"/>
    <x v="2"/>
    <n v="66"/>
    <n v="6"/>
    <n v="41"/>
    <n v="19"/>
  </r>
  <r>
    <x v="16"/>
    <x v="3"/>
    <n v="90"/>
    <n v="4"/>
    <n v="67"/>
    <n v="19"/>
  </r>
  <r>
    <x v="16"/>
    <x v="4"/>
    <n v="96"/>
    <n v="9"/>
    <n v="59"/>
    <n v="28"/>
  </r>
  <r>
    <x v="16"/>
    <x v="5"/>
    <n v="96"/>
    <n v="11"/>
    <n v="66"/>
    <n v="19"/>
  </r>
  <r>
    <x v="16"/>
    <x v="6"/>
    <n v="77"/>
    <n v="7"/>
    <n v="49"/>
    <n v="21"/>
  </r>
  <r>
    <x v="16"/>
    <x v="7"/>
    <n v="92"/>
    <n v="13"/>
    <n v="59"/>
    <n v="20"/>
  </r>
  <r>
    <x v="16"/>
    <x v="8"/>
    <n v="58"/>
    <n v="8"/>
    <n v="41"/>
    <n v="9"/>
  </r>
  <r>
    <x v="16"/>
    <x v="9"/>
    <n v="73"/>
    <n v="5"/>
    <n v="46"/>
    <n v="22"/>
  </r>
  <r>
    <x v="16"/>
    <x v="10"/>
    <n v="63"/>
    <n v="5"/>
    <n v="40"/>
    <n v="18"/>
  </r>
  <r>
    <x v="16"/>
    <x v="11"/>
    <n v="68"/>
    <n v="10"/>
    <n v="29"/>
    <n v="29"/>
  </r>
  <r>
    <x v="16"/>
    <x v="12"/>
    <n v="53"/>
    <n v="3"/>
    <n v="30"/>
    <n v="20"/>
  </r>
  <r>
    <x v="16"/>
    <x v="13"/>
    <n v="39"/>
    <n v="4"/>
    <n v="23"/>
    <n v="12"/>
  </r>
  <r>
    <x v="16"/>
    <x v="14"/>
    <n v="31"/>
    <n v="5"/>
    <n v="23"/>
    <n v="3"/>
  </r>
  <r>
    <x v="17"/>
    <x v="0"/>
    <n v="44"/>
    <n v="8"/>
    <n v="26"/>
    <n v="10"/>
  </r>
  <r>
    <x v="17"/>
    <x v="1"/>
    <n v="117"/>
    <n v="8"/>
    <n v="77"/>
    <n v="32"/>
  </r>
  <r>
    <x v="17"/>
    <x v="2"/>
    <n v="181"/>
    <n v="9"/>
    <n v="127"/>
    <n v="45"/>
  </r>
  <r>
    <x v="17"/>
    <x v="3"/>
    <n v="280"/>
    <n v="18"/>
    <n v="193"/>
    <n v="69"/>
  </r>
  <r>
    <x v="17"/>
    <x v="4"/>
    <n v="306"/>
    <n v="26"/>
    <n v="219"/>
    <n v="61"/>
  </r>
  <r>
    <x v="17"/>
    <x v="5"/>
    <n v="253"/>
    <n v="26"/>
    <n v="172"/>
    <n v="55"/>
  </r>
  <r>
    <x v="17"/>
    <x v="6"/>
    <n v="256"/>
    <n v="10"/>
    <n v="192"/>
    <n v="54"/>
  </r>
  <r>
    <x v="17"/>
    <x v="7"/>
    <n v="272"/>
    <n v="37"/>
    <n v="161"/>
    <n v="74"/>
  </r>
  <r>
    <x v="17"/>
    <x v="8"/>
    <n v="243"/>
    <n v="26"/>
    <n v="167"/>
    <n v="50"/>
  </r>
  <r>
    <x v="17"/>
    <x v="9"/>
    <n v="239"/>
    <n v="24"/>
    <n v="150"/>
    <n v="65"/>
  </r>
  <r>
    <x v="17"/>
    <x v="10"/>
    <n v="207"/>
    <n v="20"/>
    <n v="123"/>
    <n v="64"/>
  </r>
  <r>
    <x v="17"/>
    <x v="11"/>
    <n v="174"/>
    <n v="11"/>
    <n v="125"/>
    <n v="38"/>
  </r>
  <r>
    <x v="17"/>
    <x v="12"/>
    <n v="174"/>
    <n v="20"/>
    <n v="111"/>
    <n v="43"/>
  </r>
  <r>
    <x v="17"/>
    <x v="13"/>
    <n v="198"/>
    <n v="19"/>
    <n v="129"/>
    <n v="50"/>
  </r>
  <r>
    <x v="17"/>
    <x v="14"/>
    <n v="103"/>
    <n v="11"/>
    <n v="63"/>
    <n v="29"/>
  </r>
  <r>
    <x v="17"/>
    <x v="15"/>
    <n v="1"/>
    <n v="0"/>
    <n v="1"/>
    <n v="0"/>
  </r>
  <r>
    <x v="18"/>
    <x v="0"/>
    <n v="53"/>
    <n v="8"/>
    <n v="38"/>
    <n v="7"/>
  </r>
  <r>
    <x v="18"/>
    <x v="1"/>
    <n v="121"/>
    <n v="3"/>
    <n v="90"/>
    <n v="28"/>
  </r>
  <r>
    <x v="18"/>
    <x v="2"/>
    <n v="232"/>
    <n v="17"/>
    <n v="183"/>
    <n v="32"/>
  </r>
  <r>
    <x v="18"/>
    <x v="3"/>
    <n v="287"/>
    <n v="32"/>
    <n v="186"/>
    <n v="69"/>
  </r>
  <r>
    <x v="18"/>
    <x v="4"/>
    <n v="305"/>
    <n v="17"/>
    <n v="215"/>
    <n v="73"/>
  </r>
  <r>
    <x v="18"/>
    <x v="5"/>
    <n v="238"/>
    <n v="17"/>
    <n v="159"/>
    <n v="62"/>
  </r>
  <r>
    <x v="18"/>
    <x v="6"/>
    <n v="246"/>
    <n v="19"/>
    <n v="164"/>
    <n v="63"/>
  </r>
  <r>
    <x v="18"/>
    <x v="7"/>
    <n v="294"/>
    <n v="30"/>
    <n v="191"/>
    <n v="73"/>
  </r>
  <r>
    <x v="18"/>
    <x v="8"/>
    <n v="258"/>
    <n v="19"/>
    <n v="170"/>
    <n v="69"/>
  </r>
  <r>
    <x v="18"/>
    <x v="9"/>
    <n v="279"/>
    <n v="17"/>
    <n v="193"/>
    <n v="69"/>
  </r>
  <r>
    <x v="18"/>
    <x v="10"/>
    <n v="334"/>
    <n v="16"/>
    <n v="239"/>
    <n v="79"/>
  </r>
  <r>
    <x v="18"/>
    <x v="11"/>
    <n v="206"/>
    <n v="20"/>
    <n v="147"/>
    <n v="39"/>
  </r>
  <r>
    <x v="18"/>
    <x v="12"/>
    <n v="170"/>
    <n v="19"/>
    <n v="120"/>
    <n v="31"/>
  </r>
  <r>
    <x v="18"/>
    <x v="13"/>
    <n v="182"/>
    <n v="18"/>
    <n v="126"/>
    <n v="38"/>
  </r>
  <r>
    <x v="18"/>
    <x v="14"/>
    <n v="129"/>
    <n v="14"/>
    <n v="83"/>
    <n v="32"/>
  </r>
  <r>
    <x v="18"/>
    <x v="15"/>
    <n v="4"/>
    <n v="1"/>
    <n v="3"/>
    <n v="0"/>
  </r>
  <r>
    <x v="19"/>
    <x v="0"/>
    <n v="58"/>
    <n v="2"/>
    <n v="47"/>
    <n v="9"/>
  </r>
  <r>
    <x v="19"/>
    <x v="1"/>
    <n v="145"/>
    <n v="15"/>
    <n v="98"/>
    <n v="32"/>
  </r>
  <r>
    <x v="19"/>
    <x v="2"/>
    <n v="250"/>
    <n v="32"/>
    <n v="154"/>
    <n v="64"/>
  </r>
  <r>
    <x v="19"/>
    <x v="3"/>
    <n v="279"/>
    <n v="30"/>
    <n v="179"/>
    <n v="70"/>
  </r>
  <r>
    <x v="19"/>
    <x v="4"/>
    <n v="301"/>
    <n v="38"/>
    <n v="173"/>
    <n v="90"/>
  </r>
  <r>
    <x v="19"/>
    <x v="5"/>
    <n v="277"/>
    <n v="27"/>
    <n v="178"/>
    <n v="72"/>
  </r>
  <r>
    <x v="19"/>
    <x v="6"/>
    <n v="199"/>
    <n v="14"/>
    <n v="148"/>
    <n v="37"/>
  </r>
  <r>
    <x v="19"/>
    <x v="7"/>
    <n v="259"/>
    <n v="30"/>
    <n v="170"/>
    <n v="59"/>
  </r>
  <r>
    <x v="19"/>
    <x v="8"/>
    <n v="230"/>
    <n v="26"/>
    <n v="155"/>
    <n v="49"/>
  </r>
  <r>
    <x v="19"/>
    <x v="9"/>
    <n v="259"/>
    <n v="20"/>
    <n v="159"/>
    <n v="80"/>
  </r>
  <r>
    <x v="19"/>
    <x v="10"/>
    <n v="212"/>
    <n v="16"/>
    <n v="148"/>
    <n v="48"/>
  </r>
  <r>
    <x v="19"/>
    <x v="11"/>
    <n v="221"/>
    <n v="21"/>
    <n v="145"/>
    <n v="55"/>
  </r>
  <r>
    <x v="19"/>
    <x v="12"/>
    <n v="194"/>
    <n v="16"/>
    <n v="135"/>
    <n v="43"/>
  </r>
  <r>
    <x v="19"/>
    <x v="13"/>
    <n v="129"/>
    <n v="14"/>
    <n v="88"/>
    <n v="27"/>
  </r>
  <r>
    <x v="19"/>
    <x v="14"/>
    <n v="110"/>
    <n v="15"/>
    <n v="77"/>
    <n v="18"/>
  </r>
  <r>
    <x v="19"/>
    <x v="15"/>
    <n v="3"/>
    <n v="1"/>
    <n v="1"/>
    <n v="1"/>
  </r>
  <r>
    <x v="20"/>
    <x v="0"/>
    <n v="46"/>
    <n v="2"/>
    <n v="34"/>
    <n v="10"/>
  </r>
  <r>
    <x v="20"/>
    <x v="1"/>
    <n v="105"/>
    <n v="8"/>
    <n v="76"/>
    <n v="21"/>
  </r>
  <r>
    <x v="20"/>
    <x v="2"/>
    <n v="245"/>
    <n v="17"/>
    <n v="163"/>
    <n v="65"/>
  </r>
  <r>
    <x v="20"/>
    <x v="3"/>
    <n v="221"/>
    <n v="16"/>
    <n v="152"/>
    <n v="53"/>
  </r>
  <r>
    <x v="20"/>
    <x v="4"/>
    <n v="275"/>
    <n v="25"/>
    <n v="183"/>
    <n v="67"/>
  </r>
  <r>
    <x v="20"/>
    <x v="5"/>
    <n v="285"/>
    <n v="24"/>
    <n v="181"/>
    <n v="80"/>
  </r>
  <r>
    <x v="20"/>
    <x v="6"/>
    <n v="211"/>
    <n v="14"/>
    <n v="149"/>
    <n v="48"/>
  </r>
  <r>
    <x v="20"/>
    <x v="7"/>
    <n v="215"/>
    <n v="17"/>
    <n v="154"/>
    <n v="44"/>
  </r>
  <r>
    <x v="20"/>
    <x v="8"/>
    <n v="199"/>
    <n v="16"/>
    <n v="139"/>
    <n v="44"/>
  </r>
  <r>
    <x v="20"/>
    <x v="9"/>
    <n v="206"/>
    <n v="16"/>
    <n v="140"/>
    <n v="50"/>
  </r>
  <r>
    <x v="20"/>
    <x v="10"/>
    <n v="207"/>
    <n v="16"/>
    <n v="144"/>
    <n v="47"/>
  </r>
  <r>
    <x v="20"/>
    <x v="11"/>
    <n v="173"/>
    <n v="15"/>
    <n v="123"/>
    <n v="35"/>
  </r>
  <r>
    <x v="20"/>
    <x v="12"/>
    <n v="107"/>
    <n v="11"/>
    <n v="74"/>
    <n v="22"/>
  </r>
  <r>
    <x v="20"/>
    <x v="13"/>
    <n v="127"/>
    <n v="14"/>
    <n v="92"/>
    <n v="21"/>
  </r>
  <r>
    <x v="20"/>
    <x v="14"/>
    <n v="102"/>
    <n v="8"/>
    <n v="74"/>
    <n v="20"/>
  </r>
  <r>
    <x v="20"/>
    <x v="15"/>
    <n v="43"/>
    <n v="6"/>
    <n v="27"/>
    <n v="10"/>
  </r>
  <r>
    <x v="20"/>
    <x v="16"/>
    <n v="50"/>
    <n v="4"/>
    <n v="38"/>
    <n v="8"/>
  </r>
  <r>
    <x v="21"/>
    <x v="17"/>
    <n v="21"/>
    <n v="1"/>
    <n v="18"/>
    <n v="2"/>
  </r>
  <r>
    <x v="21"/>
    <x v="18"/>
    <n v="6"/>
    <n v="0"/>
    <n v="6"/>
    <n v="0"/>
  </r>
  <r>
    <x v="21"/>
    <x v="19"/>
    <n v="8"/>
    <n v="0"/>
    <n v="4"/>
    <n v="4"/>
  </r>
  <r>
    <x v="21"/>
    <x v="20"/>
    <n v="14"/>
    <n v="3"/>
    <n v="7"/>
    <n v="4"/>
  </r>
  <r>
    <x v="21"/>
    <x v="21"/>
    <n v="2"/>
    <n v="0"/>
    <n v="2"/>
    <n v="0"/>
  </r>
  <r>
    <x v="21"/>
    <x v="22"/>
    <n v="3"/>
    <n v="0"/>
    <n v="3"/>
    <n v="0"/>
  </r>
  <r>
    <x v="21"/>
    <x v="23"/>
    <n v="13"/>
    <n v="1"/>
    <n v="10"/>
    <n v="2"/>
  </r>
  <r>
    <x v="21"/>
    <x v="0"/>
    <n v="52"/>
    <n v="3"/>
    <n v="40"/>
    <n v="9"/>
  </r>
  <r>
    <x v="21"/>
    <x v="1"/>
    <n v="119"/>
    <n v="3"/>
    <n v="81"/>
    <n v="35"/>
  </r>
  <r>
    <x v="21"/>
    <x v="2"/>
    <n v="226"/>
    <n v="29"/>
    <n v="144"/>
    <n v="53"/>
  </r>
  <r>
    <x v="21"/>
    <x v="3"/>
    <n v="230"/>
    <n v="18"/>
    <n v="159"/>
    <n v="53"/>
  </r>
  <r>
    <x v="21"/>
    <x v="4"/>
    <n v="254"/>
    <n v="21"/>
    <n v="169"/>
    <n v="64"/>
  </r>
  <r>
    <x v="21"/>
    <x v="5"/>
    <n v="235"/>
    <n v="24"/>
    <n v="154"/>
    <n v="57"/>
  </r>
  <r>
    <x v="21"/>
    <x v="6"/>
    <n v="230"/>
    <n v="25"/>
    <n v="161"/>
    <n v="44"/>
  </r>
  <r>
    <x v="21"/>
    <x v="7"/>
    <n v="209"/>
    <n v="17"/>
    <n v="138"/>
    <n v="54"/>
  </r>
  <r>
    <x v="21"/>
    <x v="8"/>
    <n v="220"/>
    <n v="18"/>
    <n v="158"/>
    <n v="44"/>
  </r>
  <r>
    <x v="21"/>
    <x v="9"/>
    <n v="217"/>
    <n v="24"/>
    <n v="134"/>
    <n v="59"/>
  </r>
  <r>
    <x v="21"/>
    <x v="10"/>
    <n v="205"/>
    <n v="14"/>
    <n v="154"/>
    <n v="37"/>
  </r>
  <r>
    <x v="21"/>
    <x v="11"/>
    <n v="155"/>
    <n v="15"/>
    <n v="102"/>
    <n v="38"/>
  </r>
  <r>
    <x v="21"/>
    <x v="12"/>
    <n v="124"/>
    <n v="10"/>
    <n v="87"/>
    <n v="27"/>
  </r>
  <r>
    <x v="21"/>
    <x v="13"/>
    <n v="106"/>
    <n v="8"/>
    <n v="71"/>
    <n v="27"/>
  </r>
  <r>
    <x v="21"/>
    <x v="14"/>
    <n v="95"/>
    <n v="7"/>
    <n v="67"/>
    <n v="21"/>
  </r>
  <r>
    <x v="21"/>
    <x v="15"/>
    <n v="54"/>
    <n v="7"/>
    <n v="34"/>
    <n v="13"/>
  </r>
  <r>
    <x v="21"/>
    <x v="16"/>
    <n v="37"/>
    <n v="6"/>
    <n v="23"/>
    <n v="8"/>
  </r>
  <r>
    <x v="22"/>
    <x v="17"/>
    <n v="31"/>
    <n v="4"/>
    <n v="20"/>
    <n v="7"/>
  </r>
  <r>
    <x v="22"/>
    <x v="18"/>
    <n v="10"/>
    <n v="0"/>
    <n v="7"/>
    <n v="3"/>
  </r>
  <r>
    <x v="22"/>
    <x v="19"/>
    <n v="10"/>
    <n v="2"/>
    <n v="7"/>
    <n v="1"/>
  </r>
  <r>
    <x v="22"/>
    <x v="20"/>
    <n v="4"/>
    <n v="0"/>
    <n v="4"/>
    <n v="0"/>
  </r>
  <r>
    <x v="22"/>
    <x v="22"/>
    <n v="3"/>
    <n v="0"/>
    <n v="2"/>
    <n v="1"/>
  </r>
  <r>
    <x v="22"/>
    <x v="23"/>
    <n v="7"/>
    <n v="2"/>
    <n v="5"/>
    <n v="0"/>
  </r>
  <r>
    <x v="22"/>
    <x v="0"/>
    <n v="12"/>
    <n v="0"/>
    <n v="12"/>
    <n v="0"/>
  </r>
  <r>
    <x v="22"/>
    <x v="1"/>
    <n v="45"/>
    <n v="4"/>
    <n v="28"/>
    <n v="13"/>
  </r>
  <r>
    <x v="22"/>
    <x v="2"/>
    <n v="81"/>
    <n v="4"/>
    <n v="63"/>
    <n v="14"/>
  </r>
  <r>
    <x v="22"/>
    <x v="3"/>
    <n v="78"/>
    <n v="5"/>
    <n v="56"/>
    <n v="17"/>
  </r>
  <r>
    <x v="22"/>
    <x v="4"/>
    <n v="99"/>
    <n v="7"/>
    <n v="71"/>
    <n v="21"/>
  </r>
  <r>
    <x v="22"/>
    <x v="5"/>
    <n v="120"/>
    <n v="7"/>
    <n v="86"/>
    <n v="27"/>
  </r>
  <r>
    <x v="22"/>
    <x v="6"/>
    <n v="71"/>
    <n v="2"/>
    <n v="58"/>
    <n v="11"/>
  </r>
  <r>
    <x v="22"/>
    <x v="7"/>
    <n v="91"/>
    <n v="9"/>
    <n v="61"/>
    <n v="21"/>
  </r>
  <r>
    <x v="22"/>
    <x v="8"/>
    <n v="73"/>
    <n v="11"/>
    <n v="44"/>
    <n v="18"/>
  </r>
  <r>
    <x v="22"/>
    <x v="9"/>
    <n v="73"/>
    <n v="10"/>
    <n v="52"/>
    <n v="11"/>
  </r>
  <r>
    <x v="22"/>
    <x v="10"/>
    <n v="82"/>
    <n v="16"/>
    <n v="45"/>
    <n v="21"/>
  </r>
  <r>
    <x v="22"/>
    <x v="11"/>
    <n v="66"/>
    <n v="5"/>
    <n v="44"/>
    <n v="17"/>
  </r>
  <r>
    <x v="22"/>
    <x v="12"/>
    <n v="55"/>
    <n v="4"/>
    <n v="40"/>
    <n v="11"/>
  </r>
  <r>
    <x v="22"/>
    <x v="13"/>
    <n v="54"/>
    <n v="3"/>
    <n v="31"/>
    <n v="20"/>
  </r>
  <r>
    <x v="22"/>
    <x v="14"/>
    <n v="56"/>
    <n v="6"/>
    <n v="37"/>
    <n v="13"/>
  </r>
  <r>
    <x v="22"/>
    <x v="15"/>
    <n v="40"/>
    <n v="7"/>
    <n v="23"/>
    <n v="10"/>
  </r>
  <r>
    <x v="22"/>
    <x v="16"/>
    <n v="26"/>
    <n v="5"/>
    <n v="16"/>
    <n v="5"/>
  </r>
  <r>
    <x v="23"/>
    <x v="17"/>
    <n v="14"/>
    <n v="2"/>
    <n v="11"/>
    <n v="1"/>
  </r>
  <r>
    <x v="23"/>
    <x v="18"/>
    <n v="10"/>
    <n v="1"/>
    <n v="9"/>
    <n v="0"/>
  </r>
  <r>
    <x v="23"/>
    <x v="19"/>
    <n v="3"/>
    <n v="2"/>
    <n v="1"/>
    <n v="0"/>
  </r>
  <r>
    <x v="23"/>
    <x v="20"/>
    <n v="6"/>
    <n v="0"/>
    <n v="6"/>
    <n v="0"/>
  </r>
  <r>
    <x v="23"/>
    <x v="21"/>
    <n v="1"/>
    <n v="0"/>
    <n v="1"/>
    <n v="0"/>
  </r>
  <r>
    <x v="23"/>
    <x v="22"/>
    <n v="2"/>
    <n v="1"/>
    <n v="1"/>
    <n v="0"/>
  </r>
  <r>
    <x v="24"/>
    <x v="0"/>
    <n v="46"/>
    <n v="3"/>
    <n v="32"/>
    <n v="11"/>
  </r>
  <r>
    <x v="24"/>
    <x v="1"/>
    <n v="131"/>
    <n v="14"/>
    <n v="88"/>
    <n v="29"/>
  </r>
  <r>
    <x v="24"/>
    <x v="2"/>
    <n v="228"/>
    <n v="19"/>
    <n v="163"/>
    <n v="46"/>
  </r>
  <r>
    <x v="24"/>
    <x v="3"/>
    <n v="264"/>
    <n v="27"/>
    <n v="178"/>
    <n v="59"/>
  </r>
  <r>
    <x v="24"/>
    <x v="4"/>
    <n v="278"/>
    <n v="27"/>
    <n v="198"/>
    <n v="53"/>
  </r>
  <r>
    <x v="24"/>
    <x v="5"/>
    <n v="303"/>
    <n v="30"/>
    <n v="195"/>
    <n v="78"/>
  </r>
  <r>
    <x v="24"/>
    <x v="6"/>
    <n v="256"/>
    <n v="25"/>
    <n v="171"/>
    <n v="60"/>
  </r>
  <r>
    <x v="24"/>
    <x v="7"/>
    <n v="283"/>
    <n v="30"/>
    <n v="181"/>
    <n v="72"/>
  </r>
  <r>
    <x v="24"/>
    <x v="8"/>
    <n v="241"/>
    <n v="26"/>
    <n v="165"/>
    <n v="50"/>
  </r>
  <r>
    <x v="24"/>
    <x v="9"/>
    <n v="251"/>
    <n v="27"/>
    <n v="166"/>
    <n v="58"/>
  </r>
  <r>
    <x v="24"/>
    <x v="10"/>
    <n v="254"/>
    <n v="19"/>
    <n v="177"/>
    <n v="58"/>
  </r>
  <r>
    <x v="24"/>
    <x v="11"/>
    <n v="200"/>
    <n v="28"/>
    <n v="130"/>
    <n v="42"/>
  </r>
  <r>
    <x v="24"/>
    <x v="12"/>
    <n v="202"/>
    <n v="18"/>
    <n v="124"/>
    <n v="60"/>
  </r>
  <r>
    <x v="24"/>
    <x v="13"/>
    <n v="150"/>
    <n v="12"/>
    <n v="102"/>
    <n v="36"/>
  </r>
  <r>
    <x v="24"/>
    <x v="14"/>
    <n v="91"/>
    <n v="1"/>
    <n v="74"/>
    <n v="16"/>
  </r>
  <r>
    <x v="25"/>
    <x v="2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ela dinâmica5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D1:AE4" firstHeaderRow="1" firstDataRow="1" firstDataCol="1"/>
  <pivotFields count="10">
    <pivotField axis="axisRow" showAll="0" defaultSubtotal="0">
      <items count="2">
        <item x="0"/>
        <item x="1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bandono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4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A1:AB4" firstHeaderRow="1" firstDataRow="1" firstDataCol="1"/>
  <pivotFields count="10">
    <pivotField axis="axisRow" showAll="0">
      <items count="3">
        <item x="0"/>
        <item x="1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bandono" fld="9" baseField="0" baseItem="0"/>
  </dataField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2" cacheId="6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 chartFormat="5" rowHeaderCaption="Intervalo">
  <location ref="B5:F30" firstHeaderRow="0" firstDataRow="1" firstDataCol="1"/>
  <pivotFields count="6">
    <pivotField showAll="0" defaultSubtotal="0">
      <items count="32">
        <item m="1" x="27"/>
        <item m="1" x="30"/>
        <item m="1" x="26"/>
        <item m="1" x="29"/>
        <item m="1" x="28"/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axis="axisRow" showAll="0" sortType="ascending" defaultSubtotal="0">
      <items count="87"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55"/>
        <item m="1" x="61"/>
        <item m="1" x="73"/>
        <item m="1" x="27"/>
        <item m="1" x="56"/>
        <item m="1" x="63"/>
        <item m="1" x="76"/>
        <item m="1" x="30"/>
        <item m="1" x="57"/>
        <item m="1" x="65"/>
        <item m="1" x="79"/>
        <item m="1" x="33"/>
        <item m="1" x="58"/>
        <item m="1" x="67"/>
        <item m="1" x="82"/>
        <item m="1" x="36"/>
        <item m="1" x="59"/>
        <item m="1" x="69"/>
        <item m="1" x="85"/>
        <item m="1" x="38"/>
        <item m="1" x="60"/>
        <item m="1" x="71"/>
        <item m="1" x="25"/>
        <item m="1" x="40"/>
        <item m="1" x="62"/>
        <item m="1" x="74"/>
        <item m="1" x="28"/>
        <item m="1" x="42"/>
        <item m="1" x="64"/>
        <item m="1" x="77"/>
        <item m="1" x="31"/>
        <item m="1" x="44"/>
        <item m="1" x="66"/>
        <item m="1" x="80"/>
        <item m="1" x="34"/>
        <item m="1" x="46"/>
        <item m="1" x="68"/>
        <item m="1" x="83"/>
        <item m="1" x="37"/>
        <item m="1" x="48"/>
        <item m="1" x="70"/>
        <item m="1" x="86"/>
        <item m="1" x="39"/>
        <item m="1" x="49"/>
        <item m="1" x="72"/>
        <item m="1" x="26"/>
        <item m="1" x="41"/>
        <item m="1" x="50"/>
        <item m="1" x="75"/>
        <item m="1" x="29"/>
        <item m="1" x="43"/>
        <item m="1" x="51"/>
        <item m="1" x="78"/>
        <item m="1" x="32"/>
        <item m="1" x="45"/>
        <item m="1" x="52"/>
        <item m="1" x="81"/>
        <item m="1" x="35"/>
        <item m="1" x="47"/>
        <item m="1" x="53"/>
        <item m="1" x="84"/>
        <item m="1" x="54"/>
        <item x="24"/>
      </items>
    </pivotField>
    <pivotField dataField="1" showAll="0"/>
    <pivotField dataField="1" showAll="0"/>
    <pivotField dataField="1" showAll="0"/>
    <pivotField dataField="1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86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Entrada na URA " fld="2" baseField="1" baseItem="0"/>
    <dataField name=" Excedeu Tentativas na URA" fld="3" baseField="1" baseItem="0"/>
    <dataField name="Transferencia da URA " fld="4" baseField="1" baseItem="0"/>
    <dataField name="Abandono na URA " fld="5" baseField="1" baseItem="0"/>
  </dataFields>
  <formats count="9">
    <format dxfId="36">
      <pivotArea field="1" type="button" dataOnly="0" labelOnly="1" outline="0" axis="axisRow" fieldPosition="0"/>
    </format>
    <format dxfId="3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4">
      <pivotArea field="1" type="button" dataOnly="0" labelOnly="1" outline="0" axis="axisRow" fieldPosition="0"/>
    </format>
    <format dxfId="33">
      <pivotArea field="1" type="button" dataOnly="0" labelOnly="1" outline="0" axis="axisRow" fieldPosition="0"/>
    </format>
    <format dxfId="32">
      <pivotArea type="all" dataOnly="0" outline="0" fieldPosition="0"/>
    </format>
    <format dxfId="31">
      <pivotArea field="1" type="button" dataOnly="0" labelOnly="1" outline="0" axis="axisRow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dinâmica2" cacheId="5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 chartFormat="5" rowHeaderCaption="Intervalo">
  <location ref="B5:G29" firstHeaderRow="0" firstDataRow="1" firstDataCol="1"/>
  <pivotFields count="7">
    <pivotField showAll="0" defaultSubtotal="0">
      <items count="32">
        <item h="1" m="1" x="27"/>
        <item h="1" m="1" x="30"/>
        <item h="1" m="1" x="26"/>
        <item h="1" m="1" x="29"/>
        <item h="1" m="1" x="28"/>
        <item h="1"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</items>
    </pivotField>
    <pivotField axis="axisRow" showAll="0" sortType="ascending" defaultSubtotal="0">
      <items count="86"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54"/>
        <item m="1" x="60"/>
        <item m="1" x="72"/>
        <item m="1" x="27"/>
        <item m="1" x="55"/>
        <item m="1" x="62"/>
        <item m="1" x="75"/>
        <item m="1" x="30"/>
        <item m="1" x="56"/>
        <item m="1" x="64"/>
        <item m="1" x="78"/>
        <item m="1" x="33"/>
        <item m="1" x="57"/>
        <item m="1" x="66"/>
        <item m="1" x="81"/>
        <item m="1" x="36"/>
        <item m="1" x="58"/>
        <item m="1" x="68"/>
        <item m="1" x="84"/>
        <item m="1" x="38"/>
        <item m="1" x="59"/>
        <item m="1" x="70"/>
        <item m="1" x="25"/>
        <item m="1" x="40"/>
        <item m="1" x="61"/>
        <item m="1" x="73"/>
        <item m="1" x="28"/>
        <item m="1" x="42"/>
        <item m="1" x="63"/>
        <item m="1" x="76"/>
        <item m="1" x="31"/>
        <item m="1" x="44"/>
        <item m="1" x="65"/>
        <item m="1" x="79"/>
        <item m="1" x="34"/>
        <item m="1" x="46"/>
        <item m="1" x="67"/>
        <item m="1" x="82"/>
        <item m="1" x="37"/>
        <item m="1" x="48"/>
        <item m="1" x="69"/>
        <item m="1" x="85"/>
        <item m="1" x="39"/>
        <item m="1" x="49"/>
        <item m="1" x="71"/>
        <item m="1" x="26"/>
        <item m="1" x="41"/>
        <item m="1" x="50"/>
        <item m="1" x="74"/>
        <item m="1" x="29"/>
        <item m="1" x="43"/>
        <item m="1" x="51"/>
        <item m="1" x="77"/>
        <item m="1" x="32"/>
        <item m="1" x="45"/>
        <item m="1" x="52"/>
        <item m="1" x="80"/>
        <item m="1" x="35"/>
        <item m="1" x="47"/>
        <item m="1" x="53"/>
        <item m="1" x="83"/>
        <item x="24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Entrada" fld="4" baseField="0" baseItem="0"/>
    <dataField name=" Código Inválido" fld="2" baseField="0" baseItem="0"/>
    <dataField name=" Abandono" fld="3" baseField="0" baseItem="0"/>
    <dataField name=" Timeout" fld="5" baseField="0" baseItem="0"/>
    <dataField name=" Código Válido" fld="6" baseField="0" baseItem="0"/>
  </dataFields>
  <formats count="6">
    <format dxfId="27">
      <pivotArea field="1" type="button" dataOnly="0" labelOnly="1" outline="0" axis="axisRow" fieldPosition="0"/>
    </format>
    <format dxfId="26">
      <pivotArea field="1" type="button" dataOnly="0" labelOnly="1" outline="0" axis="axisRow" fieldPosition="0"/>
    </format>
    <format dxfId="25">
      <pivotArea field="1" type="button" dataOnly="0" labelOnly="1" outline="0" axis="axisRow" fieldPosition="0"/>
    </format>
    <format dxfId="24">
      <pivotArea type="all" dataOnly="0" outline="0" fieldPosition="0"/>
    </format>
    <format dxfId="23">
      <pivotArea field="1" type="button" dataOnly="0" labelOnly="1" outline="0" axis="axisRow" fieldPosition="0"/>
    </format>
    <format dxfId="22">
      <pivotArea dataOnly="0" labelOnly="1" fieldPosition="0">
        <references count="1">
          <reference field="1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dinâmica2" cacheId="3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 chartFormat="4" rowHeaderCaption="Intervalo">
  <location ref="B5:I29" firstHeaderRow="0" firstDataRow="1" firstDataCol="1"/>
  <pivotFields count="10">
    <pivotField showAll="0" defaultSubtotal="0">
      <items count="32">
        <item h="1" m="1" x="27"/>
        <item h="1" m="1" x="30"/>
        <item h="1" m="1" x="26"/>
        <item h="1" m="1" x="29"/>
        <item h="1" m="1" x="28"/>
        <item h="1"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h="1" x="25"/>
      </items>
    </pivotField>
    <pivotField axis="axisRow" showAll="0" defaultSubtotal="0">
      <items count="86">
        <item m="1" x="54"/>
        <item m="1" x="60"/>
        <item m="1" x="72"/>
        <item m="1" x="27"/>
        <item m="1" x="55"/>
        <item m="1" x="62"/>
        <item m="1" x="75"/>
        <item m="1" x="30"/>
        <item m="1" x="56"/>
        <item m="1" x="64"/>
        <item m="1" x="78"/>
        <item m="1" x="33"/>
        <item m="1" x="57"/>
        <item m="1" x="66"/>
        <item m="1" x="81"/>
        <item m="1" x="36"/>
        <item m="1" x="58"/>
        <item m="1" x="68"/>
        <item m="1" x="84"/>
        <item m="1" x="38"/>
        <item m="1" x="59"/>
        <item m="1" x="70"/>
        <item m="1" x="25"/>
        <item m="1" x="40"/>
        <item m="1" x="61"/>
        <item m="1" x="73"/>
        <item m="1" x="28"/>
        <item m="1" x="42"/>
        <item m="1" x="63"/>
        <item m="1" x="76"/>
        <item m="1" x="31"/>
        <item m="1" x="44"/>
        <item m="1" x="65"/>
        <item m="1" x="79"/>
        <item m="1" x="34"/>
        <item m="1" x="46"/>
        <item m="1" x="67"/>
        <item m="1" x="82"/>
        <item m="1" x="37"/>
        <item m="1" x="48"/>
        <item m="1" x="69"/>
        <item m="1" x="85"/>
        <item m="1" x="39"/>
        <item m="1" x="49"/>
        <item m="1" x="71"/>
        <item m="1" x="26"/>
        <item m="1" x="41"/>
        <item m="1" x="50"/>
        <item m="1" x="74"/>
        <item m="1" x="29"/>
        <item m="1" x="43"/>
        <item m="1" x="51"/>
        <item m="1" x="77"/>
        <item m="1" x="32"/>
        <item m="1" x="45"/>
        <item m="1" x="52"/>
        <item m="1" x="80"/>
        <item m="1" x="35"/>
        <item m="1" x="47"/>
        <item m="1" x="53"/>
        <item m="1" x="83"/>
        <item x="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</pivotFields>
  <rowFields count="1">
    <field x="1"/>
  </rowFields>
  <rowItems count="24"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Abandono" fld="9" baseField="0" baseItem="0"/>
    <dataField name="1 - Pagamentos" fld="3" baseField="0" baseItem="0"/>
    <dataField name="2 - Recebimentos" fld="4" baseField="0" baseItem="0"/>
    <dataField name="3 - Retirada" fld="5" baseField="0" baseItem="0"/>
    <dataField name="4 - Conta" fld="6" baseField="0" baseItem="0"/>
    <dataField name="5 - Cancelamento" fld="7" baseField="0" baseItem="0"/>
    <dataField name=" Excedeu Tentativas" fld="8" baseField="0" baseItem="0"/>
  </dataFields>
  <formats count="6">
    <format dxfId="21">
      <pivotArea field="1" type="button" dataOnly="0" labelOnly="1" outline="0" axis="axisRow" fieldPosition="0"/>
    </format>
    <format dxfId="20">
      <pivotArea field="1" type="button" dataOnly="0" labelOnly="1" outline="0" axis="axisRow" fieldPosition="0"/>
    </format>
    <format dxfId="19">
      <pivotArea field="1" type="button" dataOnly="0" labelOnly="1" outline="0" axis="axisRow" fieldPosition="0"/>
    </format>
    <format dxfId="18">
      <pivotArea type="all" dataOnly="0" outline="0" fieldPosition="0"/>
    </format>
    <format dxfId="17">
      <pivotArea field="1" type="button" dataOnly="0" labelOnly="1" outline="0" axis="axisRow" fieldPosition="0"/>
    </format>
    <format dxfId="16">
      <pivotArea dataOnly="0" labelOnly="1" fieldPosition="0">
        <references count="1">
          <reference field="1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 chartFormat="4" rowHeaderCaption="Intervalo">
  <location ref="B5:J65" firstHeaderRow="0" firstDataRow="1" firstDataCol="1"/>
  <pivotFields count="11">
    <pivotField showAll="0" defaultSubtotal="0">
      <items count="7">
        <item x="0"/>
        <item x="1"/>
        <item x="2"/>
        <item x="3"/>
        <item x="4"/>
        <item x="5"/>
        <item x="6"/>
      </items>
    </pivotField>
    <pivotField axis="axisRow" showAll="0" defaultSubtotal="0">
      <items count="60">
        <item x="57"/>
        <item x="0"/>
        <item x="54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55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8"/>
        <item x="51"/>
        <item x="52"/>
        <item x="53"/>
        <item x="56"/>
        <item x="59"/>
      </items>
    </pivotField>
    <pivotField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</pivotFields>
  <rowFields count="1">
    <field x="1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1 - Pagamentos" fld="3" baseField="0" baseItem="0"/>
    <dataField name="2 - Recebimentos" fld="4" baseField="0" baseItem="0"/>
    <dataField name="3 - Retirada" fld="5" baseField="0" baseItem="0"/>
    <dataField name="4 - Conta" fld="6" baseField="0" baseItem="0"/>
    <dataField name="5 - Cancelamento" fld="7" baseField="0" baseItem="0"/>
    <dataField name="0 - ATH" fld="8" baseField="0" baseItem="0"/>
    <dataField name=" Excedeu Tentativas" fld="9" baseField="0" baseItem="0"/>
    <dataField name=" Abandono" fld="10" baseField="0" baseItem="0"/>
  </dataFields>
  <formats count="7">
    <format dxfId="15">
      <pivotArea field="1" type="button" dataOnly="0" labelOnly="1" outline="0" axis="axisRow" fieldPosition="0"/>
    </format>
    <format dxfId="14">
      <pivotArea field="1" type="button" dataOnly="0" labelOnly="1" outline="0" axis="axisRow" fieldPosition="0"/>
    </format>
    <format dxfId="13">
      <pivotArea field="1" type="button" dataOnly="0" labelOnly="1" outline="0" axis="axisRow" fieldPosition="0"/>
    </format>
    <format dxfId="12">
      <pivotArea type="all" dataOnly="0" outline="0" fieldPosition="0"/>
    </format>
    <format dxfId="11">
      <pivotArea field="1" type="button" dataOnly="0" labelOnly="1" outline="0" axis="axisRow" fieldPosition="0"/>
    </format>
    <format dxfId="10">
      <pivotArea dataOnly="0" labelOnly="1" fieldPosition="0">
        <references count="1">
          <reference field="1" count="0"/>
        </references>
      </pivotArea>
    </format>
    <format dxfId="9">
      <pivotArea type="all" dataOnly="0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dinâmica1" cacheId="2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 rowHeaderCaption="Intervalo">
  <location ref="B5:F67" firstHeaderRow="0" firstDataRow="1" firstDataCol="1"/>
  <pivotFields count="6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1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Entrada" fld="2" baseField="0" baseItem="0"/>
    <dataField name=" Excedeu tentativas informa cod acesso 7s" fld="3" baseField="0" baseItem="0"/>
    <dataField name=" Abandono" fld="4" baseField="0" baseItem="0"/>
    <dataField name=" Informa cod acesso 7s" fld="5" baseField="0" baseItem="0"/>
  </dataFields>
  <formats count="5">
    <format dxfId="8">
      <pivotArea collapsedLevelsAreSubtotals="1" fieldPosition="0">
        <references count="1">
          <reference field="1" count="6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</reference>
        </references>
      </pivotArea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">
      <pivotArea dataOnly="0" labelOnly="1" fieldPosition="0">
        <references count="1">
          <reference field="1" count="11">
            <x v="50"/>
            <x v="51"/>
            <x v="52"/>
            <x v="53"/>
            <x v="54"/>
            <x v="55"/>
            <x v="56"/>
            <x v="57"/>
            <x v="58"/>
            <x v="59"/>
            <x v="60"/>
          </reference>
        </references>
      </pivotArea>
    </format>
    <format dxfId="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dinâmica6" cacheId="6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 chartFormat="1">
  <location ref="I1:M27" firstHeaderRow="0" firstDataRow="1" firstDataCol="1"/>
  <pivotFields count="6">
    <pivotField axis="axisRow" showAll="0">
      <items count="33">
        <item m="1" x="27"/>
        <item m="1" x="30"/>
        <item m="1" x="26"/>
        <item m="1" x="29"/>
        <item m="1" x="28"/>
        <item m="1" x="31"/>
        <item x="2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>
      <items count="88">
        <item x="17"/>
        <item x="18"/>
        <item x="19"/>
        <item x="20"/>
        <item x="21"/>
        <item x="22"/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m="1" x="55"/>
        <item m="1" x="61"/>
        <item m="1" x="73"/>
        <item m="1" x="27"/>
        <item m="1" x="56"/>
        <item m="1" x="63"/>
        <item m="1" x="76"/>
        <item m="1" x="30"/>
        <item m="1" x="57"/>
        <item m="1" x="65"/>
        <item m="1" x="79"/>
        <item m="1" x="33"/>
        <item m="1" x="58"/>
        <item m="1" x="67"/>
        <item m="1" x="82"/>
        <item m="1" x="36"/>
        <item m="1" x="59"/>
        <item m="1" x="69"/>
        <item m="1" x="85"/>
        <item m="1" x="38"/>
        <item m="1" x="60"/>
        <item m="1" x="71"/>
        <item m="1" x="25"/>
        <item m="1" x="40"/>
        <item m="1" x="62"/>
        <item m="1" x="74"/>
        <item m="1" x="28"/>
        <item m="1" x="42"/>
        <item m="1" x="64"/>
        <item m="1" x="77"/>
        <item m="1" x="31"/>
        <item m="1" x="44"/>
        <item m="1" x="66"/>
        <item m="1" x="80"/>
        <item m="1" x="34"/>
        <item m="1" x="46"/>
        <item m="1" x="68"/>
        <item m="1" x="83"/>
        <item m="1" x="37"/>
        <item m="1" x="48"/>
        <item m="1" x="70"/>
        <item m="1" x="86"/>
        <item m="1" x="39"/>
        <item m="1" x="49"/>
        <item m="1" x="72"/>
        <item m="1" x="26"/>
        <item m="1" x="41"/>
        <item m="1" x="50"/>
        <item m="1" x="75"/>
        <item m="1" x="29"/>
        <item m="1" x="43"/>
        <item m="1" x="51"/>
        <item m="1" x="78"/>
        <item m="1" x="32"/>
        <item m="1" x="45"/>
        <item m="1" x="52"/>
        <item m="1" x="81"/>
        <item m="1" x="35"/>
        <item m="1" x="47"/>
        <item m="1" x="53"/>
        <item m="1" x="84"/>
        <item m="1" x="54"/>
        <item x="24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26"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Entrada na URA" fld="2" baseField="0" baseItem="0"/>
    <dataField name=" Excedeu Tentativas na URA" fld="3" baseField="0" baseItem="0"/>
    <dataField name=" Transferencia da URA" fld="4" baseField="0" baseItem="0"/>
    <dataField name=" Abandono na URA" fld="5" baseField="0" baseItem="0"/>
  </dataFields>
  <formats count="2">
    <format dxfId="3">
      <pivotArea dataOnly="0" labelOnly="1" fieldPosition="0">
        <references count="1">
          <reference field="0" count="1">
            <x v="7"/>
          </reference>
        </references>
      </pivotArea>
    </format>
    <format dxfId="2">
      <pivotArea dataOnly="0" labelOnly="1" fieldPosition="0">
        <references count="1">
          <reference field="0" count="24"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ela dinâmica3" cacheId="5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>
  <location ref="K1:P26" firstHeaderRow="0" firstDataRow="1" firstDataCol="1"/>
  <pivotFields count="7">
    <pivotField axis="axisRow" showAll="0">
      <items count="33">
        <item h="1" m="1" x="27"/>
        <item h="1" m="1" x="30"/>
        <item h="1" m="1" x="26"/>
        <item h="1" m="1" x="29"/>
        <item h="1" m="1" x="28"/>
        <item h="1" m="1" x="31"/>
        <item h="1" x="2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5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ódigo Inválido" fld="2" baseField="0" baseItem="0"/>
    <dataField name=" Abandono" fld="3" baseField="0" baseItem="0"/>
    <dataField name=" Entrada" fld="4" baseField="0" baseItem="0"/>
    <dataField name=" Timeout" fld="5" baseField="0" baseItem="0"/>
    <dataField name=" Código Válido" fld="6" baseField="0" baseItem="0"/>
  </dataFields>
  <formats count="1">
    <format dxfId="1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>
  <location ref="N1:V26" firstHeaderRow="0" firstDataRow="1" firstDataCol="1"/>
  <pivotFields count="10">
    <pivotField axis="axisRow" showAll="0" defaultSubtotal="0">
      <items count="32">
        <item h="1" m="1" x="27"/>
        <item h="1" m="1" x="30"/>
        <item h="1" m="1" x="26"/>
        <item h="1" m="1" x="29"/>
        <item h="1" m="1" x="28"/>
        <item h="1" m="1" x="31"/>
        <item h="1" x="2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5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 Entrada" fld="2" baseField="0" baseItem="0"/>
    <dataField name="1 - Pagamentos" fld="3" baseField="0" baseItem="0"/>
    <dataField name=" 2 - Recebimentos" fld="4" baseField="0" baseItem="0"/>
    <dataField name=" 3 - Retirada" fld="5" baseField="0" baseItem="0"/>
    <dataField name=" 4 - Conta" fld="6" baseField="0" baseItem="0"/>
    <dataField name="5 - Cancelamento" fld="7" baseField="0" baseItem="0"/>
    <dataField name=" Excedeu Tentativas" fld="8" baseField="0" baseItem="0"/>
    <dataField name=" Abandono" fld="9" baseField="0" baseItem="0"/>
  </dataFields>
  <formats count="1">
    <format dxfId="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>
  <location ref="O1:X8" firstHeaderRow="0" firstDataRow="1" firstDataCol="1"/>
  <pivotFields count="11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1">
        <item x="57"/>
        <item x="0"/>
        <item x="54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55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8"/>
        <item x="51"/>
        <item x="52"/>
        <item x="53"/>
        <item x="56"/>
        <item x="5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 Entrada" fld="2" baseField="0" baseItem="0"/>
    <dataField name="1 - Pagamentos" fld="3" baseField="0" baseItem="0"/>
    <dataField name="2 - Recebimentos" fld="4" baseField="0" baseItem="0"/>
    <dataField name="3 - Retirada" fld="5" baseField="0" baseItem="0"/>
    <dataField name="4 - Conta" fld="6" baseField="0" baseItem="0"/>
    <dataField name="5 - Cancelamento" fld="7" baseField="0" baseItem="0"/>
    <dataField name="0 - ATH" fld="8" baseField="0" baseItem="0"/>
    <dataField name=" Excedeu Tentativas" fld="9" baseField="0" baseItem="0"/>
    <dataField name=" Abandono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ela dinâmica2" cacheId="2" applyNumberFormats="0" applyBorderFormats="0" applyFontFormats="0" applyPatternFormats="0" applyAlignmentFormats="0" applyWidthHeightFormats="1" dataCaption="Valores" updatedVersion="4" minRefreshableVersion="3" useAutoFormatting="1" rowGrandTotals="0" itemPrintTitles="1" createdVersion="4" indent="0" outline="1" outlineData="1" multipleFieldFilters="0">
  <location ref="J1:N8" firstHeaderRow="0" firstDataRow="1" firstDataCol="1"/>
  <pivotFields count="6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Entrada" fld="2" baseField="0" baseItem="0"/>
    <dataField name=" Excedeu tentativas informa cod acesso 7s" fld="3" baseField="0" baseItem="0"/>
    <dataField name=" Abandono" fld="4" baseField="0" baseItem="0"/>
    <dataField name=" Informa cod acesso 7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ata" sourceName="Data">
  <pivotTables>
    <pivotTable tabId="8" name="Tabela dinâmica2"/>
    <pivotTable tabId="3" name="Tabela dinâmica6"/>
  </pivotTables>
  <data>
    <tabular pivotCacheId="1">
      <items count="3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7" s="1" nd="1"/>
        <i x="30" s="1" nd="1"/>
        <i x="26" s="1" nd="1"/>
        <i x="29" s="1" nd="1"/>
        <i x="28" s="1" nd="1"/>
        <i x="31" s="1" nd="1"/>
        <i x="25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Hora" sourceName="Hora">
  <pivotTables>
    <pivotTable tabId="3" name="Tabela dinâmica6"/>
    <pivotTable tabId="8" name="Tabela dinâmica2"/>
  </pivotTables>
  <data>
    <tabular pivotCacheId="1" crossFilter="none">
      <items count="87">
        <i x="17" s="1"/>
        <i x="18" s="1"/>
        <i x="19" s="1"/>
        <i x="20" s="1"/>
        <i x="21" s="1"/>
        <i x="22" s="1"/>
        <i x="23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55" s="1"/>
        <i x="61" s="1"/>
        <i x="73" s="1"/>
        <i x="27" s="1"/>
        <i x="56" s="1"/>
        <i x="63" s="1"/>
        <i x="76" s="1"/>
        <i x="30" s="1"/>
        <i x="57" s="1"/>
        <i x="65" s="1"/>
        <i x="79" s="1"/>
        <i x="33" s="1"/>
        <i x="58" s="1"/>
        <i x="67" s="1"/>
        <i x="82" s="1"/>
        <i x="36" s="1"/>
        <i x="59" s="1"/>
        <i x="69" s="1"/>
        <i x="85" s="1"/>
        <i x="38" s="1"/>
        <i x="60" s="1"/>
        <i x="71" s="1"/>
        <i x="25" s="1"/>
        <i x="40" s="1"/>
        <i x="62" s="1"/>
        <i x="74" s="1"/>
        <i x="28" s="1"/>
        <i x="42" s="1"/>
        <i x="64" s="1"/>
        <i x="77" s="1"/>
        <i x="31" s="1"/>
        <i x="44" s="1"/>
        <i x="66" s="1"/>
        <i x="80" s="1"/>
        <i x="34" s="1"/>
        <i x="46" s="1"/>
        <i x="68" s="1"/>
        <i x="83" s="1"/>
        <i x="37" s="1"/>
        <i x="48" s="1"/>
        <i x="70" s="1"/>
        <i x="86" s="1"/>
        <i x="39" s="1"/>
        <i x="49" s="1"/>
        <i x="72" s="1"/>
        <i x="26" s="1"/>
        <i x="41" s="1"/>
        <i x="50" s="1"/>
        <i x="75" s="1"/>
        <i x="29" s="1"/>
        <i x="43" s="1"/>
        <i x="51" s="1"/>
        <i x="78" s="1"/>
        <i x="32" s="1"/>
        <i x="45" s="1"/>
        <i x="52" s="1"/>
        <i x="81" s="1"/>
        <i x="35" s="1"/>
        <i x="47" s="1"/>
        <i x="53" s="1"/>
        <i x="84" s="1"/>
        <i x="54" s="1"/>
        <i x="24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Hora1" sourceName="Hora">
  <pivotTables>
    <pivotTable tabId="18" name="Tabela dinâmica2"/>
  </pivotTables>
  <data>
    <tabular pivotCacheId="4" showMissing="0" crossFilter="none">
      <items count="86">
        <i x="17" s="1"/>
        <i x="18" s="1"/>
        <i x="19" s="1"/>
        <i x="20" s="1"/>
        <i x="21" s="1"/>
        <i x="22" s="1"/>
        <i x="23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24" s="1"/>
        <i x="54" s="1"/>
        <i x="60" s="1"/>
        <i x="72" s="1"/>
        <i x="27" s="1"/>
        <i x="55" s="1"/>
        <i x="62" s="1"/>
        <i x="75" s="1"/>
        <i x="30" s="1"/>
        <i x="56" s="1"/>
        <i x="64" s="1"/>
        <i x="78" s="1"/>
        <i x="33" s="1"/>
        <i x="57" s="1"/>
        <i x="66" s="1"/>
        <i x="81" s="1"/>
        <i x="36" s="1"/>
        <i x="58" s="1"/>
        <i x="68" s="1"/>
        <i x="84" s="1"/>
        <i x="38" s="1"/>
        <i x="59" s="1"/>
        <i x="70" s="1"/>
        <i x="25" s="1"/>
        <i x="40" s="1"/>
        <i x="61" s="1"/>
        <i x="73" s="1"/>
        <i x="28" s="1"/>
        <i x="42" s="1"/>
        <i x="63" s="1"/>
        <i x="76" s="1"/>
        <i x="31" s="1"/>
        <i x="44" s="1"/>
        <i x="65" s="1"/>
        <i x="79" s="1"/>
        <i x="34" s="1"/>
        <i x="46" s="1"/>
        <i x="67" s="1"/>
        <i x="82" s="1"/>
        <i x="37" s="1"/>
        <i x="48" s="1"/>
        <i x="69" s="1"/>
        <i x="85" s="1"/>
        <i x="39" s="1"/>
        <i x="49" s="1"/>
        <i x="71" s="1"/>
        <i x="26" s="1"/>
        <i x="41" s="1"/>
        <i x="50" s="1"/>
        <i x="74" s="1"/>
        <i x="29" s="1"/>
        <i x="43" s="1"/>
        <i x="51" s="1"/>
        <i x="77" s="1"/>
        <i x="32" s="1"/>
        <i x="45" s="1"/>
        <i x="52" s="1"/>
        <i x="80" s="1"/>
        <i x="35" s="1"/>
        <i x="47" s="1"/>
        <i x="53" s="1"/>
        <i x="83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ata11" sourceName="Data">
  <pivotTables>
    <pivotTable tabId="6" name="Tabela dinâmica2"/>
    <pivotTable tabId="19" name="Tabela dinâmica2"/>
  </pivotTables>
  <data>
    <tabular pivotCacheId="7">
      <items count="7">
        <i x="0" s="1"/>
        <i x="1" s="1"/>
        <i x="2" s="1"/>
        <i x="3" s="1"/>
        <i x="4" s="1"/>
        <i x="5" s="1"/>
        <i x="6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Hora11" sourceName="Hora">
  <pivotTables>
    <pivotTable tabId="6" name="Tabela dinâmica2"/>
    <pivotTable tabId="19" name="Tabela dinâmica2"/>
  </pivotTables>
  <data>
    <tabular pivotCacheId="7">
      <items count="60">
        <i x="57" s="1"/>
        <i x="0" s="1"/>
        <i x="54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55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8" s="1"/>
        <i x="51" s="1"/>
        <i x="52" s="1"/>
        <i x="53" s="1"/>
        <i x="56" s="1"/>
        <i x="59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ata2" sourceName="Data">
  <pivotTables>
    <pivotTable tabId="20" name="Tabela dinâmica1"/>
    <pivotTable tabId="5" name="Tabela dinâmica2"/>
  </pivotTables>
  <data>
    <tabular pivotCacheId="8">
      <items count="7">
        <i x="0" s="1"/>
        <i x="1" s="1"/>
        <i x="2" s="1"/>
        <i x="3" s="1"/>
        <i x="4" s="1"/>
        <i x="5" s="1"/>
        <i x="6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Hora2" sourceName="Hora">
  <pivotTables>
    <pivotTable tabId="20" name="Tabela dinâmica1"/>
  </pivotTables>
  <data>
    <tabular pivotCacheId="8">
      <items count="6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  <i x="40" s="1"/>
        <i x="41" s="1"/>
        <i x="42" s="1"/>
        <i x="43" s="1"/>
        <i x="44" s="1"/>
        <i x="45" s="1"/>
        <i x="46" s="1"/>
        <i x="47" s="1"/>
        <i x="48" s="1"/>
        <i x="49" s="1"/>
        <i x="50" s="1"/>
        <i x="51" s="1"/>
        <i x="52" s="1"/>
        <i x="53" s="1"/>
        <i x="54" s="1"/>
        <i x="55" s="1"/>
        <i x="56" s="1"/>
        <i x="57" s="1"/>
        <i x="58" s="1"/>
        <i x="59" s="1"/>
        <i x="60" s="1"/>
        <i x="61" s="1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ata1" sourceName="Data">
  <pivotTables>
    <pivotTable tabId="18" name="Tabela dinâmica2"/>
    <pivotTable tabId="9" name="Tabela dinâmica3"/>
  </pivotTables>
  <data>
    <tabular pivotCacheId="4" showMissing="0" crossFilter="none">
      <items count="3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/>
        <i x="27"/>
        <i x="30"/>
        <i x="26"/>
        <i x="29"/>
        <i x="28"/>
        <i x="3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ata3" sourceName="Data">
  <pivotTables>
    <pivotTable tabId="21" name="Tabela dinâmica2"/>
    <pivotTable tabId="4" name="Tabela dinâmica1"/>
  </pivotTables>
  <data>
    <tabular pivotCacheId="6">
      <items count="3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7" nd="1"/>
        <i x="30" nd="1"/>
        <i x="26" nd="1"/>
        <i x="29" nd="1"/>
        <i x="28" nd="1"/>
        <i x="31" nd="1"/>
        <i x="25" nd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Hora3" sourceName="Hora">
  <pivotTables>
    <pivotTable tabId="21" name="Tabela dinâmica2"/>
  </pivotTables>
  <data>
    <tabular pivotCacheId="6">
      <items count="86">
        <i x="17" s="1"/>
        <i x="18" s="1"/>
        <i x="19" s="1"/>
        <i x="20" s="1"/>
        <i x="21" s="1"/>
        <i x="22" s="1"/>
        <i x="23" s="1"/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54" s="1" nd="1"/>
        <i x="60" s="1" nd="1"/>
        <i x="72" s="1" nd="1"/>
        <i x="27" s="1" nd="1"/>
        <i x="55" s="1" nd="1"/>
        <i x="62" s="1" nd="1"/>
        <i x="75" s="1" nd="1"/>
        <i x="30" s="1" nd="1"/>
        <i x="56" s="1" nd="1"/>
        <i x="64" s="1" nd="1"/>
        <i x="78" s="1" nd="1"/>
        <i x="33" s="1" nd="1"/>
        <i x="57" s="1" nd="1"/>
        <i x="66" s="1" nd="1"/>
        <i x="81" s="1" nd="1"/>
        <i x="36" s="1" nd="1"/>
        <i x="58" s="1" nd="1"/>
        <i x="68" s="1" nd="1"/>
        <i x="84" s="1" nd="1"/>
        <i x="38" s="1" nd="1"/>
        <i x="59" s="1" nd="1"/>
        <i x="70" s="1" nd="1"/>
        <i x="25" s="1" nd="1"/>
        <i x="40" s="1" nd="1"/>
        <i x="61" s="1" nd="1"/>
        <i x="73" s="1" nd="1"/>
        <i x="28" s="1" nd="1"/>
        <i x="42" s="1" nd="1"/>
        <i x="63" s="1" nd="1"/>
        <i x="76" s="1" nd="1"/>
        <i x="31" s="1" nd="1"/>
        <i x="44" s="1" nd="1"/>
        <i x="65" s="1" nd="1"/>
        <i x="79" s="1" nd="1"/>
        <i x="34" s="1" nd="1"/>
        <i x="46" s="1" nd="1"/>
        <i x="67" s="1" nd="1"/>
        <i x="82" s="1" nd="1"/>
        <i x="37" s="1" nd="1"/>
        <i x="48" s="1" nd="1"/>
        <i x="69" s="1" nd="1"/>
        <i x="85" s="1" nd="1"/>
        <i x="39" s="1" nd="1"/>
        <i x="49" s="1" nd="1"/>
        <i x="71" s="1" nd="1"/>
        <i x="26" s="1" nd="1"/>
        <i x="41" s="1" nd="1"/>
        <i x="50" s="1" nd="1"/>
        <i x="74" s="1" nd="1"/>
        <i x="29" s="1" nd="1"/>
        <i x="43" s="1" nd="1"/>
        <i x="51" s="1" nd="1"/>
        <i x="77" s="1" nd="1"/>
        <i x="32" s="1" nd="1"/>
        <i x="45" s="1" nd="1"/>
        <i x="52" s="1" nd="1"/>
        <i x="80" s="1" nd="1"/>
        <i x="35" s="1" nd="1"/>
        <i x="47" s="1" nd="1"/>
        <i x="53" s="1" nd="1"/>
        <i x="83" s="1" nd="1"/>
        <i x="2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" cache="SegmentaçãodeDados_Data" caption="Data" rowHeight="241300"/>
  <slicer name="Hora" cache="SegmentaçãodeDados_Hora" caption="Hora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Hora 1" cache="SegmentaçãodeDados_Hora1" caption="Hora" startItem="10" rowHeight="241300"/>
  <slicer name="Data 1" cache="SegmentaçãodeDados_Data1" caption="Data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4" cache="SegmentaçãodeDados_Data3" caption="Data" rowHeight="241300"/>
  <slicer name="Hora 4" cache="SegmentaçãodeDados_Hora3" caption="Hora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2" cache="SegmentaçãodeDados_Data11" caption="Data" rowHeight="241300"/>
  <slicer name="Hora 2" cache="SegmentaçãodeDados_Hora11" caption="Hora" startItem="27" rowHeight="2413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ata 3" cache="SegmentaçãodeDados_Data2" caption="Data" rowHeight="241300"/>
  <slicer name="Hora 3" cache="SegmentaçãodeDados_Hora2" caption="Hora" rowHeight="241300"/>
</slicers>
</file>

<file path=xl/tables/table1.xml><?xml version="1.0" encoding="utf-8"?>
<table xmlns="http://schemas.openxmlformats.org/spreadsheetml/2006/main" id="4" name="Tabela4" displayName="Tabela4" ref="A7:H14" totalsRowShown="0" headerRowDxfId="81" dataDxfId="80" dataCellStyle="Porcentagem">
  <autoFilter ref="A7:H14"/>
  <tableColumns count="8">
    <tableColumn id="1" name="Data" dataDxfId="79"/>
    <tableColumn id="2" name="Entrada na URA" dataDxfId="78">
      <calculatedColumnFormula>IFERROR(VLOOKUP(A8,B_Entrada_URA!I:J,2,0),"-")</calculatedColumnFormula>
    </tableColumn>
    <tableColumn id="3" name="Excedeu Tentativas na URA" dataDxfId="77">
      <calculatedColumnFormula>IFERROR(VLOOKUP(B8,B_Entrada_URA!J:K,2,0),"-")</calculatedColumnFormula>
    </tableColumn>
    <tableColumn id="4" name="%" dataDxfId="76" dataCellStyle="Porcentagem">
      <calculatedColumnFormula>IFERROR(C8/B8,"-")</calculatedColumnFormula>
    </tableColumn>
    <tableColumn id="5" name="Transferencia da URA" dataDxfId="75">
      <calculatedColumnFormula>IFERROR(VLOOKUP(C8,B_Entrada_URA!K:L,2,0),"-")</calculatedColumnFormula>
    </tableColumn>
    <tableColumn id="6" name="%  " dataDxfId="74" dataCellStyle="Porcentagem">
      <calculatedColumnFormula>IFERROR(E8/B8,"-")</calculatedColumnFormula>
    </tableColumn>
    <tableColumn id="7" name="Abandono na URA" dataDxfId="73">
      <calculatedColumnFormula>IFERROR(VLOOKUP(E8,B_Entrada_URA!L:M,2,0),"-")</calculatedColumnFormula>
    </tableColumn>
    <tableColumn id="8" name="%   " dataDxfId="72" dataCellStyle="Porcentagem">
      <calculatedColumnFormula>IFERROR(G8/B8,"-")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6" name="Tabela6" displayName="Tabela6" ref="J7:Q14" totalsRowShown="0" headerRowDxfId="71" dataDxfId="70">
  <autoFilter ref="J7:Q14"/>
  <tableColumns count="8">
    <tableColumn id="1" name=" Entrada" dataDxfId="69">
      <calculatedColumnFormula>IFERROR(VLOOKUP(A8,B_Menu_Código_Acesso!$K:$P,4,0),"-")</calculatedColumnFormula>
    </tableColumn>
    <tableColumn id="2" name=" Código Inválido" dataDxfId="68">
      <calculatedColumnFormula>IFERROR(VLOOKUP(A8,B_Menu_Código_Acesso!$K:$P,2,0),"-")</calculatedColumnFormula>
    </tableColumn>
    <tableColumn id="3" name="%" dataDxfId="67" dataCellStyle="Porcentagem">
      <calculatedColumnFormula>IFERROR(K8/J8,"-")</calculatedColumnFormula>
    </tableColumn>
    <tableColumn id="4" name=" Abandono" dataDxfId="66">
      <calculatedColumnFormula>IFERROR(VLOOKUP(A8,B_Menu_Código_Acesso!$K:$P,3,0),"-")</calculatedColumnFormula>
    </tableColumn>
    <tableColumn id="5" name="% " dataDxfId="65" dataCellStyle="Porcentagem">
      <calculatedColumnFormula>IFERROR(M8/J8,"-")</calculatedColumnFormula>
    </tableColumn>
    <tableColumn id="6" name=" Timeout" dataDxfId="64">
      <calculatedColumnFormula>IFERROR(VLOOKUP(A8,B_Menu_Código_Acesso!$K:$P,5,0),"-")</calculatedColumnFormula>
    </tableColumn>
    <tableColumn id="7" name=" Código Válido" dataDxfId="63">
      <calculatedColumnFormula>IFERROR(VLOOKUP(A8,B_Menu_Código_Acesso!$K:$P,6,0),"-")</calculatedColumnFormula>
    </tableColumn>
    <tableColumn id="8" name="%  " dataDxfId="62" dataCellStyle="Porcentagem">
      <calculatedColumnFormula>IFERROR(P8/J8,"-")</calculatedColumnFormula>
    </tableColumn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C6:K12" totalsRowShown="0" headerRowDxfId="61" dataDxfId="60">
  <autoFilter ref="C6:K12"/>
  <tableColumns count="9">
    <tableColumn id="1" name="Data" dataDxfId="59"/>
    <tableColumn id="2" name=" Entrada" dataDxfId="58">
      <calculatedColumnFormula>IFERROR(VLOOKUP($C7,B_Menu_Motivo_Contato!$N:$V,2,0),"-")</calculatedColumnFormula>
    </tableColumn>
    <tableColumn id="3" name="1 - Pagamentos" dataDxfId="57">
      <calculatedColumnFormula>IFERROR(VLOOKUP($C7,B_Menu_Motivo_Contato!$N:$V,3,0),"-")</calculatedColumnFormula>
    </tableColumn>
    <tableColumn id="4" name=" 2 - Recebimentos" dataDxfId="56">
      <calculatedColumnFormula>IFERROR(VLOOKUP($C7,B_Menu_Motivo_Contato!$N:$V,4,0),"-")</calculatedColumnFormula>
    </tableColumn>
    <tableColumn id="5" name=" 3 - Retirada" dataDxfId="55">
      <calculatedColumnFormula>IFERROR(VLOOKUP($C7,B_Menu_Motivo_Contato!$N:$V,5,0),"-")</calculatedColumnFormula>
    </tableColumn>
    <tableColumn id="6" name=" 4 - Conta" dataDxfId="54">
      <calculatedColumnFormula>IFERROR(VLOOKUP($C7,B_Menu_Motivo_Contato!$N:$V,6,0),"-")</calculatedColumnFormula>
    </tableColumn>
    <tableColumn id="7" name="5 - Cancelamento" dataDxfId="53">
      <calculatedColumnFormula>IFERROR(VLOOKUP($C7,B_Menu_Motivo_Contato!$N:$V,7,0),"-")</calculatedColumnFormula>
    </tableColumn>
    <tableColumn id="8" name=" Excedeu Tentativas" dataDxfId="52">
      <calculatedColumnFormula>IFERROR(VLOOKUP($C7,B_Menu_Motivo_Contato!$N:$V,8,0),"-")</calculatedColumnFormula>
    </tableColumn>
    <tableColumn id="9" name=" Abandono" dataDxfId="51">
      <calculatedColumnFormula>IFERROR(VLOOKUP($C7,B_Menu_Motivo_Contato!$N:$V,9,0),"-")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N6:V12" totalsRowShown="0" headerRowDxfId="50" dataDxfId="49">
  <autoFilter ref="N6:V12"/>
  <tableColumns count="9">
    <tableColumn id="1" name=" Entrada" dataDxfId="48">
      <calculatedColumnFormula>IFERROR(VLOOKUP($C7,'B_Menu_Motivo_Contato_(Exceção)'!$O:$X,2,0),"-")</calculatedColumnFormula>
    </tableColumn>
    <tableColumn id="2" name="1 - Pagamentos" dataDxfId="47">
      <calculatedColumnFormula>IFERROR(VLOOKUP($C7,'B_Menu_Motivo_Contato_(Exceção)'!$O:$X,3,0),"-")</calculatedColumnFormula>
    </tableColumn>
    <tableColumn id="3" name="2 - Recebimentos" dataDxfId="46">
      <calculatedColumnFormula>IFERROR(VLOOKUP($C7,'B_Menu_Motivo_Contato_(Exceção)'!$O:$X,4,0),"-")</calculatedColumnFormula>
    </tableColumn>
    <tableColumn id="4" name="3 - Retirada" dataDxfId="45">
      <calculatedColumnFormula>IFERROR(VLOOKUP($C7,'B_Menu_Motivo_Contato_(Exceção)'!$O:$X,5,0),"-")</calculatedColumnFormula>
    </tableColumn>
    <tableColumn id="5" name="4 - Conta" dataDxfId="44">
      <calculatedColumnFormula>IFERROR(VLOOKUP($C7,'B_Menu_Motivo_Contato_(Exceção)'!$O:$X,6,0),"-")</calculatedColumnFormula>
    </tableColumn>
    <tableColumn id="6" name="5 - Cancelamento" dataDxfId="43">
      <calculatedColumnFormula>IFERROR(VLOOKUP($C7,'B_Menu_Motivo_Contato_(Exceção)'!$O:$X,7,0),"-")</calculatedColumnFormula>
    </tableColumn>
    <tableColumn id="7" name="0 - ATH" dataDxfId="42">
      <calculatedColumnFormula>IFERROR(VLOOKUP($C7,'B_Menu_Motivo_Contato_(Exceção)'!$O:$X,8,0),"-")</calculatedColumnFormula>
    </tableColumn>
    <tableColumn id="8" name=" Excedeu Tentativas" dataDxfId="41">
      <calculatedColumnFormula>IFERROR(VLOOKUP($C7,'B_Menu_Motivo_Contato_(Exceção)'!$O:$X,9,0),"-")</calculatedColumnFormula>
    </tableColumn>
    <tableColumn id="9" name=" Abandono" dataDxfId="40">
      <calculatedColumnFormula>IFERROR(VLOOKUP($C7,'B_Menu_Motivo_Contato_(Exceção)'!$O:$X,10,0),"-")</calculatedColumnFormula>
    </tableColumn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B6:B12" totalsRowShown="0" headerRowDxfId="39" dataDxfId="38">
  <autoFilter ref="B6:B12"/>
  <tableColumns count="1">
    <tableColumn id="2" name="Semana" dataDxfId="37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7" Type="http://schemas.openxmlformats.org/officeDocument/2006/relationships/table" Target="../tables/table5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Relationship Id="rId4" Type="http://schemas.microsoft.com/office/2007/relationships/slicer" Target="../slicers/slicer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Relationship Id="rId4" Type="http://schemas.microsoft.com/office/2007/relationships/slicer" Target="../slicers/slicer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Relationship Id="rId4" Type="http://schemas.microsoft.com/office/2007/relationships/slicer" Target="../slicers/slicer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Relationship Id="rId4" Type="http://schemas.microsoft.com/office/2007/relationships/slicer" Target="../slicers/slicer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U35"/>
  <sheetViews>
    <sheetView showGridLines="0" tabSelected="1" zoomScale="90" zoomScaleNormal="90" workbookViewId="0">
      <selection activeCell="M9" sqref="M9"/>
    </sheetView>
  </sheetViews>
  <sheetFormatPr defaultColWidth="0" defaultRowHeight="15" zeroHeight="1" x14ac:dyDescent="0.25"/>
  <cols>
    <col min="1" max="1" width="11.5703125" bestFit="1" customWidth="1"/>
    <col min="2" max="2" width="17.140625" bestFit="1" customWidth="1"/>
    <col min="3" max="3" width="27.5703125" bestFit="1" customWidth="1"/>
    <col min="4" max="4" width="7.5703125" bestFit="1" customWidth="1"/>
    <col min="5" max="5" width="22.42578125" bestFit="1" customWidth="1"/>
    <col min="6" max="6" width="8.5703125" bestFit="1" customWidth="1"/>
    <col min="7" max="7" width="19.5703125" bestFit="1" customWidth="1"/>
    <col min="8" max="8" width="9" bestFit="1" customWidth="1"/>
    <col min="9" max="9" width="2" customWidth="1"/>
    <col min="10" max="10" width="10.7109375" bestFit="1" customWidth="1"/>
    <col min="11" max="11" width="17.5703125" bestFit="1" customWidth="1"/>
    <col min="12" max="12" width="7.5703125" bestFit="1" customWidth="1"/>
    <col min="13" max="13" width="13" bestFit="1" customWidth="1"/>
    <col min="14" max="14" width="8.140625" bestFit="1" customWidth="1"/>
    <col min="15" max="15" width="11.42578125" bestFit="1" customWidth="1"/>
    <col min="16" max="16" width="16.140625" bestFit="1" customWidth="1"/>
    <col min="17" max="17" width="8.5703125" bestFit="1" customWidth="1"/>
    <col min="18" max="21" width="9.140625" customWidth="1"/>
    <col min="22" max="16384" width="9.140625" hidden="1"/>
  </cols>
  <sheetData>
    <row r="1" spans="1:17" x14ac:dyDescent="0.25"/>
    <row r="2" spans="1:17" x14ac:dyDescent="0.25">
      <c r="B2" s="5"/>
      <c r="I2" s="32"/>
    </row>
    <row r="3" spans="1:17" x14ac:dyDescent="0.25">
      <c r="B3" s="5"/>
      <c r="I3" s="32"/>
    </row>
    <row r="4" spans="1:17" x14ac:dyDescent="0.25">
      <c r="B4" s="5"/>
      <c r="I4" s="32"/>
    </row>
    <row r="5" spans="1:17" x14ac:dyDescent="0.25">
      <c r="I5" s="32"/>
    </row>
    <row r="6" spans="1:17" x14ac:dyDescent="0.25">
      <c r="B6" s="30">
        <f>SUBTOTAL(9,Tabela4[Entrada na URA])</f>
        <v>0</v>
      </c>
      <c r="C6" s="30">
        <f>SUBTOTAL(9,Tabela4[Excedeu Tentativas na URA])</f>
        <v>0</v>
      </c>
      <c r="D6" s="31" t="str">
        <f>IFERROR(C6/B6,"-")</f>
        <v>-</v>
      </c>
      <c r="E6" s="30">
        <f>SUBTOTAL(9,Tabela4[Transferencia da URA])</f>
        <v>0</v>
      </c>
      <c r="F6" s="31" t="e">
        <f>E6/B6</f>
        <v>#DIV/0!</v>
      </c>
      <c r="G6" s="30">
        <f>SUBTOTAL(9,Tabela4[Abandono na URA])</f>
        <v>0</v>
      </c>
      <c r="H6" s="31" t="e">
        <f>G6/B6</f>
        <v>#DIV/0!</v>
      </c>
      <c r="I6" s="33"/>
      <c r="J6" s="30">
        <f>SUBTOTAL(9,Tabela6[[ Entrada]])</f>
        <v>0</v>
      </c>
      <c r="K6" s="30">
        <f>SUBTOTAL(9,Tabela6[[ Código Inválido]])</f>
        <v>0</v>
      </c>
      <c r="L6" s="31" t="e">
        <f>K6/J6</f>
        <v>#DIV/0!</v>
      </c>
      <c r="M6" s="30">
        <f>SUBTOTAL(9,Tabela6[[ Abandono]])</f>
        <v>0</v>
      </c>
      <c r="N6" s="31" t="e">
        <f>M6/J6</f>
        <v>#DIV/0!</v>
      </c>
      <c r="O6" s="30">
        <f>SUBTOTAL(9,Tabela6[[ Timeout]])</f>
        <v>0</v>
      </c>
      <c r="P6" s="30">
        <f>SUBTOTAL(9,Tabela6[[ Código Válido]])</f>
        <v>0</v>
      </c>
      <c r="Q6" s="31" t="e">
        <f>P6/J6</f>
        <v>#DIV/0!</v>
      </c>
    </row>
    <row r="7" spans="1:17" x14ac:dyDescent="0.25">
      <c r="A7" s="28" t="s">
        <v>16</v>
      </c>
      <c r="B7" s="28" t="s">
        <v>1</v>
      </c>
      <c r="C7" s="28" t="s">
        <v>2</v>
      </c>
      <c r="D7" s="26" t="s">
        <v>51</v>
      </c>
      <c r="E7" s="28" t="s">
        <v>3</v>
      </c>
      <c r="F7" s="26" t="s">
        <v>53</v>
      </c>
      <c r="G7" s="28" t="s">
        <v>4</v>
      </c>
      <c r="H7" s="26" t="s">
        <v>54</v>
      </c>
      <c r="I7" s="32"/>
      <c r="J7" s="28" t="s">
        <v>26</v>
      </c>
      <c r="K7" s="28" t="s">
        <v>36</v>
      </c>
      <c r="L7" s="26" t="s">
        <v>51</v>
      </c>
      <c r="M7" s="28" t="s">
        <v>25</v>
      </c>
      <c r="N7" s="26" t="s">
        <v>52</v>
      </c>
      <c r="O7" s="28" t="s">
        <v>37</v>
      </c>
      <c r="P7" s="28" t="s">
        <v>38</v>
      </c>
      <c r="Q7" s="26" t="s">
        <v>53</v>
      </c>
    </row>
    <row r="8" spans="1:17" x14ac:dyDescent="0.25">
      <c r="A8" s="3">
        <v>42291</v>
      </c>
      <c r="B8" s="17" t="str">
        <f>IFERROR(VLOOKUP(A8,B_Entrada_URA!I:J,2,0),"-")</f>
        <v>-</v>
      </c>
      <c r="C8" s="17" t="str">
        <f>IFERROR(VLOOKUP(B8,B_Entrada_URA!J:K,2,0),"-")</f>
        <v>-</v>
      </c>
      <c r="D8" s="18" t="str">
        <f>IFERROR(C8/B8,"-")</f>
        <v>-</v>
      </c>
      <c r="E8" s="17" t="str">
        <f>IFERROR(VLOOKUP(C8,B_Entrada_URA!K:L,2,0),"-")</f>
        <v>-</v>
      </c>
      <c r="F8" s="18" t="str">
        <f>IFERROR(E8/B8,"-")</f>
        <v>-</v>
      </c>
      <c r="G8" s="17" t="str">
        <f>IFERROR(VLOOKUP(E8,B_Entrada_URA!L:M,2,0),"-")</f>
        <v>-</v>
      </c>
      <c r="H8" s="18" t="str">
        <f>IFERROR(G8/B8,"-")</f>
        <v>-</v>
      </c>
      <c r="I8" s="34"/>
      <c r="J8" s="27" t="str">
        <f>IFERROR(VLOOKUP(A8,B_Menu_Código_Acesso!$K:$P,4,0),"-")</f>
        <v>-</v>
      </c>
      <c r="K8" s="27" t="str">
        <f>IFERROR(VLOOKUP(A8,B_Menu_Código_Acesso!$K:$P,2,0),"-")</f>
        <v>-</v>
      </c>
      <c r="L8" s="29" t="str">
        <f>IFERROR(K8/J8,"-")</f>
        <v>-</v>
      </c>
      <c r="M8" s="27" t="str">
        <f>IFERROR(VLOOKUP(A8,B_Menu_Código_Acesso!$K:$P,3,0),"-")</f>
        <v>-</v>
      </c>
      <c r="N8" s="29" t="str">
        <f>IFERROR(M8/J8,"-")</f>
        <v>-</v>
      </c>
      <c r="O8" s="27" t="str">
        <f>IFERROR(VLOOKUP(A8,B_Menu_Código_Acesso!$K:$P,5,0),"-")</f>
        <v>-</v>
      </c>
      <c r="P8" s="27" t="str">
        <f>IFERROR(VLOOKUP(A8,B_Menu_Código_Acesso!$K:$P,6,0),"-")</f>
        <v>-</v>
      </c>
      <c r="Q8" s="29" t="str">
        <f>IFERROR(P8/J8,"-")</f>
        <v>-</v>
      </c>
    </row>
    <row r="9" spans="1:17" x14ac:dyDescent="0.25">
      <c r="A9" s="3">
        <v>42292</v>
      </c>
      <c r="B9" s="17" t="str">
        <f>IFERROR(VLOOKUP(A9,B_Entrada_URA!I:J,2,0),"-")</f>
        <v>-</v>
      </c>
      <c r="C9" s="17" t="str">
        <f>IFERROR(VLOOKUP(B9,B_Entrada_URA!J:K,2,0),"-")</f>
        <v>-</v>
      </c>
      <c r="D9" s="18" t="str">
        <f t="shared" ref="D9:D14" si="0">IFERROR(C9/B9,"-")</f>
        <v>-</v>
      </c>
      <c r="E9" s="17" t="str">
        <f>IFERROR(VLOOKUP(C9,B_Entrada_URA!K:L,2,0),"-")</f>
        <v>-</v>
      </c>
      <c r="F9" s="18" t="str">
        <f t="shared" ref="F9:F14" si="1">IFERROR(E9/B9,"-")</f>
        <v>-</v>
      </c>
      <c r="G9" s="17" t="str">
        <f>IFERROR(VLOOKUP(E9,B_Entrada_URA!L:M,2,0),"-")</f>
        <v>-</v>
      </c>
      <c r="H9" s="18" t="str">
        <f t="shared" ref="H9:H14" si="2">IFERROR(G9/B9,"-")</f>
        <v>-</v>
      </c>
      <c r="I9" s="34"/>
      <c r="J9" s="27" t="str">
        <f>IFERROR(VLOOKUP(A9,B_Menu_Código_Acesso!$K:$P,4,0),"-")</f>
        <v>-</v>
      </c>
      <c r="K9" s="27" t="str">
        <f>IFERROR(VLOOKUP(A9,B_Menu_Código_Acesso!$K:$P,2,0),"-")</f>
        <v>-</v>
      </c>
      <c r="L9" s="29" t="str">
        <f t="shared" ref="L9:L14" si="3">IFERROR(K9/J9,"-")</f>
        <v>-</v>
      </c>
      <c r="M9" s="27" t="str">
        <f>IFERROR(VLOOKUP(A9,B_Menu_Código_Acesso!$K:$P,3,0),"-")</f>
        <v>-</v>
      </c>
      <c r="N9" s="29" t="str">
        <f t="shared" ref="N9:N14" si="4">IFERROR(M9/J9,"-")</f>
        <v>-</v>
      </c>
      <c r="O9" s="27" t="str">
        <f>IFERROR(VLOOKUP(A9,B_Menu_Código_Acesso!$K:$P,5,0),"-")</f>
        <v>-</v>
      </c>
      <c r="P9" s="27" t="str">
        <f>IFERROR(VLOOKUP(A9,B_Menu_Código_Acesso!$K:$P,6,0),"-")</f>
        <v>-</v>
      </c>
      <c r="Q9" s="29" t="str">
        <f t="shared" ref="Q9:Q14" si="5">IFERROR(P9/J9,"-")</f>
        <v>-</v>
      </c>
    </row>
    <row r="10" spans="1:17" x14ac:dyDescent="0.25">
      <c r="A10" s="3">
        <v>42293</v>
      </c>
      <c r="B10" s="17" t="str">
        <f>IFERROR(VLOOKUP(A10,B_Entrada_URA!I:J,2,0),"-")</f>
        <v>-</v>
      </c>
      <c r="C10" s="17" t="str">
        <f>IFERROR(VLOOKUP(B10,B_Entrada_URA!J:K,2,0),"-")</f>
        <v>-</v>
      </c>
      <c r="D10" s="18" t="str">
        <f t="shared" si="0"/>
        <v>-</v>
      </c>
      <c r="E10" s="17" t="str">
        <f>IFERROR(VLOOKUP(C10,B_Entrada_URA!K:L,2,0),"-")</f>
        <v>-</v>
      </c>
      <c r="F10" s="18" t="str">
        <f t="shared" si="1"/>
        <v>-</v>
      </c>
      <c r="G10" s="17" t="str">
        <f>IFERROR(VLOOKUP(E10,B_Entrada_URA!L:M,2,0),"-")</f>
        <v>-</v>
      </c>
      <c r="H10" s="18" t="str">
        <f t="shared" si="2"/>
        <v>-</v>
      </c>
      <c r="I10" s="34"/>
      <c r="J10" s="27" t="str">
        <f>IFERROR(VLOOKUP(A10,B_Menu_Código_Acesso!$K:$P,4,0),"-")</f>
        <v>-</v>
      </c>
      <c r="K10" s="27" t="str">
        <f>IFERROR(VLOOKUP(A10,B_Menu_Código_Acesso!$K:$P,2,0),"-")</f>
        <v>-</v>
      </c>
      <c r="L10" s="29" t="str">
        <f t="shared" si="3"/>
        <v>-</v>
      </c>
      <c r="M10" s="27" t="str">
        <f>IFERROR(VLOOKUP(A10,B_Menu_Código_Acesso!$K:$P,3,0),"-")</f>
        <v>-</v>
      </c>
      <c r="N10" s="29" t="str">
        <f t="shared" si="4"/>
        <v>-</v>
      </c>
      <c r="O10" s="27" t="str">
        <f>IFERROR(VLOOKUP(A10,B_Menu_Código_Acesso!$K:$P,5,0),"-")</f>
        <v>-</v>
      </c>
      <c r="P10" s="27" t="str">
        <f>IFERROR(VLOOKUP(A10,B_Menu_Código_Acesso!$K:$P,6,0),"-")</f>
        <v>-</v>
      </c>
      <c r="Q10" s="29" t="str">
        <f t="shared" si="5"/>
        <v>-</v>
      </c>
    </row>
    <row r="11" spans="1:17" x14ac:dyDescent="0.25">
      <c r="A11" s="3">
        <v>42294</v>
      </c>
      <c r="B11" s="17" t="str">
        <f>IFERROR(VLOOKUP(A11,B_Entrada_URA!I:J,2,0),"-")</f>
        <v>-</v>
      </c>
      <c r="C11" s="17" t="str">
        <f>IFERROR(VLOOKUP(B11,B_Entrada_URA!J:K,2,0),"-")</f>
        <v>-</v>
      </c>
      <c r="D11" s="18" t="str">
        <f t="shared" si="0"/>
        <v>-</v>
      </c>
      <c r="E11" s="17" t="str">
        <f>IFERROR(VLOOKUP(C11,B_Entrada_URA!K:L,2,0),"-")</f>
        <v>-</v>
      </c>
      <c r="F11" s="18" t="str">
        <f t="shared" si="1"/>
        <v>-</v>
      </c>
      <c r="G11" s="17" t="str">
        <f>IFERROR(VLOOKUP(E11,B_Entrada_URA!L:M,2,0),"-")</f>
        <v>-</v>
      </c>
      <c r="H11" s="18" t="str">
        <f t="shared" si="2"/>
        <v>-</v>
      </c>
      <c r="I11" s="34"/>
      <c r="J11" s="27" t="str">
        <f>IFERROR(VLOOKUP(A11,B_Menu_Código_Acesso!$K:$P,4,0),"-")</f>
        <v>-</v>
      </c>
      <c r="K11" s="27" t="str">
        <f>IFERROR(VLOOKUP(A11,B_Menu_Código_Acesso!$K:$P,2,0),"-")</f>
        <v>-</v>
      </c>
      <c r="L11" s="29" t="str">
        <f t="shared" si="3"/>
        <v>-</v>
      </c>
      <c r="M11" s="27" t="str">
        <f>IFERROR(VLOOKUP(A11,B_Menu_Código_Acesso!$K:$P,3,0),"-")</f>
        <v>-</v>
      </c>
      <c r="N11" s="29" t="str">
        <f t="shared" si="4"/>
        <v>-</v>
      </c>
      <c r="O11" s="27" t="str">
        <f>IFERROR(VLOOKUP(A11,B_Menu_Código_Acesso!$K:$P,5,0),"-")</f>
        <v>-</v>
      </c>
      <c r="P11" s="27" t="str">
        <f>IFERROR(VLOOKUP(A11,B_Menu_Código_Acesso!$K:$P,6,0),"-")</f>
        <v>-</v>
      </c>
      <c r="Q11" s="29" t="str">
        <f t="shared" si="5"/>
        <v>-</v>
      </c>
    </row>
    <row r="12" spans="1:17" x14ac:dyDescent="0.25">
      <c r="A12" s="3">
        <v>42295</v>
      </c>
      <c r="B12" s="17" t="str">
        <f>IFERROR(VLOOKUP(A12,B_Entrada_URA!I:J,2,0),"-")</f>
        <v>-</v>
      </c>
      <c r="C12" s="17" t="str">
        <f>IFERROR(VLOOKUP(B12,B_Entrada_URA!J:K,2,0),"-")</f>
        <v>-</v>
      </c>
      <c r="D12" s="18" t="str">
        <f t="shared" si="0"/>
        <v>-</v>
      </c>
      <c r="E12" s="17" t="str">
        <f>IFERROR(VLOOKUP(C12,B_Entrada_URA!K:L,2,0),"-")</f>
        <v>-</v>
      </c>
      <c r="F12" s="18" t="str">
        <f t="shared" si="1"/>
        <v>-</v>
      </c>
      <c r="G12" s="17" t="str">
        <f>IFERROR(VLOOKUP(E12,B_Entrada_URA!L:M,2,0),"-")</f>
        <v>-</v>
      </c>
      <c r="H12" s="18" t="str">
        <f t="shared" si="2"/>
        <v>-</v>
      </c>
      <c r="I12" s="34"/>
      <c r="J12" s="27" t="str">
        <f>IFERROR(VLOOKUP(A12,B_Menu_Código_Acesso!$K:$P,4,0),"-")</f>
        <v>-</v>
      </c>
      <c r="K12" s="27" t="str">
        <f>IFERROR(VLOOKUP(A12,B_Menu_Código_Acesso!$K:$P,2,0),"-")</f>
        <v>-</v>
      </c>
      <c r="L12" s="29" t="str">
        <f t="shared" si="3"/>
        <v>-</v>
      </c>
      <c r="M12" s="27" t="str">
        <f>IFERROR(VLOOKUP(A12,B_Menu_Código_Acesso!$K:$P,3,0),"-")</f>
        <v>-</v>
      </c>
      <c r="N12" s="29" t="str">
        <f t="shared" si="4"/>
        <v>-</v>
      </c>
      <c r="O12" s="27" t="str">
        <f>IFERROR(VLOOKUP(A12,B_Menu_Código_Acesso!$K:$P,5,0),"-")</f>
        <v>-</v>
      </c>
      <c r="P12" s="27" t="str">
        <f>IFERROR(VLOOKUP(A12,B_Menu_Código_Acesso!$K:$P,6,0),"-")</f>
        <v>-</v>
      </c>
      <c r="Q12" s="29" t="str">
        <f t="shared" si="5"/>
        <v>-</v>
      </c>
    </row>
    <row r="13" spans="1:17" x14ac:dyDescent="0.25">
      <c r="A13" s="3">
        <v>42296</v>
      </c>
      <c r="B13" s="17" t="str">
        <f>IFERROR(VLOOKUP(A13,B_Entrada_URA!I:J,2,0),"-")</f>
        <v>-</v>
      </c>
      <c r="C13" s="17" t="str">
        <f>IFERROR(VLOOKUP(B13,B_Entrada_URA!J:K,2,0),"-")</f>
        <v>-</v>
      </c>
      <c r="D13" s="18" t="str">
        <f t="shared" si="0"/>
        <v>-</v>
      </c>
      <c r="E13" s="17" t="str">
        <f>IFERROR(VLOOKUP(C13,B_Entrada_URA!K:L,2,0),"-")</f>
        <v>-</v>
      </c>
      <c r="F13" s="18" t="str">
        <f t="shared" si="1"/>
        <v>-</v>
      </c>
      <c r="G13" s="17" t="str">
        <f>IFERROR(VLOOKUP(E13,B_Entrada_URA!L:M,2,0),"-")</f>
        <v>-</v>
      </c>
      <c r="H13" s="18" t="str">
        <f t="shared" si="2"/>
        <v>-</v>
      </c>
      <c r="I13" s="34"/>
      <c r="J13" s="27" t="str">
        <f>IFERROR(VLOOKUP(A13,B_Menu_Código_Acesso!$K:$P,4,0),"-")</f>
        <v>-</v>
      </c>
      <c r="K13" s="27" t="str">
        <f>IFERROR(VLOOKUP(A13,B_Menu_Código_Acesso!$K:$P,2,0),"-")</f>
        <v>-</v>
      </c>
      <c r="L13" s="29" t="str">
        <f t="shared" si="3"/>
        <v>-</v>
      </c>
      <c r="M13" s="27" t="str">
        <f>IFERROR(VLOOKUP(A13,B_Menu_Código_Acesso!$K:$P,3,0),"-")</f>
        <v>-</v>
      </c>
      <c r="N13" s="29" t="str">
        <f t="shared" si="4"/>
        <v>-</v>
      </c>
      <c r="O13" s="27" t="str">
        <f>IFERROR(VLOOKUP(A13,B_Menu_Código_Acesso!$K:$P,5,0),"-")</f>
        <v>-</v>
      </c>
      <c r="P13" s="27" t="str">
        <f>IFERROR(VLOOKUP(A13,B_Menu_Código_Acesso!$K:$P,6,0),"-")</f>
        <v>-</v>
      </c>
      <c r="Q13" s="29" t="str">
        <f t="shared" si="5"/>
        <v>-</v>
      </c>
    </row>
    <row r="14" spans="1:17" x14ac:dyDescent="0.25">
      <c r="A14" s="3">
        <v>42297</v>
      </c>
      <c r="B14" s="17" t="str">
        <f>IFERROR(VLOOKUP(A14,B_Entrada_URA!I:J,2,0),"-")</f>
        <v>-</v>
      </c>
      <c r="C14" s="17" t="str">
        <f>IFERROR(VLOOKUP(B14,B_Entrada_URA!J:K,2,0),"-")</f>
        <v>-</v>
      </c>
      <c r="D14" s="18" t="str">
        <f t="shared" si="0"/>
        <v>-</v>
      </c>
      <c r="E14" s="17" t="str">
        <f>IFERROR(VLOOKUP(C14,B_Entrada_URA!K:L,2,0),"-")</f>
        <v>-</v>
      </c>
      <c r="F14" s="18" t="str">
        <f t="shared" si="1"/>
        <v>-</v>
      </c>
      <c r="G14" s="17" t="str">
        <f>IFERROR(VLOOKUP(E14,B_Entrada_URA!L:M,2,0),"-")</f>
        <v>-</v>
      </c>
      <c r="H14" s="18" t="str">
        <f t="shared" si="2"/>
        <v>-</v>
      </c>
      <c r="I14" s="34"/>
      <c r="J14" s="27" t="str">
        <f>IFERROR(VLOOKUP(A14,B_Menu_Código_Acesso!$K:$P,4,0),"-")</f>
        <v>-</v>
      </c>
      <c r="K14" s="27" t="str">
        <f>IFERROR(VLOOKUP(A14,B_Menu_Código_Acesso!$K:$P,2,0),"-")</f>
        <v>-</v>
      </c>
      <c r="L14" s="29" t="str">
        <f t="shared" si="3"/>
        <v>-</v>
      </c>
      <c r="M14" s="27" t="str">
        <f>IFERROR(VLOOKUP(A14,B_Menu_Código_Acesso!$K:$P,3,0),"-")</f>
        <v>-</v>
      </c>
      <c r="N14" s="29" t="str">
        <f t="shared" si="4"/>
        <v>-</v>
      </c>
      <c r="O14" s="27" t="str">
        <f>IFERROR(VLOOKUP(A14,B_Menu_Código_Acesso!$K:$P,5,0),"-")</f>
        <v>-</v>
      </c>
      <c r="P14" s="27" t="str">
        <f>IFERROR(VLOOKUP(A14,B_Menu_Código_Acesso!$K:$P,6,0),"-")</f>
        <v>-</v>
      </c>
      <c r="Q14" s="29" t="str">
        <f t="shared" si="5"/>
        <v>-</v>
      </c>
    </row>
    <row r="15" spans="1:17" x14ac:dyDescent="0.25">
      <c r="A15" s="4"/>
      <c r="B15" s="5"/>
      <c r="I15" s="32"/>
    </row>
    <row r="16" spans="1:17" x14ac:dyDescent="0.25">
      <c r="A16" s="4"/>
      <c r="B16" s="5"/>
      <c r="I16" s="32"/>
    </row>
    <row r="17" spans="1:9" x14ac:dyDescent="0.25">
      <c r="A17" s="4"/>
      <c r="B17" s="5"/>
      <c r="I17" s="32"/>
    </row>
    <row r="18" spans="1:9" x14ac:dyDescent="0.25">
      <c r="A18" s="4"/>
      <c r="B18" s="5"/>
      <c r="I18" s="32"/>
    </row>
    <row r="19" spans="1:9" x14ac:dyDescent="0.25">
      <c r="A19" s="4"/>
      <c r="B19" s="5"/>
      <c r="I19" s="32"/>
    </row>
    <row r="20" spans="1:9" x14ac:dyDescent="0.25">
      <c r="A20" s="4"/>
      <c r="B20" s="5"/>
      <c r="I20" s="32"/>
    </row>
    <row r="21" spans="1:9" x14ac:dyDescent="0.25">
      <c r="A21" s="4"/>
      <c r="B21" s="5"/>
      <c r="I21" s="32"/>
    </row>
    <row r="22" spans="1:9" x14ac:dyDescent="0.25">
      <c r="I22" s="32"/>
    </row>
    <row r="23" spans="1:9" x14ac:dyDescent="0.25">
      <c r="I23" s="32"/>
    </row>
    <row r="24" spans="1:9" x14ac:dyDescent="0.25">
      <c r="I24" s="32"/>
    </row>
    <row r="25" spans="1:9" x14ac:dyDescent="0.25">
      <c r="I25" s="32"/>
    </row>
    <row r="26" spans="1:9" x14ac:dyDescent="0.25">
      <c r="I26" s="32"/>
    </row>
    <row r="27" spans="1:9" x14ac:dyDescent="0.25">
      <c r="I27" s="32"/>
    </row>
    <row r="28" spans="1:9" x14ac:dyDescent="0.25">
      <c r="I28" s="32"/>
    </row>
    <row r="29" spans="1:9" x14ac:dyDescent="0.25">
      <c r="I29" s="32"/>
    </row>
    <row r="30" spans="1:9" x14ac:dyDescent="0.25">
      <c r="A30" s="4"/>
      <c r="B30" s="5"/>
      <c r="I30" s="32"/>
    </row>
    <row r="31" spans="1:9" x14ac:dyDescent="0.25">
      <c r="A31" s="4"/>
      <c r="B31" s="5"/>
      <c r="I31" s="32"/>
    </row>
    <row r="32" spans="1:9" hidden="1" x14ac:dyDescent="0.25">
      <c r="A32" s="4"/>
    </row>
    <row r="33" spans="1:1" hidden="1" x14ac:dyDescent="0.25">
      <c r="A33" s="4"/>
    </row>
    <row r="34" spans="1:1" hidden="1" x14ac:dyDescent="0.25">
      <c r="A34" s="4"/>
    </row>
    <row r="35" spans="1:1" hidden="1" x14ac:dyDescent="0.25">
      <c r="A35" s="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showGridLines="0" zoomScale="90" zoomScaleNormal="90" workbookViewId="0">
      <selection activeCell="K5" sqref="K5"/>
    </sheetView>
  </sheetViews>
  <sheetFormatPr defaultColWidth="0" defaultRowHeight="12.75" zeroHeight="1" x14ac:dyDescent="0.25"/>
  <cols>
    <col min="1" max="1" width="4" style="21" customWidth="1"/>
    <col min="2" max="2" width="9.28515625" style="21" hidden="1" customWidth="1"/>
    <col min="3" max="3" width="10.42578125" style="21" bestFit="1" customWidth="1"/>
    <col min="4" max="4" width="9.7109375" style="21" bestFit="1" customWidth="1"/>
    <col min="5" max="5" width="15.42578125" style="21" bestFit="1" customWidth="1"/>
    <col min="6" max="6" width="17.42578125" style="21" bestFit="1" customWidth="1"/>
    <col min="7" max="7" width="12.7109375" style="21" bestFit="1" customWidth="1"/>
    <col min="8" max="8" width="10.7109375" style="21" bestFit="1" customWidth="1"/>
    <col min="9" max="9" width="18" style="21" bestFit="1" customWidth="1"/>
    <col min="10" max="10" width="18.7109375" style="21" bestFit="1" customWidth="1"/>
    <col min="11" max="11" width="11.7109375" style="21" bestFit="1" customWidth="1"/>
    <col min="12" max="12" width="3.28515625" style="21" customWidth="1"/>
    <col min="13" max="13" width="10.28515625" style="21" hidden="1" customWidth="1"/>
    <col min="14" max="14" width="12.7109375" style="21" bestFit="1" customWidth="1"/>
    <col min="15" max="15" width="15.42578125" style="21" bestFit="1" customWidth="1"/>
    <col min="16" max="16" width="17" style="21" bestFit="1" customWidth="1"/>
    <col min="17" max="17" width="12.28515625" style="21" bestFit="1" customWidth="1"/>
    <col min="18" max="18" width="10.28515625" style="21" bestFit="1" customWidth="1"/>
    <col min="19" max="19" width="17" style="21" bestFit="1" customWidth="1"/>
    <col min="20" max="20" width="8.85546875" style="21" bestFit="1" customWidth="1"/>
    <col min="21" max="21" width="18.7109375" style="21" bestFit="1" customWidth="1"/>
    <col min="22" max="22" width="11.7109375" style="21" bestFit="1" customWidth="1"/>
    <col min="23" max="23" width="9.140625" style="21" customWidth="1"/>
    <col min="24" max="24" width="0" style="21" hidden="1" customWidth="1"/>
    <col min="25" max="25" width="10.28515625" style="21" hidden="1" customWidth="1"/>
    <col min="26" max="26" width="0" style="21" hidden="1" customWidth="1"/>
    <col min="27" max="27" width="18.140625" style="21" hidden="1" customWidth="1"/>
    <col min="28" max="29" width="10.140625" style="21" hidden="1" customWidth="1"/>
    <col min="30" max="30" width="18.140625" style="21" hidden="1" customWidth="1"/>
    <col min="31" max="31" width="18.85546875" style="21" hidden="1" customWidth="1"/>
    <col min="32" max="34" width="10.140625" style="21" hidden="1" customWidth="1"/>
    <col min="35" max="16384" width="9.140625" style="21" hidden="1"/>
  </cols>
  <sheetData>
    <row r="1" spans="1:34" ht="15" x14ac:dyDescent="0.25">
      <c r="AA1" s="7" t="s">
        <v>24</v>
      </c>
      <c r="AB1" t="s">
        <v>5</v>
      </c>
      <c r="AC1"/>
      <c r="AD1" s="7" t="s">
        <v>24</v>
      </c>
      <c r="AE1" t="s">
        <v>5</v>
      </c>
      <c r="AF1"/>
      <c r="AG1"/>
      <c r="AH1"/>
    </row>
    <row r="2" spans="1:34" ht="15" x14ac:dyDescent="0.25">
      <c r="AA2" s="6" t="s">
        <v>48</v>
      </c>
      <c r="AB2" s="1">
        <v>0</v>
      </c>
      <c r="AC2"/>
      <c r="AD2" s="6" t="s">
        <v>48</v>
      </c>
      <c r="AE2" s="1">
        <v>35</v>
      </c>
      <c r="AF2"/>
      <c r="AG2"/>
      <c r="AH2"/>
    </row>
    <row r="3" spans="1:34" ht="15" x14ac:dyDescent="0.25">
      <c r="AA3" s="6" t="s">
        <v>49</v>
      </c>
      <c r="AB3" s="1">
        <v>0</v>
      </c>
      <c r="AC3"/>
      <c r="AD3" s="6" t="s">
        <v>49</v>
      </c>
      <c r="AE3" s="1">
        <v>22</v>
      </c>
      <c r="AF3"/>
      <c r="AG3"/>
      <c r="AH3"/>
    </row>
    <row r="4" spans="1:34" ht="15" x14ac:dyDescent="0.25">
      <c r="A4"/>
      <c r="D4" s="24">
        <f>SUBTOTAL(9,Tabela1[[ Entrada]])</f>
        <v>0</v>
      </c>
      <c r="E4" s="24">
        <f>SUBTOTAL(9,Tabela1[1 - Pagamentos])</f>
        <v>0</v>
      </c>
      <c r="F4" s="24">
        <f>SUBTOTAL(9,Tabela1[ 2 - Recebimentos])</f>
        <v>0</v>
      </c>
      <c r="G4" s="24">
        <f>SUBTOTAL(9,Tabela1[ 3 - Retirada])</f>
        <v>0</v>
      </c>
      <c r="H4" s="24">
        <f>SUBTOTAL(9,Tabela1[ 4 - Conta])</f>
        <v>0</v>
      </c>
      <c r="I4" s="24">
        <f>SUBTOTAL(9,Tabela1[5 - Cancelamento])</f>
        <v>0</v>
      </c>
      <c r="J4" s="24">
        <f>SUBTOTAL(9,Tabela1[[ Excedeu Tentativas]])</f>
        <v>0</v>
      </c>
      <c r="K4" s="24">
        <f>SUBTOTAL(9,Tabela1[[ Abandono]])</f>
        <v>0</v>
      </c>
      <c r="L4" s="24"/>
      <c r="M4" s="24"/>
      <c r="N4" s="24">
        <f>SUBTOTAL(9,N7:N12)</f>
        <v>816</v>
      </c>
      <c r="O4" s="24">
        <f>SUBTOTAL(9,O7:O12)</f>
        <v>184</v>
      </c>
      <c r="P4" s="24">
        <f t="shared" ref="P4:V4" si="0">SUBTOTAL(9,P7:P12)</f>
        <v>128</v>
      </c>
      <c r="Q4" s="24">
        <f t="shared" si="0"/>
        <v>41</v>
      </c>
      <c r="R4" s="24">
        <f t="shared" si="0"/>
        <v>98</v>
      </c>
      <c r="S4" s="24">
        <f t="shared" si="0"/>
        <v>80</v>
      </c>
      <c r="T4" s="24">
        <f t="shared" si="0"/>
        <v>182</v>
      </c>
      <c r="U4" s="24">
        <f t="shared" si="0"/>
        <v>46</v>
      </c>
      <c r="V4" s="24">
        <f t="shared" si="0"/>
        <v>57</v>
      </c>
      <c r="AA4" s="6" t="s">
        <v>40</v>
      </c>
      <c r="AB4" s="1">
        <v>0</v>
      </c>
      <c r="AC4"/>
      <c r="AD4" s="6" t="s">
        <v>40</v>
      </c>
      <c r="AE4" s="1">
        <v>57</v>
      </c>
      <c r="AF4"/>
      <c r="AG4"/>
      <c r="AH4"/>
    </row>
    <row r="5" spans="1:34" ht="15" x14ac:dyDescent="0.25">
      <c r="A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AA5"/>
      <c r="AB5"/>
      <c r="AC5"/>
      <c r="AD5"/>
      <c r="AE5"/>
      <c r="AF5"/>
    </row>
    <row r="6" spans="1:34" ht="15" x14ac:dyDescent="0.25">
      <c r="B6" s="21" t="s">
        <v>50</v>
      </c>
      <c r="C6" s="25" t="s">
        <v>16</v>
      </c>
      <c r="D6" s="22" t="s">
        <v>26</v>
      </c>
      <c r="E6" s="21" t="s">
        <v>29</v>
      </c>
      <c r="F6" s="21" t="s">
        <v>44</v>
      </c>
      <c r="G6" s="21" t="s">
        <v>43</v>
      </c>
      <c r="H6" s="21" t="s">
        <v>27</v>
      </c>
      <c r="I6" s="21" t="s">
        <v>32</v>
      </c>
      <c r="J6" s="21" t="s">
        <v>28</v>
      </c>
      <c r="K6" s="21" t="s">
        <v>25</v>
      </c>
      <c r="M6" s="21" t="s">
        <v>50</v>
      </c>
      <c r="N6" s="21" t="s">
        <v>26</v>
      </c>
      <c r="O6" s="21" t="s">
        <v>29</v>
      </c>
      <c r="P6" s="21" t="s">
        <v>30</v>
      </c>
      <c r="Q6" s="21" t="s">
        <v>31</v>
      </c>
      <c r="R6" s="21" t="s">
        <v>45</v>
      </c>
      <c r="S6" s="21" t="s">
        <v>32</v>
      </c>
      <c r="T6" s="21" t="s">
        <v>39</v>
      </c>
      <c r="U6" s="21" t="s">
        <v>28</v>
      </c>
      <c r="V6" s="21" t="s">
        <v>25</v>
      </c>
      <c r="AA6"/>
      <c r="AB6"/>
      <c r="AC6"/>
      <c r="AD6"/>
      <c r="AE6"/>
      <c r="AF6"/>
    </row>
    <row r="7" spans="1:34" ht="15" x14ac:dyDescent="0.25">
      <c r="B7" s="21" t="s">
        <v>48</v>
      </c>
      <c r="C7" s="23">
        <v>42291</v>
      </c>
      <c r="D7" s="22" t="str">
        <f>IFERROR(VLOOKUP($C7,B_Menu_Motivo_Contato!$N:$V,2,0),"-")</f>
        <v>-</v>
      </c>
      <c r="E7" s="22" t="str">
        <f>IFERROR(VLOOKUP($C7,B_Menu_Motivo_Contato!$N:$V,3,0),"-")</f>
        <v>-</v>
      </c>
      <c r="F7" s="22" t="str">
        <f>IFERROR(VLOOKUP($C7,B_Menu_Motivo_Contato!$N:$V,4,0),"-")</f>
        <v>-</v>
      </c>
      <c r="G7" s="22" t="str">
        <f>IFERROR(VLOOKUP($C7,B_Menu_Motivo_Contato!$N:$V,5,0),"-")</f>
        <v>-</v>
      </c>
      <c r="H7" s="22" t="str">
        <f>IFERROR(VLOOKUP($C7,B_Menu_Motivo_Contato!$N:$V,6,0),"-")</f>
        <v>-</v>
      </c>
      <c r="I7" s="22" t="str">
        <f>IFERROR(VLOOKUP($C7,B_Menu_Motivo_Contato!$N:$V,7,0),"-")</f>
        <v>-</v>
      </c>
      <c r="J7" s="22" t="str">
        <f>IFERROR(VLOOKUP($C7,B_Menu_Motivo_Contato!$N:$V,8,0),"-")</f>
        <v>-</v>
      </c>
      <c r="K7" s="22" t="str">
        <f>IFERROR(VLOOKUP($C7,B_Menu_Motivo_Contato!$N:$V,9,0),"-")</f>
        <v>-</v>
      </c>
      <c r="L7" s="22"/>
      <c r="M7" s="22" t="str">
        <f>B7</f>
        <v>2ª semana</v>
      </c>
      <c r="N7" s="22">
        <f>IFERROR(VLOOKUP($C7,'B_Menu_Motivo_Contato_(Exceção)'!$O:$X,2,0),"-")</f>
        <v>184</v>
      </c>
      <c r="O7" s="22">
        <f>IFERROR(VLOOKUP($C7,'B_Menu_Motivo_Contato_(Exceção)'!$O:$X,3,0),"-")</f>
        <v>40</v>
      </c>
      <c r="P7" s="22">
        <f>IFERROR(VLOOKUP($C7,'B_Menu_Motivo_Contato_(Exceção)'!$O:$X,4,0),"-")</f>
        <v>26</v>
      </c>
      <c r="Q7" s="22">
        <f>IFERROR(VLOOKUP($C7,'B_Menu_Motivo_Contato_(Exceção)'!$O:$X,5,0),"-")</f>
        <v>7</v>
      </c>
      <c r="R7" s="22">
        <f>IFERROR(VLOOKUP($C7,'B_Menu_Motivo_Contato_(Exceção)'!$O:$X,6,0),"-")</f>
        <v>22</v>
      </c>
      <c r="S7" s="22">
        <f>IFERROR(VLOOKUP($C7,'B_Menu_Motivo_Contato_(Exceção)'!$O:$X,7,0),"-")</f>
        <v>20</v>
      </c>
      <c r="T7" s="22">
        <f>IFERROR(VLOOKUP($C7,'B_Menu_Motivo_Contato_(Exceção)'!$O:$X,8,0),"-")</f>
        <v>45</v>
      </c>
      <c r="U7" s="22">
        <f>IFERROR(VLOOKUP($C7,'B_Menu_Motivo_Contato_(Exceção)'!$O:$X,9,0),"-")</f>
        <v>11</v>
      </c>
      <c r="V7" s="22">
        <f>IFERROR(VLOOKUP($C7,'B_Menu_Motivo_Contato_(Exceção)'!$O:$X,10,0),"-")</f>
        <v>13</v>
      </c>
      <c r="AA7"/>
      <c r="AB7"/>
      <c r="AC7"/>
      <c r="AD7"/>
      <c r="AE7"/>
      <c r="AF7"/>
    </row>
    <row r="8" spans="1:34" ht="15" x14ac:dyDescent="0.25">
      <c r="B8" s="21" t="s">
        <v>48</v>
      </c>
      <c r="C8" s="23">
        <v>42292</v>
      </c>
      <c r="D8" s="22" t="str">
        <f>IFERROR(VLOOKUP($C8,B_Menu_Motivo_Contato!$N:$V,2,0),"-")</f>
        <v>-</v>
      </c>
      <c r="E8" s="22" t="str">
        <f>IFERROR(VLOOKUP($C8,B_Menu_Motivo_Contato!$N:$V,3,0),"-")</f>
        <v>-</v>
      </c>
      <c r="F8" s="22" t="str">
        <f>IFERROR(VLOOKUP($C8,B_Menu_Motivo_Contato!$N:$V,4,0),"-")</f>
        <v>-</v>
      </c>
      <c r="G8" s="22" t="str">
        <f>IFERROR(VLOOKUP($C8,B_Menu_Motivo_Contato!$N:$V,5,0),"-")</f>
        <v>-</v>
      </c>
      <c r="H8" s="22" t="str">
        <f>IFERROR(VLOOKUP($C8,B_Menu_Motivo_Contato!$N:$V,6,0),"-")</f>
        <v>-</v>
      </c>
      <c r="I8" s="22" t="str">
        <f>IFERROR(VLOOKUP($C8,B_Menu_Motivo_Contato!$N:$V,7,0),"-")</f>
        <v>-</v>
      </c>
      <c r="J8" s="22" t="str">
        <f>IFERROR(VLOOKUP($C8,B_Menu_Motivo_Contato!$N:$V,8,0),"-")</f>
        <v>-</v>
      </c>
      <c r="K8" s="22" t="str">
        <f>IFERROR(VLOOKUP($C8,B_Menu_Motivo_Contato!$N:$V,9,0),"-")</f>
        <v>-</v>
      </c>
      <c r="L8" s="22"/>
      <c r="M8" s="22" t="str">
        <f t="shared" ref="M8:M12" si="1">B8</f>
        <v>2ª semana</v>
      </c>
      <c r="N8" s="22">
        <f>IFERROR(VLOOKUP($C8,'B_Menu_Motivo_Contato_(Exceção)'!$O:$X,2,0),"-")</f>
        <v>138</v>
      </c>
      <c r="O8" s="22">
        <f>IFERROR(VLOOKUP($C8,'B_Menu_Motivo_Contato_(Exceção)'!$O:$X,3,0),"-")</f>
        <v>22</v>
      </c>
      <c r="P8" s="22">
        <f>IFERROR(VLOOKUP($C8,'B_Menu_Motivo_Contato_(Exceção)'!$O:$X,4,0),"-")</f>
        <v>19</v>
      </c>
      <c r="Q8" s="22">
        <f>IFERROR(VLOOKUP($C8,'B_Menu_Motivo_Contato_(Exceção)'!$O:$X,5,0),"-")</f>
        <v>3</v>
      </c>
      <c r="R8" s="22">
        <f>IFERROR(VLOOKUP($C8,'B_Menu_Motivo_Contato_(Exceção)'!$O:$X,6,0),"-")</f>
        <v>20</v>
      </c>
      <c r="S8" s="22">
        <f>IFERROR(VLOOKUP($C8,'B_Menu_Motivo_Contato_(Exceção)'!$O:$X,7,0),"-")</f>
        <v>14</v>
      </c>
      <c r="T8" s="22">
        <f>IFERROR(VLOOKUP($C8,'B_Menu_Motivo_Contato_(Exceção)'!$O:$X,8,0),"-")</f>
        <v>46</v>
      </c>
      <c r="U8" s="22">
        <f>IFERROR(VLOOKUP($C8,'B_Menu_Motivo_Contato_(Exceção)'!$O:$X,9,0),"-")</f>
        <v>5</v>
      </c>
      <c r="V8" s="22">
        <f>IFERROR(VLOOKUP($C8,'B_Menu_Motivo_Contato_(Exceção)'!$O:$X,10,0),"-")</f>
        <v>9</v>
      </c>
      <c r="AA8"/>
      <c r="AB8"/>
      <c r="AC8"/>
      <c r="AD8"/>
      <c r="AE8"/>
      <c r="AF8"/>
    </row>
    <row r="9" spans="1:34" ht="15" x14ac:dyDescent="0.25">
      <c r="B9" s="21" t="s">
        <v>48</v>
      </c>
      <c r="C9" s="23">
        <v>42293</v>
      </c>
      <c r="D9" s="22" t="str">
        <f>IFERROR(VLOOKUP($C9,B_Menu_Motivo_Contato!$N:$V,2,0),"-")</f>
        <v>-</v>
      </c>
      <c r="E9" s="22" t="str">
        <f>IFERROR(VLOOKUP($C9,B_Menu_Motivo_Contato!$N:$V,3,0),"-")</f>
        <v>-</v>
      </c>
      <c r="F9" s="22" t="str">
        <f>IFERROR(VLOOKUP($C9,B_Menu_Motivo_Contato!$N:$V,4,0),"-")</f>
        <v>-</v>
      </c>
      <c r="G9" s="22" t="str">
        <f>IFERROR(VLOOKUP($C9,B_Menu_Motivo_Contato!$N:$V,5,0),"-")</f>
        <v>-</v>
      </c>
      <c r="H9" s="22" t="str">
        <f>IFERROR(VLOOKUP($C9,B_Menu_Motivo_Contato!$N:$V,6,0),"-")</f>
        <v>-</v>
      </c>
      <c r="I9" s="22" t="str">
        <f>IFERROR(VLOOKUP($C9,B_Menu_Motivo_Contato!$N:$V,7,0),"-")</f>
        <v>-</v>
      </c>
      <c r="J9" s="22" t="str">
        <f>IFERROR(VLOOKUP($C9,B_Menu_Motivo_Contato!$N:$V,8,0),"-")</f>
        <v>-</v>
      </c>
      <c r="K9" s="22" t="str">
        <f>IFERROR(VLOOKUP($C9,B_Menu_Motivo_Contato!$N:$V,9,0),"-")</f>
        <v>-</v>
      </c>
      <c r="L9" s="22"/>
      <c r="M9" s="22" t="str">
        <f t="shared" si="1"/>
        <v>2ª semana</v>
      </c>
      <c r="N9" s="22">
        <f>IFERROR(VLOOKUP($C9,'B_Menu_Motivo_Contato_(Exceção)'!$O:$X,2,0),"-")</f>
        <v>124</v>
      </c>
      <c r="O9" s="22">
        <f>IFERROR(VLOOKUP($C9,'B_Menu_Motivo_Contato_(Exceção)'!$O:$X,3,0),"-")</f>
        <v>31</v>
      </c>
      <c r="P9" s="22">
        <f>IFERROR(VLOOKUP($C9,'B_Menu_Motivo_Contato_(Exceção)'!$O:$X,4,0),"-")</f>
        <v>27</v>
      </c>
      <c r="Q9" s="22">
        <f>IFERROR(VLOOKUP($C9,'B_Menu_Motivo_Contato_(Exceção)'!$O:$X,5,0),"-")</f>
        <v>6</v>
      </c>
      <c r="R9" s="22">
        <f>IFERROR(VLOOKUP($C9,'B_Menu_Motivo_Contato_(Exceção)'!$O:$X,6,0),"-")</f>
        <v>10</v>
      </c>
      <c r="S9" s="22">
        <f>IFERROR(VLOOKUP($C9,'B_Menu_Motivo_Contato_(Exceção)'!$O:$X,7,0),"-")</f>
        <v>11</v>
      </c>
      <c r="T9" s="22">
        <f>IFERROR(VLOOKUP($C9,'B_Menu_Motivo_Contato_(Exceção)'!$O:$X,8,0),"-")</f>
        <v>20</v>
      </c>
      <c r="U9" s="22">
        <f>IFERROR(VLOOKUP($C9,'B_Menu_Motivo_Contato_(Exceção)'!$O:$X,9,0),"-")</f>
        <v>8</v>
      </c>
      <c r="V9" s="22">
        <f>IFERROR(VLOOKUP($C9,'B_Menu_Motivo_Contato_(Exceção)'!$O:$X,10,0),"-")</f>
        <v>11</v>
      </c>
      <c r="AA9"/>
      <c r="AB9"/>
      <c r="AC9"/>
      <c r="AD9"/>
      <c r="AE9"/>
      <c r="AF9"/>
    </row>
    <row r="10" spans="1:34" ht="15" x14ac:dyDescent="0.25">
      <c r="B10" s="21" t="s">
        <v>48</v>
      </c>
      <c r="C10" s="23">
        <v>42294</v>
      </c>
      <c r="D10" s="22" t="str">
        <f>IFERROR(VLOOKUP($C10,B_Menu_Motivo_Contato!$N:$V,2,0),"-")</f>
        <v>-</v>
      </c>
      <c r="E10" s="22" t="str">
        <f>IFERROR(VLOOKUP($C10,B_Menu_Motivo_Contato!$N:$V,3,0),"-")</f>
        <v>-</v>
      </c>
      <c r="F10" s="22" t="str">
        <f>IFERROR(VLOOKUP($C10,B_Menu_Motivo_Contato!$N:$V,4,0),"-")</f>
        <v>-</v>
      </c>
      <c r="G10" s="22" t="str">
        <f>IFERROR(VLOOKUP($C10,B_Menu_Motivo_Contato!$N:$V,5,0),"-")</f>
        <v>-</v>
      </c>
      <c r="H10" s="22" t="str">
        <f>IFERROR(VLOOKUP($C10,B_Menu_Motivo_Contato!$N:$V,6,0),"-")</f>
        <v>-</v>
      </c>
      <c r="I10" s="22" t="str">
        <f>IFERROR(VLOOKUP($C10,B_Menu_Motivo_Contato!$N:$V,7,0),"-")</f>
        <v>-</v>
      </c>
      <c r="J10" s="22" t="str">
        <f>IFERROR(VLOOKUP($C10,B_Menu_Motivo_Contato!$N:$V,8,0),"-")</f>
        <v>-</v>
      </c>
      <c r="K10" s="22" t="str">
        <f>IFERROR(VLOOKUP($C10,B_Menu_Motivo_Contato!$N:$V,9,0),"-")</f>
        <v>-</v>
      </c>
      <c r="L10" s="22"/>
      <c r="M10" s="22" t="str">
        <f t="shared" si="1"/>
        <v>2ª semana</v>
      </c>
      <c r="N10" s="22">
        <f>IFERROR(VLOOKUP($C10,'B_Menu_Motivo_Contato_(Exceção)'!$O:$X,2,0),"-")</f>
        <v>47</v>
      </c>
      <c r="O10" s="22">
        <f>IFERROR(VLOOKUP($C10,'B_Menu_Motivo_Contato_(Exceção)'!$O:$X,3,0),"-")</f>
        <v>12</v>
      </c>
      <c r="P10" s="22">
        <f>IFERROR(VLOOKUP($C10,'B_Menu_Motivo_Contato_(Exceção)'!$O:$X,4,0),"-")</f>
        <v>4</v>
      </c>
      <c r="Q10" s="22">
        <f>IFERROR(VLOOKUP($C10,'B_Menu_Motivo_Contato_(Exceção)'!$O:$X,5,0),"-")</f>
        <v>5</v>
      </c>
      <c r="R10" s="22">
        <f>IFERROR(VLOOKUP($C10,'B_Menu_Motivo_Contato_(Exceção)'!$O:$X,6,0),"-")</f>
        <v>4</v>
      </c>
      <c r="S10" s="22">
        <f>IFERROR(VLOOKUP($C10,'B_Menu_Motivo_Contato_(Exceção)'!$O:$X,7,0),"-")</f>
        <v>4</v>
      </c>
      <c r="T10" s="22">
        <f>IFERROR(VLOOKUP($C10,'B_Menu_Motivo_Contato_(Exceção)'!$O:$X,8,0),"-")</f>
        <v>13</v>
      </c>
      <c r="U10" s="22">
        <f>IFERROR(VLOOKUP($C10,'B_Menu_Motivo_Contato_(Exceção)'!$O:$X,9,0),"-")</f>
        <v>3</v>
      </c>
      <c r="V10" s="22">
        <f>IFERROR(VLOOKUP($C10,'B_Menu_Motivo_Contato_(Exceção)'!$O:$X,10,0),"-")</f>
        <v>2</v>
      </c>
      <c r="AA10"/>
      <c r="AB10"/>
      <c r="AC10"/>
      <c r="AD10"/>
      <c r="AE10"/>
      <c r="AF10"/>
    </row>
    <row r="11" spans="1:34" ht="15" x14ac:dyDescent="0.25">
      <c r="B11" s="21" t="s">
        <v>49</v>
      </c>
      <c r="C11" s="23">
        <v>42296</v>
      </c>
      <c r="D11" s="22" t="str">
        <f>IFERROR(VLOOKUP($C11,B_Menu_Motivo_Contato!$N:$V,2,0),"-")</f>
        <v>-</v>
      </c>
      <c r="E11" s="22" t="str">
        <f>IFERROR(VLOOKUP($C11,B_Menu_Motivo_Contato!$N:$V,3,0),"-")</f>
        <v>-</v>
      </c>
      <c r="F11" s="22" t="str">
        <f>IFERROR(VLOOKUP($C11,B_Menu_Motivo_Contato!$N:$V,4,0),"-")</f>
        <v>-</v>
      </c>
      <c r="G11" s="22" t="str">
        <f>IFERROR(VLOOKUP($C11,B_Menu_Motivo_Contato!$N:$V,5,0),"-")</f>
        <v>-</v>
      </c>
      <c r="H11" s="22" t="str">
        <f>IFERROR(VLOOKUP($C11,B_Menu_Motivo_Contato!$N:$V,6,0),"-")</f>
        <v>-</v>
      </c>
      <c r="I11" s="22" t="str">
        <f>IFERROR(VLOOKUP($C11,B_Menu_Motivo_Contato!$N:$V,7,0),"-")</f>
        <v>-</v>
      </c>
      <c r="J11" s="22" t="str">
        <f>IFERROR(VLOOKUP($C11,B_Menu_Motivo_Contato!$N:$V,8,0),"-")</f>
        <v>-</v>
      </c>
      <c r="K11" s="22" t="str">
        <f>IFERROR(VLOOKUP($C11,B_Menu_Motivo_Contato!$N:$V,9,0),"-")</f>
        <v>-</v>
      </c>
      <c r="L11" s="22"/>
      <c r="M11" s="22" t="str">
        <f t="shared" si="1"/>
        <v>3ª semana</v>
      </c>
      <c r="N11" s="22">
        <f>IFERROR(VLOOKUP($C11,'B_Menu_Motivo_Contato_(Exceção)'!$O:$X,2,0),"-")</f>
        <v>155</v>
      </c>
      <c r="O11" s="22">
        <f>IFERROR(VLOOKUP($C11,'B_Menu_Motivo_Contato_(Exceção)'!$O:$X,3,0),"-")</f>
        <v>35</v>
      </c>
      <c r="P11" s="22">
        <f>IFERROR(VLOOKUP($C11,'B_Menu_Motivo_Contato_(Exceção)'!$O:$X,4,0),"-")</f>
        <v>26</v>
      </c>
      <c r="Q11" s="22">
        <f>IFERROR(VLOOKUP($C11,'B_Menu_Motivo_Contato_(Exceção)'!$O:$X,5,0),"-")</f>
        <v>9</v>
      </c>
      <c r="R11" s="22">
        <f>IFERROR(VLOOKUP($C11,'B_Menu_Motivo_Contato_(Exceção)'!$O:$X,6,0),"-")</f>
        <v>25</v>
      </c>
      <c r="S11" s="22">
        <f>IFERROR(VLOOKUP($C11,'B_Menu_Motivo_Contato_(Exceção)'!$O:$X,7,0),"-")</f>
        <v>12</v>
      </c>
      <c r="T11" s="22">
        <f>IFERROR(VLOOKUP($C11,'B_Menu_Motivo_Contato_(Exceção)'!$O:$X,8,0),"-")</f>
        <v>28</v>
      </c>
      <c r="U11" s="22">
        <f>IFERROR(VLOOKUP($C11,'B_Menu_Motivo_Contato_(Exceção)'!$O:$X,9,0),"-")</f>
        <v>8</v>
      </c>
      <c r="V11" s="22">
        <f>IFERROR(VLOOKUP($C11,'B_Menu_Motivo_Contato_(Exceção)'!$O:$X,10,0),"-")</f>
        <v>12</v>
      </c>
      <c r="AA11"/>
      <c r="AB11"/>
      <c r="AC11"/>
      <c r="AD11"/>
      <c r="AE11"/>
      <c r="AF11"/>
    </row>
    <row r="12" spans="1:34" ht="15" x14ac:dyDescent="0.25">
      <c r="B12" s="21" t="s">
        <v>49</v>
      </c>
      <c r="C12" s="23">
        <v>42297</v>
      </c>
      <c r="D12" s="22" t="str">
        <f>IFERROR(VLOOKUP($C12,B_Menu_Motivo_Contato!$N:$V,2,0),"-")</f>
        <v>-</v>
      </c>
      <c r="E12" s="22" t="str">
        <f>IFERROR(VLOOKUP($C12,B_Menu_Motivo_Contato!$N:$V,3,0),"-")</f>
        <v>-</v>
      </c>
      <c r="F12" s="22" t="str">
        <f>IFERROR(VLOOKUP($C12,B_Menu_Motivo_Contato!$N:$V,4,0),"-")</f>
        <v>-</v>
      </c>
      <c r="G12" s="22" t="str">
        <f>IFERROR(VLOOKUP($C12,B_Menu_Motivo_Contato!$N:$V,5,0),"-")</f>
        <v>-</v>
      </c>
      <c r="H12" s="22" t="str">
        <f>IFERROR(VLOOKUP($C12,B_Menu_Motivo_Contato!$N:$V,6,0),"-")</f>
        <v>-</v>
      </c>
      <c r="I12" s="22" t="str">
        <f>IFERROR(VLOOKUP($C12,B_Menu_Motivo_Contato!$N:$V,7,0),"-")</f>
        <v>-</v>
      </c>
      <c r="J12" s="22" t="str">
        <f>IFERROR(VLOOKUP($C12,B_Menu_Motivo_Contato!$N:$V,8,0),"-")</f>
        <v>-</v>
      </c>
      <c r="K12" s="22" t="str">
        <f>IFERROR(VLOOKUP($C12,B_Menu_Motivo_Contato!$N:$V,9,0),"-")</f>
        <v>-</v>
      </c>
      <c r="L12" s="22"/>
      <c r="M12" s="22" t="str">
        <f t="shared" si="1"/>
        <v>3ª semana</v>
      </c>
      <c r="N12" s="22">
        <f>IFERROR(VLOOKUP($C12,'B_Menu_Motivo_Contato_(Exceção)'!$O:$X,2,0),"-")</f>
        <v>168</v>
      </c>
      <c r="O12" s="22">
        <f>IFERROR(VLOOKUP($C12,'B_Menu_Motivo_Contato_(Exceção)'!$O:$X,3,0),"-")</f>
        <v>44</v>
      </c>
      <c r="P12" s="22">
        <f>IFERROR(VLOOKUP($C12,'B_Menu_Motivo_Contato_(Exceção)'!$O:$X,4,0),"-")</f>
        <v>26</v>
      </c>
      <c r="Q12" s="22">
        <f>IFERROR(VLOOKUP($C12,'B_Menu_Motivo_Contato_(Exceção)'!$O:$X,5,0),"-")</f>
        <v>11</v>
      </c>
      <c r="R12" s="22">
        <f>IFERROR(VLOOKUP($C12,'B_Menu_Motivo_Contato_(Exceção)'!$O:$X,6,0),"-")</f>
        <v>17</v>
      </c>
      <c r="S12" s="22">
        <f>IFERROR(VLOOKUP($C12,'B_Menu_Motivo_Contato_(Exceção)'!$O:$X,7,0),"-")</f>
        <v>19</v>
      </c>
      <c r="T12" s="22">
        <f>IFERROR(VLOOKUP($C12,'B_Menu_Motivo_Contato_(Exceção)'!$O:$X,8,0),"-")</f>
        <v>30</v>
      </c>
      <c r="U12" s="22">
        <f>IFERROR(VLOOKUP($C12,'B_Menu_Motivo_Contato_(Exceção)'!$O:$X,9,0),"-")</f>
        <v>11</v>
      </c>
      <c r="V12" s="22">
        <f>IFERROR(VLOOKUP($C12,'B_Menu_Motivo_Contato_(Exceção)'!$O:$X,10,0),"-")</f>
        <v>10</v>
      </c>
      <c r="AA12"/>
      <c r="AB12"/>
      <c r="AC12"/>
      <c r="AD12"/>
      <c r="AE12"/>
      <c r="AF12"/>
    </row>
    <row r="13" spans="1:34" ht="15" x14ac:dyDescent="0.25">
      <c r="M13" s="22"/>
      <c r="AA13"/>
      <c r="AB13"/>
      <c r="AC13"/>
      <c r="AD13"/>
      <c r="AE13"/>
      <c r="AF13"/>
    </row>
    <row r="14" spans="1:34" ht="15" x14ac:dyDescent="0.25">
      <c r="AA14"/>
      <c r="AB14"/>
      <c r="AC14"/>
      <c r="AD14"/>
      <c r="AE14"/>
      <c r="AF14"/>
    </row>
    <row r="15" spans="1:34" ht="15" x14ac:dyDescent="0.25">
      <c r="AA15"/>
      <c r="AB15"/>
      <c r="AC15"/>
      <c r="AD15"/>
      <c r="AE15"/>
      <c r="AF15"/>
    </row>
    <row r="16" spans="1:34" ht="15" x14ac:dyDescent="0.25">
      <c r="J16"/>
      <c r="K16"/>
      <c r="L16"/>
      <c r="AA16"/>
      <c r="AB16"/>
      <c r="AC16"/>
      <c r="AD16"/>
      <c r="AE16"/>
      <c r="AF16"/>
    </row>
    <row r="17" spans="9:32" ht="15" x14ac:dyDescent="0.25">
      <c r="J17"/>
      <c r="K17"/>
      <c r="L17"/>
      <c r="AA17"/>
      <c r="AB17"/>
      <c r="AC17"/>
      <c r="AD17"/>
      <c r="AE17"/>
      <c r="AF17"/>
    </row>
    <row r="18" spans="9:32" ht="15" x14ac:dyDescent="0.25">
      <c r="J18"/>
      <c r="K18"/>
      <c r="L18"/>
      <c r="AA18"/>
      <c r="AB18"/>
      <c r="AC18"/>
      <c r="AD18"/>
      <c r="AE18"/>
      <c r="AF18"/>
    </row>
    <row r="19" spans="9:32" ht="15" x14ac:dyDescent="0.25">
      <c r="J19"/>
      <c r="K19"/>
      <c r="L19"/>
    </row>
    <row r="20" spans="9:32" ht="15" x14ac:dyDescent="0.25">
      <c r="I20"/>
      <c r="J20"/>
      <c r="K20"/>
      <c r="L20"/>
    </row>
    <row r="21" spans="9:32" ht="15" x14ac:dyDescent="0.25">
      <c r="I21"/>
      <c r="J21"/>
      <c r="K21"/>
      <c r="L21"/>
    </row>
    <row r="22" spans="9:32" ht="15" x14ac:dyDescent="0.25">
      <c r="I22"/>
      <c r="J22"/>
      <c r="K22"/>
      <c r="L22"/>
    </row>
    <row r="23" spans="9:32" ht="15" x14ac:dyDescent="0.25">
      <c r="I23"/>
      <c r="J23"/>
      <c r="K23"/>
      <c r="L23"/>
    </row>
    <row r="24" spans="9:32" ht="15" x14ac:dyDescent="0.25">
      <c r="I24"/>
      <c r="J24"/>
      <c r="K24"/>
      <c r="L24"/>
    </row>
    <row r="25" spans="9:32" ht="15" x14ac:dyDescent="0.25">
      <c r="I25"/>
      <c r="J25"/>
      <c r="K25"/>
      <c r="L25"/>
    </row>
    <row r="26" spans="9:32" ht="15" x14ac:dyDescent="0.25">
      <c r="I26"/>
      <c r="J26"/>
      <c r="K26"/>
      <c r="L26"/>
    </row>
    <row r="27" spans="9:32" ht="15" x14ac:dyDescent="0.25">
      <c r="I27"/>
      <c r="J27"/>
      <c r="K27"/>
      <c r="L27"/>
    </row>
    <row r="28" spans="9:32" ht="15" x14ac:dyDescent="0.25">
      <c r="I28"/>
      <c r="J28"/>
      <c r="K28"/>
      <c r="L28"/>
    </row>
    <row r="29" spans="9:32" ht="15" x14ac:dyDescent="0.25">
      <c r="I29"/>
      <c r="J29"/>
      <c r="K29"/>
      <c r="L29"/>
    </row>
    <row r="30" spans="9:32" ht="15" x14ac:dyDescent="0.25">
      <c r="I30"/>
      <c r="J30"/>
      <c r="K30"/>
      <c r="L30"/>
    </row>
    <row r="31" spans="9:32" ht="15" x14ac:dyDescent="0.25">
      <c r="I31"/>
      <c r="J31"/>
      <c r="K31"/>
      <c r="L31"/>
    </row>
    <row r="32" spans="9:32" ht="15" x14ac:dyDescent="0.25">
      <c r="I32"/>
      <c r="J32"/>
      <c r="K32"/>
      <c r="L32"/>
    </row>
    <row r="33" spans="9:12" ht="15" x14ac:dyDescent="0.25">
      <c r="I33"/>
      <c r="J33"/>
      <c r="K33"/>
      <c r="L33"/>
    </row>
    <row r="34" spans="9:12" x14ac:dyDescent="0.25"/>
    <row r="35" spans="9:12" x14ac:dyDescent="0.25"/>
    <row r="36" spans="9:12" x14ac:dyDescent="0.25"/>
    <row r="37" spans="9:12" x14ac:dyDescent="0.25"/>
    <row r="38" spans="9:12" x14ac:dyDescent="0.25"/>
    <row r="39" spans="9:12" x14ac:dyDescent="0.25"/>
    <row r="40" spans="9:12" x14ac:dyDescent="0.25"/>
    <row r="41" spans="9:12" x14ac:dyDescent="0.25"/>
    <row r="42" spans="9:12" x14ac:dyDescent="0.25"/>
    <row r="43" spans="9:12" x14ac:dyDescent="0.25"/>
  </sheetData>
  <pageMargins left="0.511811024" right="0.511811024" top="0.78740157499999996" bottom="0.78740157499999996" header="0.31496062000000002" footer="0.31496062000000002"/>
  <pageSetup paperSize="9" orientation="portrait" r:id="rId3"/>
  <drawing r:id="rId4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8"/>
  <sheetViews>
    <sheetView showGridLines="0" zoomScale="90" zoomScaleNormal="90" workbookViewId="0">
      <pane xSplit="1" ySplit="5" topLeftCell="B6" activePane="bottomRight" state="frozen"/>
      <selection activeCell="A59" sqref="A59"/>
      <selection pane="topRight" activeCell="A59" sqref="A59"/>
      <selection pane="bottomLeft" activeCell="A59" sqref="A59"/>
      <selection pane="bottomRight"/>
    </sheetView>
  </sheetViews>
  <sheetFormatPr defaultColWidth="0" defaultRowHeight="12" x14ac:dyDescent="0.2"/>
  <cols>
    <col min="1" max="1" width="156.5703125" style="8" customWidth="1"/>
    <col min="2" max="2" width="13" style="8" customWidth="1"/>
    <col min="3" max="3" width="7" style="8" customWidth="1"/>
    <col min="4" max="4" width="16" style="8" customWidth="1"/>
    <col min="5" max="5" width="13.5703125" style="8" customWidth="1"/>
    <col min="6" max="6" width="8.7109375" style="8" customWidth="1"/>
    <col min="7" max="7" width="10.5703125" style="8" customWidth="1"/>
    <col min="8" max="8" width="9.140625" style="8" hidden="1" customWidth="1"/>
    <col min="9" max="9" width="11.7109375" style="8" hidden="1" customWidth="1"/>
    <col min="10" max="16384" width="9.140625" style="8" hidden="1"/>
  </cols>
  <sheetData>
    <row r="4" spans="2:8" ht="12" customHeight="1" x14ac:dyDescent="0.2">
      <c r="C4" s="15">
        <f>SUBTOTAL(9,C6:C1048576)</f>
        <v>63439</v>
      </c>
      <c r="D4" s="15">
        <f>SUBTOTAL(9,D6:D1048576)</f>
        <v>5586</v>
      </c>
      <c r="E4" s="15">
        <f>SUBTOTAL(9,E6:E1048576)</f>
        <v>43225</v>
      </c>
      <c r="F4" s="15">
        <f>SUBTOTAL(9,F6:F1048576)</f>
        <v>14628</v>
      </c>
    </row>
    <row r="5" spans="2:8" ht="24" x14ac:dyDescent="0.2">
      <c r="B5" s="12" t="s">
        <v>22</v>
      </c>
      <c r="C5" s="35" t="s">
        <v>55</v>
      </c>
      <c r="D5" s="35" t="s">
        <v>20</v>
      </c>
      <c r="E5" s="35" t="s">
        <v>23</v>
      </c>
      <c r="F5" s="35" t="s">
        <v>56</v>
      </c>
      <c r="G5" s="16" t="s">
        <v>41</v>
      </c>
      <c r="H5" s="9"/>
    </row>
    <row r="6" spans="2:8" x14ac:dyDescent="0.2">
      <c r="B6" s="13" t="s">
        <v>74</v>
      </c>
      <c r="C6" s="10">
        <v>66</v>
      </c>
      <c r="D6" s="10">
        <v>7</v>
      </c>
      <c r="E6" s="10">
        <v>49</v>
      </c>
      <c r="F6" s="10">
        <v>10</v>
      </c>
      <c r="G6" s="36">
        <f>F6/$F$4</f>
        <v>6.8362045392398143E-4</v>
      </c>
      <c r="H6" s="11"/>
    </row>
    <row r="7" spans="2:8" x14ac:dyDescent="0.2">
      <c r="B7" s="13" t="s">
        <v>75</v>
      </c>
      <c r="C7" s="10">
        <v>26</v>
      </c>
      <c r="D7" s="10">
        <v>1</v>
      </c>
      <c r="E7" s="10">
        <v>22</v>
      </c>
      <c r="F7" s="10">
        <v>3</v>
      </c>
      <c r="G7" s="36">
        <f t="shared" ref="G7:G30" si="0">F7/$F$4</f>
        <v>2.0508613617719443E-4</v>
      </c>
    </row>
    <row r="8" spans="2:8" x14ac:dyDescent="0.2">
      <c r="B8" s="13" t="s">
        <v>76</v>
      </c>
      <c r="C8" s="10">
        <v>21</v>
      </c>
      <c r="D8" s="10">
        <v>4</v>
      </c>
      <c r="E8" s="10">
        <v>12</v>
      </c>
      <c r="F8" s="10">
        <v>5</v>
      </c>
      <c r="G8" s="36">
        <f t="shared" si="0"/>
        <v>3.4181022696199071E-4</v>
      </c>
    </row>
    <row r="9" spans="2:8" x14ac:dyDescent="0.2">
      <c r="B9" s="13" t="s">
        <v>77</v>
      </c>
      <c r="C9" s="10">
        <v>24</v>
      </c>
      <c r="D9" s="10">
        <v>3</v>
      </c>
      <c r="E9" s="10">
        <v>17</v>
      </c>
      <c r="F9" s="10">
        <v>4</v>
      </c>
      <c r="G9" s="36">
        <f t="shared" si="0"/>
        <v>2.7344818156959256E-4</v>
      </c>
    </row>
    <row r="10" spans="2:8" x14ac:dyDescent="0.2">
      <c r="B10" s="13" t="s">
        <v>78</v>
      </c>
      <c r="C10" s="10">
        <v>3</v>
      </c>
      <c r="D10" s="10">
        <v>0</v>
      </c>
      <c r="E10" s="10">
        <v>3</v>
      </c>
      <c r="F10" s="10">
        <v>0</v>
      </c>
      <c r="G10" s="36">
        <f t="shared" si="0"/>
        <v>0</v>
      </c>
    </row>
    <row r="11" spans="2:8" x14ac:dyDescent="0.2">
      <c r="B11" s="13" t="s">
        <v>79</v>
      </c>
      <c r="C11" s="10">
        <v>8</v>
      </c>
      <c r="D11" s="10">
        <v>1</v>
      </c>
      <c r="E11" s="10">
        <v>6</v>
      </c>
      <c r="F11" s="10">
        <v>1</v>
      </c>
      <c r="G11" s="36">
        <f t="shared" si="0"/>
        <v>6.836204539239814E-5</v>
      </c>
    </row>
    <row r="12" spans="2:8" x14ac:dyDescent="0.2">
      <c r="B12" s="13" t="s">
        <v>80</v>
      </c>
      <c r="C12" s="10">
        <v>20</v>
      </c>
      <c r="D12" s="10">
        <v>3</v>
      </c>
      <c r="E12" s="10">
        <v>15</v>
      </c>
      <c r="F12" s="10">
        <v>2</v>
      </c>
      <c r="G12" s="36">
        <f t="shared" si="0"/>
        <v>1.3672409078479628E-4</v>
      </c>
    </row>
    <row r="13" spans="2:8" x14ac:dyDescent="0.2">
      <c r="B13" s="13" t="s">
        <v>57</v>
      </c>
      <c r="C13" s="10">
        <v>1051</v>
      </c>
      <c r="D13" s="10">
        <v>107</v>
      </c>
      <c r="E13" s="10">
        <v>707</v>
      </c>
      <c r="F13" s="10">
        <v>237</v>
      </c>
      <c r="G13" s="36">
        <f t="shared" si="0"/>
        <v>1.6201804757998359E-2</v>
      </c>
    </row>
    <row r="14" spans="2:8" x14ac:dyDescent="0.2">
      <c r="B14" s="13" t="s">
        <v>58</v>
      </c>
      <c r="C14" s="10">
        <v>2658</v>
      </c>
      <c r="D14" s="10">
        <v>222</v>
      </c>
      <c r="E14" s="10">
        <v>1835</v>
      </c>
      <c r="F14" s="10">
        <v>601</v>
      </c>
      <c r="G14" s="36">
        <f t="shared" si="0"/>
        <v>4.1085589280831281E-2</v>
      </c>
    </row>
    <row r="15" spans="2:8" x14ac:dyDescent="0.2">
      <c r="B15" s="13" t="s">
        <v>59</v>
      </c>
      <c r="C15" s="10">
        <v>4592</v>
      </c>
      <c r="D15" s="10">
        <v>394</v>
      </c>
      <c r="E15" s="10">
        <v>3202</v>
      </c>
      <c r="F15" s="10">
        <v>996</v>
      </c>
      <c r="G15" s="36">
        <f t="shared" si="0"/>
        <v>6.808859721082855E-2</v>
      </c>
    </row>
    <row r="16" spans="2:8" x14ac:dyDescent="0.2">
      <c r="B16" s="13" t="s">
        <v>60</v>
      </c>
      <c r="C16" s="10">
        <v>5545</v>
      </c>
      <c r="D16" s="10">
        <v>471</v>
      </c>
      <c r="E16" s="10">
        <v>3726</v>
      </c>
      <c r="F16" s="10">
        <v>1348</v>
      </c>
      <c r="G16" s="36">
        <f t="shared" si="0"/>
        <v>9.2152037188952693E-2</v>
      </c>
    </row>
    <row r="17" spans="2:7" x14ac:dyDescent="0.2">
      <c r="B17" s="13" t="s">
        <v>61</v>
      </c>
      <c r="C17" s="10">
        <v>5869</v>
      </c>
      <c r="D17" s="10">
        <v>509</v>
      </c>
      <c r="E17" s="10">
        <v>3989</v>
      </c>
      <c r="F17" s="10">
        <v>1371</v>
      </c>
      <c r="G17" s="36">
        <f t="shared" si="0"/>
        <v>9.372436423297785E-2</v>
      </c>
    </row>
    <row r="18" spans="2:7" x14ac:dyDescent="0.2">
      <c r="B18" s="13" t="s">
        <v>62</v>
      </c>
      <c r="C18" s="10">
        <v>5536</v>
      </c>
      <c r="D18" s="10">
        <v>497</v>
      </c>
      <c r="E18" s="10">
        <v>3707</v>
      </c>
      <c r="F18" s="10">
        <v>1332</v>
      </c>
      <c r="G18" s="36">
        <f t="shared" si="0"/>
        <v>9.1058244462674326E-2</v>
      </c>
    </row>
    <row r="19" spans="2:7" x14ac:dyDescent="0.2">
      <c r="B19" s="13" t="s">
        <v>63</v>
      </c>
      <c r="C19" s="10">
        <v>5104</v>
      </c>
      <c r="D19" s="10">
        <v>417</v>
      </c>
      <c r="E19" s="10">
        <v>3535</v>
      </c>
      <c r="F19" s="10">
        <v>1152</v>
      </c>
      <c r="G19" s="36">
        <f t="shared" si="0"/>
        <v>7.8753076292042659E-2</v>
      </c>
    </row>
    <row r="20" spans="2:7" x14ac:dyDescent="0.2">
      <c r="B20" s="13" t="s">
        <v>64</v>
      </c>
      <c r="C20" s="10">
        <v>5081</v>
      </c>
      <c r="D20" s="10">
        <v>483</v>
      </c>
      <c r="E20" s="10">
        <v>3467</v>
      </c>
      <c r="F20" s="10">
        <v>1131</v>
      </c>
      <c r="G20" s="36">
        <f t="shared" si="0"/>
        <v>7.7317473338802303E-2</v>
      </c>
    </row>
    <row r="21" spans="2:7" x14ac:dyDescent="0.2">
      <c r="B21" s="13" t="s">
        <v>65</v>
      </c>
      <c r="C21" s="10">
        <v>4905</v>
      </c>
      <c r="D21" s="10">
        <v>408</v>
      </c>
      <c r="E21" s="10">
        <v>3377</v>
      </c>
      <c r="F21" s="10">
        <v>1120</v>
      </c>
      <c r="G21" s="36">
        <f t="shared" si="0"/>
        <v>7.6565490839485911E-2</v>
      </c>
    </row>
    <row r="22" spans="2:7" x14ac:dyDescent="0.2">
      <c r="B22" s="13" t="s">
        <v>66</v>
      </c>
      <c r="C22" s="10">
        <v>5020</v>
      </c>
      <c r="D22" s="10">
        <v>438</v>
      </c>
      <c r="E22" s="10">
        <v>3358</v>
      </c>
      <c r="F22" s="10">
        <v>1224</v>
      </c>
      <c r="G22" s="36">
        <f t="shared" si="0"/>
        <v>8.3675143560295318E-2</v>
      </c>
    </row>
    <row r="23" spans="2:7" x14ac:dyDescent="0.2">
      <c r="B23" s="13" t="s">
        <v>67</v>
      </c>
      <c r="C23" s="10">
        <v>4685</v>
      </c>
      <c r="D23" s="10">
        <v>388</v>
      </c>
      <c r="E23" s="10">
        <v>3197</v>
      </c>
      <c r="F23" s="10">
        <v>1100</v>
      </c>
      <c r="G23" s="36">
        <f t="shared" si="0"/>
        <v>7.5198249931637956E-2</v>
      </c>
    </row>
    <row r="24" spans="2:7" x14ac:dyDescent="0.2">
      <c r="B24" s="13" t="s">
        <v>68</v>
      </c>
      <c r="C24" s="10">
        <v>4099</v>
      </c>
      <c r="D24" s="10">
        <v>381</v>
      </c>
      <c r="E24" s="10">
        <v>2761</v>
      </c>
      <c r="F24" s="10">
        <v>957</v>
      </c>
      <c r="G24" s="36">
        <f t="shared" si="0"/>
        <v>6.5422477440525026E-2</v>
      </c>
    </row>
    <row r="25" spans="2:7" x14ac:dyDescent="0.2">
      <c r="B25" s="13" t="s">
        <v>69</v>
      </c>
      <c r="C25" s="10">
        <v>3522</v>
      </c>
      <c r="D25" s="10">
        <v>334</v>
      </c>
      <c r="E25" s="10">
        <v>2409</v>
      </c>
      <c r="F25" s="10">
        <v>779</v>
      </c>
      <c r="G25" s="36">
        <f t="shared" si="0"/>
        <v>5.3254033360678153E-2</v>
      </c>
    </row>
    <row r="26" spans="2:7" x14ac:dyDescent="0.2">
      <c r="B26" s="13" t="s">
        <v>70</v>
      </c>
      <c r="C26" s="10">
        <v>2936</v>
      </c>
      <c r="D26" s="10">
        <v>264</v>
      </c>
      <c r="E26" s="10">
        <v>2023</v>
      </c>
      <c r="F26" s="10">
        <v>649</v>
      </c>
      <c r="G26" s="36">
        <f t="shared" si="0"/>
        <v>4.4366967459666395E-2</v>
      </c>
    </row>
    <row r="27" spans="2:7" x14ac:dyDescent="0.2">
      <c r="B27" s="13" t="s">
        <v>71</v>
      </c>
      <c r="C27" s="10">
        <v>2368</v>
      </c>
      <c r="D27" s="10">
        <v>211</v>
      </c>
      <c r="E27" s="10">
        <v>1616</v>
      </c>
      <c r="F27" s="10">
        <v>541</v>
      </c>
      <c r="G27" s="36">
        <f t="shared" si="0"/>
        <v>3.6983866557287394E-2</v>
      </c>
    </row>
    <row r="28" spans="2:7" x14ac:dyDescent="0.2">
      <c r="B28" s="13" t="s">
        <v>72</v>
      </c>
      <c r="C28" s="10">
        <v>187</v>
      </c>
      <c r="D28" s="10">
        <v>28</v>
      </c>
      <c r="E28" s="10">
        <v>115</v>
      </c>
      <c r="F28" s="10">
        <v>44</v>
      </c>
      <c r="G28" s="36">
        <f t="shared" si="0"/>
        <v>3.0079299972655183E-3</v>
      </c>
    </row>
    <row r="29" spans="2:7" x14ac:dyDescent="0.2">
      <c r="B29" s="13" t="s">
        <v>73</v>
      </c>
      <c r="C29" s="10">
        <v>113</v>
      </c>
      <c r="D29" s="10">
        <v>15</v>
      </c>
      <c r="E29" s="10">
        <v>77</v>
      </c>
      <c r="F29" s="10">
        <v>21</v>
      </c>
      <c r="G29" s="36">
        <f t="shared" si="0"/>
        <v>1.435602953240361E-3</v>
      </c>
    </row>
    <row r="30" spans="2:7" x14ac:dyDescent="0.2">
      <c r="B30" s="13" t="s">
        <v>18</v>
      </c>
      <c r="C30" s="10"/>
      <c r="D30" s="10"/>
      <c r="E30" s="10"/>
      <c r="F30" s="10"/>
      <c r="G30" s="36">
        <f t="shared" si="0"/>
        <v>0</v>
      </c>
    </row>
    <row r="31" spans="2:7" ht="15" x14ac:dyDescent="0.25">
      <c r="B31"/>
      <c r="C31"/>
      <c r="D31"/>
      <c r="E31"/>
      <c r="F31"/>
      <c r="G31"/>
    </row>
    <row r="32" spans="2:7" ht="15" x14ac:dyDescent="0.25">
      <c r="B32"/>
      <c r="C32"/>
      <c r="D32"/>
      <c r="E32"/>
      <c r="F32"/>
      <c r="G32"/>
    </row>
    <row r="33" spans="2:7" ht="15" x14ac:dyDescent="0.25">
      <c r="B33"/>
      <c r="C33"/>
      <c r="D33"/>
      <c r="E33"/>
      <c r="F33"/>
      <c r="G33"/>
    </row>
    <row r="34" spans="2:7" ht="15" x14ac:dyDescent="0.25">
      <c r="B34"/>
      <c r="C34"/>
      <c r="D34"/>
      <c r="E34"/>
      <c r="F34"/>
      <c r="G34"/>
    </row>
    <row r="35" spans="2:7" ht="15" x14ac:dyDescent="0.25">
      <c r="B35"/>
      <c r="C35"/>
      <c r="D35"/>
      <c r="E35"/>
      <c r="F35"/>
      <c r="G35"/>
    </row>
    <row r="36" spans="2:7" ht="15" x14ac:dyDescent="0.25">
      <c r="B36"/>
      <c r="C36"/>
      <c r="D36"/>
      <c r="E36"/>
      <c r="F36"/>
      <c r="G36"/>
    </row>
    <row r="37" spans="2:7" ht="15" x14ac:dyDescent="0.25">
      <c r="B37"/>
      <c r="C37"/>
      <c r="D37"/>
      <c r="E37"/>
      <c r="F37"/>
      <c r="G37"/>
    </row>
    <row r="38" spans="2:7" ht="15" x14ac:dyDescent="0.25">
      <c r="B38"/>
      <c r="C38"/>
      <c r="D38"/>
      <c r="E38"/>
      <c r="F38"/>
      <c r="G38"/>
    </row>
    <row r="39" spans="2:7" ht="15" x14ac:dyDescent="0.25">
      <c r="B39"/>
      <c r="C39"/>
      <c r="D39"/>
      <c r="E39"/>
      <c r="F39"/>
      <c r="G39"/>
    </row>
    <row r="40" spans="2:7" ht="15" x14ac:dyDescent="0.25">
      <c r="B40"/>
      <c r="C40"/>
      <c r="D40"/>
      <c r="E40"/>
      <c r="F40"/>
      <c r="G40"/>
    </row>
    <row r="41" spans="2:7" ht="15" x14ac:dyDescent="0.25">
      <c r="B41"/>
      <c r="C41"/>
      <c r="D41"/>
      <c r="E41"/>
      <c r="F41"/>
      <c r="G41"/>
    </row>
    <row r="42" spans="2:7" ht="15" x14ac:dyDescent="0.25">
      <c r="B42"/>
      <c r="C42"/>
      <c r="D42"/>
      <c r="E42"/>
      <c r="F42"/>
      <c r="G42"/>
    </row>
    <row r="43" spans="2:7" ht="15" x14ac:dyDescent="0.25">
      <c r="B43"/>
      <c r="C43"/>
      <c r="D43"/>
      <c r="E43"/>
      <c r="F43"/>
      <c r="G43"/>
    </row>
    <row r="44" spans="2:7" ht="15" x14ac:dyDescent="0.25">
      <c r="B44"/>
      <c r="C44"/>
      <c r="D44"/>
      <c r="E44"/>
      <c r="F44"/>
      <c r="G44"/>
    </row>
    <row r="45" spans="2:7" ht="15" x14ac:dyDescent="0.25">
      <c r="B45"/>
      <c r="C45"/>
      <c r="D45"/>
      <c r="E45"/>
      <c r="F45"/>
      <c r="G45"/>
    </row>
    <row r="46" spans="2:7" ht="15" x14ac:dyDescent="0.25">
      <c r="B46"/>
      <c r="C46"/>
      <c r="D46"/>
      <c r="E46"/>
      <c r="F46"/>
      <c r="G46"/>
    </row>
    <row r="47" spans="2:7" ht="15" x14ac:dyDescent="0.25">
      <c r="B47"/>
      <c r="C47"/>
      <c r="D47"/>
      <c r="E47"/>
      <c r="F47"/>
      <c r="G47"/>
    </row>
    <row r="48" spans="2:7" ht="15" x14ac:dyDescent="0.25">
      <c r="B48"/>
      <c r="C48"/>
      <c r="D48"/>
      <c r="E48"/>
      <c r="F48"/>
      <c r="G48"/>
    </row>
    <row r="49" spans="2:7" ht="15" x14ac:dyDescent="0.25">
      <c r="B49"/>
      <c r="C49"/>
      <c r="D49"/>
      <c r="E49"/>
      <c r="F49"/>
      <c r="G49"/>
    </row>
    <row r="50" spans="2:7" ht="15" x14ac:dyDescent="0.25">
      <c r="B50"/>
      <c r="C50"/>
      <c r="D50"/>
      <c r="E50"/>
      <c r="F50"/>
      <c r="G50"/>
    </row>
    <row r="51" spans="2:7" ht="15" x14ac:dyDescent="0.25">
      <c r="B51"/>
      <c r="C51"/>
      <c r="D51"/>
      <c r="E51"/>
      <c r="F51"/>
      <c r="G51"/>
    </row>
    <row r="52" spans="2:7" ht="15" x14ac:dyDescent="0.25">
      <c r="B52"/>
      <c r="C52"/>
      <c r="D52"/>
      <c r="E52"/>
      <c r="F52"/>
      <c r="G52"/>
    </row>
    <row r="53" spans="2:7" ht="15" x14ac:dyDescent="0.25">
      <c r="B53"/>
      <c r="C53"/>
      <c r="D53"/>
      <c r="E53"/>
      <c r="F53"/>
      <c r="G53"/>
    </row>
    <row r="54" spans="2:7" ht="15" x14ac:dyDescent="0.25">
      <c r="B54"/>
      <c r="C54"/>
      <c r="D54"/>
      <c r="E54"/>
      <c r="F54"/>
      <c r="G54"/>
    </row>
    <row r="55" spans="2:7" ht="15" x14ac:dyDescent="0.25">
      <c r="B55"/>
      <c r="C55"/>
      <c r="D55"/>
      <c r="E55"/>
      <c r="F55"/>
      <c r="G55"/>
    </row>
    <row r="56" spans="2:7" ht="15" x14ac:dyDescent="0.25">
      <c r="B56"/>
      <c r="C56"/>
      <c r="D56"/>
      <c r="E56"/>
      <c r="F56"/>
      <c r="G56"/>
    </row>
    <row r="57" spans="2:7" ht="15" x14ac:dyDescent="0.25">
      <c r="B57"/>
      <c r="C57"/>
      <c r="D57"/>
      <c r="E57"/>
      <c r="F57"/>
      <c r="G57"/>
    </row>
    <row r="58" spans="2:7" ht="15" x14ac:dyDescent="0.25">
      <c r="B58"/>
      <c r="C58"/>
      <c r="D58"/>
      <c r="E58"/>
      <c r="F58"/>
      <c r="G58"/>
    </row>
    <row r="59" spans="2:7" ht="15" x14ac:dyDescent="0.25">
      <c r="B59"/>
      <c r="C59"/>
      <c r="D59"/>
      <c r="E59"/>
      <c r="F59"/>
      <c r="G59"/>
    </row>
    <row r="60" spans="2:7" ht="15" x14ac:dyDescent="0.25">
      <c r="B60"/>
      <c r="C60"/>
      <c r="D60"/>
      <c r="E60"/>
      <c r="F60"/>
      <c r="G60"/>
    </row>
    <row r="61" spans="2:7" ht="15" x14ac:dyDescent="0.25">
      <c r="B61"/>
      <c r="C61"/>
      <c r="D61"/>
      <c r="E61"/>
      <c r="F61"/>
      <c r="G61"/>
    </row>
    <row r="62" spans="2:7" ht="15" x14ac:dyDescent="0.25">
      <c r="B62"/>
      <c r="C62"/>
      <c r="D62"/>
      <c r="E62"/>
      <c r="F62"/>
      <c r="G62"/>
    </row>
    <row r="63" spans="2:7" ht="15" x14ac:dyDescent="0.25">
      <c r="B63"/>
      <c r="C63"/>
      <c r="D63"/>
      <c r="E63"/>
      <c r="F63"/>
      <c r="G63"/>
    </row>
    <row r="64" spans="2:7" ht="15" x14ac:dyDescent="0.25">
      <c r="B64"/>
      <c r="C64"/>
      <c r="D64"/>
      <c r="E64"/>
      <c r="F64"/>
      <c r="G64"/>
    </row>
    <row r="65" spans="2:7" ht="15" x14ac:dyDescent="0.25">
      <c r="B65"/>
      <c r="C65"/>
      <c r="D65"/>
      <c r="E65"/>
      <c r="F65"/>
      <c r="G65"/>
    </row>
    <row r="66" spans="2:7" ht="15" x14ac:dyDescent="0.25">
      <c r="B66"/>
      <c r="C66"/>
      <c r="D66"/>
      <c r="E66"/>
      <c r="F66"/>
      <c r="G66"/>
    </row>
    <row r="67" spans="2:7" ht="15" x14ac:dyDescent="0.25">
      <c r="B67"/>
      <c r="C67"/>
      <c r="D67"/>
      <c r="E67"/>
      <c r="F67"/>
      <c r="G67"/>
    </row>
    <row r="68" spans="2:7" ht="15" x14ac:dyDescent="0.25">
      <c r="B68"/>
      <c r="C68"/>
      <c r="D68"/>
      <c r="E68"/>
      <c r="F68"/>
      <c r="G68"/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8"/>
  <sheetViews>
    <sheetView showGridLines="0" zoomScale="90" zoomScaleNormal="90" workbookViewId="0">
      <pane xSplit="1" ySplit="5" topLeftCell="B6" activePane="bottomRight" state="frozen"/>
      <selection activeCell="A59" sqref="A59"/>
      <selection pane="topRight" activeCell="A59" sqref="A59"/>
      <selection pane="bottomLeft" activeCell="A59" sqref="A59"/>
      <selection pane="bottomRight"/>
    </sheetView>
  </sheetViews>
  <sheetFormatPr defaultColWidth="0" defaultRowHeight="12" x14ac:dyDescent="0.2"/>
  <cols>
    <col min="1" max="1" width="156.5703125" style="8" customWidth="1"/>
    <col min="2" max="2" width="13" style="8" customWidth="1"/>
    <col min="3" max="3" width="7.42578125" style="8" bestFit="1" customWidth="1"/>
    <col min="4" max="4" width="13.7109375" style="8" bestFit="1" customWidth="1"/>
    <col min="5" max="5" width="9.42578125" style="8" bestFit="1" customWidth="1"/>
    <col min="6" max="6" width="7.85546875" style="8" bestFit="1" customWidth="1"/>
    <col min="7" max="7" width="12.28515625" style="8" bestFit="1" customWidth="1"/>
    <col min="8" max="8" width="9.140625" style="8" hidden="1" customWidth="1"/>
    <col min="9" max="9" width="11.7109375" style="8" hidden="1" customWidth="1"/>
    <col min="10" max="16384" width="9.140625" style="8" hidden="1"/>
  </cols>
  <sheetData>
    <row r="4" spans="2:8" ht="12" customHeight="1" x14ac:dyDescent="0.2">
      <c r="C4" s="15">
        <f>SUBTOTAL(9,C6:C1048576)</f>
        <v>51027</v>
      </c>
      <c r="D4" s="15">
        <f t="shared" ref="D4:G4" si="0">SUBTOTAL(9,D6:D1048576)</f>
        <v>3144</v>
      </c>
      <c r="E4" s="15">
        <f t="shared" si="0"/>
        <v>3883</v>
      </c>
      <c r="F4" s="15">
        <f t="shared" si="0"/>
        <v>0</v>
      </c>
      <c r="G4" s="15">
        <f t="shared" si="0"/>
        <v>44000</v>
      </c>
    </row>
    <row r="5" spans="2:8" x14ac:dyDescent="0.2">
      <c r="B5" s="12" t="s">
        <v>22</v>
      </c>
      <c r="C5" s="8" t="s">
        <v>26</v>
      </c>
      <c r="D5" s="8" t="s">
        <v>36</v>
      </c>
      <c r="E5" s="8" t="s">
        <v>25</v>
      </c>
      <c r="F5" s="8" t="s">
        <v>37</v>
      </c>
      <c r="G5" s="8" t="s">
        <v>38</v>
      </c>
      <c r="H5" s="9"/>
    </row>
    <row r="6" spans="2:8" x14ac:dyDescent="0.2">
      <c r="B6" s="13" t="s">
        <v>74</v>
      </c>
      <c r="C6" s="10">
        <v>53</v>
      </c>
      <c r="D6" s="10">
        <v>2</v>
      </c>
      <c r="E6" s="10">
        <v>1</v>
      </c>
      <c r="F6" s="10">
        <v>0</v>
      </c>
      <c r="G6" s="10">
        <v>50</v>
      </c>
      <c r="H6" s="11"/>
    </row>
    <row r="7" spans="2:8" x14ac:dyDescent="0.2">
      <c r="B7" s="13" t="s">
        <v>75</v>
      </c>
      <c r="C7" s="10">
        <v>24</v>
      </c>
      <c r="D7" s="10">
        <v>1</v>
      </c>
      <c r="E7" s="10">
        <v>1</v>
      </c>
      <c r="F7" s="10">
        <v>0</v>
      </c>
      <c r="G7" s="10">
        <v>22</v>
      </c>
    </row>
    <row r="8" spans="2:8" x14ac:dyDescent="0.2">
      <c r="B8" s="13" t="s">
        <v>76</v>
      </c>
      <c r="C8" s="10">
        <v>17</v>
      </c>
      <c r="D8" s="10">
        <v>2</v>
      </c>
      <c r="E8" s="10">
        <v>2</v>
      </c>
      <c r="F8" s="10">
        <v>0</v>
      </c>
      <c r="G8" s="10">
        <v>13</v>
      </c>
    </row>
    <row r="9" spans="2:8" x14ac:dyDescent="0.2">
      <c r="B9" s="13" t="s">
        <v>77</v>
      </c>
      <c r="C9" s="10">
        <v>21</v>
      </c>
      <c r="D9" s="10">
        <v>2</v>
      </c>
      <c r="E9" s="10">
        <v>2</v>
      </c>
      <c r="F9" s="10">
        <v>0</v>
      </c>
      <c r="G9" s="10">
        <v>17</v>
      </c>
    </row>
    <row r="10" spans="2:8" x14ac:dyDescent="0.2">
      <c r="B10" s="13" t="s">
        <v>78</v>
      </c>
      <c r="C10" s="10">
        <v>3</v>
      </c>
      <c r="D10" s="10">
        <v>0</v>
      </c>
      <c r="E10" s="10">
        <v>0</v>
      </c>
      <c r="F10" s="10">
        <v>0</v>
      </c>
      <c r="G10" s="10">
        <v>3</v>
      </c>
    </row>
    <row r="11" spans="2:8" x14ac:dyDescent="0.2">
      <c r="B11" s="13" t="s">
        <v>79</v>
      </c>
      <c r="C11" s="10">
        <v>7</v>
      </c>
      <c r="D11" s="10">
        <v>0</v>
      </c>
      <c r="E11" s="10">
        <v>0</v>
      </c>
      <c r="F11" s="10">
        <v>0</v>
      </c>
      <c r="G11" s="10">
        <v>7</v>
      </c>
    </row>
    <row r="12" spans="2:8" x14ac:dyDescent="0.2">
      <c r="B12" s="13" t="s">
        <v>80</v>
      </c>
      <c r="C12" s="10">
        <v>16</v>
      </c>
      <c r="D12" s="10">
        <v>0</v>
      </c>
      <c r="E12" s="10">
        <v>1</v>
      </c>
      <c r="F12" s="10">
        <v>0</v>
      </c>
      <c r="G12" s="10">
        <v>15</v>
      </c>
    </row>
    <row r="13" spans="2:8" x14ac:dyDescent="0.2">
      <c r="B13" s="13" t="s">
        <v>57</v>
      </c>
      <c r="C13" s="10">
        <v>832</v>
      </c>
      <c r="D13" s="10">
        <v>56</v>
      </c>
      <c r="E13" s="10">
        <v>63</v>
      </c>
      <c r="F13" s="10">
        <v>0</v>
      </c>
      <c r="G13" s="10">
        <v>713</v>
      </c>
    </row>
    <row r="14" spans="2:8" x14ac:dyDescent="0.2">
      <c r="B14" s="13" t="s">
        <v>58</v>
      </c>
      <c r="C14" s="10">
        <v>2155</v>
      </c>
      <c r="D14" s="10">
        <v>130</v>
      </c>
      <c r="E14" s="10">
        <v>162</v>
      </c>
      <c r="F14" s="10">
        <v>0</v>
      </c>
      <c r="G14" s="10">
        <v>1863</v>
      </c>
    </row>
    <row r="15" spans="2:8" x14ac:dyDescent="0.2">
      <c r="B15" s="13" t="s">
        <v>59</v>
      </c>
      <c r="C15" s="10">
        <v>3736</v>
      </c>
      <c r="D15" s="10">
        <v>218</v>
      </c>
      <c r="E15" s="10">
        <v>260</v>
      </c>
      <c r="F15" s="10">
        <v>0</v>
      </c>
      <c r="G15" s="10">
        <v>3258</v>
      </c>
    </row>
    <row r="16" spans="2:8" x14ac:dyDescent="0.2">
      <c r="B16" s="13" t="s">
        <v>60</v>
      </c>
      <c r="C16" s="10">
        <v>4425</v>
      </c>
      <c r="D16" s="10">
        <v>278</v>
      </c>
      <c r="E16" s="10">
        <v>347</v>
      </c>
      <c r="F16" s="10">
        <v>0</v>
      </c>
      <c r="G16" s="10">
        <v>3800</v>
      </c>
    </row>
    <row r="17" spans="2:7" x14ac:dyDescent="0.2">
      <c r="B17" s="13" t="s">
        <v>61</v>
      </c>
      <c r="C17" s="10">
        <v>4712</v>
      </c>
      <c r="D17" s="10">
        <v>280</v>
      </c>
      <c r="E17" s="10">
        <v>372</v>
      </c>
      <c r="F17" s="10">
        <v>0</v>
      </c>
      <c r="G17" s="10">
        <v>4060</v>
      </c>
    </row>
    <row r="18" spans="2:7" x14ac:dyDescent="0.2">
      <c r="B18" s="13" t="s">
        <v>62</v>
      </c>
      <c r="C18" s="10">
        <v>4419</v>
      </c>
      <c r="D18" s="10">
        <v>272</v>
      </c>
      <c r="E18" s="10">
        <v>366</v>
      </c>
      <c r="F18" s="10">
        <v>0</v>
      </c>
      <c r="G18" s="10">
        <v>3781</v>
      </c>
    </row>
    <row r="19" spans="2:7" x14ac:dyDescent="0.2">
      <c r="B19" s="13" t="s">
        <v>63</v>
      </c>
      <c r="C19" s="10">
        <v>4160</v>
      </c>
      <c r="D19" s="10">
        <v>223</v>
      </c>
      <c r="E19" s="10">
        <v>326</v>
      </c>
      <c r="F19" s="10">
        <v>0</v>
      </c>
      <c r="G19" s="10">
        <v>3611</v>
      </c>
    </row>
    <row r="20" spans="2:7" x14ac:dyDescent="0.2">
      <c r="B20" s="13" t="s">
        <v>64</v>
      </c>
      <c r="C20" s="10">
        <v>4112</v>
      </c>
      <c r="D20" s="10">
        <v>268</v>
      </c>
      <c r="E20" s="10">
        <v>314</v>
      </c>
      <c r="F20" s="10">
        <v>0</v>
      </c>
      <c r="G20" s="10">
        <v>3530</v>
      </c>
    </row>
    <row r="21" spans="2:7" x14ac:dyDescent="0.2">
      <c r="B21" s="13" t="s">
        <v>65</v>
      </c>
      <c r="C21" s="10">
        <v>3973</v>
      </c>
      <c r="D21" s="10">
        <v>258</v>
      </c>
      <c r="E21" s="10">
        <v>282</v>
      </c>
      <c r="F21" s="10">
        <v>0</v>
      </c>
      <c r="G21" s="10">
        <v>3433</v>
      </c>
    </row>
    <row r="22" spans="2:7" x14ac:dyDescent="0.2">
      <c r="B22" s="13" t="s">
        <v>66</v>
      </c>
      <c r="C22" s="10">
        <v>3950</v>
      </c>
      <c r="D22" s="10">
        <v>232</v>
      </c>
      <c r="E22" s="10">
        <v>299</v>
      </c>
      <c r="F22" s="10">
        <v>0</v>
      </c>
      <c r="G22" s="10">
        <v>3419</v>
      </c>
    </row>
    <row r="23" spans="2:7" x14ac:dyDescent="0.2">
      <c r="B23" s="13" t="s">
        <v>67</v>
      </c>
      <c r="C23" s="10">
        <v>3769</v>
      </c>
      <c r="D23" s="10">
        <v>240</v>
      </c>
      <c r="E23" s="10">
        <v>272</v>
      </c>
      <c r="F23" s="10">
        <v>0</v>
      </c>
      <c r="G23" s="10">
        <v>3257</v>
      </c>
    </row>
    <row r="24" spans="2:7" x14ac:dyDescent="0.2">
      <c r="B24" s="13" t="s">
        <v>68</v>
      </c>
      <c r="C24" s="10">
        <v>3309</v>
      </c>
      <c r="D24" s="10">
        <v>228</v>
      </c>
      <c r="E24" s="10">
        <v>267</v>
      </c>
      <c r="F24" s="10">
        <v>0</v>
      </c>
      <c r="G24" s="10">
        <v>2814</v>
      </c>
    </row>
    <row r="25" spans="2:7" x14ac:dyDescent="0.2">
      <c r="B25" s="13" t="s">
        <v>69</v>
      </c>
      <c r="C25" s="10">
        <v>2807</v>
      </c>
      <c r="D25" s="10">
        <v>146</v>
      </c>
      <c r="E25" s="10">
        <v>209</v>
      </c>
      <c r="F25" s="10">
        <v>0</v>
      </c>
      <c r="G25" s="10">
        <v>2452</v>
      </c>
    </row>
    <row r="26" spans="2:7" x14ac:dyDescent="0.2">
      <c r="B26" s="13" t="s">
        <v>70</v>
      </c>
      <c r="C26" s="10">
        <v>2391</v>
      </c>
      <c r="D26" s="10">
        <v>164</v>
      </c>
      <c r="E26" s="10">
        <v>179</v>
      </c>
      <c r="F26" s="10">
        <v>0</v>
      </c>
      <c r="G26" s="10">
        <v>2048</v>
      </c>
    </row>
    <row r="27" spans="2:7" x14ac:dyDescent="0.2">
      <c r="B27" s="13" t="s">
        <v>71</v>
      </c>
      <c r="C27" s="10">
        <v>1915</v>
      </c>
      <c r="D27" s="10">
        <v>125</v>
      </c>
      <c r="E27" s="10">
        <v>150</v>
      </c>
      <c r="F27" s="10">
        <v>0</v>
      </c>
      <c r="G27" s="10">
        <v>1640</v>
      </c>
    </row>
    <row r="28" spans="2:7" x14ac:dyDescent="0.2">
      <c r="B28" s="13" t="s">
        <v>72</v>
      </c>
      <c r="C28" s="10">
        <v>137</v>
      </c>
      <c r="D28" s="10">
        <v>14</v>
      </c>
      <c r="E28" s="10">
        <v>6</v>
      </c>
      <c r="F28" s="10">
        <v>0</v>
      </c>
      <c r="G28" s="10">
        <v>117</v>
      </c>
    </row>
    <row r="29" spans="2:7" x14ac:dyDescent="0.2">
      <c r="B29" s="13" t="s">
        <v>73</v>
      </c>
      <c r="C29" s="10">
        <v>84</v>
      </c>
      <c r="D29" s="10">
        <v>5</v>
      </c>
      <c r="E29" s="10">
        <v>2</v>
      </c>
      <c r="F29" s="10">
        <v>0</v>
      </c>
      <c r="G29" s="10">
        <v>77</v>
      </c>
    </row>
    <row r="30" spans="2:7" ht="15" x14ac:dyDescent="0.25">
      <c r="B30"/>
      <c r="C30"/>
      <c r="D30"/>
      <c r="E30"/>
      <c r="F30"/>
      <c r="G30"/>
    </row>
    <row r="31" spans="2:7" ht="15" x14ac:dyDescent="0.25">
      <c r="B31"/>
      <c r="C31"/>
      <c r="D31"/>
      <c r="E31"/>
      <c r="F31"/>
      <c r="G31"/>
    </row>
    <row r="32" spans="2:7" ht="15" x14ac:dyDescent="0.25">
      <c r="B32"/>
      <c r="C32"/>
      <c r="D32"/>
      <c r="E32"/>
      <c r="F32"/>
      <c r="G32"/>
    </row>
    <row r="33" spans="2:7" ht="15" x14ac:dyDescent="0.25">
      <c r="B33"/>
      <c r="C33"/>
      <c r="D33"/>
      <c r="E33"/>
      <c r="F33"/>
      <c r="G33"/>
    </row>
    <row r="34" spans="2:7" ht="15" x14ac:dyDescent="0.25">
      <c r="B34"/>
      <c r="C34"/>
      <c r="D34"/>
      <c r="E34"/>
      <c r="F34"/>
      <c r="G34"/>
    </row>
    <row r="35" spans="2:7" ht="15" x14ac:dyDescent="0.25">
      <c r="B35"/>
      <c r="C35"/>
      <c r="D35"/>
      <c r="E35"/>
      <c r="F35"/>
      <c r="G35"/>
    </row>
    <row r="36" spans="2:7" ht="15" x14ac:dyDescent="0.25">
      <c r="B36"/>
      <c r="C36"/>
      <c r="D36"/>
      <c r="E36"/>
      <c r="F36"/>
      <c r="G36"/>
    </row>
    <row r="37" spans="2:7" ht="15" x14ac:dyDescent="0.25">
      <c r="B37"/>
      <c r="C37"/>
      <c r="D37"/>
      <c r="E37"/>
      <c r="F37"/>
      <c r="G37"/>
    </row>
    <row r="38" spans="2:7" ht="15" x14ac:dyDescent="0.25">
      <c r="B38"/>
      <c r="C38"/>
      <c r="D38"/>
      <c r="E38"/>
      <c r="F38"/>
      <c r="G38"/>
    </row>
    <row r="39" spans="2:7" ht="15" x14ac:dyDescent="0.25">
      <c r="B39"/>
      <c r="C39"/>
      <c r="D39"/>
      <c r="E39"/>
      <c r="F39"/>
      <c r="G39"/>
    </row>
    <row r="40" spans="2:7" ht="15" x14ac:dyDescent="0.25">
      <c r="B40"/>
      <c r="C40"/>
      <c r="D40"/>
      <c r="E40"/>
      <c r="F40"/>
      <c r="G40"/>
    </row>
    <row r="41" spans="2:7" ht="15" x14ac:dyDescent="0.25">
      <c r="B41"/>
      <c r="C41"/>
      <c r="D41"/>
      <c r="E41"/>
      <c r="F41"/>
      <c r="G41"/>
    </row>
    <row r="42" spans="2:7" ht="15" x14ac:dyDescent="0.25">
      <c r="B42"/>
      <c r="C42"/>
      <c r="D42"/>
      <c r="E42"/>
      <c r="F42"/>
      <c r="G42"/>
    </row>
    <row r="43" spans="2:7" ht="15" x14ac:dyDescent="0.25">
      <c r="B43"/>
      <c r="C43"/>
      <c r="D43"/>
      <c r="E43"/>
      <c r="F43"/>
      <c r="G43"/>
    </row>
    <row r="44" spans="2:7" ht="15" x14ac:dyDescent="0.25">
      <c r="B44"/>
      <c r="C44"/>
      <c r="D44"/>
      <c r="E44"/>
      <c r="F44"/>
      <c r="G44"/>
    </row>
    <row r="45" spans="2:7" ht="15" x14ac:dyDescent="0.25">
      <c r="B45"/>
      <c r="C45"/>
      <c r="D45"/>
      <c r="E45"/>
      <c r="F45"/>
      <c r="G45"/>
    </row>
    <row r="46" spans="2:7" ht="15" x14ac:dyDescent="0.25">
      <c r="B46"/>
      <c r="C46"/>
      <c r="D46"/>
      <c r="E46"/>
      <c r="F46"/>
      <c r="G46"/>
    </row>
    <row r="47" spans="2:7" ht="15" x14ac:dyDescent="0.25">
      <c r="B47"/>
      <c r="C47"/>
      <c r="D47"/>
      <c r="E47"/>
      <c r="F47"/>
      <c r="G47"/>
    </row>
    <row r="48" spans="2:7" ht="15" x14ac:dyDescent="0.25">
      <c r="B48"/>
      <c r="C48"/>
      <c r="D48"/>
      <c r="E48"/>
      <c r="F48"/>
      <c r="G48"/>
    </row>
    <row r="49" spans="2:7" ht="15" x14ac:dyDescent="0.25">
      <c r="B49"/>
      <c r="C49"/>
      <c r="D49"/>
      <c r="E49"/>
      <c r="F49"/>
      <c r="G49"/>
    </row>
    <row r="50" spans="2:7" ht="15" x14ac:dyDescent="0.25">
      <c r="B50"/>
      <c r="C50"/>
      <c r="D50"/>
      <c r="E50"/>
      <c r="F50"/>
      <c r="G50"/>
    </row>
    <row r="51" spans="2:7" ht="15" x14ac:dyDescent="0.25">
      <c r="B51"/>
      <c r="C51"/>
      <c r="D51"/>
      <c r="E51"/>
      <c r="F51"/>
      <c r="G51"/>
    </row>
    <row r="52" spans="2:7" ht="15" x14ac:dyDescent="0.25">
      <c r="B52"/>
      <c r="C52"/>
      <c r="D52"/>
      <c r="E52"/>
      <c r="F52"/>
      <c r="G52"/>
    </row>
    <row r="53" spans="2:7" ht="15" x14ac:dyDescent="0.25">
      <c r="B53"/>
      <c r="C53"/>
      <c r="D53"/>
      <c r="E53"/>
      <c r="F53"/>
      <c r="G53"/>
    </row>
    <row r="54" spans="2:7" ht="15" x14ac:dyDescent="0.25">
      <c r="B54"/>
      <c r="C54"/>
      <c r="D54"/>
      <c r="E54"/>
      <c r="F54"/>
      <c r="G54"/>
    </row>
    <row r="55" spans="2:7" ht="15" x14ac:dyDescent="0.25">
      <c r="B55"/>
      <c r="C55"/>
      <c r="D55"/>
      <c r="E55"/>
      <c r="F55"/>
      <c r="G55"/>
    </row>
    <row r="56" spans="2:7" ht="15" x14ac:dyDescent="0.25">
      <c r="B56"/>
      <c r="C56"/>
      <c r="D56"/>
      <c r="E56"/>
      <c r="F56"/>
      <c r="G56"/>
    </row>
    <row r="57" spans="2:7" ht="15" x14ac:dyDescent="0.25">
      <c r="B57"/>
      <c r="C57"/>
      <c r="D57"/>
      <c r="E57"/>
      <c r="F57"/>
      <c r="G57"/>
    </row>
    <row r="58" spans="2:7" ht="15" x14ac:dyDescent="0.25">
      <c r="B58"/>
      <c r="C58"/>
      <c r="D58"/>
      <c r="E58"/>
      <c r="F58"/>
      <c r="G58"/>
    </row>
    <row r="59" spans="2:7" ht="15" x14ac:dyDescent="0.25">
      <c r="B59"/>
      <c r="C59"/>
      <c r="D59"/>
      <c r="E59"/>
      <c r="F59"/>
      <c r="G59"/>
    </row>
    <row r="60" spans="2:7" ht="15" x14ac:dyDescent="0.25">
      <c r="B60"/>
      <c r="C60"/>
      <c r="D60"/>
      <c r="E60"/>
      <c r="F60"/>
      <c r="G60"/>
    </row>
    <row r="61" spans="2:7" ht="15" x14ac:dyDescent="0.25">
      <c r="B61"/>
      <c r="C61"/>
      <c r="D61"/>
      <c r="E61"/>
      <c r="F61"/>
      <c r="G61"/>
    </row>
    <row r="62" spans="2:7" ht="15" x14ac:dyDescent="0.25">
      <c r="B62"/>
      <c r="C62"/>
      <c r="D62"/>
      <c r="E62"/>
      <c r="F62"/>
      <c r="G62"/>
    </row>
    <row r="63" spans="2:7" ht="15" x14ac:dyDescent="0.25">
      <c r="B63"/>
      <c r="C63"/>
      <c r="D63"/>
      <c r="E63"/>
      <c r="F63"/>
      <c r="G63"/>
    </row>
    <row r="64" spans="2:7" ht="15" x14ac:dyDescent="0.25">
      <c r="B64"/>
      <c r="C64"/>
      <c r="D64"/>
      <c r="E64"/>
      <c r="F64"/>
      <c r="G64"/>
    </row>
    <row r="65" spans="2:7" ht="15" x14ac:dyDescent="0.25">
      <c r="B65"/>
      <c r="C65"/>
      <c r="D65"/>
      <c r="E65"/>
      <c r="F65"/>
      <c r="G65"/>
    </row>
    <row r="66" spans="2:7" ht="15" x14ac:dyDescent="0.25">
      <c r="B66"/>
      <c r="C66"/>
      <c r="D66"/>
      <c r="E66"/>
      <c r="F66"/>
      <c r="G66"/>
    </row>
    <row r="67" spans="2:7" ht="15" x14ac:dyDescent="0.25">
      <c r="B67"/>
      <c r="C67"/>
      <c r="D67"/>
      <c r="E67"/>
      <c r="F67"/>
      <c r="G67"/>
    </row>
    <row r="68" spans="2:7" ht="15" x14ac:dyDescent="0.25">
      <c r="B68"/>
      <c r="C68"/>
      <c r="D68"/>
      <c r="E68"/>
      <c r="F68"/>
      <c r="G68"/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showGridLines="0" zoomScale="90" zoomScaleNormal="90" workbookViewId="0">
      <pane xSplit="1" ySplit="5" topLeftCell="B6" activePane="bottomRight" state="frozen"/>
      <selection activeCell="A59" sqref="A59"/>
      <selection pane="topRight" activeCell="A59" sqref="A59"/>
      <selection pane="bottomLeft" activeCell="A59" sqref="A59"/>
      <selection pane="bottomRight" activeCell="A38" sqref="A38"/>
    </sheetView>
  </sheetViews>
  <sheetFormatPr defaultColWidth="0" defaultRowHeight="12" x14ac:dyDescent="0.2"/>
  <cols>
    <col min="1" max="1" width="156.5703125" style="8" customWidth="1"/>
    <col min="2" max="2" width="13" style="8" customWidth="1"/>
    <col min="3" max="3" width="9.42578125" style="8" bestFit="1" customWidth="1"/>
    <col min="4" max="4" width="12.85546875" style="8" customWidth="1"/>
    <col min="5" max="5" width="14.5703125" style="8" customWidth="1"/>
    <col min="6" max="6" width="10" style="8" bestFit="1" customWidth="1"/>
    <col min="7" max="7" width="7.7109375" style="8" bestFit="1" customWidth="1"/>
    <col min="8" max="8" width="14.5703125" style="8" bestFit="1" customWidth="1"/>
    <col min="9" max="9" width="16.42578125" style="8" bestFit="1" customWidth="1"/>
    <col min="10" max="16384" width="9.140625" style="8" hidden="1"/>
  </cols>
  <sheetData>
    <row r="1" spans="1:9" x14ac:dyDescent="0.2">
      <c r="A1" s="8" t="s">
        <v>81</v>
      </c>
    </row>
    <row r="4" spans="1:9" ht="12" customHeight="1" x14ac:dyDescent="0.2">
      <c r="C4" s="15">
        <f>SUBTOTAL(9,C6:C1048576)</f>
        <v>502</v>
      </c>
      <c r="D4" s="15">
        <f t="shared" ref="D4:I4" si="0">SUBTOTAL(9,D6:D1048576)</f>
        <v>12686</v>
      </c>
      <c r="E4" s="15">
        <f t="shared" si="0"/>
        <v>7380</v>
      </c>
      <c r="F4" s="15">
        <f t="shared" si="0"/>
        <v>5092</v>
      </c>
      <c r="G4" s="15">
        <f t="shared" si="0"/>
        <v>3787</v>
      </c>
      <c r="H4" s="15">
        <f t="shared" si="0"/>
        <v>10608</v>
      </c>
      <c r="I4" s="15">
        <f t="shared" si="0"/>
        <v>3945</v>
      </c>
    </row>
    <row r="5" spans="1:9" x14ac:dyDescent="0.2">
      <c r="B5" s="12" t="s">
        <v>22</v>
      </c>
      <c r="C5" s="8" t="s">
        <v>25</v>
      </c>
      <c r="D5" s="8" t="s">
        <v>29</v>
      </c>
      <c r="E5" s="8" t="s">
        <v>30</v>
      </c>
      <c r="F5" s="8" t="s">
        <v>31</v>
      </c>
      <c r="G5" s="8" t="s">
        <v>45</v>
      </c>
      <c r="H5" s="8" t="s">
        <v>32</v>
      </c>
      <c r="I5" s="8" t="s">
        <v>28</v>
      </c>
    </row>
    <row r="6" spans="1:9" x14ac:dyDescent="0.2">
      <c r="B6" s="13" t="s">
        <v>57</v>
      </c>
      <c r="C6" s="10">
        <v>6</v>
      </c>
      <c r="D6" s="10">
        <v>221</v>
      </c>
      <c r="E6" s="10">
        <v>126</v>
      </c>
      <c r="F6" s="10">
        <v>103</v>
      </c>
      <c r="G6" s="10">
        <v>58</v>
      </c>
      <c r="H6" s="10">
        <v>160</v>
      </c>
      <c r="I6" s="10">
        <v>39</v>
      </c>
    </row>
    <row r="7" spans="1:9" x14ac:dyDescent="0.2">
      <c r="B7" s="13" t="s">
        <v>58</v>
      </c>
      <c r="C7" s="10">
        <v>12</v>
      </c>
      <c r="D7" s="10">
        <v>601</v>
      </c>
      <c r="E7" s="10">
        <v>314</v>
      </c>
      <c r="F7" s="10">
        <v>217</v>
      </c>
      <c r="G7" s="10">
        <v>152</v>
      </c>
      <c r="H7" s="10">
        <v>415</v>
      </c>
      <c r="I7" s="10">
        <v>152</v>
      </c>
    </row>
    <row r="8" spans="1:9" x14ac:dyDescent="0.2">
      <c r="B8" s="13" t="s">
        <v>59</v>
      </c>
      <c r="C8" s="10">
        <v>36</v>
      </c>
      <c r="D8" s="10">
        <v>950</v>
      </c>
      <c r="E8" s="10">
        <v>584</v>
      </c>
      <c r="F8" s="10">
        <v>356</v>
      </c>
      <c r="G8" s="10">
        <v>280</v>
      </c>
      <c r="H8" s="10">
        <v>806</v>
      </c>
      <c r="I8" s="10">
        <v>246</v>
      </c>
    </row>
    <row r="9" spans="1:9" x14ac:dyDescent="0.2">
      <c r="B9" s="13" t="s">
        <v>60</v>
      </c>
      <c r="C9" s="10">
        <v>48</v>
      </c>
      <c r="D9" s="10">
        <v>1120</v>
      </c>
      <c r="E9" s="10">
        <v>688</v>
      </c>
      <c r="F9" s="10">
        <v>434</v>
      </c>
      <c r="G9" s="10">
        <v>308</v>
      </c>
      <c r="H9" s="10">
        <v>870</v>
      </c>
      <c r="I9" s="10">
        <v>332</v>
      </c>
    </row>
    <row r="10" spans="1:9" x14ac:dyDescent="0.2">
      <c r="B10" s="13" t="s">
        <v>61</v>
      </c>
      <c r="C10" s="10">
        <v>44</v>
      </c>
      <c r="D10" s="10">
        <v>1184</v>
      </c>
      <c r="E10" s="10">
        <v>703</v>
      </c>
      <c r="F10" s="10">
        <v>399</v>
      </c>
      <c r="G10" s="10">
        <v>390</v>
      </c>
      <c r="H10" s="10">
        <v>988</v>
      </c>
      <c r="I10" s="10">
        <v>352</v>
      </c>
    </row>
    <row r="11" spans="1:9" x14ac:dyDescent="0.2">
      <c r="B11" s="13" t="s">
        <v>62</v>
      </c>
      <c r="C11" s="10">
        <v>53</v>
      </c>
      <c r="D11" s="10">
        <v>1138</v>
      </c>
      <c r="E11" s="10">
        <v>647</v>
      </c>
      <c r="F11" s="10">
        <v>377</v>
      </c>
      <c r="G11" s="10">
        <v>325</v>
      </c>
      <c r="H11" s="10">
        <v>865</v>
      </c>
      <c r="I11" s="10">
        <v>376</v>
      </c>
    </row>
    <row r="12" spans="1:9" x14ac:dyDescent="0.2">
      <c r="B12" s="13" t="s">
        <v>63</v>
      </c>
      <c r="C12" s="10">
        <v>47</v>
      </c>
      <c r="D12" s="10">
        <v>1038</v>
      </c>
      <c r="E12" s="10">
        <v>587</v>
      </c>
      <c r="F12" s="10">
        <v>402</v>
      </c>
      <c r="G12" s="10">
        <v>313</v>
      </c>
      <c r="H12" s="10">
        <v>907</v>
      </c>
      <c r="I12" s="10">
        <v>317</v>
      </c>
    </row>
    <row r="13" spans="1:9" x14ac:dyDescent="0.2">
      <c r="B13" s="13" t="s">
        <v>64</v>
      </c>
      <c r="C13" s="10">
        <v>46</v>
      </c>
      <c r="D13" s="10">
        <v>1062</v>
      </c>
      <c r="E13" s="10">
        <v>593</v>
      </c>
      <c r="F13" s="10">
        <v>350</v>
      </c>
      <c r="G13" s="10">
        <v>276</v>
      </c>
      <c r="H13" s="10">
        <v>871</v>
      </c>
      <c r="I13" s="10">
        <v>332</v>
      </c>
    </row>
    <row r="14" spans="1:9" x14ac:dyDescent="0.2">
      <c r="B14" s="13" t="s">
        <v>65</v>
      </c>
      <c r="C14" s="10">
        <v>36</v>
      </c>
      <c r="D14" s="10">
        <v>998</v>
      </c>
      <c r="E14" s="10">
        <v>576</v>
      </c>
      <c r="F14" s="10">
        <v>357</v>
      </c>
      <c r="G14" s="10">
        <v>314</v>
      </c>
      <c r="H14" s="10">
        <v>814</v>
      </c>
      <c r="I14" s="10">
        <v>338</v>
      </c>
    </row>
    <row r="15" spans="1:9" x14ac:dyDescent="0.2">
      <c r="B15" s="13" t="s">
        <v>66</v>
      </c>
      <c r="C15" s="10">
        <v>35</v>
      </c>
      <c r="D15" s="10">
        <v>924</v>
      </c>
      <c r="E15" s="10">
        <v>589</v>
      </c>
      <c r="F15" s="10">
        <v>404</v>
      </c>
      <c r="G15" s="10">
        <v>309</v>
      </c>
      <c r="H15" s="10">
        <v>831</v>
      </c>
      <c r="I15" s="10">
        <v>327</v>
      </c>
    </row>
    <row r="16" spans="1:9" x14ac:dyDescent="0.2">
      <c r="B16" s="13" t="s">
        <v>67</v>
      </c>
      <c r="C16" s="10">
        <v>35</v>
      </c>
      <c r="D16" s="10">
        <v>906</v>
      </c>
      <c r="E16" s="10">
        <v>561</v>
      </c>
      <c r="F16" s="10">
        <v>428</v>
      </c>
      <c r="G16" s="10">
        <v>275</v>
      </c>
      <c r="H16" s="10">
        <v>759</v>
      </c>
      <c r="I16" s="10">
        <v>293</v>
      </c>
    </row>
    <row r="17" spans="2:9" x14ac:dyDescent="0.2">
      <c r="B17" s="13" t="s">
        <v>68</v>
      </c>
      <c r="C17" s="10">
        <v>40</v>
      </c>
      <c r="D17" s="10">
        <v>797</v>
      </c>
      <c r="E17" s="10">
        <v>432</v>
      </c>
      <c r="F17" s="10">
        <v>350</v>
      </c>
      <c r="G17" s="10">
        <v>265</v>
      </c>
      <c r="H17" s="10">
        <v>685</v>
      </c>
      <c r="I17" s="10">
        <v>245</v>
      </c>
    </row>
    <row r="18" spans="2:9" x14ac:dyDescent="0.2">
      <c r="B18" s="13" t="s">
        <v>69</v>
      </c>
      <c r="C18" s="10">
        <v>26</v>
      </c>
      <c r="D18" s="10">
        <v>652</v>
      </c>
      <c r="E18" s="10">
        <v>382</v>
      </c>
      <c r="F18" s="10">
        <v>413</v>
      </c>
      <c r="G18" s="10">
        <v>184</v>
      </c>
      <c r="H18" s="10">
        <v>573</v>
      </c>
      <c r="I18" s="10">
        <v>222</v>
      </c>
    </row>
    <row r="19" spans="2:9" x14ac:dyDescent="0.2">
      <c r="B19" s="13" t="s">
        <v>70</v>
      </c>
      <c r="C19" s="10">
        <v>17</v>
      </c>
      <c r="D19" s="10">
        <v>552</v>
      </c>
      <c r="E19" s="10">
        <v>330</v>
      </c>
      <c r="F19" s="10">
        <v>273</v>
      </c>
      <c r="G19" s="10">
        <v>158</v>
      </c>
      <c r="H19" s="10">
        <v>530</v>
      </c>
      <c r="I19" s="10">
        <v>188</v>
      </c>
    </row>
    <row r="20" spans="2:9" x14ac:dyDescent="0.2">
      <c r="B20" s="13" t="s">
        <v>71</v>
      </c>
      <c r="C20" s="10">
        <v>18</v>
      </c>
      <c r="D20" s="10">
        <v>434</v>
      </c>
      <c r="E20" s="10">
        <v>241</v>
      </c>
      <c r="F20" s="10">
        <v>207</v>
      </c>
      <c r="G20" s="10">
        <v>152</v>
      </c>
      <c r="H20" s="10">
        <v>436</v>
      </c>
      <c r="I20" s="10">
        <v>152</v>
      </c>
    </row>
    <row r="21" spans="2:9" x14ac:dyDescent="0.2">
      <c r="B21" s="13" t="s">
        <v>72</v>
      </c>
      <c r="C21" s="10">
        <v>1</v>
      </c>
      <c r="D21" s="10">
        <v>38</v>
      </c>
      <c r="E21" s="10">
        <v>10</v>
      </c>
      <c r="F21" s="10">
        <v>9</v>
      </c>
      <c r="G21" s="10">
        <v>9</v>
      </c>
      <c r="H21" s="10">
        <v>40</v>
      </c>
      <c r="I21" s="10">
        <v>10</v>
      </c>
    </row>
    <row r="22" spans="2:9" x14ac:dyDescent="0.2">
      <c r="B22" s="13" t="s">
        <v>73</v>
      </c>
      <c r="C22" s="10">
        <v>0</v>
      </c>
      <c r="D22" s="10">
        <v>32</v>
      </c>
      <c r="E22" s="10">
        <v>2</v>
      </c>
      <c r="F22" s="10">
        <v>5</v>
      </c>
      <c r="G22" s="10">
        <v>7</v>
      </c>
      <c r="H22" s="10">
        <v>22</v>
      </c>
      <c r="I22" s="10">
        <v>9</v>
      </c>
    </row>
    <row r="23" spans="2:9" x14ac:dyDescent="0.2">
      <c r="B23" s="13" t="s">
        <v>74</v>
      </c>
      <c r="C23" s="10">
        <v>1</v>
      </c>
      <c r="D23" s="10">
        <v>14</v>
      </c>
      <c r="E23" s="10">
        <v>6</v>
      </c>
      <c r="F23" s="10">
        <v>5</v>
      </c>
      <c r="G23" s="10">
        <v>4</v>
      </c>
      <c r="H23" s="10">
        <v>15</v>
      </c>
      <c r="I23" s="10">
        <v>5</v>
      </c>
    </row>
    <row r="24" spans="2:9" x14ac:dyDescent="0.2">
      <c r="B24" s="13" t="s">
        <v>75</v>
      </c>
      <c r="C24" s="10">
        <v>0</v>
      </c>
      <c r="D24" s="10">
        <v>5</v>
      </c>
      <c r="E24" s="10">
        <v>3</v>
      </c>
      <c r="F24" s="10">
        <v>1</v>
      </c>
      <c r="G24" s="10">
        <v>4</v>
      </c>
      <c r="H24" s="10">
        <v>7</v>
      </c>
      <c r="I24" s="10">
        <v>2</v>
      </c>
    </row>
    <row r="25" spans="2:9" x14ac:dyDescent="0.2">
      <c r="B25" s="13" t="s">
        <v>76</v>
      </c>
      <c r="C25" s="10">
        <v>1</v>
      </c>
      <c r="D25" s="10">
        <v>3</v>
      </c>
      <c r="E25" s="10">
        <v>2</v>
      </c>
      <c r="F25" s="10">
        <v>0</v>
      </c>
      <c r="G25" s="10">
        <v>2</v>
      </c>
      <c r="H25" s="10">
        <v>2</v>
      </c>
      <c r="I25" s="10">
        <v>3</v>
      </c>
    </row>
    <row r="26" spans="2:9" x14ac:dyDescent="0.2">
      <c r="B26" s="13" t="s">
        <v>77</v>
      </c>
      <c r="C26" s="10">
        <v>0</v>
      </c>
      <c r="D26" s="10">
        <v>9</v>
      </c>
      <c r="E26" s="10">
        <v>1</v>
      </c>
      <c r="F26" s="10">
        <v>2</v>
      </c>
      <c r="G26" s="10">
        <v>1</v>
      </c>
      <c r="H26" s="10">
        <v>3</v>
      </c>
      <c r="I26" s="10">
        <v>1</v>
      </c>
    </row>
    <row r="27" spans="2:9" x14ac:dyDescent="0.2">
      <c r="B27" s="13" t="s">
        <v>78</v>
      </c>
      <c r="C27" s="10">
        <v>0</v>
      </c>
      <c r="D27" s="10">
        <v>2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</row>
    <row r="28" spans="2:9" x14ac:dyDescent="0.2">
      <c r="B28" s="13" t="s">
        <v>79</v>
      </c>
      <c r="C28" s="10">
        <v>0</v>
      </c>
      <c r="D28" s="10">
        <v>2</v>
      </c>
      <c r="E28" s="10">
        <v>0</v>
      </c>
      <c r="F28" s="10">
        <v>0</v>
      </c>
      <c r="G28" s="10">
        <v>0</v>
      </c>
      <c r="H28" s="10">
        <v>2</v>
      </c>
      <c r="I28" s="10">
        <v>3</v>
      </c>
    </row>
    <row r="29" spans="2:9" x14ac:dyDescent="0.2">
      <c r="B29" s="13" t="s">
        <v>80</v>
      </c>
      <c r="C29" s="10">
        <v>0</v>
      </c>
      <c r="D29" s="10">
        <v>4</v>
      </c>
      <c r="E29" s="10">
        <v>2</v>
      </c>
      <c r="F29" s="10">
        <v>0</v>
      </c>
      <c r="G29" s="10">
        <v>1</v>
      </c>
      <c r="H29" s="10">
        <v>7</v>
      </c>
      <c r="I29" s="10">
        <v>1</v>
      </c>
    </row>
    <row r="30" spans="2:9" ht="15" x14ac:dyDescent="0.25">
      <c r="B30"/>
      <c r="C30"/>
      <c r="D30"/>
      <c r="E30"/>
      <c r="F30"/>
      <c r="G30"/>
      <c r="H30"/>
      <c r="I30"/>
    </row>
    <row r="31" spans="2:9" ht="15" x14ac:dyDescent="0.25">
      <c r="B31"/>
      <c r="C31"/>
      <c r="D31"/>
      <c r="E31"/>
      <c r="F31"/>
      <c r="G31"/>
      <c r="H31"/>
      <c r="I31"/>
    </row>
    <row r="32" spans="2:9" ht="15" x14ac:dyDescent="0.25">
      <c r="B32"/>
      <c r="C32"/>
      <c r="D32"/>
      <c r="E32"/>
      <c r="F32"/>
      <c r="G32"/>
      <c r="H32"/>
      <c r="I32"/>
    </row>
    <row r="33" spans="2:9" ht="15" x14ac:dyDescent="0.25">
      <c r="B33"/>
      <c r="C33"/>
      <c r="D33"/>
      <c r="E33"/>
      <c r="F33"/>
      <c r="G33"/>
      <c r="H33"/>
      <c r="I33"/>
    </row>
    <row r="34" spans="2:9" ht="15" x14ac:dyDescent="0.25">
      <c r="B34"/>
      <c r="C34"/>
      <c r="D34"/>
      <c r="E34"/>
      <c r="F34"/>
      <c r="G34"/>
      <c r="H34"/>
      <c r="I34"/>
    </row>
    <row r="35" spans="2:9" ht="15" x14ac:dyDescent="0.25">
      <c r="B35"/>
      <c r="C35"/>
      <c r="D35"/>
      <c r="E35"/>
      <c r="F35"/>
      <c r="G35"/>
      <c r="H35"/>
      <c r="I35"/>
    </row>
    <row r="36" spans="2:9" ht="15" x14ac:dyDescent="0.25">
      <c r="B36"/>
      <c r="C36"/>
      <c r="D36"/>
      <c r="E36"/>
      <c r="F36"/>
      <c r="G36"/>
      <c r="H36"/>
      <c r="I36"/>
    </row>
    <row r="37" spans="2:9" ht="15" x14ac:dyDescent="0.25">
      <c r="B37"/>
      <c r="C37"/>
      <c r="D37"/>
      <c r="E37"/>
      <c r="F37"/>
      <c r="G37"/>
      <c r="H37"/>
      <c r="I37"/>
    </row>
    <row r="38" spans="2:9" ht="15" x14ac:dyDescent="0.25">
      <c r="B38"/>
      <c r="C38"/>
      <c r="D38"/>
      <c r="E38"/>
      <c r="F38"/>
      <c r="G38"/>
      <c r="H38"/>
      <c r="I38"/>
    </row>
    <row r="39" spans="2:9" ht="15" x14ac:dyDescent="0.25">
      <c r="B39"/>
      <c r="C39"/>
      <c r="D39"/>
      <c r="E39"/>
      <c r="F39"/>
      <c r="G39"/>
      <c r="H39"/>
      <c r="I39"/>
    </row>
    <row r="40" spans="2:9" ht="15" x14ac:dyDescent="0.25">
      <c r="B40"/>
      <c r="C40"/>
      <c r="D40"/>
      <c r="E40"/>
      <c r="F40"/>
      <c r="G40"/>
      <c r="H40"/>
      <c r="I40"/>
    </row>
    <row r="41" spans="2:9" ht="15" x14ac:dyDescent="0.25">
      <c r="B41"/>
      <c r="C41"/>
      <c r="D41"/>
      <c r="E41"/>
      <c r="F41"/>
      <c r="G41"/>
      <c r="H41"/>
      <c r="I41"/>
    </row>
    <row r="42" spans="2:9" ht="15" x14ac:dyDescent="0.25">
      <c r="B42"/>
      <c r="C42"/>
      <c r="D42"/>
      <c r="E42"/>
      <c r="F42"/>
      <c r="G42"/>
      <c r="H42"/>
      <c r="I42"/>
    </row>
    <row r="43" spans="2:9" ht="15" x14ac:dyDescent="0.25">
      <c r="B43"/>
      <c r="C43"/>
      <c r="D43"/>
      <c r="E43"/>
      <c r="F43"/>
      <c r="G43"/>
      <c r="H43"/>
      <c r="I43"/>
    </row>
    <row r="44" spans="2:9" ht="15" x14ac:dyDescent="0.25">
      <c r="B44"/>
      <c r="C44"/>
      <c r="D44"/>
      <c r="E44"/>
      <c r="F44"/>
      <c r="G44"/>
      <c r="H44"/>
      <c r="I44"/>
    </row>
    <row r="45" spans="2:9" ht="15" x14ac:dyDescent="0.25">
      <c r="B45"/>
      <c r="C45"/>
      <c r="D45"/>
      <c r="E45"/>
      <c r="F45"/>
      <c r="G45"/>
      <c r="H45"/>
      <c r="I45"/>
    </row>
    <row r="46" spans="2:9" ht="15" x14ac:dyDescent="0.25">
      <c r="B46"/>
      <c r="C46"/>
      <c r="D46"/>
      <c r="E46"/>
      <c r="F46"/>
      <c r="G46"/>
      <c r="H46"/>
      <c r="I46"/>
    </row>
    <row r="47" spans="2:9" ht="15" x14ac:dyDescent="0.25">
      <c r="B47"/>
      <c r="C47"/>
      <c r="D47"/>
      <c r="E47"/>
      <c r="F47"/>
      <c r="G47"/>
      <c r="H47"/>
      <c r="I47"/>
    </row>
    <row r="48" spans="2:9" ht="15" x14ac:dyDescent="0.25">
      <c r="B48"/>
      <c r="C48"/>
      <c r="D48"/>
      <c r="E48"/>
      <c r="F48"/>
      <c r="G48"/>
      <c r="H48"/>
      <c r="I48"/>
    </row>
    <row r="49" spans="2:9" ht="15" x14ac:dyDescent="0.25">
      <c r="B49"/>
      <c r="C49"/>
      <c r="D49"/>
      <c r="E49"/>
      <c r="F49"/>
      <c r="G49"/>
      <c r="H49"/>
      <c r="I49"/>
    </row>
    <row r="50" spans="2:9" ht="15" x14ac:dyDescent="0.25">
      <c r="B50"/>
      <c r="C50"/>
      <c r="D50"/>
      <c r="E50"/>
      <c r="F50"/>
      <c r="G50"/>
      <c r="H50"/>
      <c r="I50"/>
    </row>
    <row r="51" spans="2:9" ht="15" x14ac:dyDescent="0.25">
      <c r="B51"/>
      <c r="C51"/>
      <c r="D51"/>
      <c r="E51"/>
      <c r="F51"/>
      <c r="G51"/>
      <c r="H51"/>
      <c r="I51"/>
    </row>
    <row r="52" spans="2:9" ht="15" x14ac:dyDescent="0.25">
      <c r="B52"/>
      <c r="C52"/>
      <c r="D52"/>
      <c r="E52"/>
      <c r="F52"/>
      <c r="G52"/>
      <c r="H52"/>
      <c r="I52"/>
    </row>
    <row r="53" spans="2:9" ht="15" x14ac:dyDescent="0.25">
      <c r="B53"/>
      <c r="C53"/>
      <c r="D53"/>
      <c r="E53"/>
      <c r="F53"/>
      <c r="G53"/>
      <c r="H53"/>
      <c r="I53"/>
    </row>
    <row r="54" spans="2:9" ht="15" x14ac:dyDescent="0.25">
      <c r="B54"/>
      <c r="C54"/>
      <c r="D54"/>
      <c r="E54"/>
      <c r="F54"/>
      <c r="G54"/>
      <c r="H54"/>
      <c r="I54"/>
    </row>
    <row r="55" spans="2:9" ht="15" x14ac:dyDescent="0.25">
      <c r="B55"/>
      <c r="C55"/>
      <c r="D55"/>
      <c r="E55"/>
      <c r="F55"/>
      <c r="G55"/>
      <c r="H55"/>
      <c r="I55"/>
    </row>
    <row r="56" spans="2:9" ht="15" x14ac:dyDescent="0.25">
      <c r="B56"/>
      <c r="C56"/>
      <c r="D56"/>
      <c r="E56"/>
      <c r="F56"/>
      <c r="G56"/>
      <c r="H56"/>
      <c r="I56"/>
    </row>
    <row r="57" spans="2:9" ht="15" x14ac:dyDescent="0.25">
      <c r="B57"/>
      <c r="C57"/>
      <c r="D57"/>
      <c r="E57"/>
      <c r="F57"/>
      <c r="G57"/>
      <c r="H57"/>
      <c r="I57"/>
    </row>
    <row r="58" spans="2:9" ht="15" x14ac:dyDescent="0.25">
      <c r="B58"/>
      <c r="C58"/>
      <c r="D58"/>
      <c r="E58"/>
      <c r="F58"/>
      <c r="G58"/>
      <c r="H58"/>
      <c r="I58"/>
    </row>
    <row r="59" spans="2:9" ht="15" x14ac:dyDescent="0.25">
      <c r="B59"/>
      <c r="C59"/>
      <c r="D59"/>
      <c r="E59"/>
      <c r="F59"/>
      <c r="G59"/>
      <c r="H59"/>
      <c r="I59"/>
    </row>
    <row r="60" spans="2:9" ht="15" x14ac:dyDescent="0.25">
      <c r="B60"/>
      <c r="C60"/>
      <c r="D60"/>
      <c r="E60"/>
      <c r="F60"/>
      <c r="G60"/>
      <c r="H60"/>
      <c r="I60"/>
    </row>
    <row r="61" spans="2:9" ht="15" x14ac:dyDescent="0.25">
      <c r="B61"/>
      <c r="C61"/>
      <c r="D61"/>
      <c r="E61"/>
      <c r="F61"/>
      <c r="G61"/>
      <c r="H61"/>
      <c r="I61"/>
    </row>
    <row r="62" spans="2:9" ht="15" x14ac:dyDescent="0.25">
      <c r="B62"/>
      <c r="C62"/>
      <c r="D62"/>
      <c r="E62"/>
      <c r="F62"/>
      <c r="G62"/>
      <c r="H62"/>
      <c r="I62"/>
    </row>
    <row r="63" spans="2:9" ht="15" x14ac:dyDescent="0.25">
      <c r="B63"/>
      <c r="C63"/>
      <c r="D63"/>
      <c r="E63"/>
      <c r="F63"/>
      <c r="G63"/>
      <c r="H63"/>
      <c r="I63"/>
    </row>
    <row r="64" spans="2:9" ht="15" x14ac:dyDescent="0.25">
      <c r="B64"/>
      <c r="C64"/>
      <c r="D64"/>
      <c r="E64"/>
      <c r="F64"/>
      <c r="G64"/>
      <c r="H64"/>
      <c r="I64"/>
    </row>
    <row r="65" spans="2:9" ht="15" x14ac:dyDescent="0.25">
      <c r="B65"/>
      <c r="C65"/>
      <c r="D65"/>
      <c r="E65"/>
      <c r="F65"/>
      <c r="G65"/>
      <c r="H65"/>
      <c r="I65"/>
    </row>
    <row r="66" spans="2:9" ht="15" x14ac:dyDescent="0.25">
      <c r="B66"/>
      <c r="C66"/>
      <c r="D66"/>
      <c r="E66"/>
      <c r="F66"/>
      <c r="G66"/>
      <c r="H66"/>
      <c r="I66"/>
    </row>
    <row r="67" spans="2:9" ht="15" x14ac:dyDescent="0.25">
      <c r="B67"/>
      <c r="C67"/>
      <c r="D67"/>
      <c r="E67"/>
      <c r="F67"/>
      <c r="G67"/>
      <c r="H67"/>
      <c r="I67"/>
    </row>
    <row r="68" spans="2:9" ht="15" x14ac:dyDescent="0.25">
      <c r="B68"/>
      <c r="C68"/>
      <c r="D68"/>
      <c r="E68"/>
      <c r="F68"/>
      <c r="G68"/>
    </row>
    <row r="69" spans="2:9" ht="15" x14ac:dyDescent="0.25">
      <c r="B69"/>
      <c r="C69"/>
    </row>
    <row r="70" spans="2:9" ht="15" x14ac:dyDescent="0.25">
      <c r="B70"/>
      <c r="C70"/>
    </row>
    <row r="71" spans="2:9" ht="15" x14ac:dyDescent="0.25">
      <c r="B71"/>
      <c r="C71"/>
    </row>
    <row r="72" spans="2:9" ht="15" x14ac:dyDescent="0.25">
      <c r="B72"/>
      <c r="C72"/>
    </row>
    <row r="73" spans="2:9" ht="15" x14ac:dyDescent="0.25">
      <c r="B73"/>
      <c r="C73"/>
    </row>
    <row r="74" spans="2:9" ht="15" x14ac:dyDescent="0.25">
      <c r="B74"/>
      <c r="C74"/>
    </row>
    <row r="75" spans="2:9" ht="15" x14ac:dyDescent="0.25">
      <c r="B75"/>
      <c r="C75"/>
    </row>
    <row r="76" spans="2:9" ht="15" x14ac:dyDescent="0.25">
      <c r="B76"/>
      <c r="C76"/>
    </row>
    <row r="77" spans="2:9" ht="15" x14ac:dyDescent="0.25">
      <c r="B77"/>
      <c r="C77"/>
    </row>
    <row r="78" spans="2:9" ht="15" x14ac:dyDescent="0.25">
      <c r="B78"/>
      <c r="C78"/>
    </row>
    <row r="79" spans="2:9" ht="15" x14ac:dyDescent="0.25">
      <c r="B79"/>
      <c r="C79"/>
    </row>
    <row r="80" spans="2:9" ht="15" x14ac:dyDescent="0.25">
      <c r="B80"/>
      <c r="C80"/>
    </row>
    <row r="81" spans="2:3" ht="15" x14ac:dyDescent="0.25">
      <c r="B81"/>
      <c r="C81"/>
    </row>
    <row r="82" spans="2:3" ht="15" x14ac:dyDescent="0.25">
      <c r="B82"/>
      <c r="C82"/>
    </row>
    <row r="83" spans="2:3" ht="15" x14ac:dyDescent="0.25">
      <c r="B83"/>
      <c r="C83"/>
    </row>
    <row r="84" spans="2:3" ht="15" x14ac:dyDescent="0.25">
      <c r="B84"/>
      <c r="C84"/>
    </row>
    <row r="85" spans="2:3" ht="15" x14ac:dyDescent="0.25">
      <c r="B85"/>
      <c r="C85"/>
    </row>
    <row r="86" spans="2:3" ht="15" x14ac:dyDescent="0.25">
      <c r="B86"/>
      <c r="C86"/>
    </row>
    <row r="87" spans="2:3" ht="15" x14ac:dyDescent="0.25">
      <c r="B87"/>
      <c r="C87"/>
    </row>
    <row r="88" spans="2:3" ht="15" x14ac:dyDescent="0.25">
      <c r="B88"/>
      <c r="C88"/>
    </row>
    <row r="89" spans="2:3" ht="15" x14ac:dyDescent="0.25">
      <c r="B89"/>
      <c r="C89"/>
    </row>
    <row r="90" spans="2:3" ht="15" x14ac:dyDescent="0.25">
      <c r="B90"/>
      <c r="C90"/>
    </row>
    <row r="91" spans="2:3" ht="15" x14ac:dyDescent="0.25">
      <c r="B91"/>
      <c r="C91"/>
    </row>
    <row r="92" spans="2:3" ht="15" x14ac:dyDescent="0.25">
      <c r="B92"/>
      <c r="C92"/>
    </row>
    <row r="93" spans="2:3" ht="15" x14ac:dyDescent="0.25">
      <c r="B93"/>
      <c r="C93"/>
    </row>
    <row r="94" spans="2:3" ht="15" x14ac:dyDescent="0.25">
      <c r="B94"/>
      <c r="C94"/>
    </row>
    <row r="95" spans="2:3" ht="15" x14ac:dyDescent="0.25">
      <c r="B95"/>
      <c r="C95"/>
    </row>
    <row r="96" spans="2:3" ht="15" x14ac:dyDescent="0.25">
      <c r="B96"/>
      <c r="C96"/>
    </row>
    <row r="97" spans="2:3" ht="15" x14ac:dyDescent="0.25">
      <c r="B97"/>
      <c r="C97"/>
    </row>
    <row r="98" spans="2:3" ht="15" x14ac:dyDescent="0.25">
      <c r="B98"/>
      <c r="C98"/>
    </row>
    <row r="99" spans="2:3" ht="15" x14ac:dyDescent="0.25">
      <c r="B99"/>
      <c r="C99"/>
    </row>
    <row r="100" spans="2:3" ht="15" x14ac:dyDescent="0.25">
      <c r="B100"/>
      <c r="C100"/>
    </row>
    <row r="101" spans="2:3" ht="15" x14ac:dyDescent="0.25">
      <c r="B101"/>
      <c r="C101"/>
    </row>
    <row r="102" spans="2:3" ht="15" x14ac:dyDescent="0.25">
      <c r="B102"/>
      <c r="C102"/>
    </row>
    <row r="103" spans="2:3" ht="15" x14ac:dyDescent="0.25">
      <c r="B103"/>
      <c r="C103"/>
    </row>
    <row r="104" spans="2:3" ht="15" x14ac:dyDescent="0.25">
      <c r="B104"/>
      <c r="C104"/>
    </row>
    <row r="105" spans="2:3" ht="15" x14ac:dyDescent="0.25">
      <c r="B105"/>
      <c r="C105"/>
    </row>
    <row r="106" spans="2:3" ht="15" x14ac:dyDescent="0.25">
      <c r="B106"/>
      <c r="C106"/>
    </row>
    <row r="107" spans="2:3" ht="15" x14ac:dyDescent="0.25">
      <c r="B107"/>
      <c r="C107"/>
    </row>
    <row r="108" spans="2:3" ht="15" x14ac:dyDescent="0.25">
      <c r="B108"/>
      <c r="C108"/>
    </row>
    <row r="109" spans="2:3" ht="15" x14ac:dyDescent="0.25">
      <c r="B109"/>
      <c r="C109"/>
    </row>
    <row r="110" spans="2:3" ht="15" x14ac:dyDescent="0.25">
      <c r="B110"/>
      <c r="C110"/>
    </row>
    <row r="111" spans="2:3" ht="15" x14ac:dyDescent="0.25">
      <c r="B111"/>
      <c r="C111"/>
    </row>
    <row r="112" spans="2:3" ht="15" x14ac:dyDescent="0.25">
      <c r="B112"/>
      <c r="C112"/>
    </row>
    <row r="113" spans="2:3" ht="15" x14ac:dyDescent="0.25">
      <c r="B113"/>
      <c r="C113"/>
    </row>
    <row r="114" spans="2:3" ht="15" x14ac:dyDescent="0.25">
      <c r="B114"/>
      <c r="C114"/>
    </row>
    <row r="115" spans="2:3" ht="15" x14ac:dyDescent="0.25">
      <c r="B115"/>
      <c r="C115"/>
    </row>
    <row r="116" spans="2:3" ht="15" x14ac:dyDescent="0.25">
      <c r="B116"/>
      <c r="C116"/>
    </row>
    <row r="117" spans="2:3" ht="15" x14ac:dyDescent="0.25">
      <c r="B117"/>
      <c r="C117"/>
    </row>
    <row r="118" spans="2:3" ht="15" x14ac:dyDescent="0.25">
      <c r="B118"/>
      <c r="C118"/>
    </row>
    <row r="119" spans="2:3" ht="15" x14ac:dyDescent="0.25">
      <c r="B119"/>
      <c r="C119"/>
    </row>
    <row r="120" spans="2:3" ht="15" x14ac:dyDescent="0.25">
      <c r="B120"/>
      <c r="C120"/>
    </row>
    <row r="121" spans="2:3" ht="15" x14ac:dyDescent="0.25">
      <c r="B121"/>
      <c r="C121"/>
    </row>
    <row r="122" spans="2:3" ht="15" x14ac:dyDescent="0.25">
      <c r="B122"/>
      <c r="C122"/>
    </row>
    <row r="123" spans="2:3" ht="15" x14ac:dyDescent="0.25">
      <c r="B123"/>
      <c r="C123"/>
    </row>
    <row r="124" spans="2:3" ht="15" x14ac:dyDescent="0.25">
      <c r="B124"/>
      <c r="C124"/>
    </row>
    <row r="125" spans="2:3" ht="15" x14ac:dyDescent="0.25">
      <c r="B125"/>
      <c r="C125"/>
    </row>
    <row r="126" spans="2:3" ht="15" x14ac:dyDescent="0.25">
      <c r="B126"/>
      <c r="C126"/>
    </row>
    <row r="127" spans="2:3" ht="15" x14ac:dyDescent="0.25">
      <c r="B127"/>
      <c r="C127"/>
    </row>
    <row r="128" spans="2:3" ht="15" x14ac:dyDescent="0.25">
      <c r="B128"/>
      <c r="C128"/>
    </row>
    <row r="129" spans="2:3" ht="15" x14ac:dyDescent="0.25">
      <c r="B129"/>
      <c r="C129"/>
    </row>
    <row r="130" spans="2:3" ht="15" x14ac:dyDescent="0.25">
      <c r="B130"/>
      <c r="C130"/>
    </row>
    <row r="131" spans="2:3" ht="15" x14ac:dyDescent="0.25">
      <c r="B131"/>
      <c r="C131"/>
    </row>
    <row r="132" spans="2:3" ht="15" x14ac:dyDescent="0.25">
      <c r="B132"/>
      <c r="C132"/>
    </row>
    <row r="133" spans="2:3" ht="15" x14ac:dyDescent="0.25">
      <c r="B133"/>
      <c r="C133"/>
    </row>
    <row r="134" spans="2:3" ht="15" x14ac:dyDescent="0.25">
      <c r="B134"/>
      <c r="C134"/>
    </row>
    <row r="135" spans="2:3" ht="15" x14ac:dyDescent="0.25">
      <c r="B135"/>
      <c r="C135"/>
    </row>
    <row r="136" spans="2:3" ht="15" x14ac:dyDescent="0.25">
      <c r="B136"/>
      <c r="C136"/>
    </row>
    <row r="137" spans="2:3" ht="15" x14ac:dyDescent="0.25">
      <c r="B137"/>
      <c r="C137"/>
    </row>
    <row r="138" spans="2:3" ht="15" x14ac:dyDescent="0.25">
      <c r="B138"/>
      <c r="C138"/>
    </row>
    <row r="139" spans="2:3" ht="15" x14ac:dyDescent="0.25">
      <c r="B139"/>
      <c r="C139"/>
    </row>
    <row r="140" spans="2:3" ht="15" x14ac:dyDescent="0.25">
      <c r="B140"/>
      <c r="C140"/>
    </row>
    <row r="141" spans="2:3" ht="15" x14ac:dyDescent="0.25">
      <c r="B141"/>
      <c r="C141"/>
    </row>
    <row r="142" spans="2:3" ht="15" x14ac:dyDescent="0.25">
      <c r="B142"/>
      <c r="C142"/>
    </row>
    <row r="143" spans="2:3" ht="15" x14ac:dyDescent="0.25">
      <c r="B143"/>
      <c r="C143"/>
    </row>
    <row r="144" spans="2:3" ht="15" x14ac:dyDescent="0.25">
      <c r="B144"/>
      <c r="C144"/>
    </row>
    <row r="145" spans="2:3" ht="15" x14ac:dyDescent="0.25">
      <c r="B145"/>
      <c r="C145"/>
    </row>
    <row r="146" spans="2:3" ht="15" x14ac:dyDescent="0.25">
      <c r="B146"/>
      <c r="C146"/>
    </row>
    <row r="147" spans="2:3" ht="15" x14ac:dyDescent="0.25">
      <c r="B147"/>
      <c r="C147"/>
    </row>
    <row r="148" spans="2:3" ht="15" x14ac:dyDescent="0.25">
      <c r="B148"/>
      <c r="C148"/>
    </row>
    <row r="149" spans="2:3" ht="15" x14ac:dyDescent="0.25">
      <c r="B149"/>
      <c r="C149"/>
    </row>
    <row r="150" spans="2:3" ht="15" x14ac:dyDescent="0.25">
      <c r="B150"/>
      <c r="C150"/>
    </row>
    <row r="151" spans="2:3" ht="15" x14ac:dyDescent="0.25">
      <c r="B151"/>
      <c r="C151"/>
    </row>
    <row r="152" spans="2:3" ht="15" x14ac:dyDescent="0.25">
      <c r="B152"/>
      <c r="C152"/>
    </row>
    <row r="153" spans="2:3" ht="15" x14ac:dyDescent="0.25">
      <c r="B153"/>
      <c r="C153"/>
    </row>
    <row r="154" spans="2:3" ht="15" x14ac:dyDescent="0.25">
      <c r="B154"/>
      <c r="C154"/>
    </row>
    <row r="155" spans="2:3" ht="15" x14ac:dyDescent="0.25">
      <c r="B155"/>
      <c r="C155"/>
    </row>
    <row r="156" spans="2:3" ht="15" x14ac:dyDescent="0.25">
      <c r="B156"/>
      <c r="C156"/>
    </row>
    <row r="157" spans="2:3" ht="15" x14ac:dyDescent="0.25">
      <c r="B157"/>
      <c r="C157"/>
    </row>
    <row r="158" spans="2:3" ht="15" x14ac:dyDescent="0.25">
      <c r="B158"/>
      <c r="C158"/>
    </row>
    <row r="159" spans="2:3" ht="15" x14ac:dyDescent="0.25">
      <c r="B159"/>
      <c r="C159"/>
    </row>
    <row r="160" spans="2:3" ht="15" x14ac:dyDescent="0.25">
      <c r="B160"/>
      <c r="C160"/>
    </row>
    <row r="161" spans="2:3" ht="15" x14ac:dyDescent="0.25">
      <c r="B161"/>
      <c r="C161"/>
    </row>
    <row r="162" spans="2:3" ht="15" x14ac:dyDescent="0.25">
      <c r="B162"/>
      <c r="C162"/>
    </row>
    <row r="163" spans="2:3" ht="15" x14ac:dyDescent="0.25">
      <c r="B163"/>
      <c r="C163"/>
    </row>
    <row r="164" spans="2:3" ht="15" x14ac:dyDescent="0.25">
      <c r="B164"/>
      <c r="C164"/>
    </row>
    <row r="165" spans="2:3" ht="15" x14ac:dyDescent="0.25">
      <c r="B165"/>
      <c r="C165"/>
    </row>
    <row r="166" spans="2:3" ht="15" x14ac:dyDescent="0.25">
      <c r="B166"/>
      <c r="C166"/>
    </row>
    <row r="167" spans="2:3" ht="15" x14ac:dyDescent="0.25">
      <c r="B167"/>
      <c r="C167"/>
    </row>
    <row r="168" spans="2:3" ht="15" x14ac:dyDescent="0.25">
      <c r="B168"/>
      <c r="C168"/>
    </row>
    <row r="169" spans="2:3" ht="15" x14ac:dyDescent="0.25">
      <c r="B169"/>
      <c r="C169"/>
    </row>
    <row r="170" spans="2:3" ht="15" x14ac:dyDescent="0.25">
      <c r="B170"/>
      <c r="C170"/>
    </row>
    <row r="171" spans="2:3" ht="15" x14ac:dyDescent="0.25">
      <c r="B171"/>
      <c r="C171"/>
    </row>
    <row r="172" spans="2:3" ht="15" x14ac:dyDescent="0.25">
      <c r="B172"/>
      <c r="C172"/>
    </row>
    <row r="173" spans="2:3" ht="15" x14ac:dyDescent="0.25">
      <c r="B173"/>
      <c r="C173"/>
    </row>
    <row r="174" spans="2:3" ht="15" x14ac:dyDescent="0.25">
      <c r="B174"/>
      <c r="C174"/>
    </row>
    <row r="175" spans="2:3" ht="15" x14ac:dyDescent="0.25">
      <c r="B175"/>
      <c r="C175"/>
    </row>
    <row r="176" spans="2:3" ht="15" x14ac:dyDescent="0.25">
      <c r="B176"/>
      <c r="C176"/>
    </row>
    <row r="177" spans="2:3" ht="15" x14ac:dyDescent="0.25">
      <c r="B177"/>
      <c r="C177"/>
    </row>
    <row r="178" spans="2:3" ht="15" x14ac:dyDescent="0.25">
      <c r="B178"/>
      <c r="C178"/>
    </row>
    <row r="179" spans="2:3" ht="15" x14ac:dyDescent="0.25">
      <c r="B179"/>
      <c r="C179"/>
    </row>
    <row r="180" spans="2:3" ht="15" x14ac:dyDescent="0.25">
      <c r="B180"/>
      <c r="C180"/>
    </row>
    <row r="181" spans="2:3" ht="15" x14ac:dyDescent="0.25">
      <c r="B181"/>
      <c r="C181"/>
    </row>
    <row r="182" spans="2:3" ht="15" x14ac:dyDescent="0.25">
      <c r="B182"/>
      <c r="C182"/>
    </row>
    <row r="183" spans="2:3" ht="15" x14ac:dyDescent="0.25">
      <c r="B183"/>
      <c r="C183"/>
    </row>
    <row r="184" spans="2:3" ht="15" x14ac:dyDescent="0.25">
      <c r="B184"/>
      <c r="C184"/>
    </row>
    <row r="185" spans="2:3" ht="15" x14ac:dyDescent="0.25">
      <c r="B185"/>
      <c r="C185"/>
    </row>
    <row r="186" spans="2:3" ht="15" x14ac:dyDescent="0.25">
      <c r="B186"/>
      <c r="C186"/>
    </row>
    <row r="187" spans="2:3" ht="15" x14ac:dyDescent="0.25">
      <c r="B187"/>
      <c r="C187"/>
    </row>
    <row r="188" spans="2:3" ht="15" x14ac:dyDescent="0.25">
      <c r="B188"/>
      <c r="C188"/>
    </row>
    <row r="189" spans="2:3" ht="15" x14ac:dyDescent="0.25">
      <c r="B189"/>
      <c r="C189"/>
    </row>
    <row r="190" spans="2:3" ht="15" x14ac:dyDescent="0.25">
      <c r="B190"/>
      <c r="C190"/>
    </row>
    <row r="191" spans="2:3" ht="15" x14ac:dyDescent="0.25">
      <c r="B191"/>
      <c r="C191"/>
    </row>
    <row r="192" spans="2:3" ht="15" x14ac:dyDescent="0.25">
      <c r="B192"/>
      <c r="C192"/>
    </row>
    <row r="193" spans="2:3" ht="15" x14ac:dyDescent="0.25">
      <c r="B193"/>
      <c r="C193"/>
    </row>
    <row r="194" spans="2:3" ht="15" x14ac:dyDescent="0.25">
      <c r="B194"/>
      <c r="C194"/>
    </row>
    <row r="195" spans="2:3" ht="15" x14ac:dyDescent="0.25">
      <c r="B195"/>
      <c r="C195"/>
    </row>
    <row r="196" spans="2:3" ht="15" x14ac:dyDescent="0.25">
      <c r="B196"/>
      <c r="C196"/>
    </row>
    <row r="197" spans="2:3" ht="15" x14ac:dyDescent="0.25">
      <c r="B197"/>
      <c r="C197"/>
    </row>
    <row r="198" spans="2:3" ht="15" x14ac:dyDescent="0.25">
      <c r="B198"/>
      <c r="C198"/>
    </row>
    <row r="199" spans="2:3" ht="15" x14ac:dyDescent="0.25">
      <c r="B199"/>
      <c r="C199"/>
    </row>
    <row r="200" spans="2:3" ht="15" x14ac:dyDescent="0.25">
      <c r="B200"/>
      <c r="C200"/>
    </row>
    <row r="201" spans="2:3" ht="15" x14ac:dyDescent="0.25">
      <c r="B201"/>
      <c r="C201"/>
    </row>
    <row r="202" spans="2:3" ht="15" x14ac:dyDescent="0.25">
      <c r="B202"/>
      <c r="C202"/>
    </row>
    <row r="203" spans="2:3" ht="15" x14ac:dyDescent="0.25">
      <c r="B203"/>
      <c r="C203"/>
    </row>
    <row r="204" spans="2:3" ht="15" x14ac:dyDescent="0.25">
      <c r="B204"/>
      <c r="C204"/>
    </row>
    <row r="205" spans="2:3" ht="15" x14ac:dyDescent="0.25">
      <c r="B205"/>
      <c r="C205"/>
    </row>
    <row r="206" spans="2:3" ht="15" x14ac:dyDescent="0.25">
      <c r="B206"/>
      <c r="C206"/>
    </row>
    <row r="207" spans="2:3" ht="15" x14ac:dyDescent="0.25">
      <c r="B207"/>
      <c r="C207"/>
    </row>
    <row r="208" spans="2:3" ht="15" x14ac:dyDescent="0.25">
      <c r="B208"/>
      <c r="C208"/>
    </row>
    <row r="209" spans="2:3" ht="15" x14ac:dyDescent="0.25">
      <c r="B209"/>
      <c r="C209"/>
    </row>
    <row r="210" spans="2:3" ht="15" x14ac:dyDescent="0.25">
      <c r="B210"/>
      <c r="C210"/>
    </row>
    <row r="211" spans="2:3" ht="15" x14ac:dyDescent="0.25">
      <c r="B211"/>
      <c r="C211"/>
    </row>
    <row r="212" spans="2:3" ht="15" x14ac:dyDescent="0.25">
      <c r="B212"/>
      <c r="C212"/>
    </row>
    <row r="213" spans="2:3" ht="15" x14ac:dyDescent="0.25">
      <c r="B213"/>
      <c r="C213"/>
    </row>
    <row r="214" spans="2:3" ht="15" x14ac:dyDescent="0.25">
      <c r="B214"/>
      <c r="C214"/>
    </row>
    <row r="215" spans="2:3" ht="15" x14ac:dyDescent="0.25">
      <c r="B215"/>
      <c r="C215"/>
    </row>
    <row r="216" spans="2:3" ht="15" x14ac:dyDescent="0.25">
      <c r="B216"/>
      <c r="C216"/>
    </row>
    <row r="217" spans="2:3" ht="15" x14ac:dyDescent="0.25">
      <c r="B217"/>
      <c r="C217"/>
    </row>
    <row r="218" spans="2:3" ht="15" x14ac:dyDescent="0.25">
      <c r="B218"/>
      <c r="C218"/>
    </row>
    <row r="219" spans="2:3" ht="15" x14ac:dyDescent="0.25">
      <c r="B219"/>
      <c r="C219"/>
    </row>
    <row r="220" spans="2:3" ht="15" x14ac:dyDescent="0.25">
      <c r="B220"/>
      <c r="C220"/>
    </row>
    <row r="221" spans="2:3" ht="15" x14ac:dyDescent="0.25">
      <c r="B221"/>
      <c r="C221"/>
    </row>
    <row r="222" spans="2:3" ht="15" x14ac:dyDescent="0.25">
      <c r="B222"/>
      <c r="C222"/>
    </row>
    <row r="223" spans="2:3" ht="15" x14ac:dyDescent="0.25">
      <c r="B223"/>
      <c r="C223"/>
    </row>
    <row r="224" spans="2:3" ht="15" x14ac:dyDescent="0.25">
      <c r="B224"/>
      <c r="C224"/>
    </row>
    <row r="225" spans="2:3" ht="15" x14ac:dyDescent="0.25">
      <c r="B225"/>
      <c r="C225"/>
    </row>
    <row r="226" spans="2:3" ht="15" x14ac:dyDescent="0.25">
      <c r="B226"/>
      <c r="C226"/>
    </row>
    <row r="227" spans="2:3" ht="15" x14ac:dyDescent="0.25">
      <c r="B227"/>
      <c r="C227"/>
    </row>
    <row r="228" spans="2:3" ht="15" x14ac:dyDescent="0.25">
      <c r="B228"/>
      <c r="C228"/>
    </row>
    <row r="229" spans="2:3" ht="15" x14ac:dyDescent="0.25">
      <c r="B229"/>
      <c r="C229"/>
    </row>
    <row r="230" spans="2:3" ht="15" x14ac:dyDescent="0.25">
      <c r="B230"/>
      <c r="C230"/>
    </row>
    <row r="231" spans="2:3" ht="15" x14ac:dyDescent="0.25">
      <c r="B231"/>
      <c r="C231"/>
    </row>
    <row r="232" spans="2:3" ht="15" x14ac:dyDescent="0.25">
      <c r="B232"/>
      <c r="C232"/>
    </row>
    <row r="233" spans="2:3" ht="15" x14ac:dyDescent="0.25">
      <c r="B233"/>
      <c r="C233"/>
    </row>
    <row r="234" spans="2:3" ht="15" x14ac:dyDescent="0.25">
      <c r="B234"/>
      <c r="C234"/>
    </row>
    <row r="235" spans="2:3" ht="15" x14ac:dyDescent="0.25">
      <c r="B235"/>
      <c r="C235"/>
    </row>
    <row r="236" spans="2:3" ht="15" x14ac:dyDescent="0.25">
      <c r="B236"/>
      <c r="C236"/>
    </row>
    <row r="237" spans="2:3" ht="15" x14ac:dyDescent="0.25">
      <c r="B237"/>
      <c r="C237"/>
    </row>
    <row r="238" spans="2:3" ht="15" x14ac:dyDescent="0.25">
      <c r="B238"/>
      <c r="C238"/>
    </row>
    <row r="239" spans="2:3" ht="15" x14ac:dyDescent="0.25">
      <c r="B239"/>
      <c r="C239"/>
    </row>
    <row r="240" spans="2:3" ht="15" x14ac:dyDescent="0.25">
      <c r="B240"/>
      <c r="C240"/>
    </row>
    <row r="241" spans="2:3" ht="15" x14ac:dyDescent="0.25">
      <c r="B241"/>
      <c r="C241"/>
    </row>
    <row r="242" spans="2:3" ht="15" x14ac:dyDescent="0.25">
      <c r="B242"/>
      <c r="C242"/>
    </row>
    <row r="243" spans="2:3" ht="15" x14ac:dyDescent="0.25">
      <c r="B243"/>
      <c r="C243"/>
    </row>
    <row r="244" spans="2:3" ht="15" x14ac:dyDescent="0.25">
      <c r="B244"/>
      <c r="C244"/>
    </row>
    <row r="245" spans="2:3" ht="15" x14ac:dyDescent="0.25">
      <c r="B245"/>
      <c r="C245"/>
    </row>
    <row r="246" spans="2:3" ht="15" x14ac:dyDescent="0.25">
      <c r="B246"/>
      <c r="C246"/>
    </row>
    <row r="247" spans="2:3" ht="15" x14ac:dyDescent="0.25">
      <c r="B247"/>
      <c r="C247"/>
    </row>
    <row r="248" spans="2:3" ht="15" x14ac:dyDescent="0.25">
      <c r="B248"/>
      <c r="C248"/>
    </row>
    <row r="249" spans="2:3" ht="15" x14ac:dyDescent="0.25">
      <c r="B249"/>
      <c r="C249"/>
    </row>
    <row r="250" spans="2:3" ht="15" x14ac:dyDescent="0.25">
      <c r="B250"/>
      <c r="C250"/>
    </row>
    <row r="251" spans="2:3" ht="15" x14ac:dyDescent="0.25">
      <c r="B251"/>
      <c r="C251"/>
    </row>
    <row r="252" spans="2:3" ht="15" x14ac:dyDescent="0.25">
      <c r="B252"/>
      <c r="C252"/>
    </row>
    <row r="253" spans="2:3" ht="15" x14ac:dyDescent="0.25">
      <c r="B253"/>
      <c r="C253"/>
    </row>
    <row r="254" spans="2:3" ht="15" x14ac:dyDescent="0.25">
      <c r="B254"/>
      <c r="C254"/>
    </row>
    <row r="255" spans="2:3" ht="15" x14ac:dyDescent="0.25">
      <c r="B255"/>
      <c r="C255"/>
    </row>
    <row r="256" spans="2:3" ht="15" x14ac:dyDescent="0.25">
      <c r="B256"/>
      <c r="C256"/>
    </row>
    <row r="257" spans="2:3" ht="15" x14ac:dyDescent="0.25">
      <c r="B257"/>
      <c r="C257"/>
    </row>
    <row r="258" spans="2:3" ht="15" x14ac:dyDescent="0.25">
      <c r="B258"/>
      <c r="C258"/>
    </row>
    <row r="259" spans="2:3" ht="15" x14ac:dyDescent="0.25">
      <c r="B259"/>
      <c r="C259"/>
    </row>
    <row r="260" spans="2:3" ht="15" x14ac:dyDescent="0.25">
      <c r="B260"/>
      <c r="C260"/>
    </row>
    <row r="261" spans="2:3" ht="15" x14ac:dyDescent="0.25">
      <c r="B261"/>
      <c r="C261"/>
    </row>
    <row r="262" spans="2:3" ht="15" x14ac:dyDescent="0.25">
      <c r="B262"/>
      <c r="C262"/>
    </row>
    <row r="263" spans="2:3" ht="15" x14ac:dyDescent="0.25">
      <c r="B263"/>
      <c r="C263"/>
    </row>
    <row r="264" spans="2:3" ht="15" x14ac:dyDescent="0.25">
      <c r="B264"/>
      <c r="C264"/>
    </row>
    <row r="265" spans="2:3" ht="15" x14ac:dyDescent="0.25">
      <c r="B265"/>
      <c r="C265"/>
    </row>
    <row r="266" spans="2:3" ht="15" x14ac:dyDescent="0.25">
      <c r="B266"/>
      <c r="C266"/>
    </row>
    <row r="267" spans="2:3" ht="15" x14ac:dyDescent="0.25">
      <c r="B267"/>
      <c r="C267"/>
    </row>
    <row r="268" spans="2:3" ht="15" x14ac:dyDescent="0.25">
      <c r="B268"/>
      <c r="C268"/>
    </row>
    <row r="269" spans="2:3" ht="15" x14ac:dyDescent="0.25">
      <c r="B269"/>
      <c r="C269"/>
    </row>
    <row r="270" spans="2:3" ht="15" x14ac:dyDescent="0.25">
      <c r="B270"/>
      <c r="C270"/>
    </row>
    <row r="271" spans="2:3" ht="15" x14ac:dyDescent="0.25">
      <c r="B271"/>
      <c r="C271"/>
    </row>
    <row r="272" spans="2:3" ht="15" x14ac:dyDescent="0.25">
      <c r="B272"/>
      <c r="C272"/>
    </row>
    <row r="273" spans="2:3" ht="15" x14ac:dyDescent="0.25">
      <c r="B273"/>
      <c r="C273"/>
    </row>
    <row r="274" spans="2:3" ht="15" x14ac:dyDescent="0.25">
      <c r="B274"/>
      <c r="C274"/>
    </row>
    <row r="275" spans="2:3" ht="15" x14ac:dyDescent="0.25">
      <c r="B275"/>
      <c r="C275"/>
    </row>
    <row r="276" spans="2:3" ht="15" x14ac:dyDescent="0.25">
      <c r="B276"/>
      <c r="C276"/>
    </row>
    <row r="277" spans="2:3" ht="15" x14ac:dyDescent="0.25">
      <c r="B277"/>
      <c r="C277"/>
    </row>
    <row r="278" spans="2:3" ht="15" x14ac:dyDescent="0.25">
      <c r="B278"/>
      <c r="C278"/>
    </row>
    <row r="279" spans="2:3" ht="15" x14ac:dyDescent="0.25">
      <c r="B279"/>
      <c r="C279"/>
    </row>
    <row r="280" spans="2:3" ht="15" x14ac:dyDescent="0.25">
      <c r="B280"/>
      <c r="C280"/>
    </row>
    <row r="281" spans="2:3" ht="15" x14ac:dyDescent="0.25">
      <c r="B281"/>
      <c r="C281"/>
    </row>
    <row r="282" spans="2:3" ht="15" x14ac:dyDescent="0.25">
      <c r="B282"/>
      <c r="C282"/>
    </row>
    <row r="283" spans="2:3" ht="15" x14ac:dyDescent="0.25">
      <c r="B283"/>
      <c r="C283"/>
    </row>
    <row r="284" spans="2:3" ht="15" x14ac:dyDescent="0.25">
      <c r="B284"/>
      <c r="C284"/>
    </row>
    <row r="285" spans="2:3" ht="15" x14ac:dyDescent="0.25">
      <c r="B285"/>
      <c r="C285"/>
    </row>
    <row r="286" spans="2:3" ht="15" x14ac:dyDescent="0.25">
      <c r="B286"/>
      <c r="C286"/>
    </row>
    <row r="287" spans="2:3" ht="15" x14ac:dyDescent="0.25">
      <c r="B287"/>
      <c r="C287"/>
    </row>
    <row r="288" spans="2:3" ht="15" x14ac:dyDescent="0.25">
      <c r="B288"/>
      <c r="C288"/>
    </row>
    <row r="289" spans="2:3" ht="15" x14ac:dyDescent="0.25">
      <c r="B289"/>
      <c r="C289"/>
    </row>
    <row r="290" spans="2:3" ht="15" x14ac:dyDescent="0.25">
      <c r="B290"/>
      <c r="C290"/>
    </row>
    <row r="291" spans="2:3" ht="15" x14ac:dyDescent="0.25">
      <c r="B291"/>
      <c r="C291"/>
    </row>
    <row r="292" spans="2:3" ht="15" x14ac:dyDescent="0.25">
      <c r="B292"/>
      <c r="C292"/>
    </row>
    <row r="293" spans="2:3" ht="15" x14ac:dyDescent="0.25">
      <c r="B293"/>
      <c r="C293"/>
    </row>
    <row r="294" spans="2:3" ht="15" x14ac:dyDescent="0.25">
      <c r="B294"/>
      <c r="C294"/>
    </row>
    <row r="295" spans="2:3" ht="15" x14ac:dyDescent="0.25">
      <c r="B295"/>
      <c r="C295"/>
    </row>
    <row r="296" spans="2:3" ht="15" x14ac:dyDescent="0.25">
      <c r="B296"/>
      <c r="C296"/>
    </row>
    <row r="297" spans="2:3" ht="15" x14ac:dyDescent="0.25">
      <c r="B297"/>
      <c r="C297"/>
    </row>
    <row r="298" spans="2:3" ht="15" x14ac:dyDescent="0.25">
      <c r="B298"/>
      <c r="C298"/>
    </row>
    <row r="299" spans="2:3" ht="15" x14ac:dyDescent="0.25">
      <c r="B299"/>
      <c r="C299"/>
    </row>
    <row r="300" spans="2:3" ht="15" x14ac:dyDescent="0.25">
      <c r="B300"/>
      <c r="C300"/>
    </row>
    <row r="301" spans="2:3" ht="15" x14ac:dyDescent="0.25">
      <c r="B301"/>
      <c r="C301"/>
    </row>
    <row r="302" spans="2:3" ht="15" x14ac:dyDescent="0.25">
      <c r="B302"/>
      <c r="C302"/>
    </row>
    <row r="303" spans="2:3" ht="15" x14ac:dyDescent="0.25">
      <c r="B303"/>
      <c r="C303"/>
    </row>
    <row r="304" spans="2:3" ht="15" x14ac:dyDescent="0.25">
      <c r="B304"/>
      <c r="C304"/>
    </row>
    <row r="305" spans="2:3" ht="15" x14ac:dyDescent="0.25">
      <c r="B305"/>
      <c r="C305"/>
    </row>
    <row r="306" spans="2:3" ht="15" x14ac:dyDescent="0.25">
      <c r="B306"/>
      <c r="C306"/>
    </row>
    <row r="307" spans="2:3" ht="15" x14ac:dyDescent="0.25">
      <c r="B307"/>
      <c r="C307"/>
    </row>
    <row r="308" spans="2:3" ht="15" x14ac:dyDescent="0.25">
      <c r="B308"/>
      <c r="C308"/>
    </row>
    <row r="309" spans="2:3" ht="15" x14ac:dyDescent="0.25">
      <c r="B309"/>
      <c r="C309"/>
    </row>
    <row r="310" spans="2:3" ht="15" x14ac:dyDescent="0.25">
      <c r="B310"/>
      <c r="C310"/>
    </row>
    <row r="311" spans="2:3" ht="15" x14ac:dyDescent="0.25">
      <c r="B311"/>
      <c r="C311"/>
    </row>
    <row r="312" spans="2:3" ht="15" x14ac:dyDescent="0.25">
      <c r="B312"/>
      <c r="C312"/>
    </row>
    <row r="313" spans="2:3" ht="15" x14ac:dyDescent="0.25">
      <c r="B313"/>
      <c r="C313"/>
    </row>
    <row r="314" spans="2:3" ht="15" x14ac:dyDescent="0.25">
      <c r="B314"/>
      <c r="C314"/>
    </row>
    <row r="315" spans="2:3" ht="15" x14ac:dyDescent="0.25">
      <c r="B315"/>
      <c r="C315"/>
    </row>
    <row r="316" spans="2:3" ht="15" x14ac:dyDescent="0.25">
      <c r="B316"/>
      <c r="C316"/>
    </row>
    <row r="317" spans="2:3" ht="15" x14ac:dyDescent="0.25">
      <c r="B317"/>
      <c r="C317"/>
    </row>
    <row r="318" spans="2:3" ht="15" x14ac:dyDescent="0.25">
      <c r="B318"/>
      <c r="C318"/>
    </row>
    <row r="319" spans="2:3" ht="15" x14ac:dyDescent="0.25">
      <c r="B319"/>
      <c r="C319"/>
    </row>
    <row r="320" spans="2:3" ht="15" x14ac:dyDescent="0.25">
      <c r="B320"/>
      <c r="C320"/>
    </row>
    <row r="321" spans="2:3" ht="15" x14ac:dyDescent="0.25">
      <c r="B321"/>
      <c r="C321"/>
    </row>
    <row r="322" spans="2:3" ht="15" x14ac:dyDescent="0.25">
      <c r="B322"/>
      <c r="C322"/>
    </row>
    <row r="323" spans="2:3" ht="15" x14ac:dyDescent="0.25">
      <c r="B323"/>
      <c r="C323"/>
    </row>
    <row r="324" spans="2:3" ht="15" x14ac:dyDescent="0.25">
      <c r="B324"/>
      <c r="C324"/>
    </row>
    <row r="325" spans="2:3" ht="15" x14ac:dyDescent="0.25">
      <c r="B325"/>
      <c r="C325"/>
    </row>
    <row r="326" spans="2:3" ht="15" x14ac:dyDescent="0.25">
      <c r="B326"/>
      <c r="C326"/>
    </row>
    <row r="327" spans="2:3" ht="15" x14ac:dyDescent="0.25">
      <c r="B327"/>
      <c r="C327"/>
    </row>
    <row r="328" spans="2:3" ht="15" x14ac:dyDescent="0.25">
      <c r="B328"/>
      <c r="C328"/>
    </row>
    <row r="329" spans="2:3" ht="15" x14ac:dyDescent="0.25">
      <c r="B329"/>
      <c r="C329"/>
    </row>
    <row r="330" spans="2:3" ht="15" x14ac:dyDescent="0.25">
      <c r="B330"/>
      <c r="C330"/>
    </row>
    <row r="331" spans="2:3" ht="15" x14ac:dyDescent="0.25">
      <c r="B331"/>
      <c r="C331"/>
    </row>
    <row r="332" spans="2:3" ht="15" x14ac:dyDescent="0.25">
      <c r="B332"/>
      <c r="C332"/>
    </row>
    <row r="333" spans="2:3" ht="15" x14ac:dyDescent="0.25">
      <c r="B333"/>
      <c r="C333"/>
    </row>
    <row r="334" spans="2:3" ht="15" x14ac:dyDescent="0.25">
      <c r="B334"/>
      <c r="C334"/>
    </row>
    <row r="335" spans="2:3" ht="15" x14ac:dyDescent="0.25">
      <c r="B335"/>
      <c r="C335"/>
    </row>
    <row r="336" spans="2:3" ht="15" x14ac:dyDescent="0.25">
      <c r="B336"/>
      <c r="C336"/>
    </row>
    <row r="337" spans="2:3" ht="15" x14ac:dyDescent="0.25">
      <c r="B337"/>
      <c r="C337"/>
    </row>
    <row r="338" spans="2:3" ht="15" x14ac:dyDescent="0.25">
      <c r="B338"/>
      <c r="C338"/>
    </row>
    <row r="339" spans="2:3" ht="15" x14ac:dyDescent="0.25">
      <c r="B339"/>
      <c r="C339"/>
    </row>
    <row r="340" spans="2:3" ht="15" x14ac:dyDescent="0.25">
      <c r="B340"/>
      <c r="C340"/>
    </row>
    <row r="341" spans="2:3" ht="15" x14ac:dyDescent="0.25">
      <c r="B341"/>
      <c r="C341"/>
    </row>
    <row r="342" spans="2:3" ht="15" x14ac:dyDescent="0.25">
      <c r="B342"/>
      <c r="C342"/>
    </row>
    <row r="343" spans="2:3" ht="15" x14ac:dyDescent="0.25">
      <c r="B343"/>
      <c r="C343"/>
    </row>
    <row r="344" spans="2:3" ht="15" x14ac:dyDescent="0.25">
      <c r="B344"/>
      <c r="C344"/>
    </row>
    <row r="345" spans="2:3" ht="15" x14ac:dyDescent="0.25">
      <c r="B345"/>
      <c r="C345"/>
    </row>
    <row r="346" spans="2:3" ht="15" x14ac:dyDescent="0.25">
      <c r="B346"/>
      <c r="C346"/>
    </row>
    <row r="347" spans="2:3" ht="15" x14ac:dyDescent="0.25">
      <c r="B347"/>
      <c r="C347"/>
    </row>
    <row r="348" spans="2:3" ht="15" x14ac:dyDescent="0.25">
      <c r="B348"/>
      <c r="C348"/>
    </row>
    <row r="349" spans="2:3" ht="15" x14ac:dyDescent="0.25">
      <c r="B349"/>
      <c r="C349"/>
    </row>
    <row r="350" spans="2:3" ht="15" x14ac:dyDescent="0.25">
      <c r="B350"/>
      <c r="C350"/>
    </row>
    <row r="351" spans="2:3" ht="15" x14ac:dyDescent="0.25">
      <c r="B351"/>
      <c r="C351"/>
    </row>
    <row r="352" spans="2:3" ht="15" x14ac:dyDescent="0.25">
      <c r="B352"/>
      <c r="C352"/>
    </row>
    <row r="353" spans="2:3" ht="15" x14ac:dyDescent="0.25">
      <c r="B353"/>
      <c r="C353"/>
    </row>
    <row r="354" spans="2:3" ht="15" x14ac:dyDescent="0.25">
      <c r="B354"/>
      <c r="C354"/>
    </row>
    <row r="355" spans="2:3" ht="15" x14ac:dyDescent="0.25">
      <c r="B355"/>
      <c r="C355"/>
    </row>
    <row r="356" spans="2:3" ht="15" x14ac:dyDescent="0.25">
      <c r="B356"/>
      <c r="C356"/>
    </row>
    <row r="357" spans="2:3" ht="15" x14ac:dyDescent="0.25">
      <c r="B357"/>
      <c r="C357"/>
    </row>
    <row r="358" spans="2:3" ht="15" x14ac:dyDescent="0.25">
      <c r="B358"/>
      <c r="C358"/>
    </row>
    <row r="359" spans="2:3" ht="15" x14ac:dyDescent="0.25">
      <c r="B359"/>
      <c r="C359"/>
    </row>
    <row r="360" spans="2:3" ht="15" x14ac:dyDescent="0.25">
      <c r="B360"/>
      <c r="C360"/>
    </row>
    <row r="361" spans="2:3" ht="15" x14ac:dyDescent="0.25">
      <c r="B361"/>
      <c r="C361"/>
    </row>
    <row r="362" spans="2:3" ht="15" x14ac:dyDescent="0.25">
      <c r="B362"/>
      <c r="C362"/>
    </row>
    <row r="363" spans="2:3" ht="15" x14ac:dyDescent="0.25">
      <c r="B363"/>
      <c r="C363"/>
    </row>
    <row r="364" spans="2:3" ht="15" x14ac:dyDescent="0.25">
      <c r="B364"/>
      <c r="C364"/>
    </row>
    <row r="365" spans="2:3" ht="15" x14ac:dyDescent="0.25">
      <c r="B365"/>
      <c r="C365"/>
    </row>
    <row r="366" spans="2:3" ht="15" x14ac:dyDescent="0.25">
      <c r="B366"/>
      <c r="C366"/>
    </row>
    <row r="367" spans="2:3" ht="15" x14ac:dyDescent="0.25">
      <c r="B367"/>
      <c r="C367"/>
    </row>
    <row r="368" spans="2:3" ht="15" x14ac:dyDescent="0.25">
      <c r="B368"/>
      <c r="C368"/>
    </row>
    <row r="369" spans="2:3" ht="15" x14ac:dyDescent="0.25">
      <c r="B369"/>
      <c r="C369"/>
    </row>
    <row r="370" spans="2:3" ht="15" x14ac:dyDescent="0.25">
      <c r="B370"/>
      <c r="C370"/>
    </row>
    <row r="371" spans="2:3" ht="15" x14ac:dyDescent="0.25">
      <c r="B371"/>
      <c r="C371"/>
    </row>
    <row r="372" spans="2:3" ht="15" x14ac:dyDescent="0.25">
      <c r="B372"/>
      <c r="C372"/>
    </row>
    <row r="373" spans="2:3" ht="15" x14ac:dyDescent="0.25">
      <c r="B373"/>
      <c r="C373"/>
    </row>
    <row r="374" spans="2:3" ht="15" x14ac:dyDescent="0.25">
      <c r="B374"/>
      <c r="C374"/>
    </row>
    <row r="375" spans="2:3" ht="15" x14ac:dyDescent="0.25">
      <c r="B375"/>
      <c r="C375"/>
    </row>
    <row r="376" spans="2:3" ht="15" x14ac:dyDescent="0.25">
      <c r="B376"/>
      <c r="C376"/>
    </row>
    <row r="377" spans="2:3" ht="15" x14ac:dyDescent="0.25">
      <c r="B377"/>
      <c r="C377"/>
    </row>
    <row r="378" spans="2:3" ht="15" x14ac:dyDescent="0.25">
      <c r="B378"/>
      <c r="C378"/>
    </row>
    <row r="379" spans="2:3" ht="15" x14ac:dyDescent="0.25">
      <c r="B379"/>
      <c r="C379"/>
    </row>
    <row r="380" spans="2:3" ht="15" x14ac:dyDescent="0.25">
      <c r="B380"/>
      <c r="C380"/>
    </row>
    <row r="381" spans="2:3" ht="15" x14ac:dyDescent="0.25">
      <c r="B381"/>
      <c r="C381"/>
    </row>
    <row r="382" spans="2:3" ht="15" x14ac:dyDescent="0.25">
      <c r="B382"/>
      <c r="C382"/>
    </row>
    <row r="383" spans="2:3" ht="15" x14ac:dyDescent="0.25">
      <c r="B383"/>
      <c r="C383"/>
    </row>
    <row r="384" spans="2:3" ht="15" x14ac:dyDescent="0.25">
      <c r="B384"/>
      <c r="C384"/>
    </row>
    <row r="385" spans="2:3" ht="15" x14ac:dyDescent="0.25">
      <c r="B385"/>
      <c r="C385"/>
    </row>
    <row r="386" spans="2:3" ht="15" x14ac:dyDescent="0.25">
      <c r="B386"/>
      <c r="C386"/>
    </row>
    <row r="387" spans="2:3" ht="15" x14ac:dyDescent="0.25">
      <c r="B387"/>
      <c r="C387"/>
    </row>
    <row r="388" spans="2:3" ht="15" x14ac:dyDescent="0.25">
      <c r="B388"/>
      <c r="C388"/>
    </row>
    <row r="389" spans="2:3" ht="15" x14ac:dyDescent="0.25">
      <c r="B389"/>
      <c r="C389"/>
    </row>
    <row r="390" spans="2:3" ht="15" x14ac:dyDescent="0.25">
      <c r="B390"/>
      <c r="C390"/>
    </row>
    <row r="391" spans="2:3" ht="15" x14ac:dyDescent="0.25">
      <c r="B391"/>
      <c r="C391"/>
    </row>
    <row r="392" spans="2:3" ht="15" x14ac:dyDescent="0.25">
      <c r="B392"/>
      <c r="C392"/>
    </row>
    <row r="393" spans="2:3" ht="15" x14ac:dyDescent="0.25">
      <c r="B393"/>
      <c r="C393"/>
    </row>
    <row r="394" spans="2:3" ht="15" x14ac:dyDescent="0.25">
      <c r="B394"/>
      <c r="C394"/>
    </row>
    <row r="395" spans="2:3" ht="15" x14ac:dyDescent="0.25">
      <c r="B395"/>
      <c r="C395"/>
    </row>
    <row r="396" spans="2:3" ht="15" x14ac:dyDescent="0.25">
      <c r="B396"/>
      <c r="C396"/>
    </row>
    <row r="397" spans="2:3" ht="15" x14ac:dyDescent="0.25">
      <c r="B397"/>
      <c r="C397"/>
    </row>
    <row r="398" spans="2:3" ht="15" x14ac:dyDescent="0.25">
      <c r="B398"/>
      <c r="C398"/>
    </row>
    <row r="399" spans="2:3" ht="15" x14ac:dyDescent="0.25">
      <c r="B399"/>
      <c r="C399"/>
    </row>
    <row r="400" spans="2:3" ht="15" x14ac:dyDescent="0.25">
      <c r="B400"/>
      <c r="C400"/>
    </row>
    <row r="401" spans="2:3" ht="15" x14ac:dyDescent="0.25">
      <c r="B401"/>
      <c r="C401"/>
    </row>
    <row r="402" spans="2:3" ht="15" x14ac:dyDescent="0.25">
      <c r="B402"/>
      <c r="C402"/>
    </row>
    <row r="403" spans="2:3" ht="15" x14ac:dyDescent="0.25">
      <c r="B403"/>
      <c r="C403"/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5"/>
  <sheetViews>
    <sheetView showGridLines="0" zoomScale="90" zoomScaleNormal="90" workbookViewId="0">
      <pane xSplit="1" ySplit="5" topLeftCell="B6" activePane="bottomRight" state="frozen"/>
      <selection activeCell="A59" sqref="A59"/>
      <selection pane="topRight" activeCell="A59" sqref="A59"/>
      <selection pane="bottomLeft" activeCell="A59" sqref="A59"/>
      <selection pane="bottomRight"/>
    </sheetView>
  </sheetViews>
  <sheetFormatPr defaultColWidth="0" defaultRowHeight="12" x14ac:dyDescent="0.2"/>
  <cols>
    <col min="1" max="1" width="156.5703125" style="8" customWidth="1"/>
    <col min="2" max="2" width="13" style="8" customWidth="1"/>
    <col min="3" max="3" width="12.85546875" style="8" customWidth="1"/>
    <col min="4" max="4" width="14.5703125" style="8" customWidth="1"/>
    <col min="5" max="5" width="10" style="8" customWidth="1"/>
    <col min="6" max="6" width="7.7109375" style="8" customWidth="1"/>
    <col min="7" max="7" width="14.5703125" style="8" customWidth="1"/>
    <col min="8" max="8" width="6.28515625" style="8" bestFit="1" customWidth="1"/>
    <col min="9" max="9" width="16.42578125" style="8" bestFit="1" customWidth="1"/>
    <col min="10" max="10" width="9.42578125" style="8" bestFit="1" customWidth="1"/>
    <col min="11" max="16384" width="9.140625" style="8" hidden="1"/>
  </cols>
  <sheetData>
    <row r="4" spans="2:10" ht="12" customHeight="1" x14ac:dyDescent="0.2">
      <c r="C4" s="15">
        <f>SUBTOTAL(9,C6:C1048576)</f>
        <v>184</v>
      </c>
      <c r="D4" s="15">
        <f t="shared" ref="D4:I4" si="0">SUBTOTAL(9,D6:D1048576)</f>
        <v>128</v>
      </c>
      <c r="E4" s="15">
        <f t="shared" si="0"/>
        <v>41</v>
      </c>
      <c r="F4" s="15">
        <f t="shared" si="0"/>
        <v>98</v>
      </c>
      <c r="G4" s="15">
        <f t="shared" si="0"/>
        <v>80</v>
      </c>
      <c r="H4" s="15">
        <f t="shared" si="0"/>
        <v>182</v>
      </c>
      <c r="I4" s="15">
        <f t="shared" si="0"/>
        <v>46</v>
      </c>
    </row>
    <row r="5" spans="2:10" x14ac:dyDescent="0.2">
      <c r="B5" s="12" t="s">
        <v>22</v>
      </c>
      <c r="C5" s="8" t="s">
        <v>29</v>
      </c>
      <c r="D5" s="8" t="s">
        <v>30</v>
      </c>
      <c r="E5" s="8" t="s">
        <v>31</v>
      </c>
      <c r="F5" s="8" t="s">
        <v>45</v>
      </c>
      <c r="G5" s="8" t="s">
        <v>32</v>
      </c>
      <c r="H5" s="8" t="s">
        <v>39</v>
      </c>
      <c r="I5" s="8" t="s">
        <v>28</v>
      </c>
      <c r="J5" s="8" t="s">
        <v>25</v>
      </c>
    </row>
    <row r="6" spans="2:10" x14ac:dyDescent="0.2">
      <c r="B6" s="13">
        <v>0.29166666666666669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</row>
    <row r="7" spans="2:10" x14ac:dyDescent="0.2">
      <c r="B7" s="13">
        <v>0.3125</v>
      </c>
      <c r="C7" s="10">
        <v>4</v>
      </c>
      <c r="D7" s="10">
        <v>0</v>
      </c>
      <c r="E7" s="10">
        <v>0</v>
      </c>
      <c r="F7" s="10">
        <v>1</v>
      </c>
      <c r="G7" s="10">
        <v>1</v>
      </c>
      <c r="H7" s="10">
        <v>2</v>
      </c>
      <c r="I7" s="10">
        <v>0</v>
      </c>
      <c r="J7" s="10">
        <v>0</v>
      </c>
    </row>
    <row r="8" spans="2:10" x14ac:dyDescent="0.2">
      <c r="B8" s="13">
        <v>0.32291666666666669</v>
      </c>
      <c r="C8" s="10">
        <v>0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0</v>
      </c>
      <c r="J8" s="10">
        <v>0</v>
      </c>
    </row>
    <row r="9" spans="2:10" x14ac:dyDescent="0.2">
      <c r="B9" s="13">
        <v>0.33333333333333331</v>
      </c>
      <c r="C9" s="10">
        <v>0</v>
      </c>
      <c r="D9" s="10">
        <v>4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J9" s="10">
        <v>0</v>
      </c>
    </row>
    <row r="10" spans="2:10" x14ac:dyDescent="0.2">
      <c r="B10" s="13">
        <v>0.34375</v>
      </c>
      <c r="C10" s="10">
        <v>2</v>
      </c>
      <c r="D10" s="10">
        <v>2</v>
      </c>
      <c r="E10" s="10">
        <v>0</v>
      </c>
      <c r="F10" s="10">
        <v>0</v>
      </c>
      <c r="G10" s="10">
        <v>1</v>
      </c>
      <c r="H10" s="10">
        <v>4</v>
      </c>
      <c r="I10" s="10">
        <v>0</v>
      </c>
      <c r="J10" s="10">
        <v>0</v>
      </c>
    </row>
    <row r="11" spans="2:10" x14ac:dyDescent="0.2">
      <c r="B11" s="13">
        <v>0.35416666666666669</v>
      </c>
      <c r="C11" s="10">
        <v>2</v>
      </c>
      <c r="D11" s="10">
        <v>4</v>
      </c>
      <c r="E11" s="10">
        <v>0</v>
      </c>
      <c r="F11" s="10">
        <v>0</v>
      </c>
      <c r="G11" s="10">
        <v>1</v>
      </c>
      <c r="H11" s="10">
        <v>3</v>
      </c>
      <c r="I11" s="10">
        <v>0</v>
      </c>
      <c r="J11" s="10">
        <v>1</v>
      </c>
    </row>
    <row r="12" spans="2:10" x14ac:dyDescent="0.2">
      <c r="B12" s="13">
        <v>0.36458333333333331</v>
      </c>
      <c r="C12" s="10">
        <v>2</v>
      </c>
      <c r="D12" s="10">
        <v>1</v>
      </c>
      <c r="E12" s="10">
        <v>1</v>
      </c>
      <c r="F12" s="10">
        <v>3</v>
      </c>
      <c r="G12" s="10">
        <v>0</v>
      </c>
      <c r="H12" s="10">
        <v>3</v>
      </c>
      <c r="I12" s="10">
        <v>0</v>
      </c>
      <c r="J12" s="10">
        <v>2</v>
      </c>
    </row>
    <row r="13" spans="2:10" x14ac:dyDescent="0.2">
      <c r="B13" s="13">
        <v>0.375</v>
      </c>
      <c r="C13" s="10">
        <v>2</v>
      </c>
      <c r="D13" s="10">
        <v>3</v>
      </c>
      <c r="E13" s="10">
        <v>3</v>
      </c>
      <c r="F13" s="10">
        <v>0</v>
      </c>
      <c r="G13" s="10">
        <v>1</v>
      </c>
      <c r="H13" s="10">
        <v>1</v>
      </c>
      <c r="I13" s="10">
        <v>1</v>
      </c>
      <c r="J13" s="10">
        <v>0</v>
      </c>
    </row>
    <row r="14" spans="2:10" x14ac:dyDescent="0.2">
      <c r="B14" s="13">
        <v>0.38541666666666669</v>
      </c>
      <c r="C14" s="10">
        <v>5</v>
      </c>
      <c r="D14" s="10">
        <v>3</v>
      </c>
      <c r="E14" s="10">
        <v>0</v>
      </c>
      <c r="F14" s="10">
        <v>0</v>
      </c>
      <c r="G14" s="10">
        <v>7</v>
      </c>
      <c r="H14" s="10">
        <v>0</v>
      </c>
      <c r="I14" s="10">
        <v>1</v>
      </c>
      <c r="J14" s="10">
        <v>1</v>
      </c>
    </row>
    <row r="15" spans="2:10" x14ac:dyDescent="0.2">
      <c r="B15" s="13">
        <v>0.39583333333333331</v>
      </c>
      <c r="C15" s="10">
        <v>2</v>
      </c>
      <c r="D15" s="10">
        <v>5</v>
      </c>
      <c r="E15" s="10">
        <v>0</v>
      </c>
      <c r="F15" s="10">
        <v>3</v>
      </c>
      <c r="G15" s="10">
        <v>2</v>
      </c>
      <c r="H15" s="10">
        <v>3</v>
      </c>
      <c r="I15" s="10">
        <v>1</v>
      </c>
      <c r="J15" s="10">
        <v>3</v>
      </c>
    </row>
    <row r="16" spans="2:10" x14ac:dyDescent="0.2">
      <c r="B16" s="13">
        <v>0.40625</v>
      </c>
      <c r="C16" s="10">
        <v>3</v>
      </c>
      <c r="D16" s="10">
        <v>2</v>
      </c>
      <c r="E16" s="10">
        <v>2</v>
      </c>
      <c r="F16" s="10">
        <v>3</v>
      </c>
      <c r="G16" s="10">
        <v>1</v>
      </c>
      <c r="H16" s="10">
        <v>1</v>
      </c>
      <c r="I16" s="10">
        <v>2</v>
      </c>
      <c r="J16" s="10">
        <v>1</v>
      </c>
    </row>
    <row r="17" spans="2:10" x14ac:dyDescent="0.2">
      <c r="B17" s="13">
        <v>0.41666666666666669</v>
      </c>
      <c r="C17" s="10">
        <v>4</v>
      </c>
      <c r="D17" s="10">
        <v>2</v>
      </c>
      <c r="E17" s="10">
        <v>1</v>
      </c>
      <c r="F17" s="10">
        <v>0</v>
      </c>
      <c r="G17" s="10">
        <v>1</v>
      </c>
      <c r="H17" s="10">
        <v>4</v>
      </c>
      <c r="I17" s="10">
        <v>1</v>
      </c>
      <c r="J17" s="10">
        <v>4</v>
      </c>
    </row>
    <row r="18" spans="2:10" x14ac:dyDescent="0.2">
      <c r="B18" s="13">
        <v>0.42708333333333331</v>
      </c>
      <c r="C18" s="10">
        <v>3</v>
      </c>
      <c r="D18" s="10">
        <v>3</v>
      </c>
      <c r="E18" s="10">
        <v>0</v>
      </c>
      <c r="F18" s="10">
        <v>3</v>
      </c>
      <c r="G18" s="10">
        <v>4</v>
      </c>
      <c r="H18" s="10">
        <v>4</v>
      </c>
      <c r="I18" s="10">
        <v>4</v>
      </c>
      <c r="J18" s="10">
        <v>1</v>
      </c>
    </row>
    <row r="19" spans="2:10" x14ac:dyDescent="0.2">
      <c r="B19" s="13">
        <v>0.4375</v>
      </c>
      <c r="C19" s="10">
        <v>7</v>
      </c>
      <c r="D19" s="10">
        <v>2</v>
      </c>
      <c r="E19" s="10">
        <v>0</v>
      </c>
      <c r="F19" s="10">
        <v>3</v>
      </c>
      <c r="G19" s="10">
        <v>2</v>
      </c>
      <c r="H19" s="10">
        <v>0</v>
      </c>
      <c r="I19" s="10">
        <v>1</v>
      </c>
      <c r="J19" s="10">
        <v>0</v>
      </c>
    </row>
    <row r="20" spans="2:10" x14ac:dyDescent="0.2">
      <c r="B20" s="13">
        <v>0.44791666666666669</v>
      </c>
      <c r="C20" s="10">
        <v>2</v>
      </c>
      <c r="D20" s="10">
        <v>2</v>
      </c>
      <c r="E20" s="10">
        <v>0</v>
      </c>
      <c r="F20" s="10">
        <v>3</v>
      </c>
      <c r="G20" s="10">
        <v>0</v>
      </c>
      <c r="H20" s="10">
        <v>3</v>
      </c>
      <c r="I20" s="10">
        <v>1</v>
      </c>
      <c r="J20" s="10">
        <v>1</v>
      </c>
    </row>
    <row r="21" spans="2:10" x14ac:dyDescent="0.2">
      <c r="B21" s="13">
        <v>0.45833333333333331</v>
      </c>
      <c r="C21" s="10">
        <v>6</v>
      </c>
      <c r="D21" s="10">
        <v>5</v>
      </c>
      <c r="E21" s="10">
        <v>2</v>
      </c>
      <c r="F21" s="10">
        <v>2</v>
      </c>
      <c r="G21" s="10">
        <v>1</v>
      </c>
      <c r="H21" s="10">
        <v>7</v>
      </c>
      <c r="I21" s="10">
        <v>2</v>
      </c>
      <c r="J21" s="10">
        <v>0</v>
      </c>
    </row>
    <row r="22" spans="2:10" x14ac:dyDescent="0.2">
      <c r="B22" s="13">
        <v>0.46875</v>
      </c>
      <c r="C22" s="10">
        <v>1</v>
      </c>
      <c r="D22" s="10">
        <v>3</v>
      </c>
      <c r="E22" s="10">
        <v>0</v>
      </c>
      <c r="F22" s="10">
        <v>1</v>
      </c>
      <c r="G22" s="10">
        <v>1</v>
      </c>
      <c r="H22" s="10">
        <v>3</v>
      </c>
      <c r="I22" s="10">
        <v>1</v>
      </c>
      <c r="J22" s="10">
        <v>0</v>
      </c>
    </row>
    <row r="23" spans="2:10" x14ac:dyDescent="0.2">
      <c r="B23" s="13">
        <v>0.47916666666666669</v>
      </c>
      <c r="C23" s="10">
        <v>4</v>
      </c>
      <c r="D23" s="10">
        <v>3</v>
      </c>
      <c r="E23" s="10">
        <v>0</v>
      </c>
      <c r="F23" s="10">
        <v>0</v>
      </c>
      <c r="G23" s="10">
        <v>2</v>
      </c>
      <c r="H23" s="10">
        <v>3</v>
      </c>
      <c r="I23" s="10">
        <v>2</v>
      </c>
      <c r="J23" s="10">
        <v>4</v>
      </c>
    </row>
    <row r="24" spans="2:10" x14ac:dyDescent="0.2">
      <c r="B24" s="13">
        <v>0.48958333333333331</v>
      </c>
      <c r="C24" s="10">
        <v>7</v>
      </c>
      <c r="D24" s="10">
        <v>2</v>
      </c>
      <c r="E24" s="10">
        <v>0</v>
      </c>
      <c r="F24" s="10">
        <v>4</v>
      </c>
      <c r="G24" s="10">
        <v>1</v>
      </c>
      <c r="H24" s="10">
        <v>2</v>
      </c>
      <c r="I24" s="10">
        <v>0</v>
      </c>
      <c r="J24" s="10">
        <v>2</v>
      </c>
    </row>
    <row r="25" spans="2:10" x14ac:dyDescent="0.2">
      <c r="B25" s="13">
        <v>0.5</v>
      </c>
      <c r="C25" s="10">
        <v>4</v>
      </c>
      <c r="D25" s="10">
        <v>1</v>
      </c>
      <c r="E25" s="10">
        <v>0</v>
      </c>
      <c r="F25" s="10">
        <v>2</v>
      </c>
      <c r="G25" s="10">
        <v>2</v>
      </c>
      <c r="H25" s="10">
        <v>3</v>
      </c>
      <c r="I25" s="10">
        <v>0</v>
      </c>
      <c r="J25" s="10">
        <v>1</v>
      </c>
    </row>
    <row r="26" spans="2:10" x14ac:dyDescent="0.2">
      <c r="B26" s="13">
        <v>0.51041666666666663</v>
      </c>
      <c r="C26" s="10">
        <v>4</v>
      </c>
      <c r="D26" s="10">
        <v>4</v>
      </c>
      <c r="E26" s="10">
        <v>0</v>
      </c>
      <c r="F26" s="10">
        <v>7</v>
      </c>
      <c r="G26" s="10">
        <v>1</v>
      </c>
      <c r="H26" s="10">
        <v>1</v>
      </c>
      <c r="I26" s="10">
        <v>2</v>
      </c>
      <c r="J26" s="10">
        <v>2</v>
      </c>
    </row>
    <row r="27" spans="2:10" x14ac:dyDescent="0.2">
      <c r="B27" s="13">
        <v>0.52083333333333337</v>
      </c>
      <c r="C27" s="10">
        <v>6</v>
      </c>
      <c r="D27" s="10">
        <v>0</v>
      </c>
      <c r="E27" s="10">
        <v>2</v>
      </c>
      <c r="F27" s="10">
        <v>2</v>
      </c>
      <c r="G27" s="10">
        <v>0</v>
      </c>
      <c r="H27" s="10">
        <v>7</v>
      </c>
      <c r="I27" s="10">
        <v>0</v>
      </c>
      <c r="J27" s="10">
        <v>2</v>
      </c>
    </row>
    <row r="28" spans="2:10" x14ac:dyDescent="0.2">
      <c r="B28" s="13">
        <v>0.53125</v>
      </c>
      <c r="C28" s="10">
        <v>3</v>
      </c>
      <c r="D28" s="10">
        <v>4</v>
      </c>
      <c r="E28" s="10">
        <v>2</v>
      </c>
      <c r="F28" s="10">
        <v>1</v>
      </c>
      <c r="G28" s="10">
        <v>0</v>
      </c>
      <c r="H28" s="10">
        <v>4</v>
      </c>
      <c r="I28" s="10">
        <v>1</v>
      </c>
      <c r="J28" s="10">
        <v>1</v>
      </c>
    </row>
    <row r="29" spans="2:10" x14ac:dyDescent="0.2">
      <c r="B29" s="13">
        <v>0.54166666666666663</v>
      </c>
      <c r="C29" s="10">
        <v>4</v>
      </c>
      <c r="D29" s="10">
        <v>4</v>
      </c>
      <c r="E29" s="10">
        <v>2</v>
      </c>
      <c r="F29" s="10">
        <v>1</v>
      </c>
      <c r="G29" s="10">
        <v>0</v>
      </c>
      <c r="H29" s="10">
        <v>3</v>
      </c>
      <c r="I29" s="10">
        <v>0</v>
      </c>
      <c r="J29" s="10">
        <v>0</v>
      </c>
    </row>
    <row r="30" spans="2:10" x14ac:dyDescent="0.2">
      <c r="B30" s="13">
        <v>0.55208333333333337</v>
      </c>
      <c r="C30" s="10">
        <v>5</v>
      </c>
      <c r="D30" s="10">
        <v>3</v>
      </c>
      <c r="E30" s="10">
        <v>0</v>
      </c>
      <c r="F30" s="10">
        <v>4</v>
      </c>
      <c r="G30" s="10">
        <v>4</v>
      </c>
      <c r="H30" s="10">
        <v>7</v>
      </c>
      <c r="I30" s="10">
        <v>1</v>
      </c>
      <c r="J30" s="10">
        <v>1</v>
      </c>
    </row>
    <row r="31" spans="2:10" x14ac:dyDescent="0.2">
      <c r="B31" s="13">
        <v>0.5625</v>
      </c>
      <c r="C31" s="10">
        <v>7</v>
      </c>
      <c r="D31" s="10">
        <v>1</v>
      </c>
      <c r="E31" s="10">
        <v>2</v>
      </c>
      <c r="F31" s="10">
        <v>2</v>
      </c>
      <c r="G31" s="10">
        <v>1</v>
      </c>
      <c r="H31" s="10">
        <v>2</v>
      </c>
      <c r="I31" s="10">
        <v>0</v>
      </c>
      <c r="J31" s="10">
        <v>1</v>
      </c>
    </row>
    <row r="32" spans="2:10" x14ac:dyDescent="0.2">
      <c r="B32" s="13">
        <v>0.57291666666666663</v>
      </c>
      <c r="C32" s="10">
        <v>7</v>
      </c>
      <c r="D32" s="10">
        <v>2</v>
      </c>
      <c r="E32" s="10">
        <v>0</v>
      </c>
      <c r="F32" s="10">
        <v>1</v>
      </c>
      <c r="G32" s="10">
        <v>3</v>
      </c>
      <c r="H32" s="10">
        <v>3</v>
      </c>
      <c r="I32" s="10">
        <v>1</v>
      </c>
      <c r="J32" s="10">
        <v>0</v>
      </c>
    </row>
    <row r="33" spans="2:10" x14ac:dyDescent="0.2">
      <c r="B33" s="13">
        <v>0.58333333333333337</v>
      </c>
      <c r="C33" s="10">
        <v>4</v>
      </c>
      <c r="D33" s="10">
        <v>1</v>
      </c>
      <c r="E33" s="10">
        <v>2</v>
      </c>
      <c r="F33" s="10">
        <v>3</v>
      </c>
      <c r="G33" s="10">
        <v>2</v>
      </c>
      <c r="H33" s="10">
        <v>6</v>
      </c>
      <c r="I33" s="10">
        <v>0</v>
      </c>
      <c r="J33" s="10">
        <v>2</v>
      </c>
    </row>
    <row r="34" spans="2:10" x14ac:dyDescent="0.2">
      <c r="B34" s="13">
        <v>0.59375</v>
      </c>
      <c r="C34" s="10">
        <v>4</v>
      </c>
      <c r="D34" s="10">
        <v>1</v>
      </c>
      <c r="E34" s="10">
        <v>0</v>
      </c>
      <c r="F34" s="10">
        <v>3</v>
      </c>
      <c r="G34" s="10">
        <v>1</v>
      </c>
      <c r="H34" s="10">
        <v>2</v>
      </c>
      <c r="I34" s="10">
        <v>1</v>
      </c>
      <c r="J34" s="10">
        <v>0</v>
      </c>
    </row>
    <row r="35" spans="2:10" x14ac:dyDescent="0.2">
      <c r="B35" s="13">
        <v>0.60416666666666663</v>
      </c>
      <c r="C35" s="10">
        <v>4</v>
      </c>
      <c r="D35" s="10">
        <v>2</v>
      </c>
      <c r="E35" s="10">
        <v>0</v>
      </c>
      <c r="F35" s="10">
        <v>2</v>
      </c>
      <c r="G35" s="10">
        <v>2</v>
      </c>
      <c r="H35" s="10">
        <v>1</v>
      </c>
      <c r="I35" s="10">
        <v>0</v>
      </c>
      <c r="J35" s="10">
        <v>1</v>
      </c>
    </row>
    <row r="36" spans="2:10" x14ac:dyDescent="0.2">
      <c r="B36" s="13">
        <v>0.61458333333333337</v>
      </c>
      <c r="C36" s="10">
        <v>1</v>
      </c>
      <c r="D36" s="10">
        <v>1</v>
      </c>
      <c r="E36" s="10">
        <v>0</v>
      </c>
      <c r="F36" s="10">
        <v>4</v>
      </c>
      <c r="G36" s="10">
        <v>1</v>
      </c>
      <c r="H36" s="10">
        <v>1</v>
      </c>
      <c r="I36" s="10">
        <v>1</v>
      </c>
      <c r="J36" s="10">
        <v>1</v>
      </c>
    </row>
    <row r="37" spans="2:10" x14ac:dyDescent="0.2">
      <c r="B37" s="13">
        <v>0.625</v>
      </c>
      <c r="C37" s="10">
        <v>8</v>
      </c>
      <c r="D37" s="10">
        <v>4</v>
      </c>
      <c r="E37" s="10">
        <v>1</v>
      </c>
      <c r="F37" s="10">
        <v>2</v>
      </c>
      <c r="G37" s="10">
        <v>3</v>
      </c>
      <c r="H37" s="10">
        <v>6</v>
      </c>
      <c r="I37" s="10">
        <v>0</v>
      </c>
      <c r="J37" s="10">
        <v>3</v>
      </c>
    </row>
    <row r="38" spans="2:10" x14ac:dyDescent="0.2">
      <c r="B38" s="13">
        <v>0.63541666666666663</v>
      </c>
      <c r="C38" s="10">
        <v>1</v>
      </c>
      <c r="D38" s="10">
        <v>5</v>
      </c>
      <c r="E38" s="10">
        <v>1</v>
      </c>
      <c r="F38" s="10">
        <v>1</v>
      </c>
      <c r="G38" s="10">
        <v>3</v>
      </c>
      <c r="H38" s="10">
        <v>2</v>
      </c>
      <c r="I38" s="10">
        <v>0</v>
      </c>
      <c r="J38" s="10">
        <v>2</v>
      </c>
    </row>
    <row r="39" spans="2:10" x14ac:dyDescent="0.2">
      <c r="B39" s="13">
        <v>0.64583333333333337</v>
      </c>
      <c r="C39" s="10">
        <v>5</v>
      </c>
      <c r="D39" s="10">
        <v>1</v>
      </c>
      <c r="E39" s="10">
        <v>2</v>
      </c>
      <c r="F39" s="10">
        <v>3</v>
      </c>
      <c r="G39" s="10">
        <v>2</v>
      </c>
      <c r="H39" s="10">
        <v>4</v>
      </c>
      <c r="I39" s="10">
        <v>1</v>
      </c>
      <c r="J39" s="10">
        <v>2</v>
      </c>
    </row>
    <row r="40" spans="2:10" x14ac:dyDescent="0.2">
      <c r="B40" s="13">
        <v>0.65625</v>
      </c>
      <c r="C40" s="10">
        <v>7</v>
      </c>
      <c r="D40" s="10">
        <v>3</v>
      </c>
      <c r="E40" s="10">
        <v>1</v>
      </c>
      <c r="F40" s="10">
        <v>2</v>
      </c>
      <c r="G40" s="10">
        <v>1</v>
      </c>
      <c r="H40" s="10">
        <v>2</v>
      </c>
      <c r="I40" s="10">
        <v>2</v>
      </c>
      <c r="J40" s="10">
        <v>2</v>
      </c>
    </row>
    <row r="41" spans="2:10" x14ac:dyDescent="0.2">
      <c r="B41" s="13">
        <v>0.66666666666666663</v>
      </c>
      <c r="C41" s="10">
        <v>2</v>
      </c>
      <c r="D41" s="10">
        <v>1</v>
      </c>
      <c r="E41" s="10">
        <v>3</v>
      </c>
      <c r="F41" s="10">
        <v>3</v>
      </c>
      <c r="G41" s="10">
        <v>0</v>
      </c>
      <c r="H41" s="10">
        <v>7</v>
      </c>
      <c r="I41" s="10">
        <v>1</v>
      </c>
      <c r="J41" s="10">
        <v>1</v>
      </c>
    </row>
    <row r="42" spans="2:10" x14ac:dyDescent="0.2">
      <c r="B42" s="13">
        <v>0.67708333333333337</v>
      </c>
      <c r="C42" s="10">
        <v>1</v>
      </c>
      <c r="D42" s="10">
        <v>4</v>
      </c>
      <c r="E42" s="10">
        <v>0</v>
      </c>
      <c r="F42" s="10">
        <v>0</v>
      </c>
      <c r="G42" s="10">
        <v>1</v>
      </c>
      <c r="H42" s="10">
        <v>0</v>
      </c>
      <c r="I42" s="10">
        <v>1</v>
      </c>
      <c r="J42" s="10">
        <v>0</v>
      </c>
    </row>
    <row r="43" spans="2:10" x14ac:dyDescent="0.2">
      <c r="B43" s="13">
        <v>0.6875</v>
      </c>
      <c r="C43" s="10">
        <v>4</v>
      </c>
      <c r="D43" s="10">
        <v>3</v>
      </c>
      <c r="E43" s="10">
        <v>1</v>
      </c>
      <c r="F43" s="10">
        <v>2</v>
      </c>
      <c r="G43" s="10">
        <v>4</v>
      </c>
      <c r="H43" s="10">
        <v>7</v>
      </c>
      <c r="I43" s="10">
        <v>2</v>
      </c>
      <c r="J43" s="10">
        <v>1</v>
      </c>
    </row>
    <row r="44" spans="2:10" x14ac:dyDescent="0.2">
      <c r="B44" s="13">
        <v>0.69791666666666663</v>
      </c>
      <c r="C44" s="10">
        <v>2</v>
      </c>
      <c r="D44" s="10">
        <v>3</v>
      </c>
      <c r="E44" s="10">
        <v>1</v>
      </c>
      <c r="F44" s="10">
        <v>4</v>
      </c>
      <c r="G44" s="10">
        <v>0</v>
      </c>
      <c r="H44" s="10">
        <v>1</v>
      </c>
      <c r="I44" s="10">
        <v>0</v>
      </c>
      <c r="J44" s="10">
        <v>0</v>
      </c>
    </row>
    <row r="45" spans="2:10" x14ac:dyDescent="0.2">
      <c r="B45" s="13">
        <v>0.70833333333333337</v>
      </c>
      <c r="C45" s="10">
        <v>3</v>
      </c>
      <c r="D45" s="10">
        <v>2</v>
      </c>
      <c r="E45" s="10">
        <v>1</v>
      </c>
      <c r="F45" s="10">
        <v>1</v>
      </c>
      <c r="G45" s="10">
        <v>0</v>
      </c>
      <c r="H45" s="10">
        <v>1</v>
      </c>
      <c r="I45" s="10">
        <v>2</v>
      </c>
      <c r="J45" s="10">
        <v>1</v>
      </c>
    </row>
    <row r="46" spans="2:10" x14ac:dyDescent="0.2">
      <c r="B46" s="13">
        <v>0.71875</v>
      </c>
      <c r="C46" s="10">
        <v>4</v>
      </c>
      <c r="D46" s="10">
        <v>4</v>
      </c>
      <c r="E46" s="10">
        <v>1</v>
      </c>
      <c r="F46" s="10">
        <v>0</v>
      </c>
      <c r="G46" s="10">
        <v>2</v>
      </c>
      <c r="H46" s="10">
        <v>7</v>
      </c>
      <c r="I46" s="10">
        <v>1</v>
      </c>
      <c r="J46" s="10">
        <v>1</v>
      </c>
    </row>
    <row r="47" spans="2:10" x14ac:dyDescent="0.2">
      <c r="B47" s="13">
        <v>0.72916666666666663</v>
      </c>
      <c r="C47" s="10">
        <v>4</v>
      </c>
      <c r="D47" s="10">
        <v>2</v>
      </c>
      <c r="E47" s="10">
        <v>0</v>
      </c>
      <c r="F47" s="10">
        <v>1</v>
      </c>
      <c r="G47" s="10">
        <v>1</v>
      </c>
      <c r="H47" s="10">
        <v>4</v>
      </c>
      <c r="I47" s="10">
        <v>0</v>
      </c>
      <c r="J47" s="10">
        <v>0</v>
      </c>
    </row>
    <row r="48" spans="2:10" x14ac:dyDescent="0.2">
      <c r="B48" s="13">
        <v>0.73958333333333337</v>
      </c>
      <c r="C48" s="10">
        <v>4</v>
      </c>
      <c r="D48" s="10">
        <v>2</v>
      </c>
      <c r="E48" s="10">
        <v>1</v>
      </c>
      <c r="F48" s="10">
        <v>2</v>
      </c>
      <c r="G48" s="10">
        <v>0</v>
      </c>
      <c r="H48" s="10">
        <v>4</v>
      </c>
      <c r="I48" s="10">
        <v>0</v>
      </c>
      <c r="J48" s="10">
        <v>1</v>
      </c>
    </row>
    <row r="49" spans="2:10" x14ac:dyDescent="0.2">
      <c r="B49" s="13">
        <v>0.75</v>
      </c>
      <c r="C49" s="10">
        <v>2</v>
      </c>
      <c r="D49" s="10">
        <v>1</v>
      </c>
      <c r="E49" s="10">
        <v>1</v>
      </c>
      <c r="F49" s="10">
        <v>1</v>
      </c>
      <c r="G49" s="10">
        <v>5</v>
      </c>
      <c r="H49" s="10">
        <v>4</v>
      </c>
      <c r="I49" s="10">
        <v>3</v>
      </c>
      <c r="J49" s="10">
        <v>0</v>
      </c>
    </row>
    <row r="50" spans="2:10" x14ac:dyDescent="0.2">
      <c r="B50" s="13">
        <v>0.76041666666666663</v>
      </c>
      <c r="C50" s="10">
        <v>3</v>
      </c>
      <c r="D50" s="10">
        <v>1</v>
      </c>
      <c r="E50" s="10">
        <v>0</v>
      </c>
      <c r="F50" s="10">
        <v>1</v>
      </c>
      <c r="G50" s="10">
        <v>1</v>
      </c>
      <c r="H50" s="10">
        <v>5</v>
      </c>
      <c r="I50" s="10">
        <v>1</v>
      </c>
      <c r="J50" s="10">
        <v>0</v>
      </c>
    </row>
    <row r="51" spans="2:10" x14ac:dyDescent="0.2">
      <c r="B51" s="13">
        <v>0.77083333333333337</v>
      </c>
      <c r="C51" s="10">
        <v>2</v>
      </c>
      <c r="D51" s="10">
        <v>1</v>
      </c>
      <c r="E51" s="10">
        <v>0</v>
      </c>
      <c r="F51" s="10">
        <v>0</v>
      </c>
      <c r="G51" s="10">
        <v>3</v>
      </c>
      <c r="H51" s="10">
        <v>3</v>
      </c>
      <c r="I51" s="10">
        <v>0</v>
      </c>
      <c r="J51" s="10">
        <v>2</v>
      </c>
    </row>
    <row r="52" spans="2:10" x14ac:dyDescent="0.2">
      <c r="B52" s="13">
        <v>0.78125</v>
      </c>
      <c r="C52" s="10">
        <v>5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2</v>
      </c>
    </row>
    <row r="53" spans="2:10" x14ac:dyDescent="0.2">
      <c r="B53" s="13">
        <v>0.79166666666666663</v>
      </c>
      <c r="C53" s="10">
        <v>1</v>
      </c>
      <c r="D53" s="10">
        <v>3</v>
      </c>
      <c r="E53" s="10">
        <v>1</v>
      </c>
      <c r="F53" s="10">
        <v>1</v>
      </c>
      <c r="G53" s="10">
        <v>1</v>
      </c>
      <c r="H53" s="10">
        <v>1</v>
      </c>
      <c r="I53" s="10">
        <v>0</v>
      </c>
      <c r="J53" s="10">
        <v>1</v>
      </c>
    </row>
    <row r="54" spans="2:10" x14ac:dyDescent="0.2">
      <c r="B54" s="13">
        <v>0.80208333333333337</v>
      </c>
      <c r="C54" s="10">
        <v>2</v>
      </c>
      <c r="D54" s="10">
        <v>2</v>
      </c>
      <c r="E54" s="10">
        <v>0</v>
      </c>
      <c r="F54" s="10">
        <v>0</v>
      </c>
      <c r="G54" s="10">
        <v>0</v>
      </c>
      <c r="H54" s="10">
        <v>4</v>
      </c>
      <c r="I54" s="10">
        <v>0</v>
      </c>
      <c r="J54" s="10">
        <v>0</v>
      </c>
    </row>
    <row r="55" spans="2:10" x14ac:dyDescent="0.2">
      <c r="B55" s="13">
        <v>0.8125</v>
      </c>
      <c r="C55" s="10">
        <v>3</v>
      </c>
      <c r="D55" s="10">
        <v>1</v>
      </c>
      <c r="E55" s="10">
        <v>0</v>
      </c>
      <c r="F55" s="10">
        <v>3</v>
      </c>
      <c r="G55" s="10">
        <v>0</v>
      </c>
      <c r="H55" s="10">
        <v>4</v>
      </c>
      <c r="I55" s="10">
        <v>0</v>
      </c>
      <c r="J55" s="10">
        <v>0</v>
      </c>
    </row>
    <row r="56" spans="2:10" x14ac:dyDescent="0.2">
      <c r="B56" s="13">
        <v>0.82291666666666663</v>
      </c>
      <c r="C56" s="10">
        <v>1</v>
      </c>
      <c r="D56" s="10">
        <v>3</v>
      </c>
      <c r="E56" s="10">
        <v>0</v>
      </c>
      <c r="F56" s="10">
        <v>3</v>
      </c>
      <c r="G56" s="10">
        <v>1</v>
      </c>
      <c r="H56" s="10">
        <v>2</v>
      </c>
      <c r="I56" s="10">
        <v>1</v>
      </c>
      <c r="J56" s="10">
        <v>2</v>
      </c>
    </row>
    <row r="57" spans="2:10" x14ac:dyDescent="0.2">
      <c r="B57" s="13">
        <v>0.83333333333333337</v>
      </c>
      <c r="C57" s="10">
        <v>3</v>
      </c>
      <c r="D57" s="10">
        <v>2</v>
      </c>
      <c r="E57" s="10">
        <v>0</v>
      </c>
      <c r="F57" s="10">
        <v>2</v>
      </c>
      <c r="G57" s="10">
        <v>2</v>
      </c>
      <c r="H57" s="10">
        <v>2</v>
      </c>
      <c r="I57" s="10">
        <v>2</v>
      </c>
      <c r="J57" s="10">
        <v>2</v>
      </c>
    </row>
    <row r="58" spans="2:10" x14ac:dyDescent="0.2">
      <c r="B58" s="13">
        <v>0.84375</v>
      </c>
      <c r="C58" s="10">
        <v>2</v>
      </c>
      <c r="D58" s="10">
        <v>1</v>
      </c>
      <c r="E58" s="10">
        <v>3</v>
      </c>
      <c r="F58" s="10">
        <v>1</v>
      </c>
      <c r="G58" s="10">
        <v>3</v>
      </c>
      <c r="H58" s="10">
        <v>3</v>
      </c>
      <c r="I58" s="10">
        <v>0</v>
      </c>
      <c r="J58" s="10">
        <v>1</v>
      </c>
    </row>
    <row r="59" spans="2:10" x14ac:dyDescent="0.2">
      <c r="B59" s="13">
        <v>0.85416666666666663</v>
      </c>
      <c r="C59" s="10">
        <v>1</v>
      </c>
      <c r="D59" s="10">
        <v>2</v>
      </c>
      <c r="E59" s="10">
        <v>2</v>
      </c>
      <c r="F59" s="10">
        <v>2</v>
      </c>
      <c r="G59" s="10">
        <v>1</v>
      </c>
      <c r="H59" s="10">
        <v>4</v>
      </c>
      <c r="I59" s="10">
        <v>1</v>
      </c>
      <c r="J59" s="10">
        <v>1</v>
      </c>
    </row>
    <row r="60" spans="2:10" x14ac:dyDescent="0.2">
      <c r="B60" s="13">
        <v>0.86458333333333337</v>
      </c>
      <c r="C60" s="10">
        <v>0</v>
      </c>
      <c r="D60" s="10">
        <v>1</v>
      </c>
      <c r="E60" s="10">
        <v>0</v>
      </c>
      <c r="F60" s="10">
        <v>0</v>
      </c>
      <c r="G60" s="10">
        <v>0</v>
      </c>
      <c r="H60" s="10">
        <v>5</v>
      </c>
      <c r="I60" s="10">
        <v>0</v>
      </c>
      <c r="J60" s="10">
        <v>0</v>
      </c>
    </row>
    <row r="61" spans="2:10" x14ac:dyDescent="0.2">
      <c r="B61" s="13">
        <v>0.875</v>
      </c>
      <c r="C61" s="10">
        <v>1</v>
      </c>
      <c r="D61" s="10">
        <v>1</v>
      </c>
      <c r="E61" s="10">
        <v>0</v>
      </c>
      <c r="F61" s="10">
        <v>0</v>
      </c>
      <c r="G61" s="10">
        <v>0</v>
      </c>
      <c r="H61" s="10">
        <v>3</v>
      </c>
      <c r="I61" s="10">
        <v>2</v>
      </c>
      <c r="J61" s="10">
        <v>0</v>
      </c>
    </row>
    <row r="62" spans="2:10" x14ac:dyDescent="0.2">
      <c r="B62" s="13">
        <v>0.88541666666666663</v>
      </c>
      <c r="C62" s="10">
        <v>2</v>
      </c>
      <c r="D62" s="10">
        <v>2</v>
      </c>
      <c r="E62" s="10">
        <v>0</v>
      </c>
      <c r="F62" s="10">
        <v>0</v>
      </c>
      <c r="G62" s="10">
        <v>2</v>
      </c>
      <c r="H62" s="10">
        <v>6</v>
      </c>
      <c r="I62" s="10">
        <v>1</v>
      </c>
      <c r="J62" s="10">
        <v>0</v>
      </c>
    </row>
    <row r="63" spans="2:10" x14ac:dyDescent="0.2">
      <c r="B63" s="13">
        <v>0.89583333333333337</v>
      </c>
      <c r="C63" s="10">
        <v>2</v>
      </c>
      <c r="D63" s="10">
        <v>1</v>
      </c>
      <c r="E63" s="10">
        <v>1</v>
      </c>
      <c r="F63" s="10">
        <v>2</v>
      </c>
      <c r="G63" s="10">
        <v>0</v>
      </c>
      <c r="H63" s="10">
        <v>4</v>
      </c>
      <c r="I63" s="10">
        <v>0</v>
      </c>
      <c r="J63" s="10">
        <v>0</v>
      </c>
    </row>
    <row r="64" spans="2:10" x14ac:dyDescent="0.2">
      <c r="B64" s="13">
        <v>0.90625</v>
      </c>
      <c r="C64" s="10">
        <v>0</v>
      </c>
      <c r="D64" s="10">
        <v>0</v>
      </c>
      <c r="E64" s="10">
        <v>1</v>
      </c>
      <c r="F64" s="10">
        <v>1</v>
      </c>
      <c r="G64" s="10">
        <v>0</v>
      </c>
      <c r="H64" s="10">
        <v>2</v>
      </c>
      <c r="I64" s="10">
        <v>1</v>
      </c>
      <c r="J64" s="10">
        <v>0</v>
      </c>
    </row>
    <row r="65" spans="2:10" x14ac:dyDescent="0.2">
      <c r="B65" s="13" t="s">
        <v>18</v>
      </c>
      <c r="C65" s="10"/>
      <c r="D65" s="10"/>
      <c r="E65" s="10"/>
      <c r="F65" s="10"/>
      <c r="G65" s="10"/>
      <c r="H65" s="10"/>
      <c r="I65" s="10"/>
      <c r="J65" s="10"/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03"/>
  <sheetViews>
    <sheetView showGridLines="0" zoomScale="90" zoomScaleNormal="90" workbookViewId="0">
      <pane xSplit="1" ySplit="5" topLeftCell="B6" activePane="bottomRight" state="frozen"/>
      <selection activeCell="A59" sqref="A59"/>
      <selection pane="topRight" activeCell="A59" sqref="A59"/>
      <selection pane="bottomLeft" activeCell="A59" sqref="A59"/>
      <selection pane="bottomRight"/>
    </sheetView>
  </sheetViews>
  <sheetFormatPr defaultColWidth="0" defaultRowHeight="12" x14ac:dyDescent="0.2"/>
  <cols>
    <col min="1" max="1" width="156.5703125" style="8" customWidth="1"/>
    <col min="2" max="2" width="10.42578125" style="8" customWidth="1"/>
    <col min="3" max="3" width="7.42578125" style="8" bestFit="1" customWidth="1"/>
    <col min="4" max="4" width="34.5703125" style="8" bestFit="1" customWidth="1"/>
    <col min="5" max="5" width="9.42578125" style="8" bestFit="1" customWidth="1"/>
    <col min="6" max="6" width="19" style="8" bestFit="1" customWidth="1"/>
    <col min="7" max="9" width="15.28515625" style="8" hidden="1" customWidth="1"/>
    <col min="10" max="16384" width="9.140625" style="8" hidden="1"/>
  </cols>
  <sheetData>
    <row r="4" spans="2:9" ht="12" customHeight="1" x14ac:dyDescent="0.2">
      <c r="C4" s="15">
        <f>SUBTOTAL(9,C6:C1048576)</f>
        <v>12865</v>
      </c>
      <c r="D4" s="15">
        <f t="shared" ref="D4:I4" si="0">SUBTOTAL(9,D6:D1048576)</f>
        <v>1371</v>
      </c>
      <c r="E4" s="15">
        <f t="shared" si="0"/>
        <v>863</v>
      </c>
      <c r="F4" s="15">
        <f t="shared" si="0"/>
        <v>10631</v>
      </c>
      <c r="G4" s="15">
        <f t="shared" si="0"/>
        <v>0</v>
      </c>
      <c r="H4" s="15">
        <f t="shared" si="0"/>
        <v>0</v>
      </c>
      <c r="I4" s="15">
        <f t="shared" si="0"/>
        <v>0</v>
      </c>
    </row>
    <row r="5" spans="2:9" ht="15" x14ac:dyDescent="0.25">
      <c r="B5" s="20" t="s">
        <v>22</v>
      </c>
      <c r="C5" s="8" t="s">
        <v>26</v>
      </c>
      <c r="D5" s="8" t="s">
        <v>46</v>
      </c>
      <c r="E5" s="8" t="s">
        <v>25</v>
      </c>
      <c r="F5" s="8" t="s">
        <v>47</v>
      </c>
      <c r="G5"/>
      <c r="H5"/>
      <c r="I5"/>
    </row>
    <row r="6" spans="2:9" ht="15" x14ac:dyDescent="0.25">
      <c r="B6" s="19">
        <v>0.29166666666666669</v>
      </c>
      <c r="C6" s="10">
        <v>72</v>
      </c>
      <c r="D6" s="10">
        <v>7</v>
      </c>
      <c r="E6" s="10">
        <v>5</v>
      </c>
      <c r="F6" s="10">
        <v>60</v>
      </c>
      <c r="G6"/>
      <c r="H6"/>
      <c r="I6"/>
    </row>
    <row r="7" spans="2:9" ht="15" x14ac:dyDescent="0.25">
      <c r="B7" s="19">
        <v>0.30208333333333331</v>
      </c>
      <c r="C7" s="10">
        <v>51</v>
      </c>
      <c r="D7" s="10">
        <v>10</v>
      </c>
      <c r="E7" s="10">
        <v>2</v>
      </c>
      <c r="F7" s="10">
        <v>39</v>
      </c>
      <c r="G7"/>
      <c r="H7"/>
      <c r="I7"/>
    </row>
    <row r="8" spans="2:9" ht="15" x14ac:dyDescent="0.25">
      <c r="B8" s="19">
        <v>0.3125</v>
      </c>
      <c r="C8" s="10">
        <v>61</v>
      </c>
      <c r="D8" s="10">
        <v>4</v>
      </c>
      <c r="E8" s="10">
        <v>3</v>
      </c>
      <c r="F8" s="10">
        <v>54</v>
      </c>
      <c r="G8"/>
      <c r="H8"/>
      <c r="I8"/>
    </row>
    <row r="9" spans="2:9" ht="15" x14ac:dyDescent="0.25">
      <c r="B9" s="19">
        <v>0.32291666666666669</v>
      </c>
      <c r="C9" s="10">
        <v>80</v>
      </c>
      <c r="D9" s="10">
        <v>8</v>
      </c>
      <c r="E9" s="10">
        <v>6</v>
      </c>
      <c r="F9" s="10">
        <v>66</v>
      </c>
      <c r="G9"/>
      <c r="H9"/>
      <c r="I9"/>
    </row>
    <row r="10" spans="2:9" ht="15" x14ac:dyDescent="0.25">
      <c r="B10" s="19">
        <v>0.33333333333333331</v>
      </c>
      <c r="C10" s="10">
        <v>136</v>
      </c>
      <c r="D10" s="10">
        <v>17</v>
      </c>
      <c r="E10" s="10">
        <v>8</v>
      </c>
      <c r="F10" s="10">
        <v>111</v>
      </c>
      <c r="G10"/>
      <c r="H10"/>
      <c r="I10"/>
    </row>
    <row r="11" spans="2:9" ht="15" x14ac:dyDescent="0.25">
      <c r="B11" s="19">
        <v>0.34375</v>
      </c>
      <c r="C11" s="10">
        <v>132</v>
      </c>
      <c r="D11" s="10">
        <v>11</v>
      </c>
      <c r="E11" s="10">
        <v>8</v>
      </c>
      <c r="F11" s="10">
        <v>113</v>
      </c>
      <c r="G11"/>
      <c r="H11"/>
      <c r="I11"/>
    </row>
    <row r="12" spans="2:9" ht="15" x14ac:dyDescent="0.25">
      <c r="B12" s="19">
        <v>0.35416666666666669</v>
      </c>
      <c r="C12" s="10">
        <v>161</v>
      </c>
      <c r="D12" s="10">
        <v>12</v>
      </c>
      <c r="E12" s="10">
        <v>14</v>
      </c>
      <c r="F12" s="10">
        <v>135</v>
      </c>
      <c r="G12"/>
      <c r="H12"/>
      <c r="I12"/>
    </row>
    <row r="13" spans="2:9" ht="15" x14ac:dyDescent="0.25">
      <c r="B13" s="19">
        <v>0.36458333333333331</v>
      </c>
      <c r="C13" s="10">
        <v>201</v>
      </c>
      <c r="D13" s="10">
        <v>24</v>
      </c>
      <c r="E13" s="10">
        <v>12</v>
      </c>
      <c r="F13" s="10">
        <v>165</v>
      </c>
      <c r="G13"/>
      <c r="H13"/>
      <c r="I13"/>
    </row>
    <row r="14" spans="2:9" ht="15" x14ac:dyDescent="0.25">
      <c r="B14" s="19">
        <v>0.375</v>
      </c>
      <c r="C14" s="10">
        <v>209</v>
      </c>
      <c r="D14" s="10">
        <v>19</v>
      </c>
      <c r="E14" s="10">
        <v>11</v>
      </c>
      <c r="F14" s="10">
        <v>179</v>
      </c>
      <c r="G14"/>
      <c r="H14"/>
      <c r="I14"/>
    </row>
    <row r="15" spans="2:9" ht="15" x14ac:dyDescent="0.25">
      <c r="B15" s="19">
        <v>0.38541666666666669</v>
      </c>
      <c r="C15" s="10">
        <v>253</v>
      </c>
      <c r="D15" s="10">
        <v>26</v>
      </c>
      <c r="E15" s="10">
        <v>13</v>
      </c>
      <c r="F15" s="10">
        <v>214</v>
      </c>
      <c r="G15"/>
      <c r="H15"/>
      <c r="I15"/>
    </row>
    <row r="16" spans="2:9" ht="15" x14ac:dyDescent="0.25">
      <c r="B16" s="19">
        <v>0.39583333333333331</v>
      </c>
      <c r="C16" s="10">
        <v>283</v>
      </c>
      <c r="D16" s="10">
        <v>36</v>
      </c>
      <c r="E16" s="10">
        <v>21</v>
      </c>
      <c r="F16" s="10">
        <v>226</v>
      </c>
      <c r="G16"/>
      <c r="H16"/>
      <c r="I16"/>
    </row>
    <row r="17" spans="2:9" ht="15" x14ac:dyDescent="0.25">
      <c r="B17" s="19">
        <v>0.40625</v>
      </c>
      <c r="C17" s="10">
        <v>269</v>
      </c>
      <c r="D17" s="10">
        <v>25</v>
      </c>
      <c r="E17" s="10">
        <v>24</v>
      </c>
      <c r="F17" s="10">
        <v>220</v>
      </c>
      <c r="G17"/>
      <c r="H17"/>
      <c r="I17"/>
    </row>
    <row r="18" spans="2:9" ht="15" x14ac:dyDescent="0.25">
      <c r="B18" s="19">
        <v>0.41666666666666669</v>
      </c>
      <c r="C18" s="10">
        <v>329</v>
      </c>
      <c r="D18" s="10">
        <v>31</v>
      </c>
      <c r="E18" s="10">
        <v>31</v>
      </c>
      <c r="F18" s="10">
        <v>267</v>
      </c>
      <c r="G18"/>
      <c r="H18"/>
      <c r="I18"/>
    </row>
    <row r="19" spans="2:9" ht="15" x14ac:dyDescent="0.25">
      <c r="B19" s="19">
        <v>0.42708333333333331</v>
      </c>
      <c r="C19" s="10">
        <v>305</v>
      </c>
      <c r="D19" s="10">
        <v>38</v>
      </c>
      <c r="E19" s="10">
        <v>27</v>
      </c>
      <c r="F19" s="10">
        <v>240</v>
      </c>
      <c r="G19"/>
      <c r="H19"/>
      <c r="I19"/>
    </row>
    <row r="20" spans="2:9" ht="15" x14ac:dyDescent="0.25">
      <c r="B20" s="19">
        <v>0.4375</v>
      </c>
      <c r="C20" s="10">
        <v>250</v>
      </c>
      <c r="D20" s="10">
        <v>23</v>
      </c>
      <c r="E20" s="10">
        <v>13</v>
      </c>
      <c r="F20" s="10">
        <v>214</v>
      </c>
      <c r="G20"/>
      <c r="H20"/>
      <c r="I20"/>
    </row>
    <row r="21" spans="2:9" ht="15" x14ac:dyDescent="0.25">
      <c r="B21" s="19">
        <v>0.44791666666666669</v>
      </c>
      <c r="C21" s="10">
        <v>272</v>
      </c>
      <c r="D21" s="10">
        <v>31</v>
      </c>
      <c r="E21" s="10">
        <v>29</v>
      </c>
      <c r="F21" s="10">
        <v>212</v>
      </c>
      <c r="G21"/>
      <c r="H21"/>
      <c r="I21"/>
    </row>
    <row r="22" spans="2:9" ht="15" x14ac:dyDescent="0.25">
      <c r="B22" s="19">
        <v>0.45833333333333331</v>
      </c>
      <c r="C22" s="10">
        <v>320</v>
      </c>
      <c r="D22" s="10">
        <v>39</v>
      </c>
      <c r="E22" s="10">
        <v>23</v>
      </c>
      <c r="F22" s="10">
        <v>258</v>
      </c>
      <c r="G22"/>
      <c r="H22"/>
      <c r="I22"/>
    </row>
    <row r="23" spans="2:9" ht="15" x14ac:dyDescent="0.25">
      <c r="B23" s="19">
        <v>0.46875</v>
      </c>
      <c r="C23" s="10">
        <v>282</v>
      </c>
      <c r="D23" s="10">
        <v>32</v>
      </c>
      <c r="E23" s="10">
        <v>19</v>
      </c>
      <c r="F23" s="10">
        <v>231</v>
      </c>
      <c r="G23"/>
      <c r="H23"/>
      <c r="I23"/>
    </row>
    <row r="24" spans="2:9" ht="15" x14ac:dyDescent="0.25">
      <c r="B24" s="19">
        <v>0.47916666666666669</v>
      </c>
      <c r="C24" s="10">
        <v>292</v>
      </c>
      <c r="D24" s="10">
        <v>37</v>
      </c>
      <c r="E24" s="10">
        <v>26</v>
      </c>
      <c r="F24" s="10">
        <v>229</v>
      </c>
      <c r="G24"/>
      <c r="H24"/>
      <c r="I24"/>
    </row>
    <row r="25" spans="2:9" ht="15" x14ac:dyDescent="0.25">
      <c r="B25" s="19">
        <v>0.48958333333333331</v>
      </c>
      <c r="C25" s="10">
        <v>274</v>
      </c>
      <c r="D25" s="10">
        <v>37</v>
      </c>
      <c r="E25" s="10">
        <v>28</v>
      </c>
      <c r="F25" s="10">
        <v>209</v>
      </c>
      <c r="G25"/>
      <c r="H25"/>
      <c r="I25"/>
    </row>
    <row r="26" spans="2:9" ht="15" x14ac:dyDescent="0.25">
      <c r="B26" s="19">
        <v>0.5</v>
      </c>
      <c r="C26" s="10">
        <v>302</v>
      </c>
      <c r="D26" s="10">
        <v>34</v>
      </c>
      <c r="E26" s="10">
        <v>23</v>
      </c>
      <c r="F26" s="10">
        <v>245</v>
      </c>
      <c r="G26"/>
      <c r="H26"/>
      <c r="I26"/>
    </row>
    <row r="27" spans="2:9" ht="15" x14ac:dyDescent="0.25">
      <c r="B27" s="19">
        <v>0.51041666666666663</v>
      </c>
      <c r="C27" s="10">
        <v>285</v>
      </c>
      <c r="D27" s="10">
        <v>31</v>
      </c>
      <c r="E27" s="10">
        <v>21</v>
      </c>
      <c r="F27" s="10">
        <v>233</v>
      </c>
      <c r="G27"/>
      <c r="H27"/>
      <c r="I27"/>
    </row>
    <row r="28" spans="2:9" ht="15" x14ac:dyDescent="0.25">
      <c r="B28" s="19">
        <v>0.52083333333333337</v>
      </c>
      <c r="C28" s="10">
        <v>233</v>
      </c>
      <c r="D28" s="10">
        <v>19</v>
      </c>
      <c r="E28" s="10">
        <v>23</v>
      </c>
      <c r="F28" s="10">
        <v>191</v>
      </c>
      <c r="G28"/>
      <c r="H28"/>
      <c r="I28"/>
    </row>
    <row r="29" spans="2:9" ht="15" x14ac:dyDescent="0.25">
      <c r="B29" s="19">
        <v>0.53125</v>
      </c>
      <c r="C29" s="10">
        <v>247</v>
      </c>
      <c r="D29" s="10">
        <v>25</v>
      </c>
      <c r="E29" s="10">
        <v>15</v>
      </c>
      <c r="F29" s="10">
        <v>207</v>
      </c>
      <c r="G29"/>
      <c r="H29"/>
      <c r="I29"/>
    </row>
    <row r="30" spans="2:9" ht="15" x14ac:dyDescent="0.25">
      <c r="B30" s="19">
        <v>0.54166666666666663</v>
      </c>
      <c r="C30" s="10">
        <v>268</v>
      </c>
      <c r="D30" s="10">
        <v>27</v>
      </c>
      <c r="E30" s="10">
        <v>21</v>
      </c>
      <c r="F30" s="10">
        <v>220</v>
      </c>
      <c r="G30"/>
      <c r="H30"/>
      <c r="I30"/>
    </row>
    <row r="31" spans="2:9" ht="15" x14ac:dyDescent="0.25">
      <c r="B31" s="19">
        <v>0.55208333333333337</v>
      </c>
      <c r="C31" s="10">
        <v>236</v>
      </c>
      <c r="D31" s="10">
        <v>21</v>
      </c>
      <c r="E31" s="10">
        <v>15</v>
      </c>
      <c r="F31" s="10">
        <v>200</v>
      </c>
      <c r="G31"/>
      <c r="H31"/>
      <c r="I31"/>
    </row>
    <row r="32" spans="2:9" ht="15" x14ac:dyDescent="0.25">
      <c r="B32" s="19">
        <v>0.5625</v>
      </c>
      <c r="C32" s="10">
        <v>249</v>
      </c>
      <c r="D32" s="10">
        <v>22</v>
      </c>
      <c r="E32" s="10">
        <v>14</v>
      </c>
      <c r="F32" s="10">
        <v>213</v>
      </c>
      <c r="G32"/>
      <c r="H32"/>
      <c r="I32"/>
    </row>
    <row r="33" spans="2:9" ht="15" x14ac:dyDescent="0.25">
      <c r="B33" s="19">
        <v>0.57291666666666663</v>
      </c>
      <c r="C33" s="10">
        <v>218</v>
      </c>
      <c r="D33" s="10">
        <v>22</v>
      </c>
      <c r="E33" s="10">
        <v>18</v>
      </c>
      <c r="F33" s="10">
        <v>178</v>
      </c>
      <c r="G33"/>
      <c r="H33"/>
      <c r="I33"/>
    </row>
    <row r="34" spans="2:9" ht="15" x14ac:dyDescent="0.25">
      <c r="B34" s="19">
        <v>0.58333333333333337</v>
      </c>
      <c r="C34" s="10">
        <v>309</v>
      </c>
      <c r="D34" s="10">
        <v>20</v>
      </c>
      <c r="E34" s="10">
        <v>20</v>
      </c>
      <c r="F34" s="10">
        <v>269</v>
      </c>
      <c r="G34"/>
      <c r="H34"/>
      <c r="I34"/>
    </row>
    <row r="35" spans="2:9" ht="15" x14ac:dyDescent="0.25">
      <c r="B35" s="19">
        <v>0.59375</v>
      </c>
      <c r="C35" s="10">
        <v>265</v>
      </c>
      <c r="D35" s="10">
        <v>31</v>
      </c>
      <c r="E35" s="10">
        <v>17</v>
      </c>
      <c r="F35" s="10">
        <v>217</v>
      </c>
      <c r="G35"/>
      <c r="H35"/>
      <c r="I35"/>
    </row>
    <row r="36" spans="2:9" ht="15" x14ac:dyDescent="0.25">
      <c r="B36" s="19">
        <v>0.60416666666666663</v>
      </c>
      <c r="C36" s="10">
        <v>253</v>
      </c>
      <c r="D36" s="10">
        <v>13</v>
      </c>
      <c r="E36" s="10">
        <v>19</v>
      </c>
      <c r="F36" s="10">
        <v>221</v>
      </c>
      <c r="G36"/>
      <c r="H36"/>
      <c r="I36"/>
    </row>
    <row r="37" spans="2:9" ht="15" x14ac:dyDescent="0.25">
      <c r="B37" s="19">
        <v>0.61458333333333337</v>
      </c>
      <c r="C37" s="10">
        <v>244</v>
      </c>
      <c r="D37" s="10">
        <v>35</v>
      </c>
      <c r="E37" s="10">
        <v>13</v>
      </c>
      <c r="F37" s="10">
        <v>196</v>
      </c>
      <c r="G37"/>
      <c r="H37"/>
      <c r="I37"/>
    </row>
    <row r="38" spans="2:9" ht="15" x14ac:dyDescent="0.25">
      <c r="B38" s="19">
        <v>0.625</v>
      </c>
      <c r="C38" s="10">
        <v>286</v>
      </c>
      <c r="D38" s="10">
        <v>29</v>
      </c>
      <c r="E38" s="10">
        <v>16</v>
      </c>
      <c r="F38" s="10">
        <v>241</v>
      </c>
      <c r="G38"/>
      <c r="H38"/>
      <c r="I38"/>
    </row>
    <row r="39" spans="2:9" ht="15" x14ac:dyDescent="0.25">
      <c r="B39" s="19">
        <v>0.63541666666666663</v>
      </c>
      <c r="C39" s="10">
        <v>254</v>
      </c>
      <c r="D39" s="10">
        <v>28</v>
      </c>
      <c r="E39" s="10">
        <v>12</v>
      </c>
      <c r="F39" s="10">
        <v>214</v>
      </c>
      <c r="G39"/>
      <c r="H39"/>
      <c r="I39"/>
    </row>
    <row r="40" spans="2:9" ht="15" x14ac:dyDescent="0.25">
      <c r="B40" s="19">
        <v>0.64583333333333337</v>
      </c>
      <c r="C40" s="10">
        <v>260</v>
      </c>
      <c r="D40" s="10">
        <v>27</v>
      </c>
      <c r="E40" s="10">
        <v>15</v>
      </c>
      <c r="F40" s="10">
        <v>218</v>
      </c>
      <c r="G40"/>
      <c r="H40"/>
      <c r="I40"/>
    </row>
    <row r="41" spans="2:9" ht="15" x14ac:dyDescent="0.25">
      <c r="B41" s="19">
        <v>0.65625</v>
      </c>
      <c r="C41" s="10">
        <v>235</v>
      </c>
      <c r="D41" s="10">
        <v>24</v>
      </c>
      <c r="E41" s="10">
        <v>15</v>
      </c>
      <c r="F41" s="10">
        <v>196</v>
      </c>
      <c r="G41"/>
      <c r="H41"/>
      <c r="I41"/>
    </row>
    <row r="42" spans="2:9" ht="15" x14ac:dyDescent="0.25">
      <c r="B42" s="19">
        <v>0.66666666666666663</v>
      </c>
      <c r="C42" s="10">
        <v>279</v>
      </c>
      <c r="D42" s="10">
        <v>30</v>
      </c>
      <c r="E42" s="10">
        <v>16</v>
      </c>
      <c r="F42" s="10">
        <v>233</v>
      </c>
      <c r="G42"/>
      <c r="H42"/>
      <c r="I42"/>
    </row>
    <row r="43" spans="2:9" ht="15" x14ac:dyDescent="0.25">
      <c r="B43" s="19">
        <v>0.67708333333333337</v>
      </c>
      <c r="C43" s="10">
        <v>238</v>
      </c>
      <c r="D43" s="10">
        <v>17</v>
      </c>
      <c r="E43" s="10">
        <v>13</v>
      </c>
      <c r="F43" s="10">
        <v>208</v>
      </c>
      <c r="G43"/>
      <c r="H43"/>
      <c r="I43"/>
    </row>
    <row r="44" spans="2:9" ht="15" x14ac:dyDescent="0.25">
      <c r="B44" s="19">
        <v>0.6875</v>
      </c>
      <c r="C44" s="10">
        <v>239</v>
      </c>
      <c r="D44" s="10">
        <v>29</v>
      </c>
      <c r="E44" s="10">
        <v>15</v>
      </c>
      <c r="F44" s="10">
        <v>195</v>
      </c>
      <c r="G44"/>
      <c r="H44"/>
      <c r="I44"/>
    </row>
    <row r="45" spans="2:9" ht="15" x14ac:dyDescent="0.25">
      <c r="B45" s="19">
        <v>0.69791666666666663</v>
      </c>
      <c r="C45" s="10">
        <v>251</v>
      </c>
      <c r="D45" s="10">
        <v>26</v>
      </c>
      <c r="E45" s="10">
        <v>14</v>
      </c>
      <c r="F45" s="10">
        <v>211</v>
      </c>
      <c r="G45"/>
      <c r="H45"/>
      <c r="I45"/>
    </row>
    <row r="46" spans="2:9" ht="15" x14ac:dyDescent="0.25">
      <c r="B46" s="19">
        <v>0.70833333333333337</v>
      </c>
      <c r="C46" s="10">
        <v>246</v>
      </c>
      <c r="D46" s="10">
        <v>31</v>
      </c>
      <c r="E46" s="10">
        <v>20</v>
      </c>
      <c r="F46" s="10">
        <v>195</v>
      </c>
      <c r="G46"/>
      <c r="H46"/>
      <c r="I46"/>
    </row>
    <row r="47" spans="2:9" ht="15" x14ac:dyDescent="0.25">
      <c r="B47" s="19">
        <v>0.71875</v>
      </c>
      <c r="C47" s="10">
        <v>225</v>
      </c>
      <c r="D47" s="10">
        <v>22</v>
      </c>
      <c r="E47" s="10">
        <v>13</v>
      </c>
      <c r="F47" s="10">
        <v>190</v>
      </c>
      <c r="G47"/>
      <c r="H47"/>
      <c r="I47"/>
    </row>
    <row r="48" spans="2:9" ht="15" x14ac:dyDescent="0.25">
      <c r="B48" s="19">
        <v>0.72916666666666663</v>
      </c>
      <c r="C48" s="10">
        <v>206</v>
      </c>
      <c r="D48" s="10">
        <v>24</v>
      </c>
      <c r="E48" s="10">
        <v>12</v>
      </c>
      <c r="F48" s="10">
        <v>170</v>
      </c>
      <c r="G48"/>
      <c r="H48"/>
      <c r="I48"/>
    </row>
    <row r="49" spans="2:9" ht="15" x14ac:dyDescent="0.25">
      <c r="B49" s="19">
        <v>0.73958333333333337</v>
      </c>
      <c r="C49" s="10">
        <v>191</v>
      </c>
      <c r="D49" s="10">
        <v>22</v>
      </c>
      <c r="E49" s="10">
        <v>14</v>
      </c>
      <c r="F49" s="10">
        <v>155</v>
      </c>
      <c r="G49"/>
      <c r="H49"/>
      <c r="I49"/>
    </row>
    <row r="50" spans="2:9" ht="15" x14ac:dyDescent="0.25">
      <c r="B50" s="19">
        <v>0.75</v>
      </c>
      <c r="C50" s="10">
        <v>233</v>
      </c>
      <c r="D50" s="10">
        <v>34</v>
      </c>
      <c r="E50" s="10">
        <v>12</v>
      </c>
      <c r="F50" s="10">
        <v>187</v>
      </c>
      <c r="G50"/>
      <c r="H50"/>
      <c r="I50"/>
    </row>
    <row r="51" spans="2:9" ht="15" x14ac:dyDescent="0.25">
      <c r="B51" s="19">
        <v>0.76041666666666663</v>
      </c>
      <c r="C51" s="10">
        <v>214</v>
      </c>
      <c r="D51" s="10">
        <v>23</v>
      </c>
      <c r="E51" s="10">
        <v>11</v>
      </c>
      <c r="F51" s="10">
        <v>180</v>
      </c>
      <c r="G51"/>
      <c r="H51"/>
      <c r="I51"/>
    </row>
    <row r="52" spans="2:9" ht="15" x14ac:dyDescent="0.25">
      <c r="B52" s="19">
        <v>0.77083333333333337</v>
      </c>
      <c r="C52" s="10">
        <v>198</v>
      </c>
      <c r="D52" s="10">
        <v>16</v>
      </c>
      <c r="E52" s="10">
        <v>11</v>
      </c>
      <c r="F52" s="10">
        <v>171</v>
      </c>
      <c r="G52"/>
      <c r="H52"/>
      <c r="I52"/>
    </row>
    <row r="53" spans="2:9" ht="15" x14ac:dyDescent="0.25">
      <c r="B53" s="19">
        <v>0.78125</v>
      </c>
      <c r="C53" s="10">
        <v>185</v>
      </c>
      <c r="D53" s="10">
        <v>21</v>
      </c>
      <c r="E53" s="10">
        <v>15</v>
      </c>
      <c r="F53" s="10">
        <v>149</v>
      </c>
      <c r="G53"/>
      <c r="H53"/>
      <c r="I53"/>
    </row>
    <row r="54" spans="2:9" ht="15" x14ac:dyDescent="0.25">
      <c r="B54" s="19">
        <v>0.79166666666666663</v>
      </c>
      <c r="C54" s="10">
        <v>182</v>
      </c>
      <c r="D54" s="10">
        <v>19</v>
      </c>
      <c r="E54" s="10">
        <v>8</v>
      </c>
      <c r="F54" s="10">
        <v>155</v>
      </c>
      <c r="G54"/>
      <c r="H54"/>
      <c r="I54"/>
    </row>
    <row r="55" spans="2:9" ht="15" x14ac:dyDescent="0.25">
      <c r="B55" s="19">
        <v>0.80208333333333337</v>
      </c>
      <c r="C55" s="10">
        <v>172</v>
      </c>
      <c r="D55" s="10">
        <v>22</v>
      </c>
      <c r="E55" s="10">
        <v>14</v>
      </c>
      <c r="F55" s="10">
        <v>136</v>
      </c>
      <c r="G55"/>
      <c r="H55"/>
      <c r="I55"/>
    </row>
    <row r="56" spans="2:9" ht="15" x14ac:dyDescent="0.25">
      <c r="B56" s="19">
        <v>0.8125</v>
      </c>
      <c r="C56" s="10">
        <v>169</v>
      </c>
      <c r="D56" s="10">
        <v>19</v>
      </c>
      <c r="E56" s="10">
        <v>10</v>
      </c>
      <c r="F56" s="10">
        <v>140</v>
      </c>
      <c r="G56"/>
      <c r="H56"/>
      <c r="I56"/>
    </row>
    <row r="57" spans="2:9" ht="15" x14ac:dyDescent="0.25">
      <c r="B57" s="19">
        <v>0.82291666666666663</v>
      </c>
      <c r="C57" s="10">
        <v>137</v>
      </c>
      <c r="D57" s="10">
        <v>19</v>
      </c>
      <c r="E57" s="10">
        <v>5</v>
      </c>
      <c r="F57" s="10">
        <v>113</v>
      </c>
      <c r="G57"/>
      <c r="H57"/>
      <c r="I57"/>
    </row>
    <row r="58" spans="2:9" ht="15" x14ac:dyDescent="0.25">
      <c r="B58" s="19">
        <v>0.83333333333333337</v>
      </c>
      <c r="C58" s="10">
        <v>171</v>
      </c>
      <c r="D58" s="10">
        <v>18</v>
      </c>
      <c r="E58" s="10">
        <v>9</v>
      </c>
      <c r="F58" s="10">
        <v>144</v>
      </c>
      <c r="G58"/>
      <c r="H58"/>
      <c r="I58"/>
    </row>
    <row r="59" spans="2:9" ht="15" x14ac:dyDescent="0.25">
      <c r="B59" s="19">
        <v>0.84375</v>
      </c>
      <c r="C59" s="10">
        <v>162</v>
      </c>
      <c r="D59" s="10">
        <v>14</v>
      </c>
      <c r="E59" s="10">
        <v>11</v>
      </c>
      <c r="F59" s="10">
        <v>137</v>
      </c>
      <c r="G59"/>
      <c r="H59"/>
      <c r="I59"/>
    </row>
    <row r="60" spans="2:9" ht="15" x14ac:dyDescent="0.25">
      <c r="B60" s="19">
        <v>0.85416666666666663</v>
      </c>
      <c r="C60" s="10">
        <v>154</v>
      </c>
      <c r="D60" s="10">
        <v>22</v>
      </c>
      <c r="E60" s="10">
        <v>7</v>
      </c>
      <c r="F60" s="10">
        <v>125</v>
      </c>
      <c r="G60"/>
      <c r="H60"/>
      <c r="I60"/>
    </row>
    <row r="61" spans="2:9" ht="15" x14ac:dyDescent="0.25">
      <c r="B61" s="19">
        <v>0.86458333333333337</v>
      </c>
      <c r="C61" s="10">
        <v>126</v>
      </c>
      <c r="D61" s="10">
        <v>15</v>
      </c>
      <c r="E61" s="10">
        <v>4</v>
      </c>
      <c r="F61" s="10">
        <v>107</v>
      </c>
      <c r="G61"/>
      <c r="H61"/>
      <c r="I61"/>
    </row>
    <row r="62" spans="2:9" ht="15" x14ac:dyDescent="0.25">
      <c r="B62" s="19">
        <v>0.875</v>
      </c>
      <c r="C62" s="10">
        <v>144</v>
      </c>
      <c r="D62" s="10">
        <v>24</v>
      </c>
      <c r="E62" s="10">
        <v>9</v>
      </c>
      <c r="F62" s="10">
        <v>111</v>
      </c>
      <c r="G62"/>
      <c r="H62"/>
      <c r="I62"/>
    </row>
    <row r="63" spans="2:9" ht="15" x14ac:dyDescent="0.25">
      <c r="B63" s="19">
        <v>0.88541666666666663</v>
      </c>
      <c r="C63" s="10">
        <v>138</v>
      </c>
      <c r="D63" s="10">
        <v>14</v>
      </c>
      <c r="E63" s="10">
        <v>7</v>
      </c>
      <c r="F63" s="10">
        <v>117</v>
      </c>
      <c r="G63"/>
      <c r="H63"/>
      <c r="I63"/>
    </row>
    <row r="64" spans="2:9" ht="15" x14ac:dyDescent="0.25">
      <c r="B64" s="19">
        <v>0.89583333333333337</v>
      </c>
      <c r="C64" s="10">
        <v>119</v>
      </c>
      <c r="D64" s="10">
        <v>11</v>
      </c>
      <c r="E64" s="10">
        <v>6</v>
      </c>
      <c r="F64" s="10">
        <v>102</v>
      </c>
      <c r="G64"/>
      <c r="H64"/>
      <c r="I64"/>
    </row>
    <row r="65" spans="2:9" ht="15" x14ac:dyDescent="0.25">
      <c r="B65" s="19">
        <v>0.90625</v>
      </c>
      <c r="C65" s="10">
        <v>99</v>
      </c>
      <c r="D65" s="10">
        <v>2</v>
      </c>
      <c r="E65" s="10">
        <v>7</v>
      </c>
      <c r="F65" s="10">
        <v>90</v>
      </c>
      <c r="G65"/>
      <c r="H65"/>
      <c r="I65"/>
    </row>
    <row r="66" spans="2:9" ht="15" x14ac:dyDescent="0.25">
      <c r="B66" s="19">
        <v>0.91666666666666663</v>
      </c>
      <c r="C66" s="10">
        <v>11</v>
      </c>
      <c r="D66" s="10">
        <v>2</v>
      </c>
      <c r="E66" s="10">
        <v>0</v>
      </c>
      <c r="F66" s="10">
        <v>9</v>
      </c>
      <c r="G66"/>
      <c r="H66"/>
      <c r="I66"/>
    </row>
    <row r="67" spans="2:9" ht="15" x14ac:dyDescent="0.25">
      <c r="B67" s="6" t="s">
        <v>18</v>
      </c>
      <c r="C67" s="1"/>
      <c r="D67" s="1"/>
      <c r="E67" s="1"/>
      <c r="F67" s="1"/>
      <c r="G67"/>
      <c r="H67"/>
      <c r="I67"/>
    </row>
    <row r="68" spans="2:9" ht="15" x14ac:dyDescent="0.25">
      <c r="B68"/>
      <c r="C68"/>
      <c r="D68"/>
      <c r="E68"/>
      <c r="F68"/>
      <c r="G68"/>
    </row>
    <row r="69" spans="2:9" ht="15" x14ac:dyDescent="0.25">
      <c r="B69"/>
      <c r="C69"/>
    </row>
    <row r="70" spans="2:9" ht="15" x14ac:dyDescent="0.25">
      <c r="B70"/>
      <c r="C70"/>
    </row>
    <row r="71" spans="2:9" ht="15" x14ac:dyDescent="0.25">
      <c r="B71"/>
      <c r="C71"/>
    </row>
    <row r="72" spans="2:9" ht="15" x14ac:dyDescent="0.25">
      <c r="B72"/>
      <c r="C72"/>
    </row>
    <row r="73" spans="2:9" ht="15" x14ac:dyDescent="0.25">
      <c r="B73"/>
      <c r="C73"/>
    </row>
    <row r="74" spans="2:9" ht="15" x14ac:dyDescent="0.25">
      <c r="B74"/>
      <c r="C74"/>
    </row>
    <row r="75" spans="2:9" ht="15" x14ac:dyDescent="0.25">
      <c r="B75"/>
      <c r="C75"/>
    </row>
    <row r="76" spans="2:9" ht="15" x14ac:dyDescent="0.25">
      <c r="B76"/>
      <c r="C76"/>
    </row>
    <row r="77" spans="2:9" ht="15" x14ac:dyDescent="0.25">
      <c r="B77"/>
      <c r="C77"/>
    </row>
    <row r="78" spans="2:9" ht="15" x14ac:dyDescent="0.25">
      <c r="B78"/>
      <c r="C78"/>
    </row>
    <row r="79" spans="2:9" ht="15" x14ac:dyDescent="0.25">
      <c r="B79"/>
      <c r="C79"/>
    </row>
    <row r="80" spans="2:9" ht="15" x14ac:dyDescent="0.25">
      <c r="B80"/>
      <c r="C80"/>
    </row>
    <row r="81" spans="2:3" ht="15" x14ac:dyDescent="0.25">
      <c r="B81"/>
      <c r="C81"/>
    </row>
    <row r="82" spans="2:3" ht="15" x14ac:dyDescent="0.25">
      <c r="B82"/>
      <c r="C82"/>
    </row>
    <row r="83" spans="2:3" ht="15" x14ac:dyDescent="0.25">
      <c r="B83"/>
      <c r="C83"/>
    </row>
    <row r="84" spans="2:3" ht="15" x14ac:dyDescent="0.25">
      <c r="B84"/>
      <c r="C84"/>
    </row>
    <row r="85" spans="2:3" ht="15" x14ac:dyDescent="0.25">
      <c r="B85"/>
      <c r="C85"/>
    </row>
    <row r="86" spans="2:3" ht="15" x14ac:dyDescent="0.25">
      <c r="B86"/>
      <c r="C86"/>
    </row>
    <row r="87" spans="2:3" ht="15" x14ac:dyDescent="0.25">
      <c r="B87"/>
      <c r="C87"/>
    </row>
    <row r="88" spans="2:3" ht="15" x14ac:dyDescent="0.25">
      <c r="B88"/>
      <c r="C88"/>
    </row>
    <row r="89" spans="2:3" ht="15" x14ac:dyDescent="0.25">
      <c r="B89"/>
      <c r="C89"/>
    </row>
    <row r="90" spans="2:3" ht="15" x14ac:dyDescent="0.25">
      <c r="B90"/>
      <c r="C90"/>
    </row>
    <row r="91" spans="2:3" ht="15" x14ac:dyDescent="0.25">
      <c r="B91"/>
      <c r="C91"/>
    </row>
    <row r="92" spans="2:3" ht="15" x14ac:dyDescent="0.25">
      <c r="B92"/>
      <c r="C92"/>
    </row>
    <row r="93" spans="2:3" ht="15" x14ac:dyDescent="0.25">
      <c r="B93"/>
      <c r="C93"/>
    </row>
    <row r="94" spans="2:3" ht="15" x14ac:dyDescent="0.25">
      <c r="B94"/>
      <c r="C94"/>
    </row>
    <row r="95" spans="2:3" ht="15" x14ac:dyDescent="0.25">
      <c r="B95"/>
      <c r="C95"/>
    </row>
    <row r="96" spans="2:3" ht="15" x14ac:dyDescent="0.25">
      <c r="B96"/>
      <c r="C96"/>
    </row>
    <row r="97" spans="2:3" ht="15" x14ac:dyDescent="0.25">
      <c r="B97"/>
      <c r="C97"/>
    </row>
    <row r="98" spans="2:3" ht="15" x14ac:dyDescent="0.25">
      <c r="B98"/>
      <c r="C98"/>
    </row>
    <row r="99" spans="2:3" ht="15" x14ac:dyDescent="0.25">
      <c r="B99"/>
      <c r="C99"/>
    </row>
    <row r="100" spans="2:3" ht="15" x14ac:dyDescent="0.25">
      <c r="B100"/>
      <c r="C100"/>
    </row>
    <row r="101" spans="2:3" ht="15" x14ac:dyDescent="0.25">
      <c r="B101"/>
      <c r="C101"/>
    </row>
    <row r="102" spans="2:3" ht="15" x14ac:dyDescent="0.25">
      <c r="B102"/>
      <c r="C102"/>
    </row>
    <row r="103" spans="2:3" ht="15" x14ac:dyDescent="0.25">
      <c r="B103"/>
      <c r="C103"/>
    </row>
    <row r="104" spans="2:3" ht="15" x14ac:dyDescent="0.25">
      <c r="B104"/>
      <c r="C104"/>
    </row>
    <row r="105" spans="2:3" ht="15" x14ac:dyDescent="0.25">
      <c r="B105"/>
      <c r="C105"/>
    </row>
    <row r="106" spans="2:3" ht="15" x14ac:dyDescent="0.25">
      <c r="B106"/>
      <c r="C106"/>
    </row>
    <row r="107" spans="2:3" ht="15" x14ac:dyDescent="0.25">
      <c r="B107"/>
      <c r="C107"/>
    </row>
    <row r="108" spans="2:3" ht="15" x14ac:dyDescent="0.25">
      <c r="B108"/>
      <c r="C108"/>
    </row>
    <row r="109" spans="2:3" ht="15" x14ac:dyDescent="0.25">
      <c r="B109"/>
      <c r="C109"/>
    </row>
    <row r="110" spans="2:3" ht="15" x14ac:dyDescent="0.25">
      <c r="B110"/>
      <c r="C110"/>
    </row>
    <row r="111" spans="2:3" ht="15" x14ac:dyDescent="0.25">
      <c r="B111"/>
      <c r="C111"/>
    </row>
    <row r="112" spans="2:3" ht="15" x14ac:dyDescent="0.25">
      <c r="B112"/>
      <c r="C112"/>
    </row>
    <row r="113" spans="2:3" ht="15" x14ac:dyDescent="0.25">
      <c r="B113"/>
      <c r="C113"/>
    </row>
    <row r="114" spans="2:3" ht="15" x14ac:dyDescent="0.25">
      <c r="B114"/>
      <c r="C114"/>
    </row>
    <row r="115" spans="2:3" ht="15" x14ac:dyDescent="0.25">
      <c r="B115"/>
      <c r="C115"/>
    </row>
    <row r="116" spans="2:3" ht="15" x14ac:dyDescent="0.25">
      <c r="B116"/>
      <c r="C116"/>
    </row>
    <row r="117" spans="2:3" ht="15" x14ac:dyDescent="0.25">
      <c r="B117"/>
      <c r="C117"/>
    </row>
    <row r="118" spans="2:3" ht="15" x14ac:dyDescent="0.25">
      <c r="B118"/>
      <c r="C118"/>
    </row>
    <row r="119" spans="2:3" ht="15" x14ac:dyDescent="0.25">
      <c r="B119"/>
      <c r="C119"/>
    </row>
    <row r="120" spans="2:3" ht="15" x14ac:dyDescent="0.25">
      <c r="B120"/>
      <c r="C120"/>
    </row>
    <row r="121" spans="2:3" ht="15" x14ac:dyDescent="0.25">
      <c r="B121"/>
      <c r="C121"/>
    </row>
    <row r="122" spans="2:3" ht="15" x14ac:dyDescent="0.25">
      <c r="B122"/>
      <c r="C122"/>
    </row>
    <row r="123" spans="2:3" ht="15" x14ac:dyDescent="0.25">
      <c r="B123"/>
      <c r="C123"/>
    </row>
    <row r="124" spans="2:3" ht="15" x14ac:dyDescent="0.25">
      <c r="B124"/>
      <c r="C124"/>
    </row>
    <row r="125" spans="2:3" ht="15" x14ac:dyDescent="0.25">
      <c r="B125"/>
      <c r="C125"/>
    </row>
    <row r="126" spans="2:3" ht="15" x14ac:dyDescent="0.25">
      <c r="B126"/>
      <c r="C126"/>
    </row>
    <row r="127" spans="2:3" ht="15" x14ac:dyDescent="0.25">
      <c r="B127"/>
      <c r="C127"/>
    </row>
    <row r="128" spans="2:3" ht="15" x14ac:dyDescent="0.25">
      <c r="B128"/>
      <c r="C128"/>
    </row>
    <row r="129" spans="2:3" ht="15" x14ac:dyDescent="0.25">
      <c r="B129"/>
      <c r="C129"/>
    </row>
    <row r="130" spans="2:3" ht="15" x14ac:dyDescent="0.25">
      <c r="B130"/>
      <c r="C130"/>
    </row>
    <row r="131" spans="2:3" ht="15" x14ac:dyDescent="0.25">
      <c r="B131"/>
      <c r="C131"/>
    </row>
    <row r="132" spans="2:3" ht="15" x14ac:dyDescent="0.25">
      <c r="B132"/>
      <c r="C132"/>
    </row>
    <row r="133" spans="2:3" ht="15" x14ac:dyDescent="0.25">
      <c r="B133"/>
      <c r="C133"/>
    </row>
    <row r="134" spans="2:3" ht="15" x14ac:dyDescent="0.25">
      <c r="B134"/>
      <c r="C134"/>
    </row>
    <row r="135" spans="2:3" ht="15" x14ac:dyDescent="0.25">
      <c r="B135"/>
      <c r="C135"/>
    </row>
    <row r="136" spans="2:3" ht="15" x14ac:dyDescent="0.25">
      <c r="B136"/>
      <c r="C136"/>
    </row>
    <row r="137" spans="2:3" ht="15" x14ac:dyDescent="0.25">
      <c r="B137"/>
      <c r="C137"/>
    </row>
    <row r="138" spans="2:3" ht="15" x14ac:dyDescent="0.25">
      <c r="B138"/>
      <c r="C138"/>
    </row>
    <row r="139" spans="2:3" ht="15" x14ac:dyDescent="0.25">
      <c r="B139"/>
      <c r="C139"/>
    </row>
    <row r="140" spans="2:3" ht="15" x14ac:dyDescent="0.25">
      <c r="B140"/>
      <c r="C140"/>
    </row>
    <row r="141" spans="2:3" ht="15" x14ac:dyDescent="0.25">
      <c r="B141"/>
      <c r="C141"/>
    </row>
    <row r="142" spans="2:3" ht="15" x14ac:dyDescent="0.25">
      <c r="B142"/>
      <c r="C142"/>
    </row>
    <row r="143" spans="2:3" ht="15" x14ac:dyDescent="0.25">
      <c r="B143"/>
      <c r="C143"/>
    </row>
    <row r="144" spans="2:3" ht="15" x14ac:dyDescent="0.25">
      <c r="B144"/>
      <c r="C144"/>
    </row>
    <row r="145" spans="2:3" ht="15" x14ac:dyDescent="0.25">
      <c r="B145"/>
      <c r="C145"/>
    </row>
    <row r="146" spans="2:3" ht="15" x14ac:dyDescent="0.25">
      <c r="B146"/>
      <c r="C146"/>
    </row>
    <row r="147" spans="2:3" ht="15" x14ac:dyDescent="0.25">
      <c r="B147"/>
      <c r="C147"/>
    </row>
    <row r="148" spans="2:3" ht="15" x14ac:dyDescent="0.25">
      <c r="B148"/>
      <c r="C148"/>
    </row>
    <row r="149" spans="2:3" ht="15" x14ac:dyDescent="0.25">
      <c r="B149"/>
      <c r="C149"/>
    </row>
    <row r="150" spans="2:3" ht="15" x14ac:dyDescent="0.25">
      <c r="B150"/>
      <c r="C150"/>
    </row>
    <row r="151" spans="2:3" ht="15" x14ac:dyDescent="0.25">
      <c r="B151"/>
      <c r="C151"/>
    </row>
    <row r="152" spans="2:3" ht="15" x14ac:dyDescent="0.25">
      <c r="B152"/>
      <c r="C152"/>
    </row>
    <row r="153" spans="2:3" ht="15" x14ac:dyDescent="0.25">
      <c r="B153"/>
      <c r="C153"/>
    </row>
    <row r="154" spans="2:3" ht="15" x14ac:dyDescent="0.25">
      <c r="B154"/>
      <c r="C154"/>
    </row>
    <row r="155" spans="2:3" ht="15" x14ac:dyDescent="0.25">
      <c r="B155"/>
      <c r="C155"/>
    </row>
    <row r="156" spans="2:3" ht="15" x14ac:dyDescent="0.25">
      <c r="B156"/>
      <c r="C156"/>
    </row>
    <row r="157" spans="2:3" ht="15" x14ac:dyDescent="0.25">
      <c r="B157"/>
      <c r="C157"/>
    </row>
    <row r="158" spans="2:3" ht="15" x14ac:dyDescent="0.25">
      <c r="B158"/>
      <c r="C158"/>
    </row>
    <row r="159" spans="2:3" ht="15" x14ac:dyDescent="0.25">
      <c r="B159"/>
      <c r="C159"/>
    </row>
    <row r="160" spans="2:3" ht="15" x14ac:dyDescent="0.25">
      <c r="B160"/>
      <c r="C160"/>
    </row>
    <row r="161" spans="2:3" ht="15" x14ac:dyDescent="0.25">
      <c r="B161"/>
      <c r="C161"/>
    </row>
    <row r="162" spans="2:3" ht="15" x14ac:dyDescent="0.25">
      <c r="B162"/>
      <c r="C162"/>
    </row>
    <row r="163" spans="2:3" ht="15" x14ac:dyDescent="0.25">
      <c r="B163"/>
      <c r="C163"/>
    </row>
    <row r="164" spans="2:3" ht="15" x14ac:dyDescent="0.25">
      <c r="B164"/>
      <c r="C164"/>
    </row>
    <row r="165" spans="2:3" ht="15" x14ac:dyDescent="0.25">
      <c r="B165"/>
      <c r="C165"/>
    </row>
    <row r="166" spans="2:3" ht="15" x14ac:dyDescent="0.25">
      <c r="B166"/>
      <c r="C166"/>
    </row>
    <row r="167" spans="2:3" ht="15" x14ac:dyDescent="0.25">
      <c r="B167"/>
      <c r="C167"/>
    </row>
    <row r="168" spans="2:3" ht="15" x14ac:dyDescent="0.25">
      <c r="B168"/>
      <c r="C168"/>
    </row>
    <row r="169" spans="2:3" ht="15" x14ac:dyDescent="0.25">
      <c r="B169"/>
      <c r="C169"/>
    </row>
    <row r="170" spans="2:3" ht="15" x14ac:dyDescent="0.25">
      <c r="B170"/>
      <c r="C170"/>
    </row>
    <row r="171" spans="2:3" ht="15" x14ac:dyDescent="0.25">
      <c r="B171"/>
      <c r="C171"/>
    </row>
    <row r="172" spans="2:3" ht="15" x14ac:dyDescent="0.25">
      <c r="B172"/>
      <c r="C172"/>
    </row>
    <row r="173" spans="2:3" ht="15" x14ac:dyDescent="0.25">
      <c r="B173"/>
      <c r="C173"/>
    </row>
    <row r="174" spans="2:3" ht="15" x14ac:dyDescent="0.25">
      <c r="B174"/>
      <c r="C174"/>
    </row>
    <row r="175" spans="2:3" ht="15" x14ac:dyDescent="0.25">
      <c r="B175"/>
      <c r="C175"/>
    </row>
    <row r="176" spans="2:3" ht="15" x14ac:dyDescent="0.25">
      <c r="B176"/>
      <c r="C176"/>
    </row>
    <row r="177" spans="2:3" ht="15" x14ac:dyDescent="0.25">
      <c r="B177"/>
      <c r="C177"/>
    </row>
    <row r="178" spans="2:3" ht="15" x14ac:dyDescent="0.25">
      <c r="B178"/>
      <c r="C178"/>
    </row>
    <row r="179" spans="2:3" ht="15" x14ac:dyDescent="0.25">
      <c r="B179"/>
      <c r="C179"/>
    </row>
    <row r="180" spans="2:3" ht="15" x14ac:dyDescent="0.25">
      <c r="B180"/>
      <c r="C180"/>
    </row>
    <row r="181" spans="2:3" ht="15" x14ac:dyDescent="0.25">
      <c r="B181"/>
      <c r="C181"/>
    </row>
    <row r="182" spans="2:3" ht="15" x14ac:dyDescent="0.25">
      <c r="B182"/>
      <c r="C182"/>
    </row>
    <row r="183" spans="2:3" ht="15" x14ac:dyDescent="0.25">
      <c r="B183"/>
      <c r="C183"/>
    </row>
    <row r="184" spans="2:3" ht="15" x14ac:dyDescent="0.25">
      <c r="B184"/>
      <c r="C184"/>
    </row>
    <row r="185" spans="2:3" ht="15" x14ac:dyDescent="0.25">
      <c r="B185"/>
      <c r="C185"/>
    </row>
    <row r="186" spans="2:3" ht="15" x14ac:dyDescent="0.25">
      <c r="B186"/>
      <c r="C186"/>
    </row>
    <row r="187" spans="2:3" ht="15" x14ac:dyDescent="0.25">
      <c r="B187"/>
      <c r="C187"/>
    </row>
    <row r="188" spans="2:3" ht="15" x14ac:dyDescent="0.25">
      <c r="B188"/>
      <c r="C188"/>
    </row>
    <row r="189" spans="2:3" ht="15" x14ac:dyDescent="0.25">
      <c r="B189"/>
      <c r="C189"/>
    </row>
    <row r="190" spans="2:3" ht="15" x14ac:dyDescent="0.25">
      <c r="B190"/>
      <c r="C190"/>
    </row>
    <row r="191" spans="2:3" ht="15" x14ac:dyDescent="0.25">
      <c r="B191"/>
      <c r="C191"/>
    </row>
    <row r="192" spans="2:3" ht="15" x14ac:dyDescent="0.25">
      <c r="B192"/>
      <c r="C192"/>
    </row>
    <row r="193" spans="2:3" ht="15" x14ac:dyDescent="0.25">
      <c r="B193"/>
      <c r="C193"/>
    </row>
    <row r="194" spans="2:3" ht="15" x14ac:dyDescent="0.25">
      <c r="B194"/>
      <c r="C194"/>
    </row>
    <row r="195" spans="2:3" ht="15" x14ac:dyDescent="0.25">
      <c r="B195"/>
      <c r="C195"/>
    </row>
    <row r="196" spans="2:3" ht="15" x14ac:dyDescent="0.25">
      <c r="B196"/>
      <c r="C196"/>
    </row>
    <row r="197" spans="2:3" ht="15" x14ac:dyDescent="0.25">
      <c r="B197"/>
      <c r="C197"/>
    </row>
    <row r="198" spans="2:3" ht="15" x14ac:dyDescent="0.25">
      <c r="B198"/>
      <c r="C198"/>
    </row>
    <row r="199" spans="2:3" ht="15" x14ac:dyDescent="0.25">
      <c r="B199"/>
      <c r="C199"/>
    </row>
    <row r="200" spans="2:3" ht="15" x14ac:dyDescent="0.25">
      <c r="B200"/>
      <c r="C200"/>
    </row>
    <row r="201" spans="2:3" ht="15" x14ac:dyDescent="0.25">
      <c r="B201"/>
      <c r="C201"/>
    </row>
    <row r="202" spans="2:3" ht="15" x14ac:dyDescent="0.25">
      <c r="B202"/>
      <c r="C202"/>
    </row>
    <row r="203" spans="2:3" ht="15" x14ac:dyDescent="0.25">
      <c r="B203"/>
      <c r="C203"/>
    </row>
    <row r="204" spans="2:3" ht="15" x14ac:dyDescent="0.25">
      <c r="B204"/>
      <c r="C204"/>
    </row>
    <row r="205" spans="2:3" ht="15" x14ac:dyDescent="0.25">
      <c r="B205"/>
      <c r="C205"/>
    </row>
    <row r="206" spans="2:3" ht="15" x14ac:dyDescent="0.25">
      <c r="B206"/>
      <c r="C206"/>
    </row>
    <row r="207" spans="2:3" ht="15" x14ac:dyDescent="0.25">
      <c r="B207"/>
      <c r="C207"/>
    </row>
    <row r="208" spans="2:3" ht="15" x14ac:dyDescent="0.25">
      <c r="B208"/>
      <c r="C208"/>
    </row>
    <row r="209" spans="2:3" ht="15" x14ac:dyDescent="0.25">
      <c r="B209"/>
      <c r="C209"/>
    </row>
    <row r="210" spans="2:3" ht="15" x14ac:dyDescent="0.25">
      <c r="B210"/>
      <c r="C210"/>
    </row>
    <row r="211" spans="2:3" ht="15" x14ac:dyDescent="0.25">
      <c r="B211"/>
      <c r="C211"/>
    </row>
    <row r="212" spans="2:3" ht="15" x14ac:dyDescent="0.25">
      <c r="B212"/>
      <c r="C212"/>
    </row>
    <row r="213" spans="2:3" ht="15" x14ac:dyDescent="0.25">
      <c r="B213"/>
      <c r="C213"/>
    </row>
    <row r="214" spans="2:3" ht="15" x14ac:dyDescent="0.25">
      <c r="B214"/>
      <c r="C214"/>
    </row>
    <row r="215" spans="2:3" ht="15" x14ac:dyDescent="0.25">
      <c r="B215"/>
      <c r="C215"/>
    </row>
    <row r="216" spans="2:3" ht="15" x14ac:dyDescent="0.25">
      <c r="B216"/>
      <c r="C216"/>
    </row>
    <row r="217" spans="2:3" ht="15" x14ac:dyDescent="0.25">
      <c r="B217"/>
      <c r="C217"/>
    </row>
    <row r="218" spans="2:3" ht="15" x14ac:dyDescent="0.25">
      <c r="B218"/>
      <c r="C218"/>
    </row>
    <row r="219" spans="2:3" ht="15" x14ac:dyDescent="0.25">
      <c r="B219"/>
      <c r="C219"/>
    </row>
    <row r="220" spans="2:3" ht="15" x14ac:dyDescent="0.25">
      <c r="B220"/>
      <c r="C220"/>
    </row>
    <row r="221" spans="2:3" ht="15" x14ac:dyDescent="0.25">
      <c r="B221"/>
      <c r="C221"/>
    </row>
    <row r="222" spans="2:3" ht="15" x14ac:dyDescent="0.25">
      <c r="B222"/>
      <c r="C222"/>
    </row>
    <row r="223" spans="2:3" ht="15" x14ac:dyDescent="0.25">
      <c r="B223"/>
      <c r="C223"/>
    </row>
    <row r="224" spans="2:3" ht="15" x14ac:dyDescent="0.25">
      <c r="B224"/>
      <c r="C224"/>
    </row>
    <row r="225" spans="2:3" ht="15" x14ac:dyDescent="0.25">
      <c r="B225"/>
      <c r="C225"/>
    </row>
    <row r="226" spans="2:3" ht="15" x14ac:dyDescent="0.25">
      <c r="B226"/>
      <c r="C226"/>
    </row>
    <row r="227" spans="2:3" ht="15" x14ac:dyDescent="0.25">
      <c r="B227"/>
      <c r="C227"/>
    </row>
    <row r="228" spans="2:3" ht="15" x14ac:dyDescent="0.25">
      <c r="B228"/>
      <c r="C228"/>
    </row>
    <row r="229" spans="2:3" ht="15" x14ac:dyDescent="0.25">
      <c r="B229"/>
      <c r="C229"/>
    </row>
    <row r="230" spans="2:3" ht="15" x14ac:dyDescent="0.25">
      <c r="B230"/>
      <c r="C230"/>
    </row>
    <row r="231" spans="2:3" ht="15" x14ac:dyDescent="0.25">
      <c r="B231"/>
      <c r="C231"/>
    </row>
    <row r="232" spans="2:3" ht="15" x14ac:dyDescent="0.25">
      <c r="B232"/>
      <c r="C232"/>
    </row>
    <row r="233" spans="2:3" ht="15" x14ac:dyDescent="0.25">
      <c r="B233"/>
      <c r="C233"/>
    </row>
    <row r="234" spans="2:3" ht="15" x14ac:dyDescent="0.25">
      <c r="B234"/>
      <c r="C234"/>
    </row>
    <row r="235" spans="2:3" ht="15" x14ac:dyDescent="0.25">
      <c r="B235"/>
      <c r="C235"/>
    </row>
    <row r="236" spans="2:3" ht="15" x14ac:dyDescent="0.25">
      <c r="B236"/>
      <c r="C236"/>
    </row>
    <row r="237" spans="2:3" ht="15" x14ac:dyDescent="0.25">
      <c r="B237"/>
      <c r="C237"/>
    </row>
    <row r="238" spans="2:3" ht="15" x14ac:dyDescent="0.25">
      <c r="B238"/>
      <c r="C238"/>
    </row>
    <row r="239" spans="2:3" ht="15" x14ac:dyDescent="0.25">
      <c r="B239"/>
      <c r="C239"/>
    </row>
    <row r="240" spans="2:3" ht="15" x14ac:dyDescent="0.25">
      <c r="B240"/>
      <c r="C240"/>
    </row>
    <row r="241" spans="2:3" ht="15" x14ac:dyDescent="0.25">
      <c r="B241"/>
      <c r="C241"/>
    </row>
    <row r="242" spans="2:3" ht="15" x14ac:dyDescent="0.25">
      <c r="B242"/>
      <c r="C242"/>
    </row>
    <row r="243" spans="2:3" ht="15" x14ac:dyDescent="0.25">
      <c r="B243"/>
      <c r="C243"/>
    </row>
    <row r="244" spans="2:3" ht="15" x14ac:dyDescent="0.25">
      <c r="B244"/>
      <c r="C244"/>
    </row>
    <row r="245" spans="2:3" ht="15" x14ac:dyDescent="0.25">
      <c r="B245"/>
      <c r="C245"/>
    </row>
    <row r="246" spans="2:3" ht="15" x14ac:dyDescent="0.25">
      <c r="B246"/>
      <c r="C246"/>
    </row>
    <row r="247" spans="2:3" ht="15" x14ac:dyDescent="0.25">
      <c r="B247"/>
      <c r="C247"/>
    </row>
    <row r="248" spans="2:3" ht="15" x14ac:dyDescent="0.25">
      <c r="B248"/>
      <c r="C248"/>
    </row>
    <row r="249" spans="2:3" ht="15" x14ac:dyDescent="0.25">
      <c r="B249"/>
      <c r="C249"/>
    </row>
    <row r="250" spans="2:3" ht="15" x14ac:dyDescent="0.25">
      <c r="B250"/>
      <c r="C250"/>
    </row>
    <row r="251" spans="2:3" ht="15" x14ac:dyDescent="0.25">
      <c r="B251"/>
      <c r="C251"/>
    </row>
    <row r="252" spans="2:3" ht="15" x14ac:dyDescent="0.25">
      <c r="B252"/>
      <c r="C252"/>
    </row>
    <row r="253" spans="2:3" ht="15" x14ac:dyDescent="0.25">
      <c r="B253"/>
      <c r="C253"/>
    </row>
    <row r="254" spans="2:3" ht="15" x14ac:dyDescent="0.25">
      <c r="B254"/>
      <c r="C254"/>
    </row>
    <row r="255" spans="2:3" ht="15" x14ac:dyDescent="0.25">
      <c r="B255"/>
      <c r="C255"/>
    </row>
    <row r="256" spans="2:3" ht="15" x14ac:dyDescent="0.25">
      <c r="B256"/>
      <c r="C256"/>
    </row>
    <row r="257" spans="2:3" ht="15" x14ac:dyDescent="0.25">
      <c r="B257"/>
      <c r="C257"/>
    </row>
    <row r="258" spans="2:3" ht="15" x14ac:dyDescent="0.25">
      <c r="B258"/>
      <c r="C258"/>
    </row>
    <row r="259" spans="2:3" ht="15" x14ac:dyDescent="0.25">
      <c r="B259"/>
      <c r="C259"/>
    </row>
    <row r="260" spans="2:3" ht="15" x14ac:dyDescent="0.25">
      <c r="B260"/>
      <c r="C260"/>
    </row>
    <row r="261" spans="2:3" ht="15" x14ac:dyDescent="0.25">
      <c r="B261"/>
      <c r="C261"/>
    </row>
    <row r="262" spans="2:3" ht="15" x14ac:dyDescent="0.25">
      <c r="B262"/>
      <c r="C262"/>
    </row>
    <row r="263" spans="2:3" ht="15" x14ac:dyDescent="0.25">
      <c r="B263"/>
      <c r="C263"/>
    </row>
    <row r="264" spans="2:3" ht="15" x14ac:dyDescent="0.25">
      <c r="B264"/>
      <c r="C264"/>
    </row>
    <row r="265" spans="2:3" ht="15" x14ac:dyDescent="0.25">
      <c r="B265"/>
      <c r="C265"/>
    </row>
    <row r="266" spans="2:3" ht="15" x14ac:dyDescent="0.25">
      <c r="B266"/>
      <c r="C266"/>
    </row>
    <row r="267" spans="2:3" ht="15" x14ac:dyDescent="0.25">
      <c r="B267"/>
      <c r="C267"/>
    </row>
    <row r="268" spans="2:3" ht="15" x14ac:dyDescent="0.25">
      <c r="B268"/>
      <c r="C268"/>
    </row>
    <row r="269" spans="2:3" ht="15" x14ac:dyDescent="0.25">
      <c r="B269"/>
      <c r="C269"/>
    </row>
    <row r="270" spans="2:3" ht="15" x14ac:dyDescent="0.25">
      <c r="B270"/>
      <c r="C270"/>
    </row>
    <row r="271" spans="2:3" ht="15" x14ac:dyDescent="0.25">
      <c r="B271"/>
      <c r="C271"/>
    </row>
    <row r="272" spans="2:3" ht="15" x14ac:dyDescent="0.25">
      <c r="B272"/>
      <c r="C272"/>
    </row>
    <row r="273" spans="2:3" ht="15" x14ac:dyDescent="0.25">
      <c r="B273"/>
      <c r="C273"/>
    </row>
    <row r="274" spans="2:3" ht="15" x14ac:dyDescent="0.25">
      <c r="B274"/>
      <c r="C274"/>
    </row>
    <row r="275" spans="2:3" ht="15" x14ac:dyDescent="0.25">
      <c r="B275"/>
      <c r="C275"/>
    </row>
    <row r="276" spans="2:3" ht="15" x14ac:dyDescent="0.25">
      <c r="B276"/>
      <c r="C276"/>
    </row>
    <row r="277" spans="2:3" ht="15" x14ac:dyDescent="0.25">
      <c r="B277"/>
      <c r="C277"/>
    </row>
    <row r="278" spans="2:3" ht="15" x14ac:dyDescent="0.25">
      <c r="B278"/>
      <c r="C278"/>
    </row>
    <row r="279" spans="2:3" ht="15" x14ac:dyDescent="0.25">
      <c r="B279"/>
      <c r="C279"/>
    </row>
    <row r="280" spans="2:3" ht="15" x14ac:dyDescent="0.25">
      <c r="B280"/>
      <c r="C280"/>
    </row>
    <row r="281" spans="2:3" ht="15" x14ac:dyDescent="0.25">
      <c r="B281"/>
      <c r="C281"/>
    </row>
    <row r="282" spans="2:3" ht="15" x14ac:dyDescent="0.25">
      <c r="B282"/>
      <c r="C282"/>
    </row>
    <row r="283" spans="2:3" ht="15" x14ac:dyDescent="0.25">
      <c r="B283"/>
      <c r="C283"/>
    </row>
    <row r="284" spans="2:3" ht="15" x14ac:dyDescent="0.25">
      <c r="B284"/>
      <c r="C284"/>
    </row>
    <row r="285" spans="2:3" ht="15" x14ac:dyDescent="0.25">
      <c r="B285"/>
      <c r="C285"/>
    </row>
    <row r="286" spans="2:3" ht="15" x14ac:dyDescent="0.25">
      <c r="B286"/>
      <c r="C286"/>
    </row>
    <row r="287" spans="2:3" ht="15" x14ac:dyDescent="0.25">
      <c r="B287"/>
      <c r="C287"/>
    </row>
    <row r="288" spans="2:3" ht="15" x14ac:dyDescent="0.25">
      <c r="B288"/>
      <c r="C288"/>
    </row>
    <row r="289" spans="2:3" ht="15" x14ac:dyDescent="0.25">
      <c r="B289"/>
      <c r="C289"/>
    </row>
    <row r="290" spans="2:3" ht="15" x14ac:dyDescent="0.25">
      <c r="B290"/>
      <c r="C290"/>
    </row>
    <row r="291" spans="2:3" ht="15" x14ac:dyDescent="0.25">
      <c r="B291"/>
      <c r="C291"/>
    </row>
    <row r="292" spans="2:3" ht="15" x14ac:dyDescent="0.25">
      <c r="B292"/>
      <c r="C292"/>
    </row>
    <row r="293" spans="2:3" ht="15" x14ac:dyDescent="0.25">
      <c r="B293"/>
      <c r="C293"/>
    </row>
    <row r="294" spans="2:3" ht="15" x14ac:dyDescent="0.25">
      <c r="B294"/>
      <c r="C294"/>
    </row>
    <row r="295" spans="2:3" ht="15" x14ac:dyDescent="0.25">
      <c r="B295"/>
      <c r="C295"/>
    </row>
    <row r="296" spans="2:3" ht="15" x14ac:dyDescent="0.25">
      <c r="B296"/>
      <c r="C296"/>
    </row>
    <row r="297" spans="2:3" ht="15" x14ac:dyDescent="0.25">
      <c r="B297"/>
      <c r="C297"/>
    </row>
    <row r="298" spans="2:3" ht="15" x14ac:dyDescent="0.25">
      <c r="B298"/>
      <c r="C298"/>
    </row>
    <row r="299" spans="2:3" ht="15" x14ac:dyDescent="0.25">
      <c r="B299"/>
      <c r="C299"/>
    </row>
    <row r="300" spans="2:3" ht="15" x14ac:dyDescent="0.25">
      <c r="B300"/>
      <c r="C300"/>
    </row>
    <row r="301" spans="2:3" ht="15" x14ac:dyDescent="0.25">
      <c r="B301"/>
      <c r="C301"/>
    </row>
    <row r="302" spans="2:3" ht="15" x14ac:dyDescent="0.25">
      <c r="B302"/>
      <c r="C302"/>
    </row>
    <row r="303" spans="2:3" ht="15" x14ac:dyDescent="0.25">
      <c r="B303"/>
      <c r="C303"/>
    </row>
    <row r="304" spans="2:3" ht="15" x14ac:dyDescent="0.25">
      <c r="B304"/>
      <c r="C304"/>
    </row>
    <row r="305" spans="2:3" ht="15" x14ac:dyDescent="0.25">
      <c r="B305"/>
      <c r="C305"/>
    </row>
    <row r="306" spans="2:3" ht="15" x14ac:dyDescent="0.25">
      <c r="B306"/>
      <c r="C306"/>
    </row>
    <row r="307" spans="2:3" ht="15" x14ac:dyDescent="0.25">
      <c r="B307"/>
      <c r="C307"/>
    </row>
    <row r="308" spans="2:3" ht="15" x14ac:dyDescent="0.25">
      <c r="B308"/>
      <c r="C308"/>
    </row>
    <row r="309" spans="2:3" ht="15" x14ac:dyDescent="0.25">
      <c r="B309"/>
      <c r="C309"/>
    </row>
    <row r="310" spans="2:3" ht="15" x14ac:dyDescent="0.25">
      <c r="B310"/>
      <c r="C310"/>
    </row>
    <row r="311" spans="2:3" ht="15" x14ac:dyDescent="0.25">
      <c r="B311"/>
      <c r="C311"/>
    </row>
    <row r="312" spans="2:3" ht="15" x14ac:dyDescent="0.25">
      <c r="B312"/>
      <c r="C312"/>
    </row>
    <row r="313" spans="2:3" ht="15" x14ac:dyDescent="0.25">
      <c r="B313"/>
      <c r="C313"/>
    </row>
    <row r="314" spans="2:3" ht="15" x14ac:dyDescent="0.25">
      <c r="B314"/>
      <c r="C314"/>
    </row>
    <row r="315" spans="2:3" ht="15" x14ac:dyDescent="0.25">
      <c r="B315"/>
      <c r="C315"/>
    </row>
    <row r="316" spans="2:3" ht="15" x14ac:dyDescent="0.25">
      <c r="B316"/>
      <c r="C316"/>
    </row>
    <row r="317" spans="2:3" ht="15" x14ac:dyDescent="0.25">
      <c r="B317"/>
      <c r="C317"/>
    </row>
    <row r="318" spans="2:3" ht="15" x14ac:dyDescent="0.25">
      <c r="B318"/>
      <c r="C318"/>
    </row>
    <row r="319" spans="2:3" ht="15" x14ac:dyDescent="0.25">
      <c r="B319"/>
      <c r="C319"/>
    </row>
    <row r="320" spans="2:3" ht="15" x14ac:dyDescent="0.25">
      <c r="B320"/>
      <c r="C320"/>
    </row>
    <row r="321" spans="2:3" ht="15" x14ac:dyDescent="0.25">
      <c r="B321"/>
      <c r="C321"/>
    </row>
    <row r="322" spans="2:3" ht="15" x14ac:dyDescent="0.25">
      <c r="B322"/>
      <c r="C322"/>
    </row>
    <row r="323" spans="2:3" ht="15" x14ac:dyDescent="0.25">
      <c r="B323"/>
      <c r="C323"/>
    </row>
    <row r="324" spans="2:3" ht="15" x14ac:dyDescent="0.25">
      <c r="B324"/>
      <c r="C324"/>
    </row>
    <row r="325" spans="2:3" ht="15" x14ac:dyDescent="0.25">
      <c r="B325"/>
      <c r="C325"/>
    </row>
    <row r="326" spans="2:3" ht="15" x14ac:dyDescent="0.25">
      <c r="B326"/>
      <c r="C326"/>
    </row>
    <row r="327" spans="2:3" ht="15" x14ac:dyDescent="0.25">
      <c r="B327"/>
      <c r="C327"/>
    </row>
    <row r="328" spans="2:3" ht="15" x14ac:dyDescent="0.25">
      <c r="B328"/>
      <c r="C328"/>
    </row>
    <row r="329" spans="2:3" ht="15" x14ac:dyDescent="0.25">
      <c r="B329"/>
      <c r="C329"/>
    </row>
    <row r="330" spans="2:3" ht="15" x14ac:dyDescent="0.25">
      <c r="B330"/>
      <c r="C330"/>
    </row>
    <row r="331" spans="2:3" ht="15" x14ac:dyDescent="0.25">
      <c r="B331"/>
      <c r="C331"/>
    </row>
    <row r="332" spans="2:3" ht="15" x14ac:dyDescent="0.25">
      <c r="B332"/>
      <c r="C332"/>
    </row>
    <row r="333" spans="2:3" ht="15" x14ac:dyDescent="0.25">
      <c r="B333"/>
      <c r="C333"/>
    </row>
    <row r="334" spans="2:3" ht="15" x14ac:dyDescent="0.25">
      <c r="B334"/>
      <c r="C334"/>
    </row>
    <row r="335" spans="2:3" ht="15" x14ac:dyDescent="0.25">
      <c r="B335"/>
      <c r="C335"/>
    </row>
    <row r="336" spans="2:3" ht="15" x14ac:dyDescent="0.25">
      <c r="B336"/>
      <c r="C336"/>
    </row>
    <row r="337" spans="2:3" ht="15" x14ac:dyDescent="0.25">
      <c r="B337"/>
      <c r="C337"/>
    </row>
    <row r="338" spans="2:3" ht="15" x14ac:dyDescent="0.25">
      <c r="B338"/>
      <c r="C338"/>
    </row>
    <row r="339" spans="2:3" ht="15" x14ac:dyDescent="0.25">
      <c r="B339"/>
      <c r="C339"/>
    </row>
    <row r="340" spans="2:3" ht="15" x14ac:dyDescent="0.25">
      <c r="B340"/>
      <c r="C340"/>
    </row>
    <row r="341" spans="2:3" ht="15" x14ac:dyDescent="0.25">
      <c r="B341"/>
      <c r="C341"/>
    </row>
    <row r="342" spans="2:3" ht="15" x14ac:dyDescent="0.25">
      <c r="B342"/>
      <c r="C342"/>
    </row>
    <row r="343" spans="2:3" ht="15" x14ac:dyDescent="0.25">
      <c r="B343"/>
      <c r="C343"/>
    </row>
    <row r="344" spans="2:3" ht="15" x14ac:dyDescent="0.25">
      <c r="B344"/>
      <c r="C344"/>
    </row>
    <row r="345" spans="2:3" ht="15" x14ac:dyDescent="0.25">
      <c r="B345"/>
      <c r="C345"/>
    </row>
    <row r="346" spans="2:3" ht="15" x14ac:dyDescent="0.25">
      <c r="B346"/>
      <c r="C346"/>
    </row>
    <row r="347" spans="2:3" ht="15" x14ac:dyDescent="0.25">
      <c r="B347"/>
      <c r="C347"/>
    </row>
    <row r="348" spans="2:3" ht="15" x14ac:dyDescent="0.25">
      <c r="B348"/>
      <c r="C348"/>
    </row>
    <row r="349" spans="2:3" ht="15" x14ac:dyDescent="0.25">
      <c r="B349"/>
      <c r="C349"/>
    </row>
    <row r="350" spans="2:3" ht="15" x14ac:dyDescent="0.25">
      <c r="B350"/>
      <c r="C350"/>
    </row>
    <row r="351" spans="2:3" ht="15" x14ac:dyDescent="0.25">
      <c r="B351"/>
      <c r="C351"/>
    </row>
    <row r="352" spans="2:3" ht="15" x14ac:dyDescent="0.25">
      <c r="B352"/>
      <c r="C352"/>
    </row>
    <row r="353" spans="2:3" ht="15" x14ac:dyDescent="0.25">
      <c r="B353"/>
      <c r="C353"/>
    </row>
    <row r="354" spans="2:3" ht="15" x14ac:dyDescent="0.25">
      <c r="B354"/>
      <c r="C354"/>
    </row>
    <row r="355" spans="2:3" ht="15" x14ac:dyDescent="0.25">
      <c r="B355"/>
      <c r="C355"/>
    </row>
    <row r="356" spans="2:3" ht="15" x14ac:dyDescent="0.25">
      <c r="B356"/>
      <c r="C356"/>
    </row>
    <row r="357" spans="2:3" ht="15" x14ac:dyDescent="0.25">
      <c r="B357"/>
      <c r="C357"/>
    </row>
    <row r="358" spans="2:3" ht="15" x14ac:dyDescent="0.25">
      <c r="B358"/>
      <c r="C358"/>
    </row>
    <row r="359" spans="2:3" ht="15" x14ac:dyDescent="0.25">
      <c r="B359"/>
      <c r="C359"/>
    </row>
    <row r="360" spans="2:3" ht="15" x14ac:dyDescent="0.25">
      <c r="B360"/>
      <c r="C360"/>
    </row>
    <row r="361" spans="2:3" ht="15" x14ac:dyDescent="0.25">
      <c r="B361"/>
      <c r="C361"/>
    </row>
    <row r="362" spans="2:3" ht="15" x14ac:dyDescent="0.25">
      <c r="B362"/>
      <c r="C362"/>
    </row>
    <row r="363" spans="2:3" ht="15" x14ac:dyDescent="0.25">
      <c r="B363"/>
      <c r="C363"/>
    </row>
    <row r="364" spans="2:3" ht="15" x14ac:dyDescent="0.25">
      <c r="B364"/>
      <c r="C364"/>
    </row>
    <row r="365" spans="2:3" ht="15" x14ac:dyDescent="0.25">
      <c r="B365"/>
      <c r="C365"/>
    </row>
    <row r="366" spans="2:3" ht="15" x14ac:dyDescent="0.25">
      <c r="B366"/>
      <c r="C366"/>
    </row>
    <row r="367" spans="2:3" ht="15" x14ac:dyDescent="0.25">
      <c r="B367"/>
      <c r="C367"/>
    </row>
    <row r="368" spans="2:3" ht="15" x14ac:dyDescent="0.25">
      <c r="B368"/>
      <c r="C368"/>
    </row>
    <row r="369" spans="2:3" ht="15" x14ac:dyDescent="0.25">
      <c r="B369"/>
      <c r="C369"/>
    </row>
    <row r="370" spans="2:3" ht="15" x14ac:dyDescent="0.25">
      <c r="B370"/>
      <c r="C370"/>
    </row>
    <row r="371" spans="2:3" ht="15" x14ac:dyDescent="0.25">
      <c r="B371"/>
      <c r="C371"/>
    </row>
    <row r="372" spans="2:3" ht="15" x14ac:dyDescent="0.25">
      <c r="B372"/>
      <c r="C372"/>
    </row>
    <row r="373" spans="2:3" ht="15" x14ac:dyDescent="0.25">
      <c r="B373"/>
      <c r="C373"/>
    </row>
    <row r="374" spans="2:3" ht="15" x14ac:dyDescent="0.25">
      <c r="B374"/>
      <c r="C374"/>
    </row>
    <row r="375" spans="2:3" ht="15" x14ac:dyDescent="0.25">
      <c r="B375"/>
      <c r="C375"/>
    </row>
    <row r="376" spans="2:3" ht="15" x14ac:dyDescent="0.25">
      <c r="B376"/>
      <c r="C376"/>
    </row>
    <row r="377" spans="2:3" ht="15" x14ac:dyDescent="0.25">
      <c r="B377"/>
      <c r="C377"/>
    </row>
    <row r="378" spans="2:3" ht="15" x14ac:dyDescent="0.25">
      <c r="B378"/>
      <c r="C378"/>
    </row>
    <row r="379" spans="2:3" ht="15" x14ac:dyDescent="0.25">
      <c r="B379"/>
      <c r="C379"/>
    </row>
    <row r="380" spans="2:3" ht="15" x14ac:dyDescent="0.25">
      <c r="B380"/>
      <c r="C380"/>
    </row>
    <row r="381" spans="2:3" ht="15" x14ac:dyDescent="0.25">
      <c r="B381"/>
      <c r="C381"/>
    </row>
    <row r="382" spans="2:3" ht="15" x14ac:dyDescent="0.25">
      <c r="B382"/>
      <c r="C382"/>
    </row>
    <row r="383" spans="2:3" ht="15" x14ac:dyDescent="0.25">
      <c r="B383"/>
      <c r="C383"/>
    </row>
    <row r="384" spans="2:3" ht="15" x14ac:dyDescent="0.25">
      <c r="B384"/>
      <c r="C384"/>
    </row>
    <row r="385" spans="2:3" ht="15" x14ac:dyDescent="0.25">
      <c r="B385"/>
      <c r="C385"/>
    </row>
    <row r="386" spans="2:3" ht="15" x14ac:dyDescent="0.25">
      <c r="B386"/>
      <c r="C386"/>
    </row>
    <row r="387" spans="2:3" ht="15" x14ac:dyDescent="0.25">
      <c r="B387"/>
      <c r="C387"/>
    </row>
    <row r="388" spans="2:3" ht="15" x14ac:dyDescent="0.25">
      <c r="B388"/>
      <c r="C388"/>
    </row>
    <row r="389" spans="2:3" ht="15" x14ac:dyDescent="0.25">
      <c r="B389"/>
      <c r="C389"/>
    </row>
    <row r="390" spans="2:3" ht="15" x14ac:dyDescent="0.25">
      <c r="B390"/>
      <c r="C390"/>
    </row>
    <row r="391" spans="2:3" ht="15" x14ac:dyDescent="0.25">
      <c r="B391"/>
      <c r="C391"/>
    </row>
    <row r="392" spans="2:3" ht="15" x14ac:dyDescent="0.25">
      <c r="B392"/>
      <c r="C392"/>
    </row>
    <row r="393" spans="2:3" ht="15" x14ac:dyDescent="0.25">
      <c r="B393"/>
      <c r="C393"/>
    </row>
    <row r="394" spans="2:3" ht="15" x14ac:dyDescent="0.25">
      <c r="B394"/>
      <c r="C394"/>
    </row>
    <row r="395" spans="2:3" ht="15" x14ac:dyDescent="0.25">
      <c r="B395"/>
      <c r="C395"/>
    </row>
    <row r="396" spans="2:3" ht="15" x14ac:dyDescent="0.25">
      <c r="B396"/>
      <c r="C396"/>
    </row>
    <row r="397" spans="2:3" ht="15" x14ac:dyDescent="0.25">
      <c r="B397"/>
      <c r="C397"/>
    </row>
    <row r="398" spans="2:3" ht="15" x14ac:dyDescent="0.25">
      <c r="B398"/>
      <c r="C398"/>
    </row>
    <row r="399" spans="2:3" ht="15" x14ac:dyDescent="0.25">
      <c r="B399"/>
      <c r="C399"/>
    </row>
    <row r="400" spans="2:3" ht="15" x14ac:dyDescent="0.25">
      <c r="B400"/>
      <c r="C400"/>
    </row>
    <row r="401" spans="2:3" ht="15" x14ac:dyDescent="0.25">
      <c r="B401"/>
      <c r="C401"/>
    </row>
    <row r="402" spans="2:3" ht="15" x14ac:dyDescent="0.25">
      <c r="B402"/>
      <c r="C402"/>
    </row>
    <row r="403" spans="2:3" ht="15" x14ac:dyDescent="0.25">
      <c r="B403"/>
      <c r="C403"/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tabColor rgb="FFC00000"/>
  </sheetPr>
  <dimension ref="A1:M401"/>
  <sheetViews>
    <sheetView topLeftCell="B1" workbookViewId="0">
      <selection activeCell="I1" sqref="I1"/>
    </sheetView>
  </sheetViews>
  <sheetFormatPr defaultRowHeight="15" x14ac:dyDescent="0.25"/>
  <cols>
    <col min="1" max="1" width="14" customWidth="1"/>
    <col min="2" max="2" width="11.140625" bestFit="1" customWidth="1"/>
    <col min="3" max="3" width="6" customWidth="1"/>
    <col min="4" max="4" width="14.5703125" bestFit="1" customWidth="1"/>
    <col min="5" max="5" width="25.140625" bestFit="1" customWidth="1"/>
    <col min="6" max="6" width="20" bestFit="1" customWidth="1"/>
    <col min="7" max="7" width="17" bestFit="1" customWidth="1"/>
    <col min="8" max="8" width="12.42578125" bestFit="1" customWidth="1"/>
    <col min="9" max="9" width="18" customWidth="1"/>
    <col min="10" max="10" width="15.140625" customWidth="1"/>
    <col min="11" max="11" width="25.85546875" customWidth="1"/>
    <col min="12" max="12" width="20.5703125" customWidth="1"/>
    <col min="13" max="13" width="17.7109375" customWidth="1"/>
    <col min="14" max="14" width="4.7109375" customWidth="1"/>
  </cols>
  <sheetData>
    <row r="1" spans="1:13" x14ac:dyDescent="0.25">
      <c r="A1" s="3"/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s="7" t="s">
        <v>24</v>
      </c>
      <c r="J1" t="s">
        <v>19</v>
      </c>
      <c r="K1" t="s">
        <v>20</v>
      </c>
      <c r="L1" t="s">
        <v>42</v>
      </c>
      <c r="M1" t="s">
        <v>21</v>
      </c>
    </row>
    <row r="2" spans="1:13" x14ac:dyDescent="0.25">
      <c r="A2" s="38"/>
      <c r="B2" s="39">
        <v>42311</v>
      </c>
      <c r="C2" t="s">
        <v>57</v>
      </c>
      <c r="D2" s="37">
        <v>52</v>
      </c>
      <c r="E2" s="37">
        <v>8</v>
      </c>
      <c r="F2" s="37">
        <v>22</v>
      </c>
      <c r="G2" s="37">
        <v>22</v>
      </c>
      <c r="I2" s="6" t="s">
        <v>18</v>
      </c>
      <c r="J2" s="1"/>
      <c r="K2" s="1"/>
      <c r="L2" s="1"/>
      <c r="M2" s="1"/>
    </row>
    <row r="3" spans="1:13" x14ac:dyDescent="0.25">
      <c r="A3" s="38"/>
      <c r="B3" s="39">
        <v>42311</v>
      </c>
      <c r="C3" t="s">
        <v>58</v>
      </c>
      <c r="D3" s="37">
        <v>106</v>
      </c>
      <c r="E3" s="37">
        <v>4</v>
      </c>
      <c r="F3" s="37">
        <v>74</v>
      </c>
      <c r="G3" s="37">
        <v>28</v>
      </c>
      <c r="I3" s="40">
        <v>42311</v>
      </c>
      <c r="J3" s="1">
        <v>2781</v>
      </c>
      <c r="K3" s="1">
        <v>236</v>
      </c>
      <c r="L3" s="1">
        <v>1875</v>
      </c>
      <c r="M3" s="1">
        <v>670</v>
      </c>
    </row>
    <row r="4" spans="1:13" x14ac:dyDescent="0.25">
      <c r="A4" s="38"/>
      <c r="B4" s="39">
        <v>42311</v>
      </c>
      <c r="C4" t="s">
        <v>59</v>
      </c>
      <c r="D4" s="37">
        <v>179</v>
      </c>
      <c r="E4" s="37">
        <v>12</v>
      </c>
      <c r="F4" s="37">
        <v>126</v>
      </c>
      <c r="G4" s="37">
        <v>41</v>
      </c>
      <c r="I4" s="40">
        <v>42312</v>
      </c>
      <c r="J4" s="1">
        <v>3874</v>
      </c>
      <c r="K4" s="1">
        <v>277</v>
      </c>
      <c r="L4" s="1">
        <v>2844</v>
      </c>
      <c r="M4" s="1">
        <v>753</v>
      </c>
    </row>
    <row r="5" spans="1:13" x14ac:dyDescent="0.25">
      <c r="A5" s="38"/>
      <c r="B5" s="39">
        <v>42311</v>
      </c>
      <c r="C5" t="s">
        <v>60</v>
      </c>
      <c r="D5" s="37">
        <v>264</v>
      </c>
      <c r="E5" s="37">
        <v>11</v>
      </c>
      <c r="F5" s="37">
        <v>167</v>
      </c>
      <c r="G5" s="37">
        <v>86</v>
      </c>
      <c r="I5" s="40">
        <v>42313</v>
      </c>
      <c r="J5" s="1">
        <v>2971</v>
      </c>
      <c r="K5" s="1">
        <v>230</v>
      </c>
      <c r="L5" s="1">
        <v>2065</v>
      </c>
      <c r="M5" s="1">
        <v>676</v>
      </c>
    </row>
    <row r="6" spans="1:13" x14ac:dyDescent="0.25">
      <c r="A6" s="38"/>
      <c r="B6" s="39">
        <v>42311</v>
      </c>
      <c r="C6" t="s">
        <v>61</v>
      </c>
      <c r="D6" s="37">
        <v>219</v>
      </c>
      <c r="E6" s="37">
        <v>22</v>
      </c>
      <c r="F6" s="37">
        <v>151</v>
      </c>
      <c r="G6" s="37">
        <v>46</v>
      </c>
      <c r="I6" s="40">
        <v>42314</v>
      </c>
      <c r="J6" s="1">
        <v>2571</v>
      </c>
      <c r="K6" s="1">
        <v>228</v>
      </c>
      <c r="L6" s="1">
        <v>1734</v>
      </c>
      <c r="M6" s="1">
        <v>609</v>
      </c>
    </row>
    <row r="7" spans="1:13" x14ac:dyDescent="0.25">
      <c r="A7" s="38"/>
      <c r="B7" s="39">
        <v>42311</v>
      </c>
      <c r="C7" t="s">
        <v>62</v>
      </c>
      <c r="D7" s="37">
        <v>253</v>
      </c>
      <c r="E7" s="37">
        <v>20</v>
      </c>
      <c r="F7" s="37">
        <v>166</v>
      </c>
      <c r="G7" s="37">
        <v>67</v>
      </c>
      <c r="I7" s="40">
        <v>42315</v>
      </c>
      <c r="J7" s="1">
        <v>958</v>
      </c>
      <c r="K7" s="1">
        <v>84</v>
      </c>
      <c r="L7" s="1">
        <v>620</v>
      </c>
      <c r="M7" s="1">
        <v>254</v>
      </c>
    </row>
    <row r="8" spans="1:13" x14ac:dyDescent="0.25">
      <c r="A8" s="38"/>
      <c r="B8" s="39">
        <v>42311</v>
      </c>
      <c r="C8" t="s">
        <v>63</v>
      </c>
      <c r="D8" s="37">
        <v>227</v>
      </c>
      <c r="E8" s="37">
        <v>26</v>
      </c>
      <c r="F8" s="37">
        <v>148</v>
      </c>
      <c r="G8" s="37">
        <v>53</v>
      </c>
      <c r="I8" s="40">
        <v>42317</v>
      </c>
      <c r="J8" s="1">
        <v>3053</v>
      </c>
      <c r="K8" s="1">
        <v>294</v>
      </c>
      <c r="L8" s="1">
        <v>2010</v>
      </c>
      <c r="M8" s="1">
        <v>749</v>
      </c>
    </row>
    <row r="9" spans="1:13" x14ac:dyDescent="0.25">
      <c r="A9" s="38"/>
      <c r="B9" s="39">
        <v>42311</v>
      </c>
      <c r="C9" t="s">
        <v>64</v>
      </c>
      <c r="D9" s="37">
        <v>199</v>
      </c>
      <c r="E9" s="37">
        <v>20</v>
      </c>
      <c r="F9" s="37">
        <v>139</v>
      </c>
      <c r="G9" s="37">
        <v>40</v>
      </c>
      <c r="I9" s="40">
        <v>42318</v>
      </c>
      <c r="J9" s="1">
        <v>3377</v>
      </c>
      <c r="K9" s="1">
        <v>299</v>
      </c>
      <c r="L9" s="1">
        <v>2269</v>
      </c>
      <c r="M9" s="1">
        <v>809</v>
      </c>
    </row>
    <row r="10" spans="1:13" x14ac:dyDescent="0.25">
      <c r="A10" s="38"/>
      <c r="B10" s="39">
        <v>42311</v>
      </c>
      <c r="C10" t="s">
        <v>65</v>
      </c>
      <c r="D10" s="37">
        <v>206</v>
      </c>
      <c r="E10" s="37">
        <v>19</v>
      </c>
      <c r="F10" s="37">
        <v>131</v>
      </c>
      <c r="G10" s="37">
        <v>56</v>
      </c>
      <c r="I10" s="40">
        <v>42319</v>
      </c>
      <c r="J10" s="1">
        <v>2419</v>
      </c>
      <c r="K10" s="1">
        <v>242</v>
      </c>
      <c r="L10" s="1">
        <v>1623</v>
      </c>
      <c r="M10" s="1">
        <v>554</v>
      </c>
    </row>
    <row r="11" spans="1:13" x14ac:dyDescent="0.25">
      <c r="A11" s="38"/>
      <c r="B11" s="39">
        <v>42311</v>
      </c>
      <c r="C11" t="s">
        <v>66</v>
      </c>
      <c r="D11" s="37">
        <v>210</v>
      </c>
      <c r="E11" s="37">
        <v>21</v>
      </c>
      <c r="F11" s="37">
        <v>138</v>
      </c>
      <c r="G11" s="37">
        <v>51</v>
      </c>
      <c r="I11" s="40">
        <v>42320</v>
      </c>
      <c r="J11" s="1">
        <v>2349</v>
      </c>
      <c r="K11" s="1">
        <v>228</v>
      </c>
      <c r="L11" s="1">
        <v>1586</v>
      </c>
      <c r="M11" s="1">
        <v>535</v>
      </c>
    </row>
    <row r="12" spans="1:13" x14ac:dyDescent="0.25">
      <c r="A12" s="38"/>
      <c r="B12" s="39">
        <v>42311</v>
      </c>
      <c r="C12" t="s">
        <v>67</v>
      </c>
      <c r="D12" s="37">
        <v>190</v>
      </c>
      <c r="E12" s="37">
        <v>28</v>
      </c>
      <c r="F12" s="37">
        <v>116</v>
      </c>
      <c r="G12" s="37">
        <v>46</v>
      </c>
      <c r="I12" s="40">
        <v>42321</v>
      </c>
      <c r="J12" s="1">
        <v>2564</v>
      </c>
      <c r="K12" s="1">
        <v>258</v>
      </c>
      <c r="L12" s="1">
        <v>1765</v>
      </c>
      <c r="M12" s="1">
        <v>541</v>
      </c>
    </row>
    <row r="13" spans="1:13" x14ac:dyDescent="0.25">
      <c r="A13" s="38"/>
      <c r="B13" s="39">
        <v>42311</v>
      </c>
      <c r="C13" t="s">
        <v>68</v>
      </c>
      <c r="D13" s="37">
        <v>195</v>
      </c>
      <c r="E13" s="37">
        <v>11</v>
      </c>
      <c r="F13" s="37">
        <v>133</v>
      </c>
      <c r="G13" s="37">
        <v>51</v>
      </c>
      <c r="I13" s="40">
        <v>42322</v>
      </c>
      <c r="J13" s="1">
        <v>1136</v>
      </c>
      <c r="K13" s="1">
        <v>108</v>
      </c>
      <c r="L13" s="1">
        <v>765</v>
      </c>
      <c r="M13" s="1">
        <v>263</v>
      </c>
    </row>
    <row r="14" spans="1:13" x14ac:dyDescent="0.25">
      <c r="A14" s="38"/>
      <c r="B14" s="39">
        <v>42311</v>
      </c>
      <c r="C14" t="s">
        <v>69</v>
      </c>
      <c r="D14" s="37">
        <v>193</v>
      </c>
      <c r="E14" s="37">
        <v>12</v>
      </c>
      <c r="F14" s="37">
        <v>150</v>
      </c>
      <c r="G14" s="37">
        <v>31</v>
      </c>
      <c r="I14" s="40">
        <v>42324</v>
      </c>
      <c r="J14" s="1">
        <v>3363</v>
      </c>
      <c r="K14" s="1">
        <v>303</v>
      </c>
      <c r="L14" s="1">
        <v>2279</v>
      </c>
      <c r="M14" s="1">
        <v>781</v>
      </c>
    </row>
    <row r="15" spans="1:13" x14ac:dyDescent="0.25">
      <c r="A15" s="38"/>
      <c r="B15" s="39">
        <v>42311</v>
      </c>
      <c r="C15" t="s">
        <v>70</v>
      </c>
      <c r="D15" s="37">
        <v>158</v>
      </c>
      <c r="E15" s="37">
        <v>10</v>
      </c>
      <c r="F15" s="37">
        <v>118</v>
      </c>
      <c r="G15" s="37">
        <v>30</v>
      </c>
      <c r="I15" s="40">
        <v>42325</v>
      </c>
      <c r="J15" s="1">
        <v>3922</v>
      </c>
      <c r="K15" s="1">
        <v>346</v>
      </c>
      <c r="L15" s="1">
        <v>2685</v>
      </c>
      <c r="M15" s="1">
        <v>891</v>
      </c>
    </row>
    <row r="16" spans="1:13" x14ac:dyDescent="0.25">
      <c r="A16" s="38"/>
      <c r="B16" s="39">
        <v>42311</v>
      </c>
      <c r="C16" t="s">
        <v>71</v>
      </c>
      <c r="D16" s="37">
        <v>126</v>
      </c>
      <c r="E16" s="37">
        <v>11</v>
      </c>
      <c r="F16" s="37">
        <v>93</v>
      </c>
      <c r="G16" s="37">
        <v>22</v>
      </c>
      <c r="I16" s="40">
        <v>42326</v>
      </c>
      <c r="J16" s="1">
        <v>3152</v>
      </c>
      <c r="K16" s="1">
        <v>261</v>
      </c>
      <c r="L16" s="1">
        <v>2200</v>
      </c>
      <c r="M16" s="1">
        <v>691</v>
      </c>
    </row>
    <row r="17" spans="1:13" x14ac:dyDescent="0.25">
      <c r="A17" s="38"/>
      <c r="B17" s="39">
        <v>42311</v>
      </c>
      <c r="C17" t="s">
        <v>72</v>
      </c>
      <c r="D17" s="37">
        <v>4</v>
      </c>
      <c r="E17" s="37">
        <v>1</v>
      </c>
      <c r="F17" s="37">
        <v>3</v>
      </c>
      <c r="G17" s="37">
        <v>0</v>
      </c>
      <c r="I17" s="40">
        <v>42327</v>
      </c>
      <c r="J17" s="1">
        <v>2743</v>
      </c>
      <c r="K17" s="1">
        <v>211</v>
      </c>
      <c r="L17" s="1">
        <v>1903</v>
      </c>
      <c r="M17" s="1">
        <v>629</v>
      </c>
    </row>
    <row r="18" spans="1:13" x14ac:dyDescent="0.25">
      <c r="A18" s="38"/>
      <c r="B18" s="39">
        <v>42312</v>
      </c>
      <c r="C18" t="s">
        <v>57</v>
      </c>
      <c r="D18" s="37">
        <v>45</v>
      </c>
      <c r="E18" s="37">
        <v>5</v>
      </c>
      <c r="F18" s="37">
        <v>30</v>
      </c>
      <c r="G18" s="37">
        <v>10</v>
      </c>
      <c r="I18" s="40">
        <v>42328</v>
      </c>
      <c r="J18" s="1">
        <v>1685</v>
      </c>
      <c r="K18" s="1">
        <v>121</v>
      </c>
      <c r="L18" s="1">
        <v>1141</v>
      </c>
      <c r="M18" s="1">
        <v>423</v>
      </c>
    </row>
    <row r="19" spans="1:13" x14ac:dyDescent="0.25">
      <c r="A19" s="38"/>
      <c r="B19" s="39">
        <v>42312</v>
      </c>
      <c r="C19" t="s">
        <v>58</v>
      </c>
      <c r="D19" s="37">
        <v>105</v>
      </c>
      <c r="E19" s="37">
        <v>8</v>
      </c>
      <c r="F19" s="37">
        <v>79</v>
      </c>
      <c r="G19" s="37">
        <v>18</v>
      </c>
      <c r="I19" s="40">
        <v>42329</v>
      </c>
      <c r="J19" s="1">
        <v>956</v>
      </c>
      <c r="K19" s="1">
        <v>95</v>
      </c>
      <c r="L19" s="1">
        <v>609</v>
      </c>
      <c r="M19" s="1">
        <v>252</v>
      </c>
    </row>
    <row r="20" spans="1:13" x14ac:dyDescent="0.25">
      <c r="A20" s="38"/>
      <c r="B20" s="39">
        <v>42312</v>
      </c>
      <c r="C20" t="s">
        <v>59</v>
      </c>
      <c r="D20" s="37">
        <v>187</v>
      </c>
      <c r="E20" s="37">
        <v>11</v>
      </c>
      <c r="F20" s="37">
        <v>144</v>
      </c>
      <c r="G20" s="37">
        <v>32</v>
      </c>
      <c r="I20" s="40">
        <v>42331</v>
      </c>
      <c r="J20" s="1">
        <v>3048</v>
      </c>
      <c r="K20" s="1">
        <v>273</v>
      </c>
      <c r="L20" s="1">
        <v>2036</v>
      </c>
      <c r="M20" s="1">
        <v>739</v>
      </c>
    </row>
    <row r="21" spans="1:13" x14ac:dyDescent="0.25">
      <c r="A21" s="38"/>
      <c r="B21" s="39">
        <v>42312</v>
      </c>
      <c r="C21" t="s">
        <v>60</v>
      </c>
      <c r="D21" s="37">
        <v>271</v>
      </c>
      <c r="E21" s="37">
        <v>23</v>
      </c>
      <c r="F21" s="37">
        <v>200</v>
      </c>
      <c r="G21" s="37">
        <v>48</v>
      </c>
      <c r="I21" s="40">
        <v>42332</v>
      </c>
      <c r="J21" s="1">
        <v>3338</v>
      </c>
      <c r="K21" s="1">
        <v>267</v>
      </c>
      <c r="L21" s="1">
        <v>2307</v>
      </c>
      <c r="M21" s="1">
        <v>764</v>
      </c>
    </row>
    <row r="22" spans="1:13" x14ac:dyDescent="0.25">
      <c r="A22" s="38"/>
      <c r="B22" s="39">
        <v>42312</v>
      </c>
      <c r="C22" t="s">
        <v>61</v>
      </c>
      <c r="D22" s="37">
        <v>336</v>
      </c>
      <c r="E22" s="37">
        <v>12</v>
      </c>
      <c r="F22" s="37">
        <v>243</v>
      </c>
      <c r="G22" s="37">
        <v>81</v>
      </c>
      <c r="I22" s="40">
        <v>42333</v>
      </c>
      <c r="J22" s="1">
        <v>3126</v>
      </c>
      <c r="K22" s="1">
        <v>317</v>
      </c>
      <c r="L22" s="1">
        <v>2055</v>
      </c>
      <c r="M22" s="1">
        <v>754</v>
      </c>
    </row>
    <row r="23" spans="1:13" x14ac:dyDescent="0.25">
      <c r="A23" s="38"/>
      <c r="B23" s="39">
        <v>42312</v>
      </c>
      <c r="C23" t="s">
        <v>62</v>
      </c>
      <c r="D23" s="37">
        <v>384</v>
      </c>
      <c r="E23" s="37">
        <v>29</v>
      </c>
      <c r="F23" s="37">
        <v>262</v>
      </c>
      <c r="G23" s="37">
        <v>93</v>
      </c>
      <c r="I23" s="40">
        <v>42334</v>
      </c>
      <c r="J23" s="1">
        <v>2817</v>
      </c>
      <c r="K23" s="1">
        <v>229</v>
      </c>
      <c r="L23" s="1">
        <v>1943</v>
      </c>
      <c r="M23" s="1">
        <v>645</v>
      </c>
    </row>
    <row r="24" spans="1:13" x14ac:dyDescent="0.25">
      <c r="A24" s="38"/>
      <c r="B24" s="39">
        <v>42312</v>
      </c>
      <c r="C24" t="s">
        <v>63</v>
      </c>
      <c r="D24" s="37">
        <v>344</v>
      </c>
      <c r="E24" s="37">
        <v>24</v>
      </c>
      <c r="F24" s="37">
        <v>274</v>
      </c>
      <c r="G24" s="37">
        <v>46</v>
      </c>
      <c r="I24" s="40">
        <v>42335</v>
      </c>
      <c r="J24" s="1">
        <v>2835</v>
      </c>
      <c r="K24" s="1">
        <v>254</v>
      </c>
      <c r="L24" s="1">
        <v>1926</v>
      </c>
      <c r="M24" s="1">
        <v>655</v>
      </c>
    </row>
    <row r="25" spans="1:13" x14ac:dyDescent="0.25">
      <c r="A25" s="38"/>
      <c r="B25" s="39">
        <v>42312</v>
      </c>
      <c r="C25" t="s">
        <v>64</v>
      </c>
      <c r="D25" s="37">
        <v>357</v>
      </c>
      <c r="E25" s="37">
        <v>34</v>
      </c>
      <c r="F25" s="37">
        <v>274</v>
      </c>
      <c r="G25" s="37">
        <v>49</v>
      </c>
      <c r="I25" s="40">
        <v>42336</v>
      </c>
      <c r="J25" s="1">
        <v>1187</v>
      </c>
      <c r="K25" s="1">
        <v>113</v>
      </c>
      <c r="L25" s="1">
        <v>812</v>
      </c>
      <c r="M25" s="1">
        <v>262</v>
      </c>
    </row>
    <row r="26" spans="1:13" x14ac:dyDescent="0.25">
      <c r="A26" s="38"/>
      <c r="B26" s="39">
        <v>42312</v>
      </c>
      <c r="C26" t="s">
        <v>65</v>
      </c>
      <c r="D26" s="37">
        <v>334</v>
      </c>
      <c r="E26" s="37">
        <v>19</v>
      </c>
      <c r="F26" s="37">
        <v>257</v>
      </c>
      <c r="G26" s="37">
        <v>58</v>
      </c>
      <c r="I26" s="40">
        <v>42337</v>
      </c>
      <c r="J26" s="1">
        <v>36</v>
      </c>
      <c r="K26" s="1">
        <v>6</v>
      </c>
      <c r="L26" s="1">
        <v>29</v>
      </c>
      <c r="M26" s="1">
        <v>1</v>
      </c>
    </row>
    <row r="27" spans="1:13" x14ac:dyDescent="0.25">
      <c r="A27" s="38"/>
      <c r="B27" s="39">
        <v>42312</v>
      </c>
      <c r="C27" t="s">
        <v>66</v>
      </c>
      <c r="D27" s="37">
        <v>383</v>
      </c>
      <c r="E27" s="37">
        <v>26</v>
      </c>
      <c r="F27" s="37">
        <v>278</v>
      </c>
      <c r="G27" s="37">
        <v>79</v>
      </c>
      <c r="I27" s="40">
        <v>42338</v>
      </c>
      <c r="J27" s="1">
        <v>3178</v>
      </c>
      <c r="K27" s="1">
        <v>306</v>
      </c>
      <c r="L27" s="1">
        <v>2144</v>
      </c>
      <c r="M27" s="1">
        <v>728</v>
      </c>
    </row>
    <row r="28" spans="1:13" x14ac:dyDescent="0.25">
      <c r="A28" s="38"/>
      <c r="B28" s="39">
        <v>42312</v>
      </c>
      <c r="C28" t="s">
        <v>67</v>
      </c>
      <c r="D28" s="37">
        <v>330</v>
      </c>
      <c r="E28" s="37">
        <v>25</v>
      </c>
      <c r="F28" s="37">
        <v>237</v>
      </c>
      <c r="G28" s="37">
        <v>68</v>
      </c>
    </row>
    <row r="29" spans="1:13" x14ac:dyDescent="0.25">
      <c r="A29" s="38"/>
      <c r="B29" s="39">
        <v>42312</v>
      </c>
      <c r="C29" t="s">
        <v>68</v>
      </c>
      <c r="D29" s="37">
        <v>249</v>
      </c>
      <c r="E29" s="37">
        <v>26</v>
      </c>
      <c r="F29" s="37">
        <v>177</v>
      </c>
      <c r="G29" s="37">
        <v>46</v>
      </c>
    </row>
    <row r="30" spans="1:13" x14ac:dyDescent="0.25">
      <c r="A30" s="38"/>
      <c r="B30" s="39">
        <v>42312</v>
      </c>
      <c r="C30" t="s">
        <v>69</v>
      </c>
      <c r="D30" s="37">
        <v>190</v>
      </c>
      <c r="E30" s="37">
        <v>15</v>
      </c>
      <c r="F30" s="37">
        <v>134</v>
      </c>
      <c r="G30" s="37">
        <v>41</v>
      </c>
    </row>
    <row r="31" spans="1:13" x14ac:dyDescent="0.25">
      <c r="A31" s="38"/>
      <c r="B31" s="39">
        <v>42312</v>
      </c>
      <c r="C31" t="s">
        <v>70</v>
      </c>
      <c r="D31" s="37">
        <v>186</v>
      </c>
      <c r="E31" s="37">
        <v>6</v>
      </c>
      <c r="F31" s="37">
        <v>131</v>
      </c>
      <c r="G31" s="37">
        <v>49</v>
      </c>
    </row>
    <row r="32" spans="1:13" x14ac:dyDescent="0.25">
      <c r="A32" s="38"/>
      <c r="B32" s="39">
        <v>42312</v>
      </c>
      <c r="C32" t="s">
        <v>71</v>
      </c>
      <c r="D32" s="37">
        <v>167</v>
      </c>
      <c r="E32" s="37">
        <v>13</v>
      </c>
      <c r="F32" s="37">
        <v>120</v>
      </c>
      <c r="G32" s="37">
        <v>34</v>
      </c>
    </row>
    <row r="33" spans="1:7" x14ac:dyDescent="0.25">
      <c r="A33" s="38"/>
      <c r="B33" s="39">
        <v>42312</v>
      </c>
      <c r="C33" t="s">
        <v>72</v>
      </c>
      <c r="D33" s="37">
        <v>6</v>
      </c>
      <c r="E33" s="37">
        <v>1</v>
      </c>
      <c r="F33" s="37">
        <v>4</v>
      </c>
      <c r="G33" s="37">
        <v>1</v>
      </c>
    </row>
    <row r="34" spans="1:7" x14ac:dyDescent="0.25">
      <c r="A34" s="38"/>
      <c r="B34" s="39">
        <v>42313</v>
      </c>
      <c r="C34" t="s">
        <v>57</v>
      </c>
      <c r="D34" s="37">
        <v>82</v>
      </c>
      <c r="E34" s="37">
        <v>13</v>
      </c>
      <c r="F34" s="37">
        <v>48</v>
      </c>
      <c r="G34" s="37">
        <v>21</v>
      </c>
    </row>
    <row r="35" spans="1:7" x14ac:dyDescent="0.25">
      <c r="A35" s="38"/>
      <c r="B35" s="39">
        <v>42313</v>
      </c>
      <c r="C35" t="s">
        <v>58</v>
      </c>
      <c r="D35" s="37">
        <v>148</v>
      </c>
      <c r="E35" s="37">
        <v>9</v>
      </c>
      <c r="F35" s="37">
        <v>114</v>
      </c>
      <c r="G35" s="37">
        <v>25</v>
      </c>
    </row>
    <row r="36" spans="1:7" x14ac:dyDescent="0.25">
      <c r="A36" s="38"/>
      <c r="B36" s="39">
        <v>42313</v>
      </c>
      <c r="C36" t="s">
        <v>59</v>
      </c>
      <c r="D36" s="37">
        <v>244</v>
      </c>
      <c r="E36" s="37">
        <v>17</v>
      </c>
      <c r="F36" s="37">
        <v>184</v>
      </c>
      <c r="G36" s="37">
        <v>43</v>
      </c>
    </row>
    <row r="37" spans="1:7" x14ac:dyDescent="0.25">
      <c r="A37" s="38"/>
      <c r="B37" s="39">
        <v>42313</v>
      </c>
      <c r="C37" t="s">
        <v>60</v>
      </c>
      <c r="D37" s="37">
        <v>281</v>
      </c>
      <c r="E37" s="37">
        <v>24</v>
      </c>
      <c r="F37" s="37">
        <v>191</v>
      </c>
      <c r="G37" s="37">
        <v>66</v>
      </c>
    </row>
    <row r="38" spans="1:7" x14ac:dyDescent="0.25">
      <c r="A38" s="38"/>
      <c r="B38" s="39">
        <v>42313</v>
      </c>
      <c r="C38" t="s">
        <v>61</v>
      </c>
      <c r="D38" s="37">
        <v>263</v>
      </c>
      <c r="E38" s="37">
        <v>18</v>
      </c>
      <c r="F38" s="37">
        <v>180</v>
      </c>
      <c r="G38" s="37">
        <v>65</v>
      </c>
    </row>
    <row r="39" spans="1:7" x14ac:dyDescent="0.25">
      <c r="A39" s="38"/>
      <c r="B39" s="39">
        <v>42313</v>
      </c>
      <c r="C39" t="s">
        <v>62</v>
      </c>
      <c r="D39" s="37">
        <v>209</v>
      </c>
      <c r="E39" s="37">
        <v>17</v>
      </c>
      <c r="F39" s="37">
        <v>142</v>
      </c>
      <c r="G39" s="37">
        <v>50</v>
      </c>
    </row>
    <row r="40" spans="1:7" x14ac:dyDescent="0.25">
      <c r="A40" s="38"/>
      <c r="B40" s="39">
        <v>42313</v>
      </c>
      <c r="C40" t="s">
        <v>63</v>
      </c>
      <c r="D40" s="37">
        <v>247</v>
      </c>
      <c r="E40" s="37">
        <v>11</v>
      </c>
      <c r="F40" s="37">
        <v>172</v>
      </c>
      <c r="G40" s="37">
        <v>64</v>
      </c>
    </row>
    <row r="41" spans="1:7" x14ac:dyDescent="0.25">
      <c r="A41" s="38"/>
      <c r="B41" s="39">
        <v>42313</v>
      </c>
      <c r="C41" t="s">
        <v>64</v>
      </c>
      <c r="D41" s="37">
        <v>255</v>
      </c>
      <c r="E41" s="37">
        <v>20</v>
      </c>
      <c r="F41" s="37">
        <v>172</v>
      </c>
      <c r="G41" s="37">
        <v>63</v>
      </c>
    </row>
    <row r="42" spans="1:7" x14ac:dyDescent="0.25">
      <c r="A42" s="38"/>
      <c r="B42" s="39">
        <v>42313</v>
      </c>
      <c r="C42" t="s">
        <v>65</v>
      </c>
      <c r="D42" s="37">
        <v>229</v>
      </c>
      <c r="E42" s="37">
        <v>19</v>
      </c>
      <c r="F42" s="37">
        <v>160</v>
      </c>
      <c r="G42" s="37">
        <v>50</v>
      </c>
    </row>
    <row r="43" spans="1:7" x14ac:dyDescent="0.25">
      <c r="A43" s="38"/>
      <c r="B43" s="39">
        <v>42313</v>
      </c>
      <c r="C43" t="s">
        <v>66</v>
      </c>
      <c r="D43" s="37">
        <v>243</v>
      </c>
      <c r="E43" s="37">
        <v>16</v>
      </c>
      <c r="F43" s="37">
        <v>159</v>
      </c>
      <c r="G43" s="37">
        <v>68</v>
      </c>
    </row>
    <row r="44" spans="1:7" x14ac:dyDescent="0.25">
      <c r="A44" s="38"/>
      <c r="B44" s="39">
        <v>42313</v>
      </c>
      <c r="C44" t="s">
        <v>67</v>
      </c>
      <c r="D44" s="37">
        <v>184</v>
      </c>
      <c r="E44" s="37">
        <v>10</v>
      </c>
      <c r="F44" s="37">
        <v>139</v>
      </c>
      <c r="G44" s="37">
        <v>35</v>
      </c>
    </row>
    <row r="45" spans="1:7" x14ac:dyDescent="0.25">
      <c r="A45" s="38"/>
      <c r="B45" s="39">
        <v>42313</v>
      </c>
      <c r="C45" t="s">
        <v>68</v>
      </c>
      <c r="D45" s="37">
        <v>175</v>
      </c>
      <c r="E45" s="37">
        <v>20</v>
      </c>
      <c r="F45" s="37">
        <v>115</v>
      </c>
      <c r="G45" s="37">
        <v>40</v>
      </c>
    </row>
    <row r="46" spans="1:7" x14ac:dyDescent="0.25">
      <c r="A46" s="38"/>
      <c r="B46" s="39">
        <v>42313</v>
      </c>
      <c r="C46" t="s">
        <v>69</v>
      </c>
      <c r="D46" s="37">
        <v>151</v>
      </c>
      <c r="E46" s="37">
        <v>11</v>
      </c>
      <c r="F46" s="37">
        <v>115</v>
      </c>
      <c r="G46" s="37">
        <v>25</v>
      </c>
    </row>
    <row r="47" spans="1:7" x14ac:dyDescent="0.25">
      <c r="A47" s="38"/>
      <c r="B47" s="39">
        <v>42313</v>
      </c>
      <c r="C47" t="s">
        <v>70</v>
      </c>
      <c r="D47" s="37">
        <v>123</v>
      </c>
      <c r="E47" s="37">
        <v>17</v>
      </c>
      <c r="F47" s="37">
        <v>79</v>
      </c>
      <c r="G47" s="37">
        <v>27</v>
      </c>
    </row>
    <row r="48" spans="1:7" x14ac:dyDescent="0.25">
      <c r="A48" s="38"/>
      <c r="B48" s="39">
        <v>42313</v>
      </c>
      <c r="C48" t="s">
        <v>71</v>
      </c>
      <c r="D48" s="37">
        <v>132</v>
      </c>
      <c r="E48" s="37">
        <v>6</v>
      </c>
      <c r="F48" s="37">
        <v>92</v>
      </c>
      <c r="G48" s="37">
        <v>34</v>
      </c>
    </row>
    <row r="49" spans="1:7" x14ac:dyDescent="0.25">
      <c r="A49" s="38"/>
      <c r="B49" s="39">
        <v>42313</v>
      </c>
      <c r="C49" t="s">
        <v>72</v>
      </c>
      <c r="D49" s="37">
        <v>5</v>
      </c>
      <c r="E49" s="37">
        <v>2</v>
      </c>
      <c r="F49" s="37">
        <v>3</v>
      </c>
      <c r="G49" s="37">
        <v>0</v>
      </c>
    </row>
    <row r="50" spans="1:7" x14ac:dyDescent="0.25">
      <c r="A50" s="38"/>
      <c r="B50" s="39">
        <v>42314</v>
      </c>
      <c r="C50" t="s">
        <v>57</v>
      </c>
      <c r="D50" s="37">
        <v>39</v>
      </c>
      <c r="E50" s="37">
        <v>2</v>
      </c>
      <c r="F50" s="37">
        <v>33</v>
      </c>
      <c r="G50" s="37">
        <v>4</v>
      </c>
    </row>
    <row r="51" spans="1:7" x14ac:dyDescent="0.25">
      <c r="A51" s="38"/>
      <c r="B51" s="39">
        <v>42314</v>
      </c>
      <c r="C51" t="s">
        <v>58</v>
      </c>
      <c r="D51" s="37">
        <v>127</v>
      </c>
      <c r="E51" s="37">
        <v>9</v>
      </c>
      <c r="F51" s="37">
        <v>93</v>
      </c>
      <c r="G51" s="37">
        <v>25</v>
      </c>
    </row>
    <row r="52" spans="1:7" x14ac:dyDescent="0.25">
      <c r="A52" s="38"/>
      <c r="B52" s="39">
        <v>42314</v>
      </c>
      <c r="C52" t="s">
        <v>59</v>
      </c>
      <c r="D52" s="37">
        <v>208</v>
      </c>
      <c r="E52" s="37">
        <v>25</v>
      </c>
      <c r="F52" s="37">
        <v>137</v>
      </c>
      <c r="G52" s="37">
        <v>46</v>
      </c>
    </row>
    <row r="53" spans="1:7" x14ac:dyDescent="0.25">
      <c r="A53" s="38"/>
      <c r="B53" s="39">
        <v>42314</v>
      </c>
      <c r="C53" t="s">
        <v>60</v>
      </c>
      <c r="D53" s="37">
        <v>227</v>
      </c>
      <c r="E53" s="37">
        <v>18</v>
      </c>
      <c r="F53" s="37">
        <v>146</v>
      </c>
      <c r="G53" s="37">
        <v>63</v>
      </c>
    </row>
    <row r="54" spans="1:7" x14ac:dyDescent="0.25">
      <c r="A54" s="38"/>
      <c r="B54" s="39">
        <v>42314</v>
      </c>
      <c r="C54" t="s">
        <v>61</v>
      </c>
      <c r="D54" s="37">
        <v>267</v>
      </c>
      <c r="E54" s="37">
        <v>23</v>
      </c>
      <c r="F54" s="37">
        <v>190</v>
      </c>
      <c r="G54" s="37">
        <v>54</v>
      </c>
    </row>
    <row r="55" spans="1:7" x14ac:dyDescent="0.25">
      <c r="A55" s="38"/>
      <c r="B55" s="39">
        <v>42314</v>
      </c>
      <c r="C55" t="s">
        <v>62</v>
      </c>
      <c r="D55" s="37">
        <v>241</v>
      </c>
      <c r="E55" s="37">
        <v>26</v>
      </c>
      <c r="F55" s="37">
        <v>160</v>
      </c>
      <c r="G55" s="37">
        <v>55</v>
      </c>
    </row>
    <row r="56" spans="1:7" x14ac:dyDescent="0.25">
      <c r="A56" s="38"/>
      <c r="B56" s="39">
        <v>42314</v>
      </c>
      <c r="C56" t="s">
        <v>63</v>
      </c>
      <c r="D56" s="37">
        <v>222</v>
      </c>
      <c r="E56" s="37">
        <v>15</v>
      </c>
      <c r="F56" s="37">
        <v>143</v>
      </c>
      <c r="G56" s="37">
        <v>64</v>
      </c>
    </row>
    <row r="57" spans="1:7" x14ac:dyDescent="0.25">
      <c r="A57" s="38"/>
      <c r="B57" s="39">
        <v>42314</v>
      </c>
      <c r="C57" t="s">
        <v>64</v>
      </c>
      <c r="D57" s="37">
        <v>208</v>
      </c>
      <c r="E57" s="37">
        <v>14</v>
      </c>
      <c r="F57" s="37">
        <v>142</v>
      </c>
      <c r="G57" s="37">
        <v>52</v>
      </c>
    </row>
    <row r="58" spans="1:7" x14ac:dyDescent="0.25">
      <c r="A58" s="38"/>
      <c r="B58" s="39">
        <v>42314</v>
      </c>
      <c r="C58" t="s">
        <v>65</v>
      </c>
      <c r="D58" s="37">
        <v>186</v>
      </c>
      <c r="E58" s="37">
        <v>18</v>
      </c>
      <c r="F58" s="37">
        <v>134</v>
      </c>
      <c r="G58" s="37">
        <v>34</v>
      </c>
    </row>
    <row r="59" spans="1:7" x14ac:dyDescent="0.25">
      <c r="A59" s="38"/>
      <c r="B59" s="39">
        <v>42314</v>
      </c>
      <c r="C59" t="s">
        <v>66</v>
      </c>
      <c r="D59" s="37">
        <v>209</v>
      </c>
      <c r="E59" s="37">
        <v>20</v>
      </c>
      <c r="F59" s="37">
        <v>136</v>
      </c>
      <c r="G59" s="37">
        <v>53</v>
      </c>
    </row>
    <row r="60" spans="1:7" x14ac:dyDescent="0.25">
      <c r="A60" s="38"/>
      <c r="B60" s="39">
        <v>42314</v>
      </c>
      <c r="C60" t="s">
        <v>67</v>
      </c>
      <c r="D60" s="37">
        <v>185</v>
      </c>
      <c r="E60" s="37">
        <v>19</v>
      </c>
      <c r="F60" s="37">
        <v>112</v>
      </c>
      <c r="G60" s="37">
        <v>54</v>
      </c>
    </row>
    <row r="61" spans="1:7" x14ac:dyDescent="0.25">
      <c r="A61" s="38"/>
      <c r="B61" s="39">
        <v>42314</v>
      </c>
      <c r="C61" t="s">
        <v>68</v>
      </c>
      <c r="D61" s="37">
        <v>123</v>
      </c>
      <c r="E61" s="37">
        <v>16</v>
      </c>
      <c r="F61" s="37">
        <v>78</v>
      </c>
      <c r="G61" s="37">
        <v>29</v>
      </c>
    </row>
    <row r="62" spans="1:7" x14ac:dyDescent="0.25">
      <c r="A62" s="38"/>
      <c r="B62" s="39">
        <v>42314</v>
      </c>
      <c r="C62" t="s">
        <v>69</v>
      </c>
      <c r="D62" s="37">
        <v>121</v>
      </c>
      <c r="E62" s="37">
        <v>9</v>
      </c>
      <c r="F62" s="37">
        <v>88</v>
      </c>
      <c r="G62" s="37">
        <v>24</v>
      </c>
    </row>
    <row r="63" spans="1:7" x14ac:dyDescent="0.25">
      <c r="A63" s="38"/>
      <c r="B63" s="39">
        <v>42314</v>
      </c>
      <c r="C63" t="s">
        <v>70</v>
      </c>
      <c r="D63" s="37">
        <v>125</v>
      </c>
      <c r="E63" s="37">
        <v>11</v>
      </c>
      <c r="F63" s="37">
        <v>79</v>
      </c>
      <c r="G63" s="37">
        <v>35</v>
      </c>
    </row>
    <row r="64" spans="1:7" x14ac:dyDescent="0.25">
      <c r="A64" s="38"/>
      <c r="B64" s="39">
        <v>42314</v>
      </c>
      <c r="C64" t="s">
        <v>71</v>
      </c>
      <c r="D64" s="37">
        <v>82</v>
      </c>
      <c r="E64" s="37">
        <v>3</v>
      </c>
      <c r="F64" s="37">
        <v>62</v>
      </c>
      <c r="G64" s="37">
        <v>17</v>
      </c>
    </row>
    <row r="65" spans="1:7" x14ac:dyDescent="0.25">
      <c r="A65" s="38"/>
      <c r="B65" s="39">
        <v>42314</v>
      </c>
      <c r="C65" t="s">
        <v>72</v>
      </c>
      <c r="D65" s="37">
        <v>1</v>
      </c>
      <c r="E65" s="37">
        <v>0</v>
      </c>
      <c r="F65" s="37">
        <v>1</v>
      </c>
      <c r="G65" s="37">
        <v>0</v>
      </c>
    </row>
    <row r="66" spans="1:7" x14ac:dyDescent="0.25">
      <c r="A66" s="38"/>
      <c r="B66" s="39">
        <v>42315</v>
      </c>
      <c r="C66" t="s">
        <v>57</v>
      </c>
      <c r="D66" s="37">
        <v>14</v>
      </c>
      <c r="E66" s="37">
        <v>2</v>
      </c>
      <c r="F66" s="37">
        <v>9</v>
      </c>
      <c r="G66" s="37">
        <v>3</v>
      </c>
    </row>
    <row r="67" spans="1:7" x14ac:dyDescent="0.25">
      <c r="A67" s="38"/>
      <c r="B67" s="39">
        <v>42315</v>
      </c>
      <c r="C67" t="s">
        <v>58</v>
      </c>
      <c r="D67" s="37">
        <v>44</v>
      </c>
      <c r="E67" s="37">
        <v>4</v>
      </c>
      <c r="F67" s="37">
        <v>26</v>
      </c>
      <c r="G67" s="37">
        <v>14</v>
      </c>
    </row>
    <row r="68" spans="1:7" x14ac:dyDescent="0.25">
      <c r="A68" s="38"/>
      <c r="B68" s="39">
        <v>42315</v>
      </c>
      <c r="C68" t="s">
        <v>59</v>
      </c>
      <c r="D68" s="37">
        <v>74</v>
      </c>
      <c r="E68" s="37">
        <v>7</v>
      </c>
      <c r="F68" s="37">
        <v>50</v>
      </c>
      <c r="G68" s="37">
        <v>17</v>
      </c>
    </row>
    <row r="69" spans="1:7" x14ac:dyDescent="0.25">
      <c r="A69" s="38"/>
      <c r="B69" s="39">
        <v>42315</v>
      </c>
      <c r="C69" t="s">
        <v>60</v>
      </c>
      <c r="D69" s="37">
        <v>109</v>
      </c>
      <c r="E69" s="37">
        <v>12</v>
      </c>
      <c r="F69" s="37">
        <v>70</v>
      </c>
      <c r="G69" s="37">
        <v>27</v>
      </c>
    </row>
    <row r="70" spans="1:7" x14ac:dyDescent="0.25">
      <c r="A70" s="38"/>
      <c r="B70" s="39">
        <v>42315</v>
      </c>
      <c r="C70" t="s">
        <v>61</v>
      </c>
      <c r="D70" s="37">
        <v>86</v>
      </c>
      <c r="E70" s="37">
        <v>11</v>
      </c>
      <c r="F70" s="37">
        <v>57</v>
      </c>
      <c r="G70" s="37">
        <v>18</v>
      </c>
    </row>
    <row r="71" spans="1:7" x14ac:dyDescent="0.25">
      <c r="A71" s="38"/>
      <c r="B71" s="39">
        <v>42315</v>
      </c>
      <c r="C71" t="s">
        <v>62</v>
      </c>
      <c r="D71" s="37">
        <v>90</v>
      </c>
      <c r="E71" s="37">
        <v>8</v>
      </c>
      <c r="F71" s="37">
        <v>53</v>
      </c>
      <c r="G71" s="37">
        <v>29</v>
      </c>
    </row>
    <row r="72" spans="1:7" x14ac:dyDescent="0.25">
      <c r="A72" s="38"/>
      <c r="B72" s="39">
        <v>42315</v>
      </c>
      <c r="C72" t="s">
        <v>63</v>
      </c>
      <c r="D72" s="37">
        <v>78</v>
      </c>
      <c r="E72" s="37">
        <v>6</v>
      </c>
      <c r="F72" s="37">
        <v>54</v>
      </c>
      <c r="G72" s="37">
        <v>18</v>
      </c>
    </row>
    <row r="73" spans="1:7" x14ac:dyDescent="0.25">
      <c r="A73" s="38"/>
      <c r="B73" s="39">
        <v>42315</v>
      </c>
      <c r="C73" t="s">
        <v>64</v>
      </c>
      <c r="D73" s="37">
        <v>58</v>
      </c>
      <c r="E73" s="37">
        <v>4</v>
      </c>
      <c r="F73" s="37">
        <v>41</v>
      </c>
      <c r="G73" s="37">
        <v>13</v>
      </c>
    </row>
    <row r="74" spans="1:7" x14ac:dyDescent="0.25">
      <c r="A74" s="38"/>
      <c r="B74" s="39">
        <v>42315</v>
      </c>
      <c r="C74" t="s">
        <v>65</v>
      </c>
      <c r="D74" s="37">
        <v>75</v>
      </c>
      <c r="E74" s="37">
        <v>7</v>
      </c>
      <c r="F74" s="37">
        <v>51</v>
      </c>
      <c r="G74" s="37">
        <v>17</v>
      </c>
    </row>
    <row r="75" spans="1:7" x14ac:dyDescent="0.25">
      <c r="A75" s="38"/>
      <c r="B75" s="39">
        <v>42315</v>
      </c>
      <c r="C75" t="s">
        <v>66</v>
      </c>
      <c r="D75" s="37">
        <v>68</v>
      </c>
      <c r="E75" s="37">
        <v>7</v>
      </c>
      <c r="F75" s="37">
        <v>43</v>
      </c>
      <c r="G75" s="37">
        <v>18</v>
      </c>
    </row>
    <row r="76" spans="1:7" x14ac:dyDescent="0.25">
      <c r="A76" s="38"/>
      <c r="B76" s="39">
        <v>42315</v>
      </c>
      <c r="C76" t="s">
        <v>67</v>
      </c>
      <c r="D76" s="37">
        <v>65</v>
      </c>
      <c r="E76" s="37">
        <v>7</v>
      </c>
      <c r="F76" s="37">
        <v>38</v>
      </c>
      <c r="G76" s="37">
        <v>20</v>
      </c>
    </row>
    <row r="77" spans="1:7" x14ac:dyDescent="0.25">
      <c r="A77" s="38"/>
      <c r="B77" s="39">
        <v>42315</v>
      </c>
      <c r="C77" t="s">
        <v>68</v>
      </c>
      <c r="D77" s="37">
        <v>60</v>
      </c>
      <c r="E77" s="37">
        <v>2</v>
      </c>
      <c r="F77" s="37">
        <v>34</v>
      </c>
      <c r="G77" s="37">
        <v>24</v>
      </c>
    </row>
    <row r="78" spans="1:7" x14ac:dyDescent="0.25">
      <c r="A78" s="38"/>
      <c r="B78" s="39">
        <v>42315</v>
      </c>
      <c r="C78" t="s">
        <v>69</v>
      </c>
      <c r="D78" s="37">
        <v>51</v>
      </c>
      <c r="E78" s="37">
        <v>2</v>
      </c>
      <c r="F78" s="37">
        <v>35</v>
      </c>
      <c r="G78" s="37">
        <v>14</v>
      </c>
    </row>
    <row r="79" spans="1:7" x14ac:dyDescent="0.25">
      <c r="A79" s="38"/>
      <c r="B79" s="39">
        <v>42315</v>
      </c>
      <c r="C79" t="s">
        <v>70</v>
      </c>
      <c r="D79" s="37">
        <v>57</v>
      </c>
      <c r="E79" s="37">
        <v>5</v>
      </c>
      <c r="F79" s="37">
        <v>38</v>
      </c>
      <c r="G79" s="37">
        <v>14</v>
      </c>
    </row>
    <row r="80" spans="1:7" x14ac:dyDescent="0.25">
      <c r="A80" s="38"/>
      <c r="B80" s="39">
        <v>42315</v>
      </c>
      <c r="C80" t="s">
        <v>71</v>
      </c>
      <c r="D80" s="37">
        <v>27</v>
      </c>
      <c r="E80" s="37">
        <v>0</v>
      </c>
      <c r="F80" s="37">
        <v>21</v>
      </c>
      <c r="G80" s="37">
        <v>6</v>
      </c>
    </row>
    <row r="81" spans="1:7" x14ac:dyDescent="0.25">
      <c r="A81" s="38"/>
      <c r="B81" s="39">
        <v>42315</v>
      </c>
      <c r="C81" t="s">
        <v>72</v>
      </c>
      <c r="D81" s="37">
        <v>2</v>
      </c>
      <c r="E81" s="37">
        <v>0</v>
      </c>
      <c r="F81" s="37">
        <v>0</v>
      </c>
      <c r="G81" s="37">
        <v>2</v>
      </c>
    </row>
    <row r="82" spans="1:7" x14ac:dyDescent="0.25">
      <c r="A82" s="38"/>
      <c r="B82" s="39">
        <v>42317</v>
      </c>
      <c r="C82" t="s">
        <v>57</v>
      </c>
      <c r="D82" s="37">
        <v>36</v>
      </c>
      <c r="E82" s="37">
        <v>3</v>
      </c>
      <c r="F82" s="37">
        <v>20</v>
      </c>
      <c r="G82" s="37">
        <v>13</v>
      </c>
    </row>
    <row r="83" spans="1:7" x14ac:dyDescent="0.25">
      <c r="A83" s="38"/>
      <c r="B83" s="39">
        <v>42317</v>
      </c>
      <c r="C83" t="s">
        <v>58</v>
      </c>
      <c r="D83" s="37">
        <v>91</v>
      </c>
      <c r="E83" s="37">
        <v>10</v>
      </c>
      <c r="F83" s="37">
        <v>52</v>
      </c>
      <c r="G83" s="37">
        <v>29</v>
      </c>
    </row>
    <row r="84" spans="1:7" x14ac:dyDescent="0.25">
      <c r="A84" s="38"/>
      <c r="B84" s="39">
        <v>42317</v>
      </c>
      <c r="C84" t="s">
        <v>59</v>
      </c>
      <c r="D84" s="37">
        <v>176</v>
      </c>
      <c r="E84" s="37">
        <v>13</v>
      </c>
      <c r="F84" s="37">
        <v>119</v>
      </c>
      <c r="G84" s="37">
        <v>44</v>
      </c>
    </row>
    <row r="85" spans="1:7" x14ac:dyDescent="0.25">
      <c r="A85" s="38"/>
      <c r="B85" s="39">
        <v>42317</v>
      </c>
      <c r="C85" t="s">
        <v>60</v>
      </c>
      <c r="D85" s="37">
        <v>246</v>
      </c>
      <c r="E85" s="37">
        <v>20</v>
      </c>
      <c r="F85" s="37">
        <v>161</v>
      </c>
      <c r="G85" s="37">
        <v>65</v>
      </c>
    </row>
    <row r="86" spans="1:7" x14ac:dyDescent="0.25">
      <c r="A86" s="38"/>
      <c r="B86" s="39">
        <v>42317</v>
      </c>
      <c r="C86" t="s">
        <v>61</v>
      </c>
      <c r="D86" s="37">
        <v>225</v>
      </c>
      <c r="E86" s="37">
        <v>23</v>
      </c>
      <c r="F86" s="37">
        <v>150</v>
      </c>
      <c r="G86" s="37">
        <v>52</v>
      </c>
    </row>
    <row r="87" spans="1:7" x14ac:dyDescent="0.25">
      <c r="A87" s="38"/>
      <c r="B87" s="39">
        <v>42317</v>
      </c>
      <c r="C87" t="s">
        <v>62</v>
      </c>
      <c r="D87" s="37">
        <v>251</v>
      </c>
      <c r="E87" s="37">
        <v>27</v>
      </c>
      <c r="F87" s="37">
        <v>160</v>
      </c>
      <c r="G87" s="37">
        <v>64</v>
      </c>
    </row>
    <row r="88" spans="1:7" x14ac:dyDescent="0.25">
      <c r="A88" s="38"/>
      <c r="B88" s="39">
        <v>42317</v>
      </c>
      <c r="C88" t="s">
        <v>63</v>
      </c>
      <c r="D88" s="37">
        <v>237</v>
      </c>
      <c r="E88" s="37">
        <v>25</v>
      </c>
      <c r="F88" s="37">
        <v>146</v>
      </c>
      <c r="G88" s="37">
        <v>66</v>
      </c>
    </row>
    <row r="89" spans="1:7" x14ac:dyDescent="0.25">
      <c r="A89" s="38"/>
      <c r="B89" s="39">
        <v>42317</v>
      </c>
      <c r="C89" t="s">
        <v>64</v>
      </c>
      <c r="D89" s="37">
        <v>227</v>
      </c>
      <c r="E89" s="37">
        <v>25</v>
      </c>
      <c r="F89" s="37">
        <v>150</v>
      </c>
      <c r="G89" s="37">
        <v>52</v>
      </c>
    </row>
    <row r="90" spans="1:7" x14ac:dyDescent="0.25">
      <c r="A90" s="38"/>
      <c r="B90" s="39">
        <v>42317</v>
      </c>
      <c r="C90" t="s">
        <v>65</v>
      </c>
      <c r="D90" s="37">
        <v>292</v>
      </c>
      <c r="E90" s="37">
        <v>27</v>
      </c>
      <c r="F90" s="37">
        <v>181</v>
      </c>
      <c r="G90" s="37">
        <v>84</v>
      </c>
    </row>
    <row r="91" spans="1:7" x14ac:dyDescent="0.25">
      <c r="A91" s="38"/>
      <c r="B91" s="39">
        <v>42317</v>
      </c>
      <c r="C91" t="s">
        <v>66</v>
      </c>
      <c r="D91" s="37">
        <v>212</v>
      </c>
      <c r="E91" s="37">
        <v>20</v>
      </c>
      <c r="F91" s="37">
        <v>153</v>
      </c>
      <c r="G91" s="37">
        <v>39</v>
      </c>
    </row>
    <row r="92" spans="1:7" x14ac:dyDescent="0.25">
      <c r="A92" s="38"/>
      <c r="B92" s="39">
        <v>42317</v>
      </c>
      <c r="C92" t="s">
        <v>67</v>
      </c>
      <c r="D92" s="37">
        <v>254</v>
      </c>
      <c r="E92" s="37">
        <v>24</v>
      </c>
      <c r="F92" s="37">
        <v>171</v>
      </c>
      <c r="G92" s="37">
        <v>59</v>
      </c>
    </row>
    <row r="93" spans="1:7" x14ac:dyDescent="0.25">
      <c r="A93" s="38"/>
      <c r="B93" s="39">
        <v>42317</v>
      </c>
      <c r="C93" t="s">
        <v>68</v>
      </c>
      <c r="D93" s="37">
        <v>250</v>
      </c>
      <c r="E93" s="37">
        <v>25</v>
      </c>
      <c r="F93" s="37">
        <v>167</v>
      </c>
      <c r="G93" s="37">
        <v>58</v>
      </c>
    </row>
    <row r="94" spans="1:7" x14ac:dyDescent="0.25">
      <c r="A94" s="38"/>
      <c r="B94" s="39">
        <v>42317</v>
      </c>
      <c r="C94" t="s">
        <v>69</v>
      </c>
      <c r="D94" s="37">
        <v>241</v>
      </c>
      <c r="E94" s="37">
        <v>24</v>
      </c>
      <c r="F94" s="37">
        <v>157</v>
      </c>
      <c r="G94" s="37">
        <v>60</v>
      </c>
    </row>
    <row r="95" spans="1:7" x14ac:dyDescent="0.25">
      <c r="A95" s="38"/>
      <c r="B95" s="39">
        <v>42317</v>
      </c>
      <c r="C95" t="s">
        <v>70</v>
      </c>
      <c r="D95" s="37">
        <v>167</v>
      </c>
      <c r="E95" s="37">
        <v>12</v>
      </c>
      <c r="F95" s="37">
        <v>126</v>
      </c>
      <c r="G95" s="37">
        <v>29</v>
      </c>
    </row>
    <row r="96" spans="1:7" x14ac:dyDescent="0.25">
      <c r="A96" s="38"/>
      <c r="B96" s="39">
        <v>42317</v>
      </c>
      <c r="C96" t="s">
        <v>71</v>
      </c>
      <c r="D96" s="37">
        <v>148</v>
      </c>
      <c r="E96" s="37">
        <v>16</v>
      </c>
      <c r="F96" s="37">
        <v>97</v>
      </c>
      <c r="G96" s="37">
        <v>35</v>
      </c>
    </row>
    <row r="97" spans="1:7" x14ac:dyDescent="0.25">
      <c r="A97" s="38"/>
      <c r="B97" s="39">
        <v>42318</v>
      </c>
      <c r="C97" t="s">
        <v>57</v>
      </c>
      <c r="D97" s="37">
        <v>58</v>
      </c>
      <c r="E97" s="37">
        <v>7</v>
      </c>
      <c r="F97" s="37">
        <v>37</v>
      </c>
      <c r="G97" s="37">
        <v>14</v>
      </c>
    </row>
    <row r="98" spans="1:7" x14ac:dyDescent="0.25">
      <c r="A98" s="38"/>
      <c r="B98" s="39">
        <v>42318</v>
      </c>
      <c r="C98" t="s">
        <v>58</v>
      </c>
      <c r="D98" s="37">
        <v>126</v>
      </c>
      <c r="E98" s="37">
        <v>9</v>
      </c>
      <c r="F98" s="37">
        <v>91</v>
      </c>
      <c r="G98" s="37">
        <v>26</v>
      </c>
    </row>
    <row r="99" spans="1:7" x14ac:dyDescent="0.25">
      <c r="A99" s="38"/>
      <c r="B99" s="39">
        <v>42318</v>
      </c>
      <c r="C99" t="s">
        <v>59</v>
      </c>
      <c r="D99" s="37">
        <v>230</v>
      </c>
      <c r="E99" s="37">
        <v>16</v>
      </c>
      <c r="F99" s="37">
        <v>159</v>
      </c>
      <c r="G99" s="37">
        <v>55</v>
      </c>
    </row>
    <row r="100" spans="1:7" x14ac:dyDescent="0.25">
      <c r="A100" s="38"/>
      <c r="B100" s="39">
        <v>42318</v>
      </c>
      <c r="C100" t="s">
        <v>60</v>
      </c>
      <c r="D100" s="37">
        <v>269</v>
      </c>
      <c r="E100" s="37">
        <v>22</v>
      </c>
      <c r="F100" s="37">
        <v>175</v>
      </c>
      <c r="G100" s="37">
        <v>72</v>
      </c>
    </row>
    <row r="101" spans="1:7" x14ac:dyDescent="0.25">
      <c r="A101" s="38"/>
      <c r="B101" s="39">
        <v>42318</v>
      </c>
      <c r="C101" t="s">
        <v>61</v>
      </c>
      <c r="D101" s="37">
        <v>279</v>
      </c>
      <c r="E101" s="37">
        <v>26</v>
      </c>
      <c r="F101" s="37">
        <v>193</v>
      </c>
      <c r="G101" s="37">
        <v>60</v>
      </c>
    </row>
    <row r="102" spans="1:7" x14ac:dyDescent="0.25">
      <c r="A102" s="38"/>
      <c r="B102" s="39">
        <v>42318</v>
      </c>
      <c r="C102" t="s">
        <v>62</v>
      </c>
      <c r="D102" s="37">
        <v>264</v>
      </c>
      <c r="E102" s="37">
        <v>23</v>
      </c>
      <c r="F102" s="37">
        <v>181</v>
      </c>
      <c r="G102" s="37">
        <v>60</v>
      </c>
    </row>
    <row r="103" spans="1:7" x14ac:dyDescent="0.25">
      <c r="A103" s="38"/>
      <c r="B103" s="39">
        <v>42318</v>
      </c>
      <c r="C103" t="s">
        <v>63</v>
      </c>
      <c r="D103" s="37">
        <v>260</v>
      </c>
      <c r="E103" s="37">
        <v>30</v>
      </c>
      <c r="F103" s="37">
        <v>166</v>
      </c>
      <c r="G103" s="37">
        <v>64</v>
      </c>
    </row>
    <row r="104" spans="1:7" x14ac:dyDescent="0.25">
      <c r="A104" s="38"/>
      <c r="B104" s="39">
        <v>42318</v>
      </c>
      <c r="C104" t="s">
        <v>64</v>
      </c>
      <c r="D104" s="37">
        <v>239</v>
      </c>
      <c r="E104" s="37">
        <v>22</v>
      </c>
      <c r="F104" s="37">
        <v>165</v>
      </c>
      <c r="G104" s="37">
        <v>52</v>
      </c>
    </row>
    <row r="105" spans="1:7" x14ac:dyDescent="0.25">
      <c r="A105" s="38"/>
      <c r="B105" s="39">
        <v>42318</v>
      </c>
      <c r="C105" t="s">
        <v>65</v>
      </c>
      <c r="D105" s="37">
        <v>250</v>
      </c>
      <c r="E105" s="37">
        <v>27</v>
      </c>
      <c r="F105" s="37">
        <v>161</v>
      </c>
      <c r="G105" s="37">
        <v>62</v>
      </c>
    </row>
    <row r="106" spans="1:7" x14ac:dyDescent="0.25">
      <c r="A106" s="38"/>
      <c r="B106" s="39">
        <v>42318</v>
      </c>
      <c r="C106" t="s">
        <v>66</v>
      </c>
      <c r="D106" s="37">
        <v>296</v>
      </c>
      <c r="E106" s="37">
        <v>21</v>
      </c>
      <c r="F106" s="37">
        <v>198</v>
      </c>
      <c r="G106" s="37">
        <v>77</v>
      </c>
    </row>
    <row r="107" spans="1:7" x14ac:dyDescent="0.25">
      <c r="A107" s="38"/>
      <c r="B107" s="39">
        <v>42318</v>
      </c>
      <c r="C107" t="s">
        <v>67</v>
      </c>
      <c r="D107" s="37">
        <v>343</v>
      </c>
      <c r="E107" s="37">
        <v>31</v>
      </c>
      <c r="F107" s="37">
        <v>234</v>
      </c>
      <c r="G107" s="37">
        <v>78</v>
      </c>
    </row>
    <row r="108" spans="1:7" x14ac:dyDescent="0.25">
      <c r="A108" s="38"/>
      <c r="B108" s="39">
        <v>42318</v>
      </c>
      <c r="C108" t="s">
        <v>68</v>
      </c>
      <c r="D108" s="37">
        <v>247</v>
      </c>
      <c r="E108" s="37">
        <v>23</v>
      </c>
      <c r="F108" s="37">
        <v>169</v>
      </c>
      <c r="G108" s="37">
        <v>55</v>
      </c>
    </row>
    <row r="109" spans="1:7" x14ac:dyDescent="0.25">
      <c r="A109" s="38"/>
      <c r="B109" s="39">
        <v>42318</v>
      </c>
      <c r="C109" t="s">
        <v>69</v>
      </c>
      <c r="D109" s="37">
        <v>194</v>
      </c>
      <c r="E109" s="37">
        <v>17</v>
      </c>
      <c r="F109" s="37">
        <v>127</v>
      </c>
      <c r="G109" s="37">
        <v>50</v>
      </c>
    </row>
    <row r="110" spans="1:7" x14ac:dyDescent="0.25">
      <c r="A110" s="38"/>
      <c r="B110" s="39">
        <v>42318</v>
      </c>
      <c r="C110" t="s">
        <v>70</v>
      </c>
      <c r="D110" s="37">
        <v>152</v>
      </c>
      <c r="E110" s="37">
        <v>12</v>
      </c>
      <c r="F110" s="37">
        <v>111</v>
      </c>
      <c r="G110" s="37">
        <v>29</v>
      </c>
    </row>
    <row r="111" spans="1:7" x14ac:dyDescent="0.25">
      <c r="A111" s="38"/>
      <c r="B111" s="39">
        <v>42318</v>
      </c>
      <c r="C111" t="s">
        <v>71</v>
      </c>
      <c r="D111" s="37">
        <v>166</v>
      </c>
      <c r="E111" s="37">
        <v>13</v>
      </c>
      <c r="F111" s="37">
        <v>100</v>
      </c>
      <c r="G111" s="37">
        <v>53</v>
      </c>
    </row>
    <row r="112" spans="1:7" x14ac:dyDescent="0.25">
      <c r="A112" s="38"/>
      <c r="B112" s="39">
        <v>42318</v>
      </c>
      <c r="C112" t="s">
        <v>72</v>
      </c>
      <c r="D112" s="37">
        <v>4</v>
      </c>
      <c r="E112" s="37">
        <v>0</v>
      </c>
      <c r="F112" s="37">
        <v>2</v>
      </c>
      <c r="G112" s="37">
        <v>2</v>
      </c>
    </row>
    <row r="113" spans="1:7" x14ac:dyDescent="0.25">
      <c r="A113" s="38"/>
      <c r="B113" s="39">
        <v>42319</v>
      </c>
      <c r="C113" t="s">
        <v>57</v>
      </c>
      <c r="D113" s="37">
        <v>46</v>
      </c>
      <c r="E113" s="37">
        <v>9</v>
      </c>
      <c r="F113" s="37">
        <v>29</v>
      </c>
      <c r="G113" s="37">
        <v>8</v>
      </c>
    </row>
    <row r="114" spans="1:7" x14ac:dyDescent="0.25">
      <c r="A114" s="38"/>
      <c r="B114" s="39">
        <v>42319</v>
      </c>
      <c r="C114" t="s">
        <v>58</v>
      </c>
      <c r="D114" s="37">
        <v>129</v>
      </c>
      <c r="E114" s="37">
        <v>13</v>
      </c>
      <c r="F114" s="37">
        <v>95</v>
      </c>
      <c r="G114" s="37">
        <v>21</v>
      </c>
    </row>
    <row r="115" spans="1:7" x14ac:dyDescent="0.25">
      <c r="A115" s="38"/>
      <c r="B115" s="39">
        <v>42319</v>
      </c>
      <c r="C115" t="s">
        <v>59</v>
      </c>
      <c r="D115" s="37">
        <v>195</v>
      </c>
      <c r="E115" s="37">
        <v>14</v>
      </c>
      <c r="F115" s="37">
        <v>141</v>
      </c>
      <c r="G115" s="37">
        <v>40</v>
      </c>
    </row>
    <row r="116" spans="1:7" x14ac:dyDescent="0.25">
      <c r="A116" s="38"/>
      <c r="B116" s="39">
        <v>42319</v>
      </c>
      <c r="C116" t="s">
        <v>60</v>
      </c>
      <c r="D116" s="37">
        <v>255</v>
      </c>
      <c r="E116" s="37">
        <v>36</v>
      </c>
      <c r="F116" s="37">
        <v>144</v>
      </c>
      <c r="G116" s="37">
        <v>75</v>
      </c>
    </row>
    <row r="117" spans="1:7" x14ac:dyDescent="0.25">
      <c r="A117" s="38"/>
      <c r="B117" s="39">
        <v>42319</v>
      </c>
      <c r="C117" t="s">
        <v>61</v>
      </c>
      <c r="D117" s="37">
        <v>255</v>
      </c>
      <c r="E117" s="37">
        <v>17</v>
      </c>
      <c r="F117" s="37">
        <v>178</v>
      </c>
      <c r="G117" s="37">
        <v>60</v>
      </c>
    </row>
    <row r="118" spans="1:7" x14ac:dyDescent="0.25">
      <c r="A118" s="38"/>
      <c r="B118" s="39">
        <v>42319</v>
      </c>
      <c r="C118" t="s">
        <v>62</v>
      </c>
      <c r="D118" s="37">
        <v>240</v>
      </c>
      <c r="E118" s="37">
        <v>28</v>
      </c>
      <c r="F118" s="37">
        <v>154</v>
      </c>
      <c r="G118" s="37">
        <v>58</v>
      </c>
    </row>
    <row r="119" spans="1:7" x14ac:dyDescent="0.25">
      <c r="A119" s="38"/>
      <c r="B119" s="39">
        <v>42319</v>
      </c>
      <c r="C119" t="s">
        <v>63</v>
      </c>
      <c r="D119" s="37">
        <v>216</v>
      </c>
      <c r="E119" s="37">
        <v>19</v>
      </c>
      <c r="F119" s="37">
        <v>152</v>
      </c>
      <c r="G119" s="37">
        <v>45</v>
      </c>
    </row>
    <row r="120" spans="1:7" x14ac:dyDescent="0.25">
      <c r="A120" s="38"/>
      <c r="B120" s="39">
        <v>42319</v>
      </c>
      <c r="C120" t="s">
        <v>64</v>
      </c>
      <c r="D120" s="37">
        <v>202</v>
      </c>
      <c r="E120" s="37">
        <v>23</v>
      </c>
      <c r="F120" s="37">
        <v>133</v>
      </c>
      <c r="G120" s="37">
        <v>46</v>
      </c>
    </row>
    <row r="121" spans="1:7" x14ac:dyDescent="0.25">
      <c r="A121" s="38"/>
      <c r="B121" s="39">
        <v>42319</v>
      </c>
      <c r="C121" t="s">
        <v>65</v>
      </c>
      <c r="D121" s="37">
        <v>165</v>
      </c>
      <c r="E121" s="37">
        <v>11</v>
      </c>
      <c r="F121" s="37">
        <v>119</v>
      </c>
      <c r="G121" s="37">
        <v>35</v>
      </c>
    </row>
    <row r="122" spans="1:7" x14ac:dyDescent="0.25">
      <c r="A122" s="38"/>
      <c r="B122" s="39">
        <v>42319</v>
      </c>
      <c r="C122" t="s">
        <v>66</v>
      </c>
      <c r="D122" s="37">
        <v>169</v>
      </c>
      <c r="E122" s="37">
        <v>19</v>
      </c>
      <c r="F122" s="37">
        <v>108</v>
      </c>
      <c r="G122" s="37">
        <v>42</v>
      </c>
    </row>
    <row r="123" spans="1:7" x14ac:dyDescent="0.25">
      <c r="A123" s="38"/>
      <c r="B123" s="39">
        <v>42319</v>
      </c>
      <c r="C123" t="s">
        <v>67</v>
      </c>
      <c r="D123" s="37">
        <v>121</v>
      </c>
      <c r="E123" s="37">
        <v>6</v>
      </c>
      <c r="F123" s="37">
        <v>91</v>
      </c>
      <c r="G123" s="37">
        <v>24</v>
      </c>
    </row>
    <row r="124" spans="1:7" x14ac:dyDescent="0.25">
      <c r="A124" s="38"/>
      <c r="B124" s="39">
        <v>42319</v>
      </c>
      <c r="C124" t="s">
        <v>68</v>
      </c>
      <c r="D124" s="37">
        <v>144</v>
      </c>
      <c r="E124" s="37">
        <v>13</v>
      </c>
      <c r="F124" s="37">
        <v>90</v>
      </c>
      <c r="G124" s="37">
        <v>41</v>
      </c>
    </row>
    <row r="125" spans="1:7" x14ac:dyDescent="0.25">
      <c r="A125" s="38"/>
      <c r="B125" s="39">
        <v>42319</v>
      </c>
      <c r="C125" t="s">
        <v>69</v>
      </c>
      <c r="D125" s="37">
        <v>103</v>
      </c>
      <c r="E125" s="37">
        <v>7</v>
      </c>
      <c r="F125" s="37">
        <v>79</v>
      </c>
      <c r="G125" s="37">
        <v>17</v>
      </c>
    </row>
    <row r="126" spans="1:7" x14ac:dyDescent="0.25">
      <c r="A126" s="38"/>
      <c r="B126" s="39">
        <v>42319</v>
      </c>
      <c r="C126" t="s">
        <v>70</v>
      </c>
      <c r="D126" s="37">
        <v>97</v>
      </c>
      <c r="E126" s="37">
        <v>13</v>
      </c>
      <c r="F126" s="37">
        <v>59</v>
      </c>
      <c r="G126" s="37">
        <v>25</v>
      </c>
    </row>
    <row r="127" spans="1:7" x14ac:dyDescent="0.25">
      <c r="A127" s="38"/>
      <c r="B127" s="39">
        <v>42319</v>
      </c>
      <c r="C127" t="s">
        <v>71</v>
      </c>
      <c r="D127" s="37">
        <v>82</v>
      </c>
      <c r="E127" s="37">
        <v>14</v>
      </c>
      <c r="F127" s="37">
        <v>51</v>
      </c>
      <c r="G127" s="37">
        <v>17</v>
      </c>
    </row>
    <row r="128" spans="1:7" x14ac:dyDescent="0.25">
      <c r="A128" s="38"/>
      <c r="B128" s="39">
        <v>42320</v>
      </c>
      <c r="C128" t="s">
        <v>57</v>
      </c>
      <c r="D128" s="37">
        <v>31</v>
      </c>
      <c r="E128" s="37">
        <v>0</v>
      </c>
      <c r="F128" s="37">
        <v>23</v>
      </c>
      <c r="G128" s="37">
        <v>8</v>
      </c>
    </row>
    <row r="129" spans="1:7" x14ac:dyDescent="0.25">
      <c r="A129" s="38"/>
      <c r="B129" s="39">
        <v>42320</v>
      </c>
      <c r="C129" t="s">
        <v>58</v>
      </c>
      <c r="D129" s="37">
        <v>94</v>
      </c>
      <c r="E129" s="37">
        <v>12</v>
      </c>
      <c r="F129" s="37">
        <v>64</v>
      </c>
      <c r="G129" s="37">
        <v>18</v>
      </c>
    </row>
    <row r="130" spans="1:7" x14ac:dyDescent="0.25">
      <c r="A130" s="38"/>
      <c r="B130" s="39">
        <v>42320</v>
      </c>
      <c r="C130" t="s">
        <v>59</v>
      </c>
      <c r="D130" s="37">
        <v>175</v>
      </c>
      <c r="E130" s="37">
        <v>14</v>
      </c>
      <c r="F130" s="37">
        <v>117</v>
      </c>
      <c r="G130" s="37">
        <v>44</v>
      </c>
    </row>
    <row r="131" spans="1:7" x14ac:dyDescent="0.25">
      <c r="A131" s="38"/>
      <c r="B131" s="39">
        <v>42320</v>
      </c>
      <c r="C131" t="s">
        <v>60</v>
      </c>
      <c r="D131" s="37">
        <v>189</v>
      </c>
      <c r="E131" s="37">
        <v>25</v>
      </c>
      <c r="F131" s="37">
        <v>119</v>
      </c>
      <c r="G131" s="37">
        <v>45</v>
      </c>
    </row>
    <row r="132" spans="1:7" x14ac:dyDescent="0.25">
      <c r="A132" s="38"/>
      <c r="B132" s="39">
        <v>42320</v>
      </c>
      <c r="C132" t="s">
        <v>61</v>
      </c>
      <c r="D132" s="37">
        <v>197</v>
      </c>
      <c r="E132" s="37">
        <v>22</v>
      </c>
      <c r="F132" s="37">
        <v>124</v>
      </c>
      <c r="G132" s="37">
        <v>51</v>
      </c>
    </row>
    <row r="133" spans="1:7" x14ac:dyDescent="0.25">
      <c r="A133" s="38"/>
      <c r="B133" s="39">
        <v>42320</v>
      </c>
      <c r="C133" t="s">
        <v>62</v>
      </c>
      <c r="D133" s="37">
        <v>158</v>
      </c>
      <c r="E133" s="37">
        <v>16</v>
      </c>
      <c r="F133" s="37">
        <v>108</v>
      </c>
      <c r="G133" s="37">
        <v>34</v>
      </c>
    </row>
    <row r="134" spans="1:7" x14ac:dyDescent="0.25">
      <c r="A134" s="38"/>
      <c r="B134" s="39">
        <v>42320</v>
      </c>
      <c r="C134" t="s">
        <v>63</v>
      </c>
      <c r="D134" s="37">
        <v>178</v>
      </c>
      <c r="E134" s="37">
        <v>16</v>
      </c>
      <c r="F134" s="37">
        <v>129</v>
      </c>
      <c r="G134" s="37">
        <v>33</v>
      </c>
    </row>
    <row r="135" spans="1:7" x14ac:dyDescent="0.25">
      <c r="A135" s="38"/>
      <c r="B135" s="39">
        <v>42320</v>
      </c>
      <c r="C135" t="s">
        <v>64</v>
      </c>
      <c r="D135" s="37">
        <v>142</v>
      </c>
      <c r="E135" s="37">
        <v>14</v>
      </c>
      <c r="F135" s="37">
        <v>101</v>
      </c>
      <c r="G135" s="37">
        <v>27</v>
      </c>
    </row>
    <row r="136" spans="1:7" x14ac:dyDescent="0.25">
      <c r="A136" s="38"/>
      <c r="B136" s="39">
        <v>42320</v>
      </c>
      <c r="C136" t="s">
        <v>65</v>
      </c>
      <c r="D136" s="37">
        <v>185</v>
      </c>
      <c r="E136" s="37">
        <v>10</v>
      </c>
      <c r="F136" s="37">
        <v>129</v>
      </c>
      <c r="G136" s="37">
        <v>46</v>
      </c>
    </row>
    <row r="137" spans="1:7" x14ac:dyDescent="0.25">
      <c r="A137" s="38"/>
      <c r="B137" s="39">
        <v>42320</v>
      </c>
      <c r="C137" t="s">
        <v>66</v>
      </c>
      <c r="D137" s="37">
        <v>173</v>
      </c>
      <c r="E137" s="37">
        <v>12</v>
      </c>
      <c r="F137" s="37">
        <v>116</v>
      </c>
      <c r="G137" s="37">
        <v>45</v>
      </c>
    </row>
    <row r="138" spans="1:7" x14ac:dyDescent="0.25">
      <c r="A138" s="38"/>
      <c r="B138" s="39">
        <v>42320</v>
      </c>
      <c r="C138" t="s">
        <v>67</v>
      </c>
      <c r="D138" s="37">
        <v>188</v>
      </c>
      <c r="E138" s="37">
        <v>21</v>
      </c>
      <c r="F138" s="37">
        <v>122</v>
      </c>
      <c r="G138" s="37">
        <v>45</v>
      </c>
    </row>
    <row r="139" spans="1:7" x14ac:dyDescent="0.25">
      <c r="A139" s="38"/>
      <c r="B139" s="39">
        <v>42320</v>
      </c>
      <c r="C139" t="s">
        <v>68</v>
      </c>
      <c r="D139" s="37">
        <v>243</v>
      </c>
      <c r="E139" s="37">
        <v>27</v>
      </c>
      <c r="F139" s="37">
        <v>154</v>
      </c>
      <c r="G139" s="37">
        <v>62</v>
      </c>
    </row>
    <row r="140" spans="1:7" x14ac:dyDescent="0.25">
      <c r="A140" s="38"/>
      <c r="B140" s="39">
        <v>42320</v>
      </c>
      <c r="C140" t="s">
        <v>69</v>
      </c>
      <c r="D140" s="37">
        <v>173</v>
      </c>
      <c r="E140" s="37">
        <v>22</v>
      </c>
      <c r="F140" s="37">
        <v>118</v>
      </c>
      <c r="G140" s="37">
        <v>33</v>
      </c>
    </row>
    <row r="141" spans="1:7" x14ac:dyDescent="0.25">
      <c r="A141" s="38"/>
      <c r="B141" s="39">
        <v>42320</v>
      </c>
      <c r="C141" t="s">
        <v>70</v>
      </c>
      <c r="D141" s="37">
        <v>112</v>
      </c>
      <c r="E141" s="37">
        <v>9</v>
      </c>
      <c r="F141" s="37">
        <v>78</v>
      </c>
      <c r="G141" s="37">
        <v>25</v>
      </c>
    </row>
    <row r="142" spans="1:7" x14ac:dyDescent="0.25">
      <c r="A142" s="38"/>
      <c r="B142" s="39">
        <v>42320</v>
      </c>
      <c r="C142" t="s">
        <v>71</v>
      </c>
      <c r="D142" s="37">
        <v>111</v>
      </c>
      <c r="E142" s="37">
        <v>8</v>
      </c>
      <c r="F142" s="37">
        <v>84</v>
      </c>
      <c r="G142" s="37">
        <v>19</v>
      </c>
    </row>
    <row r="143" spans="1:7" x14ac:dyDescent="0.25">
      <c r="A143" s="38"/>
      <c r="B143" s="39">
        <v>42321</v>
      </c>
      <c r="C143" t="s">
        <v>57</v>
      </c>
      <c r="D143" s="37">
        <v>56</v>
      </c>
      <c r="E143" s="37">
        <v>4</v>
      </c>
      <c r="F143" s="37">
        <v>35</v>
      </c>
      <c r="G143" s="37">
        <v>17</v>
      </c>
    </row>
    <row r="144" spans="1:7" x14ac:dyDescent="0.25">
      <c r="A144" s="38"/>
      <c r="B144" s="39">
        <v>42321</v>
      </c>
      <c r="C144" t="s">
        <v>58</v>
      </c>
      <c r="D144" s="37">
        <v>140</v>
      </c>
      <c r="E144" s="37">
        <v>13</v>
      </c>
      <c r="F144" s="37">
        <v>102</v>
      </c>
      <c r="G144" s="37">
        <v>25</v>
      </c>
    </row>
    <row r="145" spans="1:7" x14ac:dyDescent="0.25">
      <c r="A145" s="38"/>
      <c r="B145" s="39">
        <v>42321</v>
      </c>
      <c r="C145" t="s">
        <v>59</v>
      </c>
      <c r="D145" s="37">
        <v>235</v>
      </c>
      <c r="E145" s="37">
        <v>31</v>
      </c>
      <c r="F145" s="37">
        <v>155</v>
      </c>
      <c r="G145" s="37">
        <v>49</v>
      </c>
    </row>
    <row r="146" spans="1:7" x14ac:dyDescent="0.25">
      <c r="A146" s="38"/>
      <c r="B146" s="39">
        <v>42321</v>
      </c>
      <c r="C146" t="s">
        <v>60</v>
      </c>
      <c r="D146" s="37">
        <v>241</v>
      </c>
      <c r="E146" s="37">
        <v>22</v>
      </c>
      <c r="F146" s="37">
        <v>171</v>
      </c>
      <c r="G146" s="37">
        <v>48</v>
      </c>
    </row>
    <row r="147" spans="1:7" x14ac:dyDescent="0.25">
      <c r="A147" s="38"/>
      <c r="B147" s="39">
        <v>42321</v>
      </c>
      <c r="C147" t="s">
        <v>61</v>
      </c>
      <c r="D147" s="37">
        <v>279</v>
      </c>
      <c r="E147" s="37">
        <v>24</v>
      </c>
      <c r="F147" s="37">
        <v>183</v>
      </c>
      <c r="G147" s="37">
        <v>72</v>
      </c>
    </row>
    <row r="148" spans="1:7" x14ac:dyDescent="0.25">
      <c r="A148" s="38"/>
      <c r="B148" s="39">
        <v>42321</v>
      </c>
      <c r="C148" t="s">
        <v>62</v>
      </c>
      <c r="D148" s="37">
        <v>228</v>
      </c>
      <c r="E148" s="37">
        <v>22</v>
      </c>
      <c r="F148" s="37">
        <v>161</v>
      </c>
      <c r="G148" s="37">
        <v>45</v>
      </c>
    </row>
    <row r="149" spans="1:7" x14ac:dyDescent="0.25">
      <c r="A149" s="38"/>
      <c r="B149" s="39">
        <v>42321</v>
      </c>
      <c r="C149" t="s">
        <v>63</v>
      </c>
      <c r="D149" s="37">
        <v>198</v>
      </c>
      <c r="E149" s="37">
        <v>19</v>
      </c>
      <c r="F149" s="37">
        <v>147</v>
      </c>
      <c r="G149" s="37">
        <v>32</v>
      </c>
    </row>
    <row r="150" spans="1:7" x14ac:dyDescent="0.25">
      <c r="A150" s="38"/>
      <c r="B150" s="39">
        <v>42321</v>
      </c>
      <c r="C150" t="s">
        <v>64</v>
      </c>
      <c r="D150" s="37">
        <v>199</v>
      </c>
      <c r="E150" s="37">
        <v>21</v>
      </c>
      <c r="F150" s="37">
        <v>150</v>
      </c>
      <c r="G150" s="37">
        <v>28</v>
      </c>
    </row>
    <row r="151" spans="1:7" x14ac:dyDescent="0.25">
      <c r="A151" s="38"/>
      <c r="B151" s="39">
        <v>42321</v>
      </c>
      <c r="C151" t="s">
        <v>65</v>
      </c>
      <c r="D151" s="37">
        <v>177</v>
      </c>
      <c r="E151" s="37">
        <v>14</v>
      </c>
      <c r="F151" s="37">
        <v>127</v>
      </c>
      <c r="G151" s="37">
        <v>36</v>
      </c>
    </row>
    <row r="152" spans="1:7" x14ac:dyDescent="0.25">
      <c r="A152" s="38"/>
      <c r="B152" s="39">
        <v>42321</v>
      </c>
      <c r="C152" t="s">
        <v>66</v>
      </c>
      <c r="D152" s="37">
        <v>163</v>
      </c>
      <c r="E152" s="37">
        <v>14</v>
      </c>
      <c r="F152" s="37">
        <v>111</v>
      </c>
      <c r="G152" s="37">
        <v>38</v>
      </c>
    </row>
    <row r="153" spans="1:7" x14ac:dyDescent="0.25">
      <c r="A153" s="38"/>
      <c r="B153" s="39">
        <v>42321</v>
      </c>
      <c r="C153" t="s">
        <v>67</v>
      </c>
      <c r="D153" s="37">
        <v>197</v>
      </c>
      <c r="E153" s="37">
        <v>22</v>
      </c>
      <c r="F153" s="37">
        <v>119</v>
      </c>
      <c r="G153" s="37">
        <v>56</v>
      </c>
    </row>
    <row r="154" spans="1:7" x14ac:dyDescent="0.25">
      <c r="A154" s="38"/>
      <c r="B154" s="39">
        <v>42321</v>
      </c>
      <c r="C154" t="s">
        <v>68</v>
      </c>
      <c r="D154" s="37">
        <v>172</v>
      </c>
      <c r="E154" s="37">
        <v>16</v>
      </c>
      <c r="F154" s="37">
        <v>109</v>
      </c>
      <c r="G154" s="37">
        <v>47</v>
      </c>
    </row>
    <row r="155" spans="1:7" x14ac:dyDescent="0.25">
      <c r="A155" s="38"/>
      <c r="B155" s="39">
        <v>42321</v>
      </c>
      <c r="C155" t="s">
        <v>69</v>
      </c>
      <c r="D155" s="37">
        <v>110</v>
      </c>
      <c r="E155" s="37">
        <v>16</v>
      </c>
      <c r="F155" s="37">
        <v>72</v>
      </c>
      <c r="G155" s="37">
        <v>22</v>
      </c>
    </row>
    <row r="156" spans="1:7" x14ac:dyDescent="0.25">
      <c r="A156" s="38"/>
      <c r="B156" s="39">
        <v>42321</v>
      </c>
      <c r="C156" t="s">
        <v>70</v>
      </c>
      <c r="D156" s="37">
        <v>100</v>
      </c>
      <c r="E156" s="37">
        <v>13</v>
      </c>
      <c r="F156" s="37">
        <v>73</v>
      </c>
      <c r="G156" s="37">
        <v>14</v>
      </c>
    </row>
    <row r="157" spans="1:7" x14ac:dyDescent="0.25">
      <c r="A157" s="38"/>
      <c r="B157" s="39">
        <v>42321</v>
      </c>
      <c r="C157" t="s">
        <v>71</v>
      </c>
      <c r="D157" s="37">
        <v>69</v>
      </c>
      <c r="E157" s="37">
        <v>7</v>
      </c>
      <c r="F157" s="37">
        <v>50</v>
      </c>
      <c r="G157" s="37">
        <v>12</v>
      </c>
    </row>
    <row r="158" spans="1:7" x14ac:dyDescent="0.25">
      <c r="A158" s="38"/>
      <c r="B158" s="39">
        <v>42322</v>
      </c>
      <c r="C158" t="s">
        <v>57</v>
      </c>
      <c r="D158" s="37">
        <v>15</v>
      </c>
      <c r="E158" s="37">
        <v>0</v>
      </c>
      <c r="F158" s="37">
        <v>12</v>
      </c>
      <c r="G158" s="37">
        <v>3</v>
      </c>
    </row>
    <row r="159" spans="1:7" x14ac:dyDescent="0.25">
      <c r="A159" s="38"/>
      <c r="B159" s="39">
        <v>42322</v>
      </c>
      <c r="C159" t="s">
        <v>58</v>
      </c>
      <c r="D159" s="37">
        <v>61</v>
      </c>
      <c r="E159" s="37">
        <v>12</v>
      </c>
      <c r="F159" s="37">
        <v>30</v>
      </c>
      <c r="G159" s="37">
        <v>19</v>
      </c>
    </row>
    <row r="160" spans="1:7" x14ac:dyDescent="0.25">
      <c r="A160" s="38"/>
      <c r="B160" s="39">
        <v>42322</v>
      </c>
      <c r="C160" t="s">
        <v>59</v>
      </c>
      <c r="D160" s="37">
        <v>65</v>
      </c>
      <c r="E160" s="37">
        <v>5</v>
      </c>
      <c r="F160" s="37">
        <v>44</v>
      </c>
      <c r="G160" s="37">
        <v>16</v>
      </c>
    </row>
    <row r="161" spans="1:7" x14ac:dyDescent="0.25">
      <c r="A161" s="38"/>
      <c r="B161" s="39">
        <v>42322</v>
      </c>
      <c r="C161" t="s">
        <v>60</v>
      </c>
      <c r="D161" s="37">
        <v>98</v>
      </c>
      <c r="E161" s="37">
        <v>9</v>
      </c>
      <c r="F161" s="37">
        <v>74</v>
      </c>
      <c r="G161" s="37">
        <v>15</v>
      </c>
    </row>
    <row r="162" spans="1:7" x14ac:dyDescent="0.25">
      <c r="A162" s="38"/>
      <c r="B162" s="39">
        <v>42322</v>
      </c>
      <c r="C162" t="s">
        <v>61</v>
      </c>
      <c r="D162" s="37">
        <v>103</v>
      </c>
      <c r="E162" s="37">
        <v>12</v>
      </c>
      <c r="F162" s="37">
        <v>68</v>
      </c>
      <c r="G162" s="37">
        <v>23</v>
      </c>
    </row>
    <row r="163" spans="1:7" x14ac:dyDescent="0.25">
      <c r="A163" s="38"/>
      <c r="B163" s="39">
        <v>42322</v>
      </c>
      <c r="C163" t="s">
        <v>62</v>
      </c>
      <c r="D163" s="37">
        <v>83</v>
      </c>
      <c r="E163" s="37">
        <v>12</v>
      </c>
      <c r="F163" s="37">
        <v>52</v>
      </c>
      <c r="G163" s="37">
        <v>19</v>
      </c>
    </row>
    <row r="164" spans="1:7" x14ac:dyDescent="0.25">
      <c r="A164" s="38"/>
      <c r="B164" s="39">
        <v>42322</v>
      </c>
      <c r="C164" t="s">
        <v>63</v>
      </c>
      <c r="D164" s="37">
        <v>115</v>
      </c>
      <c r="E164" s="37">
        <v>16</v>
      </c>
      <c r="F164" s="37">
        <v>74</v>
      </c>
      <c r="G164" s="37">
        <v>25</v>
      </c>
    </row>
    <row r="165" spans="1:7" x14ac:dyDescent="0.25">
      <c r="A165" s="38"/>
      <c r="B165" s="39">
        <v>42322</v>
      </c>
      <c r="C165" t="s">
        <v>64</v>
      </c>
      <c r="D165" s="37">
        <v>101</v>
      </c>
      <c r="E165" s="37">
        <v>9</v>
      </c>
      <c r="F165" s="37">
        <v>71</v>
      </c>
      <c r="G165" s="37">
        <v>21</v>
      </c>
    </row>
    <row r="166" spans="1:7" x14ac:dyDescent="0.25">
      <c r="A166" s="38"/>
      <c r="B166" s="39">
        <v>42322</v>
      </c>
      <c r="C166" t="s">
        <v>65</v>
      </c>
      <c r="D166" s="37">
        <v>87</v>
      </c>
      <c r="E166" s="37">
        <v>7</v>
      </c>
      <c r="F166" s="37">
        <v>56</v>
      </c>
      <c r="G166" s="37">
        <v>24</v>
      </c>
    </row>
    <row r="167" spans="1:7" x14ac:dyDescent="0.25">
      <c r="A167" s="38"/>
      <c r="B167" s="39">
        <v>42322</v>
      </c>
      <c r="C167" t="s">
        <v>66</v>
      </c>
      <c r="D167" s="37">
        <v>89</v>
      </c>
      <c r="E167" s="37">
        <v>4</v>
      </c>
      <c r="F167" s="37">
        <v>64</v>
      </c>
      <c r="G167" s="37">
        <v>21</v>
      </c>
    </row>
    <row r="168" spans="1:7" x14ac:dyDescent="0.25">
      <c r="A168" s="38"/>
      <c r="B168" s="39">
        <v>42322</v>
      </c>
      <c r="C168" t="s">
        <v>67</v>
      </c>
      <c r="D168" s="37">
        <v>60</v>
      </c>
      <c r="E168" s="37">
        <v>2</v>
      </c>
      <c r="F168" s="37">
        <v>36</v>
      </c>
      <c r="G168" s="37">
        <v>22</v>
      </c>
    </row>
    <row r="169" spans="1:7" x14ac:dyDescent="0.25">
      <c r="A169" s="38"/>
      <c r="B169" s="39">
        <v>42322</v>
      </c>
      <c r="C169" t="s">
        <v>68</v>
      </c>
      <c r="D169" s="37">
        <v>81</v>
      </c>
      <c r="E169" s="37">
        <v>7</v>
      </c>
      <c r="F169" s="37">
        <v>58</v>
      </c>
      <c r="G169" s="37">
        <v>16</v>
      </c>
    </row>
    <row r="170" spans="1:7" x14ac:dyDescent="0.25">
      <c r="A170" s="38"/>
      <c r="B170" s="39">
        <v>42322</v>
      </c>
      <c r="C170" t="s">
        <v>69</v>
      </c>
      <c r="D170" s="37">
        <v>67</v>
      </c>
      <c r="E170" s="37">
        <v>3</v>
      </c>
      <c r="F170" s="37">
        <v>56</v>
      </c>
      <c r="G170" s="37">
        <v>8</v>
      </c>
    </row>
    <row r="171" spans="1:7" x14ac:dyDescent="0.25">
      <c r="A171" s="38"/>
      <c r="B171" s="39">
        <v>42322</v>
      </c>
      <c r="C171" t="s">
        <v>70</v>
      </c>
      <c r="D171" s="37">
        <v>61</v>
      </c>
      <c r="E171" s="37">
        <v>5</v>
      </c>
      <c r="F171" s="37">
        <v>35</v>
      </c>
      <c r="G171" s="37">
        <v>21</v>
      </c>
    </row>
    <row r="172" spans="1:7" x14ac:dyDescent="0.25">
      <c r="A172" s="38"/>
      <c r="B172" s="39">
        <v>42322</v>
      </c>
      <c r="C172" t="s">
        <v>71</v>
      </c>
      <c r="D172" s="37">
        <v>48</v>
      </c>
      <c r="E172" s="37">
        <v>5</v>
      </c>
      <c r="F172" s="37">
        <v>33</v>
      </c>
      <c r="G172" s="37">
        <v>10</v>
      </c>
    </row>
    <row r="173" spans="1:7" x14ac:dyDescent="0.25">
      <c r="A173" s="38"/>
      <c r="B173" s="39">
        <v>42322</v>
      </c>
      <c r="C173" t="s">
        <v>72</v>
      </c>
      <c r="D173" s="37">
        <v>2</v>
      </c>
      <c r="E173" s="37">
        <v>0</v>
      </c>
      <c r="F173" s="37">
        <v>2</v>
      </c>
      <c r="G173" s="37">
        <v>0</v>
      </c>
    </row>
    <row r="174" spans="1:7" x14ac:dyDescent="0.25">
      <c r="A174" s="38"/>
      <c r="B174" s="39">
        <v>42324</v>
      </c>
      <c r="C174" t="s">
        <v>57</v>
      </c>
      <c r="D174" s="37">
        <v>48</v>
      </c>
      <c r="E174" s="37">
        <v>7</v>
      </c>
      <c r="F174" s="37">
        <v>30</v>
      </c>
      <c r="G174" s="37">
        <v>11</v>
      </c>
    </row>
    <row r="175" spans="1:7" x14ac:dyDescent="0.25">
      <c r="A175" s="38"/>
      <c r="B175" s="39">
        <v>42324</v>
      </c>
      <c r="C175" t="s">
        <v>58</v>
      </c>
      <c r="D175" s="37">
        <v>119</v>
      </c>
      <c r="E175" s="37">
        <v>20</v>
      </c>
      <c r="F175" s="37">
        <v>73</v>
      </c>
      <c r="G175" s="37">
        <v>26</v>
      </c>
    </row>
    <row r="176" spans="1:7" x14ac:dyDescent="0.25">
      <c r="A176" s="38"/>
      <c r="B176" s="39">
        <v>42324</v>
      </c>
      <c r="C176" t="s">
        <v>59</v>
      </c>
      <c r="D176" s="37">
        <v>233</v>
      </c>
      <c r="E176" s="37">
        <v>29</v>
      </c>
      <c r="F176" s="37">
        <v>152</v>
      </c>
      <c r="G176" s="37">
        <v>52</v>
      </c>
    </row>
    <row r="177" spans="1:7" x14ac:dyDescent="0.25">
      <c r="A177" s="38"/>
      <c r="B177" s="39">
        <v>42324</v>
      </c>
      <c r="C177" t="s">
        <v>60</v>
      </c>
      <c r="D177" s="37">
        <v>275</v>
      </c>
      <c r="E177" s="37">
        <v>20</v>
      </c>
      <c r="F177" s="37">
        <v>187</v>
      </c>
      <c r="G177" s="37">
        <v>68</v>
      </c>
    </row>
    <row r="178" spans="1:7" x14ac:dyDescent="0.25">
      <c r="A178" s="38"/>
      <c r="B178" s="39">
        <v>42324</v>
      </c>
      <c r="C178" t="s">
        <v>61</v>
      </c>
      <c r="D178" s="37">
        <v>314</v>
      </c>
      <c r="E178" s="37">
        <v>39</v>
      </c>
      <c r="F178" s="37">
        <v>194</v>
      </c>
      <c r="G178" s="37">
        <v>81</v>
      </c>
    </row>
    <row r="179" spans="1:7" x14ac:dyDescent="0.25">
      <c r="A179" s="38"/>
      <c r="B179" s="39">
        <v>42324</v>
      </c>
      <c r="C179" t="s">
        <v>62</v>
      </c>
      <c r="D179" s="37">
        <v>256</v>
      </c>
      <c r="E179" s="37">
        <v>23</v>
      </c>
      <c r="F179" s="37">
        <v>178</v>
      </c>
      <c r="G179" s="37">
        <v>55</v>
      </c>
    </row>
    <row r="180" spans="1:7" x14ac:dyDescent="0.25">
      <c r="A180" s="38"/>
      <c r="B180" s="39">
        <v>42324</v>
      </c>
      <c r="C180" t="s">
        <v>63</v>
      </c>
      <c r="D180" s="37">
        <v>297</v>
      </c>
      <c r="E180" s="37">
        <v>12</v>
      </c>
      <c r="F180" s="37">
        <v>208</v>
      </c>
      <c r="G180" s="37">
        <v>77</v>
      </c>
    </row>
    <row r="181" spans="1:7" x14ac:dyDescent="0.25">
      <c r="A181" s="38"/>
      <c r="B181" s="39">
        <v>42324</v>
      </c>
      <c r="C181" t="s">
        <v>64</v>
      </c>
      <c r="D181" s="37">
        <v>282</v>
      </c>
      <c r="E181" s="37">
        <v>30</v>
      </c>
      <c r="F181" s="37">
        <v>183</v>
      </c>
      <c r="G181" s="37">
        <v>69</v>
      </c>
    </row>
    <row r="182" spans="1:7" x14ac:dyDescent="0.25">
      <c r="A182" s="38"/>
      <c r="B182" s="39">
        <v>42324</v>
      </c>
      <c r="C182" t="s">
        <v>65</v>
      </c>
      <c r="D182" s="37">
        <v>256</v>
      </c>
      <c r="E182" s="37">
        <v>16</v>
      </c>
      <c r="F182" s="37">
        <v>184</v>
      </c>
      <c r="G182" s="37">
        <v>56</v>
      </c>
    </row>
    <row r="183" spans="1:7" x14ac:dyDescent="0.25">
      <c r="A183" s="38"/>
      <c r="B183" s="39">
        <v>42324</v>
      </c>
      <c r="C183" t="s">
        <v>66</v>
      </c>
      <c r="D183" s="37">
        <v>308</v>
      </c>
      <c r="E183" s="37">
        <v>27</v>
      </c>
      <c r="F183" s="37">
        <v>205</v>
      </c>
      <c r="G183" s="37">
        <v>76</v>
      </c>
    </row>
    <row r="184" spans="1:7" x14ac:dyDescent="0.25">
      <c r="A184" s="38"/>
      <c r="B184" s="39">
        <v>42324</v>
      </c>
      <c r="C184" t="s">
        <v>67</v>
      </c>
      <c r="D184" s="37">
        <v>254</v>
      </c>
      <c r="E184" s="37">
        <v>16</v>
      </c>
      <c r="F184" s="37">
        <v>178</v>
      </c>
      <c r="G184" s="37">
        <v>60</v>
      </c>
    </row>
    <row r="185" spans="1:7" x14ac:dyDescent="0.25">
      <c r="A185" s="38"/>
      <c r="B185" s="39">
        <v>42324</v>
      </c>
      <c r="C185" t="s">
        <v>68</v>
      </c>
      <c r="D185" s="37">
        <v>217</v>
      </c>
      <c r="E185" s="37">
        <v>14</v>
      </c>
      <c r="F185" s="37">
        <v>164</v>
      </c>
      <c r="G185" s="37">
        <v>39</v>
      </c>
    </row>
    <row r="186" spans="1:7" x14ac:dyDescent="0.25">
      <c r="A186" s="38"/>
      <c r="B186" s="39">
        <v>42324</v>
      </c>
      <c r="C186" t="s">
        <v>69</v>
      </c>
      <c r="D186" s="37">
        <v>209</v>
      </c>
      <c r="E186" s="37">
        <v>28</v>
      </c>
      <c r="F186" s="37">
        <v>130</v>
      </c>
      <c r="G186" s="37">
        <v>51</v>
      </c>
    </row>
    <row r="187" spans="1:7" x14ac:dyDescent="0.25">
      <c r="A187" s="38"/>
      <c r="B187" s="39">
        <v>42324</v>
      </c>
      <c r="C187" t="s">
        <v>70</v>
      </c>
      <c r="D187" s="37">
        <v>169</v>
      </c>
      <c r="E187" s="37">
        <v>13</v>
      </c>
      <c r="F187" s="37">
        <v>126</v>
      </c>
      <c r="G187" s="37">
        <v>30</v>
      </c>
    </row>
    <row r="188" spans="1:7" x14ac:dyDescent="0.25">
      <c r="A188" s="38"/>
      <c r="B188" s="39">
        <v>42324</v>
      </c>
      <c r="C188" t="s">
        <v>71</v>
      </c>
      <c r="D188" s="37">
        <v>123</v>
      </c>
      <c r="E188" s="37">
        <v>9</v>
      </c>
      <c r="F188" s="37">
        <v>86</v>
      </c>
      <c r="G188" s="37">
        <v>28</v>
      </c>
    </row>
    <row r="189" spans="1:7" x14ac:dyDescent="0.25">
      <c r="A189" s="38"/>
      <c r="B189" s="39">
        <v>42324</v>
      </c>
      <c r="C189" t="s">
        <v>72</v>
      </c>
      <c r="D189" s="37">
        <v>3</v>
      </c>
      <c r="E189" s="37">
        <v>0</v>
      </c>
      <c r="F189" s="37">
        <v>1</v>
      </c>
      <c r="G189" s="37">
        <v>2</v>
      </c>
    </row>
    <row r="190" spans="1:7" x14ac:dyDescent="0.25">
      <c r="A190" s="38"/>
      <c r="B190" s="39">
        <v>42325</v>
      </c>
      <c r="C190" t="s">
        <v>57</v>
      </c>
      <c r="D190" s="37">
        <v>61</v>
      </c>
      <c r="E190" s="37">
        <v>8</v>
      </c>
      <c r="F190" s="37">
        <v>37</v>
      </c>
      <c r="G190" s="37">
        <v>16</v>
      </c>
    </row>
    <row r="191" spans="1:7" x14ac:dyDescent="0.25">
      <c r="A191" s="38"/>
      <c r="B191" s="39">
        <v>42325</v>
      </c>
      <c r="C191" t="s">
        <v>58</v>
      </c>
      <c r="D191" s="37">
        <v>165</v>
      </c>
      <c r="E191" s="37">
        <v>11</v>
      </c>
      <c r="F191" s="37">
        <v>116</v>
      </c>
      <c r="G191" s="37">
        <v>38</v>
      </c>
    </row>
    <row r="192" spans="1:7" x14ac:dyDescent="0.25">
      <c r="A192" s="38"/>
      <c r="B192" s="39">
        <v>42325</v>
      </c>
      <c r="C192" t="s">
        <v>59</v>
      </c>
      <c r="D192" s="37">
        <v>282</v>
      </c>
      <c r="E192" s="37">
        <v>27</v>
      </c>
      <c r="F192" s="37">
        <v>202</v>
      </c>
      <c r="G192" s="37">
        <v>53</v>
      </c>
    </row>
    <row r="193" spans="1:7" x14ac:dyDescent="0.25">
      <c r="A193" s="38"/>
      <c r="B193" s="39">
        <v>42325</v>
      </c>
      <c r="C193" t="s">
        <v>60</v>
      </c>
      <c r="D193" s="37">
        <v>396</v>
      </c>
      <c r="E193" s="37">
        <v>27</v>
      </c>
      <c r="F193" s="37">
        <v>271</v>
      </c>
      <c r="G193" s="37">
        <v>98</v>
      </c>
    </row>
    <row r="194" spans="1:7" x14ac:dyDescent="0.25">
      <c r="A194" s="38"/>
      <c r="B194" s="39">
        <v>42325</v>
      </c>
      <c r="C194" t="s">
        <v>61</v>
      </c>
      <c r="D194" s="37">
        <v>423</v>
      </c>
      <c r="E194" s="37">
        <v>31</v>
      </c>
      <c r="F194" s="37">
        <v>304</v>
      </c>
      <c r="G194" s="37">
        <v>88</v>
      </c>
    </row>
    <row r="195" spans="1:7" x14ac:dyDescent="0.25">
      <c r="A195" s="38"/>
      <c r="B195" s="39">
        <v>42325</v>
      </c>
      <c r="C195" t="s">
        <v>62</v>
      </c>
      <c r="D195" s="37">
        <v>400</v>
      </c>
      <c r="E195" s="37">
        <v>34</v>
      </c>
      <c r="F195" s="37">
        <v>291</v>
      </c>
      <c r="G195" s="37">
        <v>75</v>
      </c>
    </row>
    <row r="196" spans="1:7" x14ac:dyDescent="0.25">
      <c r="A196" s="38"/>
      <c r="B196" s="39">
        <v>42325</v>
      </c>
      <c r="C196" t="s">
        <v>63</v>
      </c>
      <c r="D196" s="37">
        <v>358</v>
      </c>
      <c r="E196" s="37">
        <v>32</v>
      </c>
      <c r="F196" s="37">
        <v>233</v>
      </c>
      <c r="G196" s="37">
        <v>93</v>
      </c>
    </row>
    <row r="197" spans="1:7" x14ac:dyDescent="0.25">
      <c r="A197" s="38"/>
      <c r="B197" s="39">
        <v>42325</v>
      </c>
      <c r="C197" t="s">
        <v>64</v>
      </c>
      <c r="D197" s="37">
        <v>297</v>
      </c>
      <c r="E197" s="37">
        <v>18</v>
      </c>
      <c r="F197" s="37">
        <v>212</v>
      </c>
      <c r="G197" s="37">
        <v>67</v>
      </c>
    </row>
    <row r="198" spans="1:7" x14ac:dyDescent="0.25">
      <c r="A198" s="38"/>
      <c r="B198" s="39">
        <v>42325</v>
      </c>
      <c r="C198" t="s">
        <v>65</v>
      </c>
      <c r="D198" s="37">
        <v>325</v>
      </c>
      <c r="E198" s="37">
        <v>25</v>
      </c>
      <c r="F198" s="37">
        <v>217</v>
      </c>
      <c r="G198" s="37">
        <v>83</v>
      </c>
    </row>
    <row r="199" spans="1:7" x14ac:dyDescent="0.25">
      <c r="A199" s="38"/>
      <c r="B199" s="39">
        <v>42325</v>
      </c>
      <c r="C199" t="s">
        <v>66</v>
      </c>
      <c r="D199" s="37">
        <v>296</v>
      </c>
      <c r="E199" s="37">
        <v>28</v>
      </c>
      <c r="F199" s="37">
        <v>195</v>
      </c>
      <c r="G199" s="37">
        <v>73</v>
      </c>
    </row>
    <row r="200" spans="1:7" x14ac:dyDescent="0.25">
      <c r="A200" s="38"/>
      <c r="B200" s="39">
        <v>42325</v>
      </c>
      <c r="C200" t="s">
        <v>67</v>
      </c>
      <c r="D200" s="37">
        <v>249</v>
      </c>
      <c r="E200" s="37">
        <v>24</v>
      </c>
      <c r="F200" s="37">
        <v>170</v>
      </c>
      <c r="G200" s="37">
        <v>55</v>
      </c>
    </row>
    <row r="201" spans="1:7" x14ac:dyDescent="0.25">
      <c r="A201" s="38"/>
      <c r="B201" s="39">
        <v>42325</v>
      </c>
      <c r="C201" t="s">
        <v>68</v>
      </c>
      <c r="D201" s="37">
        <v>247</v>
      </c>
      <c r="E201" s="37">
        <v>26</v>
      </c>
      <c r="F201" s="37">
        <v>160</v>
      </c>
      <c r="G201" s="37">
        <v>61</v>
      </c>
    </row>
    <row r="202" spans="1:7" x14ac:dyDescent="0.25">
      <c r="A202" s="38"/>
      <c r="B202" s="39">
        <v>42325</v>
      </c>
      <c r="C202" t="s">
        <v>69</v>
      </c>
      <c r="D202" s="37">
        <v>212</v>
      </c>
      <c r="E202" s="37">
        <v>30</v>
      </c>
      <c r="F202" s="37">
        <v>137</v>
      </c>
      <c r="G202" s="37">
        <v>45</v>
      </c>
    </row>
    <row r="203" spans="1:7" x14ac:dyDescent="0.25">
      <c r="A203" s="38"/>
      <c r="B203" s="39">
        <v>42325</v>
      </c>
      <c r="C203" t="s">
        <v>70</v>
      </c>
      <c r="D203" s="37">
        <v>111</v>
      </c>
      <c r="E203" s="37">
        <v>12</v>
      </c>
      <c r="F203" s="37">
        <v>78</v>
      </c>
      <c r="G203" s="37">
        <v>21</v>
      </c>
    </row>
    <row r="204" spans="1:7" x14ac:dyDescent="0.25">
      <c r="A204" s="38"/>
      <c r="B204" s="39">
        <v>42325</v>
      </c>
      <c r="C204" t="s">
        <v>71</v>
      </c>
      <c r="D204" s="37">
        <v>94</v>
      </c>
      <c r="E204" s="37">
        <v>12</v>
      </c>
      <c r="F204" s="37">
        <v>58</v>
      </c>
      <c r="G204" s="37">
        <v>24</v>
      </c>
    </row>
    <row r="205" spans="1:7" x14ac:dyDescent="0.25">
      <c r="A205" s="38"/>
      <c r="B205" s="39">
        <v>42325</v>
      </c>
      <c r="C205" t="s">
        <v>72</v>
      </c>
      <c r="D205" s="37">
        <v>6</v>
      </c>
      <c r="E205" s="37">
        <v>1</v>
      </c>
      <c r="F205" s="37">
        <v>4</v>
      </c>
      <c r="G205" s="37">
        <v>1</v>
      </c>
    </row>
    <row r="206" spans="1:7" x14ac:dyDescent="0.25">
      <c r="A206" s="38"/>
      <c r="B206" s="39">
        <v>42326</v>
      </c>
      <c r="C206" t="s">
        <v>57</v>
      </c>
      <c r="D206" s="37">
        <v>52</v>
      </c>
      <c r="E206" s="37">
        <v>2</v>
      </c>
      <c r="F206" s="37">
        <v>39</v>
      </c>
      <c r="G206" s="37">
        <v>11</v>
      </c>
    </row>
    <row r="207" spans="1:7" x14ac:dyDescent="0.25">
      <c r="A207" s="38"/>
      <c r="B207" s="39">
        <v>42326</v>
      </c>
      <c r="C207" t="s">
        <v>58</v>
      </c>
      <c r="D207" s="37">
        <v>130</v>
      </c>
      <c r="E207" s="37">
        <v>10</v>
      </c>
      <c r="F207" s="37">
        <v>93</v>
      </c>
      <c r="G207" s="37">
        <v>27</v>
      </c>
    </row>
    <row r="208" spans="1:7" x14ac:dyDescent="0.25">
      <c r="A208" s="38"/>
      <c r="B208" s="39">
        <v>42326</v>
      </c>
      <c r="C208" t="s">
        <v>59</v>
      </c>
      <c r="D208" s="37">
        <v>278</v>
      </c>
      <c r="E208" s="37">
        <v>27</v>
      </c>
      <c r="F208" s="37">
        <v>182</v>
      </c>
      <c r="G208" s="37">
        <v>69</v>
      </c>
    </row>
    <row r="209" spans="1:7" x14ac:dyDescent="0.25">
      <c r="A209" s="38"/>
      <c r="B209" s="39">
        <v>42326</v>
      </c>
      <c r="C209" t="s">
        <v>60</v>
      </c>
      <c r="D209" s="37">
        <v>277</v>
      </c>
      <c r="E209" s="37">
        <v>23</v>
      </c>
      <c r="F209" s="37">
        <v>188</v>
      </c>
      <c r="G209" s="37">
        <v>66</v>
      </c>
    </row>
    <row r="210" spans="1:7" x14ac:dyDescent="0.25">
      <c r="A210" s="38"/>
      <c r="B210" s="39">
        <v>42326</v>
      </c>
      <c r="C210" t="s">
        <v>61</v>
      </c>
      <c r="D210" s="37">
        <v>273</v>
      </c>
      <c r="E210" s="37">
        <v>29</v>
      </c>
      <c r="F210" s="37">
        <v>189</v>
      </c>
      <c r="G210" s="37">
        <v>55</v>
      </c>
    </row>
    <row r="211" spans="1:7" x14ac:dyDescent="0.25">
      <c r="A211" s="38"/>
      <c r="B211" s="39">
        <v>42326</v>
      </c>
      <c r="C211" t="s">
        <v>62</v>
      </c>
      <c r="D211" s="37">
        <v>251</v>
      </c>
      <c r="E211" s="37">
        <v>16</v>
      </c>
      <c r="F211" s="37">
        <v>171</v>
      </c>
      <c r="G211" s="37">
        <v>64</v>
      </c>
    </row>
    <row r="212" spans="1:7" x14ac:dyDescent="0.25">
      <c r="A212" s="38"/>
      <c r="B212" s="39">
        <v>42326</v>
      </c>
      <c r="C212" t="s">
        <v>63</v>
      </c>
      <c r="D212" s="37">
        <v>214</v>
      </c>
      <c r="E212" s="37">
        <v>19</v>
      </c>
      <c r="F212" s="37">
        <v>157</v>
      </c>
      <c r="G212" s="37">
        <v>38</v>
      </c>
    </row>
    <row r="213" spans="1:7" x14ac:dyDescent="0.25">
      <c r="A213" s="38"/>
      <c r="B213" s="39">
        <v>42326</v>
      </c>
      <c r="C213" t="s">
        <v>64</v>
      </c>
      <c r="D213" s="37">
        <v>268</v>
      </c>
      <c r="E213" s="37">
        <v>20</v>
      </c>
      <c r="F213" s="37">
        <v>193</v>
      </c>
      <c r="G213" s="37">
        <v>55</v>
      </c>
    </row>
    <row r="214" spans="1:7" x14ac:dyDescent="0.25">
      <c r="A214" s="38"/>
      <c r="B214" s="39">
        <v>42326</v>
      </c>
      <c r="C214" t="s">
        <v>65</v>
      </c>
      <c r="D214" s="37">
        <v>283</v>
      </c>
      <c r="E214" s="37">
        <v>18</v>
      </c>
      <c r="F214" s="37">
        <v>204</v>
      </c>
      <c r="G214" s="37">
        <v>61</v>
      </c>
    </row>
    <row r="215" spans="1:7" x14ac:dyDescent="0.25">
      <c r="A215" s="38"/>
      <c r="B215" s="39">
        <v>42326</v>
      </c>
      <c r="C215" t="s">
        <v>66</v>
      </c>
      <c r="D215" s="37">
        <v>263</v>
      </c>
      <c r="E215" s="37">
        <v>22</v>
      </c>
      <c r="F215" s="37">
        <v>186</v>
      </c>
      <c r="G215" s="37">
        <v>55</v>
      </c>
    </row>
    <row r="216" spans="1:7" x14ac:dyDescent="0.25">
      <c r="A216" s="38"/>
      <c r="B216" s="39">
        <v>42326</v>
      </c>
      <c r="C216" t="s">
        <v>67</v>
      </c>
      <c r="D216" s="37">
        <v>219</v>
      </c>
      <c r="E216" s="37">
        <v>11</v>
      </c>
      <c r="F216" s="37">
        <v>160</v>
      </c>
      <c r="G216" s="37">
        <v>48</v>
      </c>
    </row>
    <row r="217" spans="1:7" x14ac:dyDescent="0.25">
      <c r="A217" s="38"/>
      <c r="B217" s="39">
        <v>42326</v>
      </c>
      <c r="C217" t="s">
        <v>68</v>
      </c>
      <c r="D217" s="37">
        <v>203</v>
      </c>
      <c r="E217" s="37">
        <v>17</v>
      </c>
      <c r="F217" s="37">
        <v>152</v>
      </c>
      <c r="G217" s="37">
        <v>34</v>
      </c>
    </row>
    <row r="218" spans="1:7" x14ac:dyDescent="0.25">
      <c r="A218" s="38"/>
      <c r="B218" s="39">
        <v>42326</v>
      </c>
      <c r="C218" t="s">
        <v>69</v>
      </c>
      <c r="D218" s="37">
        <v>176</v>
      </c>
      <c r="E218" s="37">
        <v>14</v>
      </c>
      <c r="F218" s="37">
        <v>125</v>
      </c>
      <c r="G218" s="37">
        <v>37</v>
      </c>
    </row>
    <row r="219" spans="1:7" x14ac:dyDescent="0.25">
      <c r="A219" s="38"/>
      <c r="B219" s="39">
        <v>42326</v>
      </c>
      <c r="C219" t="s">
        <v>70</v>
      </c>
      <c r="D219" s="37">
        <v>143</v>
      </c>
      <c r="E219" s="37">
        <v>18</v>
      </c>
      <c r="F219" s="37">
        <v>91</v>
      </c>
      <c r="G219" s="37">
        <v>34</v>
      </c>
    </row>
    <row r="220" spans="1:7" x14ac:dyDescent="0.25">
      <c r="A220" s="38"/>
      <c r="B220" s="39">
        <v>42326</v>
      </c>
      <c r="C220" t="s">
        <v>71</v>
      </c>
      <c r="D220" s="37">
        <v>117</v>
      </c>
      <c r="E220" s="37">
        <v>14</v>
      </c>
      <c r="F220" s="37">
        <v>68</v>
      </c>
      <c r="G220" s="37">
        <v>35</v>
      </c>
    </row>
    <row r="221" spans="1:7" x14ac:dyDescent="0.25">
      <c r="A221" s="38"/>
      <c r="B221" s="39">
        <v>42326</v>
      </c>
      <c r="C221" t="s">
        <v>72</v>
      </c>
      <c r="D221" s="37">
        <v>5</v>
      </c>
      <c r="E221" s="37">
        <v>1</v>
      </c>
      <c r="F221" s="37">
        <v>2</v>
      </c>
      <c r="G221" s="37">
        <v>2</v>
      </c>
    </row>
    <row r="222" spans="1:7" x14ac:dyDescent="0.25">
      <c r="A222" s="38"/>
      <c r="B222" s="39">
        <v>42327</v>
      </c>
      <c r="C222" t="s">
        <v>57</v>
      </c>
      <c r="D222" s="37">
        <v>57</v>
      </c>
      <c r="E222" s="37">
        <v>6</v>
      </c>
      <c r="F222" s="37">
        <v>40</v>
      </c>
      <c r="G222" s="37">
        <v>11</v>
      </c>
    </row>
    <row r="223" spans="1:7" x14ac:dyDescent="0.25">
      <c r="A223" s="38"/>
      <c r="B223" s="39">
        <v>42327</v>
      </c>
      <c r="C223" t="s">
        <v>58</v>
      </c>
      <c r="D223" s="37">
        <v>168</v>
      </c>
      <c r="E223" s="37">
        <v>6</v>
      </c>
      <c r="F223" s="37">
        <v>123</v>
      </c>
      <c r="G223" s="37">
        <v>39</v>
      </c>
    </row>
    <row r="224" spans="1:7" x14ac:dyDescent="0.25">
      <c r="A224" s="38"/>
      <c r="B224" s="39">
        <v>42327</v>
      </c>
      <c r="C224" t="s">
        <v>59</v>
      </c>
      <c r="D224" s="37">
        <v>198</v>
      </c>
      <c r="E224" s="37">
        <v>9</v>
      </c>
      <c r="F224" s="37">
        <v>153</v>
      </c>
      <c r="G224" s="37">
        <v>36</v>
      </c>
    </row>
    <row r="225" spans="1:7" x14ac:dyDescent="0.25">
      <c r="A225" s="38"/>
      <c r="B225" s="39">
        <v>42327</v>
      </c>
      <c r="C225" t="s">
        <v>60</v>
      </c>
      <c r="D225" s="37">
        <v>241</v>
      </c>
      <c r="E225" s="37">
        <v>15</v>
      </c>
      <c r="F225" s="37">
        <v>181</v>
      </c>
      <c r="G225" s="37">
        <v>45</v>
      </c>
    </row>
    <row r="226" spans="1:7" x14ac:dyDescent="0.25">
      <c r="A226" s="38"/>
      <c r="B226" s="39">
        <v>42327</v>
      </c>
      <c r="C226" t="s">
        <v>61</v>
      </c>
      <c r="D226" s="37">
        <v>259</v>
      </c>
      <c r="E226" s="37">
        <v>17</v>
      </c>
      <c r="F226" s="37">
        <v>178</v>
      </c>
      <c r="G226" s="37">
        <v>64</v>
      </c>
    </row>
    <row r="227" spans="1:7" x14ac:dyDescent="0.25">
      <c r="A227" s="38"/>
      <c r="B227" s="39">
        <v>42327</v>
      </c>
      <c r="C227" t="s">
        <v>62</v>
      </c>
      <c r="D227" s="37">
        <v>245</v>
      </c>
      <c r="E227" s="37">
        <v>17</v>
      </c>
      <c r="F227" s="37">
        <v>162</v>
      </c>
      <c r="G227" s="37">
        <v>66</v>
      </c>
    </row>
    <row r="228" spans="1:7" x14ac:dyDescent="0.25">
      <c r="A228" s="38"/>
      <c r="B228" s="39">
        <v>42327</v>
      </c>
      <c r="C228" t="s">
        <v>63</v>
      </c>
      <c r="D228" s="37">
        <v>224</v>
      </c>
      <c r="E228" s="37">
        <v>23</v>
      </c>
      <c r="F228" s="37">
        <v>145</v>
      </c>
      <c r="G228" s="37">
        <v>56</v>
      </c>
    </row>
    <row r="229" spans="1:7" x14ac:dyDescent="0.25">
      <c r="A229" s="38"/>
      <c r="B229" s="39">
        <v>42327</v>
      </c>
      <c r="C229" t="s">
        <v>64</v>
      </c>
      <c r="D229" s="37">
        <v>233</v>
      </c>
      <c r="E229" s="37">
        <v>21</v>
      </c>
      <c r="F229" s="37">
        <v>162</v>
      </c>
      <c r="G229" s="37">
        <v>50</v>
      </c>
    </row>
    <row r="230" spans="1:7" x14ac:dyDescent="0.25">
      <c r="A230" s="38"/>
      <c r="B230" s="39">
        <v>42327</v>
      </c>
      <c r="C230" t="s">
        <v>65</v>
      </c>
      <c r="D230" s="37">
        <v>197</v>
      </c>
      <c r="E230" s="37">
        <v>16</v>
      </c>
      <c r="F230" s="37">
        <v>130</v>
      </c>
      <c r="G230" s="37">
        <v>51</v>
      </c>
    </row>
    <row r="231" spans="1:7" x14ac:dyDescent="0.25">
      <c r="A231" s="38"/>
      <c r="B231" s="39">
        <v>42327</v>
      </c>
      <c r="C231" t="s">
        <v>66</v>
      </c>
      <c r="D231" s="37">
        <v>212</v>
      </c>
      <c r="E231" s="37">
        <v>25</v>
      </c>
      <c r="F231" s="37">
        <v>142</v>
      </c>
      <c r="G231" s="37">
        <v>45</v>
      </c>
    </row>
    <row r="232" spans="1:7" x14ac:dyDescent="0.25">
      <c r="A232" s="38"/>
      <c r="B232" s="39">
        <v>42327</v>
      </c>
      <c r="C232" t="s">
        <v>67</v>
      </c>
      <c r="D232" s="37">
        <v>175</v>
      </c>
      <c r="E232" s="37">
        <v>10</v>
      </c>
      <c r="F232" s="37">
        <v>122</v>
      </c>
      <c r="G232" s="37">
        <v>43</v>
      </c>
    </row>
    <row r="233" spans="1:7" x14ac:dyDescent="0.25">
      <c r="A233" s="38"/>
      <c r="B233" s="39">
        <v>42327</v>
      </c>
      <c r="C233" t="s">
        <v>68</v>
      </c>
      <c r="D233" s="37">
        <v>141</v>
      </c>
      <c r="E233" s="37">
        <v>8</v>
      </c>
      <c r="F233" s="37">
        <v>98</v>
      </c>
      <c r="G233" s="37">
        <v>35</v>
      </c>
    </row>
    <row r="234" spans="1:7" x14ac:dyDescent="0.25">
      <c r="A234" s="38"/>
      <c r="B234" s="39">
        <v>42327</v>
      </c>
      <c r="C234" t="s">
        <v>69</v>
      </c>
      <c r="D234" s="37">
        <v>186</v>
      </c>
      <c r="E234" s="37">
        <v>20</v>
      </c>
      <c r="F234" s="37">
        <v>122</v>
      </c>
      <c r="G234" s="37">
        <v>44</v>
      </c>
    </row>
    <row r="235" spans="1:7" x14ac:dyDescent="0.25">
      <c r="A235" s="38"/>
      <c r="B235" s="39">
        <v>42327</v>
      </c>
      <c r="C235" t="s">
        <v>70</v>
      </c>
      <c r="D235" s="37">
        <v>120</v>
      </c>
      <c r="E235" s="37">
        <v>11</v>
      </c>
      <c r="F235" s="37">
        <v>89</v>
      </c>
      <c r="G235" s="37">
        <v>20</v>
      </c>
    </row>
    <row r="236" spans="1:7" x14ac:dyDescent="0.25">
      <c r="A236" s="38"/>
      <c r="B236" s="39">
        <v>42327</v>
      </c>
      <c r="C236" t="s">
        <v>71</v>
      </c>
      <c r="D236" s="37">
        <v>86</v>
      </c>
      <c r="E236" s="37">
        <v>7</v>
      </c>
      <c r="F236" s="37">
        <v>55</v>
      </c>
      <c r="G236" s="37">
        <v>24</v>
      </c>
    </row>
    <row r="237" spans="1:7" x14ac:dyDescent="0.25">
      <c r="A237" s="38"/>
      <c r="B237" s="39">
        <v>42327</v>
      </c>
      <c r="C237" t="s">
        <v>72</v>
      </c>
      <c r="D237" s="37">
        <v>1</v>
      </c>
      <c r="E237" s="37">
        <v>0</v>
      </c>
      <c r="F237" s="37">
        <v>1</v>
      </c>
      <c r="G237" s="37">
        <v>0</v>
      </c>
    </row>
    <row r="238" spans="1:7" x14ac:dyDescent="0.25">
      <c r="A238" s="38"/>
      <c r="B238" s="39">
        <v>42328</v>
      </c>
      <c r="C238" t="s">
        <v>57</v>
      </c>
      <c r="D238" s="37">
        <v>24</v>
      </c>
      <c r="E238" s="37">
        <v>2</v>
      </c>
      <c r="F238" s="37">
        <v>17</v>
      </c>
      <c r="G238" s="37">
        <v>5</v>
      </c>
    </row>
    <row r="239" spans="1:7" x14ac:dyDescent="0.25">
      <c r="A239" s="38"/>
      <c r="B239" s="39">
        <v>42328</v>
      </c>
      <c r="C239" t="s">
        <v>58</v>
      </c>
      <c r="D239" s="37">
        <v>92</v>
      </c>
      <c r="E239" s="37">
        <v>15</v>
      </c>
      <c r="F239" s="37">
        <v>53</v>
      </c>
      <c r="G239" s="37">
        <v>24</v>
      </c>
    </row>
    <row r="240" spans="1:7" x14ac:dyDescent="0.25">
      <c r="A240" s="38"/>
      <c r="B240" s="39">
        <v>42328</v>
      </c>
      <c r="C240" t="s">
        <v>59</v>
      </c>
      <c r="D240" s="37">
        <v>124</v>
      </c>
      <c r="E240" s="37">
        <v>4</v>
      </c>
      <c r="F240" s="37">
        <v>99</v>
      </c>
      <c r="G240" s="37">
        <v>21</v>
      </c>
    </row>
    <row r="241" spans="1:7" x14ac:dyDescent="0.25">
      <c r="A241" s="38"/>
      <c r="B241" s="39">
        <v>42328</v>
      </c>
      <c r="C241" t="s">
        <v>60</v>
      </c>
      <c r="D241" s="37">
        <v>177</v>
      </c>
      <c r="E241" s="37">
        <v>14</v>
      </c>
      <c r="F241" s="37">
        <v>111</v>
      </c>
      <c r="G241" s="37">
        <v>52</v>
      </c>
    </row>
    <row r="242" spans="1:7" x14ac:dyDescent="0.25">
      <c r="A242" s="38"/>
      <c r="B242" s="39">
        <v>42328</v>
      </c>
      <c r="C242" t="s">
        <v>61</v>
      </c>
      <c r="D242" s="37">
        <v>177</v>
      </c>
      <c r="E242" s="37">
        <v>13</v>
      </c>
      <c r="F242" s="37">
        <v>120</v>
      </c>
      <c r="G242" s="37">
        <v>44</v>
      </c>
    </row>
    <row r="243" spans="1:7" x14ac:dyDescent="0.25">
      <c r="A243" s="38"/>
      <c r="B243" s="39">
        <v>42328</v>
      </c>
      <c r="C243" t="s">
        <v>62</v>
      </c>
      <c r="D243" s="37">
        <v>176</v>
      </c>
      <c r="E243" s="37">
        <v>13</v>
      </c>
      <c r="F243" s="37">
        <v>115</v>
      </c>
      <c r="G243" s="37">
        <v>48</v>
      </c>
    </row>
    <row r="244" spans="1:7" x14ac:dyDescent="0.25">
      <c r="A244" s="38"/>
      <c r="B244" s="39">
        <v>42328</v>
      </c>
      <c r="C244" t="s">
        <v>63</v>
      </c>
      <c r="D244" s="37">
        <v>143</v>
      </c>
      <c r="E244" s="37">
        <v>8</v>
      </c>
      <c r="F244" s="37">
        <v>95</v>
      </c>
      <c r="G244" s="37">
        <v>40</v>
      </c>
    </row>
    <row r="245" spans="1:7" x14ac:dyDescent="0.25">
      <c r="A245" s="38"/>
      <c r="B245" s="39">
        <v>42328</v>
      </c>
      <c r="C245" t="s">
        <v>64</v>
      </c>
      <c r="D245" s="37">
        <v>99</v>
      </c>
      <c r="E245" s="37">
        <v>5</v>
      </c>
      <c r="F245" s="37">
        <v>64</v>
      </c>
      <c r="G245" s="37">
        <v>30</v>
      </c>
    </row>
    <row r="246" spans="1:7" x14ac:dyDescent="0.25">
      <c r="A246" s="38"/>
      <c r="B246" s="39">
        <v>42328</v>
      </c>
      <c r="C246" t="s">
        <v>65</v>
      </c>
      <c r="D246" s="37">
        <v>136</v>
      </c>
      <c r="E246" s="37">
        <v>5</v>
      </c>
      <c r="F246" s="37">
        <v>97</v>
      </c>
      <c r="G246" s="37">
        <v>34</v>
      </c>
    </row>
    <row r="247" spans="1:7" x14ac:dyDescent="0.25">
      <c r="A247" s="38"/>
      <c r="B247" s="39">
        <v>42328</v>
      </c>
      <c r="C247" t="s">
        <v>66</v>
      </c>
      <c r="D247" s="37">
        <v>129</v>
      </c>
      <c r="E247" s="37">
        <v>13</v>
      </c>
      <c r="F247" s="37">
        <v>86</v>
      </c>
      <c r="G247" s="37">
        <v>30</v>
      </c>
    </row>
    <row r="248" spans="1:7" x14ac:dyDescent="0.25">
      <c r="A248" s="38"/>
      <c r="B248" s="39">
        <v>42328</v>
      </c>
      <c r="C248" t="s">
        <v>67</v>
      </c>
      <c r="D248" s="37">
        <v>107</v>
      </c>
      <c r="E248" s="37">
        <v>10</v>
      </c>
      <c r="F248" s="37">
        <v>82</v>
      </c>
      <c r="G248" s="37">
        <v>15</v>
      </c>
    </row>
    <row r="249" spans="1:7" x14ac:dyDescent="0.25">
      <c r="A249" s="38"/>
      <c r="B249" s="39">
        <v>42328</v>
      </c>
      <c r="C249" t="s">
        <v>68</v>
      </c>
      <c r="D249" s="37">
        <v>89</v>
      </c>
      <c r="E249" s="37">
        <v>5</v>
      </c>
      <c r="F249" s="37">
        <v>58</v>
      </c>
      <c r="G249" s="37">
        <v>26</v>
      </c>
    </row>
    <row r="250" spans="1:7" x14ac:dyDescent="0.25">
      <c r="A250" s="38"/>
      <c r="B250" s="39">
        <v>42328</v>
      </c>
      <c r="C250" t="s">
        <v>69</v>
      </c>
      <c r="D250" s="37">
        <v>66</v>
      </c>
      <c r="E250" s="37">
        <v>3</v>
      </c>
      <c r="F250" s="37">
        <v>43</v>
      </c>
      <c r="G250" s="37">
        <v>20</v>
      </c>
    </row>
    <row r="251" spans="1:7" x14ac:dyDescent="0.25">
      <c r="A251" s="38"/>
      <c r="B251" s="39">
        <v>42328</v>
      </c>
      <c r="C251" t="s">
        <v>70</v>
      </c>
      <c r="D251" s="37">
        <v>70</v>
      </c>
      <c r="E251" s="37">
        <v>5</v>
      </c>
      <c r="F251" s="37">
        <v>50</v>
      </c>
      <c r="G251" s="37">
        <v>15</v>
      </c>
    </row>
    <row r="252" spans="1:7" x14ac:dyDescent="0.25">
      <c r="A252" s="38"/>
      <c r="B252" s="39">
        <v>42328</v>
      </c>
      <c r="C252" t="s">
        <v>71</v>
      </c>
      <c r="D252" s="37">
        <v>73</v>
      </c>
      <c r="E252" s="37">
        <v>6</v>
      </c>
      <c r="F252" s="37">
        <v>48</v>
      </c>
      <c r="G252" s="37">
        <v>19</v>
      </c>
    </row>
    <row r="253" spans="1:7" x14ac:dyDescent="0.25">
      <c r="A253" s="38"/>
      <c r="B253" s="39">
        <v>42328</v>
      </c>
      <c r="C253" t="s">
        <v>72</v>
      </c>
      <c r="D253" s="37">
        <v>3</v>
      </c>
      <c r="E253" s="37">
        <v>0</v>
      </c>
      <c r="F253" s="37">
        <v>3</v>
      </c>
      <c r="G253" s="37">
        <v>0</v>
      </c>
    </row>
    <row r="254" spans="1:7" x14ac:dyDescent="0.25">
      <c r="A254" s="38"/>
      <c r="B254" s="39">
        <v>42329</v>
      </c>
      <c r="C254" t="s">
        <v>57</v>
      </c>
      <c r="D254" s="37">
        <v>24</v>
      </c>
      <c r="E254" s="37">
        <v>3</v>
      </c>
      <c r="F254" s="37">
        <v>17</v>
      </c>
      <c r="G254" s="37">
        <v>4</v>
      </c>
    </row>
    <row r="255" spans="1:7" x14ac:dyDescent="0.25">
      <c r="A255" s="38"/>
      <c r="B255" s="39">
        <v>42329</v>
      </c>
      <c r="C255" t="s">
        <v>58</v>
      </c>
      <c r="D255" s="37">
        <v>30</v>
      </c>
      <c r="E255" s="37">
        <v>2</v>
      </c>
      <c r="F255" s="37">
        <v>19</v>
      </c>
      <c r="G255" s="37">
        <v>9</v>
      </c>
    </row>
    <row r="256" spans="1:7" x14ac:dyDescent="0.25">
      <c r="A256" s="38"/>
      <c r="B256" s="39">
        <v>42329</v>
      </c>
      <c r="C256" t="s">
        <v>59</v>
      </c>
      <c r="D256" s="37">
        <v>66</v>
      </c>
      <c r="E256" s="37">
        <v>6</v>
      </c>
      <c r="F256" s="37">
        <v>41</v>
      </c>
      <c r="G256" s="37">
        <v>19</v>
      </c>
    </row>
    <row r="257" spans="1:7" x14ac:dyDescent="0.25">
      <c r="A257" s="38"/>
      <c r="B257" s="39">
        <v>42329</v>
      </c>
      <c r="C257" t="s">
        <v>60</v>
      </c>
      <c r="D257" s="37">
        <v>90</v>
      </c>
      <c r="E257" s="37">
        <v>4</v>
      </c>
      <c r="F257" s="37">
        <v>67</v>
      </c>
      <c r="G257" s="37">
        <v>19</v>
      </c>
    </row>
    <row r="258" spans="1:7" x14ac:dyDescent="0.25">
      <c r="A258" s="38"/>
      <c r="B258" s="39">
        <v>42329</v>
      </c>
      <c r="C258" t="s">
        <v>61</v>
      </c>
      <c r="D258" s="37">
        <v>96</v>
      </c>
      <c r="E258" s="37">
        <v>9</v>
      </c>
      <c r="F258" s="37">
        <v>59</v>
      </c>
      <c r="G258" s="37">
        <v>28</v>
      </c>
    </row>
    <row r="259" spans="1:7" x14ac:dyDescent="0.25">
      <c r="A259" s="38"/>
      <c r="B259" s="39">
        <v>42329</v>
      </c>
      <c r="C259" t="s">
        <v>62</v>
      </c>
      <c r="D259" s="37">
        <v>96</v>
      </c>
      <c r="E259" s="37">
        <v>11</v>
      </c>
      <c r="F259" s="37">
        <v>66</v>
      </c>
      <c r="G259" s="37">
        <v>19</v>
      </c>
    </row>
    <row r="260" spans="1:7" x14ac:dyDescent="0.25">
      <c r="A260" s="38"/>
      <c r="B260" s="39">
        <v>42329</v>
      </c>
      <c r="C260" t="s">
        <v>63</v>
      </c>
      <c r="D260" s="37">
        <v>77</v>
      </c>
      <c r="E260" s="37">
        <v>7</v>
      </c>
      <c r="F260" s="37">
        <v>49</v>
      </c>
      <c r="G260" s="37">
        <v>21</v>
      </c>
    </row>
    <row r="261" spans="1:7" x14ac:dyDescent="0.25">
      <c r="A261" s="38"/>
      <c r="B261" s="39">
        <v>42329</v>
      </c>
      <c r="C261" t="s">
        <v>64</v>
      </c>
      <c r="D261" s="37">
        <v>92</v>
      </c>
      <c r="E261" s="37">
        <v>13</v>
      </c>
      <c r="F261" s="37">
        <v>59</v>
      </c>
      <c r="G261" s="37">
        <v>20</v>
      </c>
    </row>
    <row r="262" spans="1:7" x14ac:dyDescent="0.25">
      <c r="A262" s="38"/>
      <c r="B262" s="39">
        <v>42329</v>
      </c>
      <c r="C262" t="s">
        <v>65</v>
      </c>
      <c r="D262" s="37">
        <v>58</v>
      </c>
      <c r="E262" s="37">
        <v>8</v>
      </c>
      <c r="F262" s="37">
        <v>41</v>
      </c>
      <c r="G262" s="37">
        <v>9</v>
      </c>
    </row>
    <row r="263" spans="1:7" x14ac:dyDescent="0.25">
      <c r="A263" s="38"/>
      <c r="B263" s="39">
        <v>42329</v>
      </c>
      <c r="C263" t="s">
        <v>66</v>
      </c>
      <c r="D263" s="37">
        <v>73</v>
      </c>
      <c r="E263" s="37">
        <v>5</v>
      </c>
      <c r="F263" s="37">
        <v>46</v>
      </c>
      <c r="G263" s="37">
        <v>22</v>
      </c>
    </row>
    <row r="264" spans="1:7" x14ac:dyDescent="0.25">
      <c r="A264" s="38"/>
      <c r="B264" s="39">
        <v>42329</v>
      </c>
      <c r="C264" t="s">
        <v>67</v>
      </c>
      <c r="D264" s="37">
        <v>63</v>
      </c>
      <c r="E264" s="37">
        <v>5</v>
      </c>
      <c r="F264" s="37">
        <v>40</v>
      </c>
      <c r="G264" s="37">
        <v>18</v>
      </c>
    </row>
    <row r="265" spans="1:7" x14ac:dyDescent="0.25">
      <c r="A265" s="38"/>
      <c r="B265" s="39">
        <v>42329</v>
      </c>
      <c r="C265" t="s">
        <v>68</v>
      </c>
      <c r="D265" s="37">
        <v>68</v>
      </c>
      <c r="E265" s="37">
        <v>10</v>
      </c>
      <c r="F265" s="37">
        <v>29</v>
      </c>
      <c r="G265" s="37">
        <v>29</v>
      </c>
    </row>
    <row r="266" spans="1:7" x14ac:dyDescent="0.25">
      <c r="A266" s="38"/>
      <c r="B266" s="39">
        <v>42329</v>
      </c>
      <c r="C266" t="s">
        <v>69</v>
      </c>
      <c r="D266" s="37">
        <v>53</v>
      </c>
      <c r="E266" s="37">
        <v>3</v>
      </c>
      <c r="F266" s="37">
        <v>30</v>
      </c>
      <c r="G266" s="37">
        <v>20</v>
      </c>
    </row>
    <row r="267" spans="1:7" x14ac:dyDescent="0.25">
      <c r="A267" s="38"/>
      <c r="B267" s="39">
        <v>42329</v>
      </c>
      <c r="C267" t="s">
        <v>70</v>
      </c>
      <c r="D267" s="37">
        <v>39</v>
      </c>
      <c r="E267" s="37">
        <v>4</v>
      </c>
      <c r="F267" s="37">
        <v>23</v>
      </c>
      <c r="G267" s="37">
        <v>12</v>
      </c>
    </row>
    <row r="268" spans="1:7" x14ac:dyDescent="0.25">
      <c r="A268" s="38"/>
      <c r="B268" s="39">
        <v>42329</v>
      </c>
      <c r="C268" t="s">
        <v>71</v>
      </c>
      <c r="D268" s="37">
        <v>31</v>
      </c>
      <c r="E268" s="37">
        <v>5</v>
      </c>
      <c r="F268" s="37">
        <v>23</v>
      </c>
      <c r="G268" s="37">
        <v>3</v>
      </c>
    </row>
    <row r="269" spans="1:7" x14ac:dyDescent="0.25">
      <c r="A269" s="38"/>
      <c r="B269" s="39">
        <v>42331</v>
      </c>
      <c r="C269" t="s">
        <v>57</v>
      </c>
      <c r="D269" s="37">
        <v>44</v>
      </c>
      <c r="E269" s="37">
        <v>8</v>
      </c>
      <c r="F269" s="37">
        <v>26</v>
      </c>
      <c r="G269" s="37">
        <v>10</v>
      </c>
    </row>
    <row r="270" spans="1:7" x14ac:dyDescent="0.25">
      <c r="A270" s="38"/>
      <c r="B270" s="39">
        <v>42331</v>
      </c>
      <c r="C270" t="s">
        <v>58</v>
      </c>
      <c r="D270" s="37">
        <v>117</v>
      </c>
      <c r="E270" s="37">
        <v>8</v>
      </c>
      <c r="F270" s="37">
        <v>77</v>
      </c>
      <c r="G270" s="37">
        <v>32</v>
      </c>
    </row>
    <row r="271" spans="1:7" x14ac:dyDescent="0.25">
      <c r="A271" s="38"/>
      <c r="B271" s="39">
        <v>42331</v>
      </c>
      <c r="C271" t="s">
        <v>59</v>
      </c>
      <c r="D271" s="37">
        <v>181</v>
      </c>
      <c r="E271" s="37">
        <v>9</v>
      </c>
      <c r="F271" s="37">
        <v>127</v>
      </c>
      <c r="G271" s="37">
        <v>45</v>
      </c>
    </row>
    <row r="272" spans="1:7" x14ac:dyDescent="0.25">
      <c r="A272" s="38"/>
      <c r="B272" s="39">
        <v>42331</v>
      </c>
      <c r="C272" t="s">
        <v>60</v>
      </c>
      <c r="D272" s="37">
        <v>280</v>
      </c>
      <c r="E272" s="37">
        <v>18</v>
      </c>
      <c r="F272" s="37">
        <v>193</v>
      </c>
      <c r="G272" s="37">
        <v>69</v>
      </c>
    </row>
    <row r="273" spans="1:7" x14ac:dyDescent="0.25">
      <c r="A273" s="38"/>
      <c r="B273" s="39">
        <v>42331</v>
      </c>
      <c r="C273" t="s">
        <v>61</v>
      </c>
      <c r="D273" s="37">
        <v>306</v>
      </c>
      <c r="E273" s="37">
        <v>26</v>
      </c>
      <c r="F273" s="37">
        <v>219</v>
      </c>
      <c r="G273" s="37">
        <v>61</v>
      </c>
    </row>
    <row r="274" spans="1:7" x14ac:dyDescent="0.25">
      <c r="A274" s="38"/>
      <c r="B274" s="39">
        <v>42331</v>
      </c>
      <c r="C274" t="s">
        <v>62</v>
      </c>
      <c r="D274" s="37">
        <v>253</v>
      </c>
      <c r="E274" s="37">
        <v>26</v>
      </c>
      <c r="F274" s="37">
        <v>172</v>
      </c>
      <c r="G274" s="37">
        <v>55</v>
      </c>
    </row>
    <row r="275" spans="1:7" x14ac:dyDescent="0.25">
      <c r="A275" s="38"/>
      <c r="B275" s="39">
        <v>42331</v>
      </c>
      <c r="C275" t="s">
        <v>63</v>
      </c>
      <c r="D275" s="37">
        <v>256</v>
      </c>
      <c r="E275" s="37">
        <v>10</v>
      </c>
      <c r="F275" s="37">
        <v>192</v>
      </c>
      <c r="G275" s="37">
        <v>54</v>
      </c>
    </row>
    <row r="276" spans="1:7" x14ac:dyDescent="0.25">
      <c r="A276" s="38"/>
      <c r="B276" s="39">
        <v>42331</v>
      </c>
      <c r="C276" t="s">
        <v>64</v>
      </c>
      <c r="D276" s="37">
        <v>272</v>
      </c>
      <c r="E276" s="37">
        <v>37</v>
      </c>
      <c r="F276" s="37">
        <v>161</v>
      </c>
      <c r="G276" s="37">
        <v>74</v>
      </c>
    </row>
    <row r="277" spans="1:7" x14ac:dyDescent="0.25">
      <c r="A277" s="38"/>
      <c r="B277" s="39">
        <v>42331</v>
      </c>
      <c r="C277" t="s">
        <v>65</v>
      </c>
      <c r="D277" s="37">
        <v>243</v>
      </c>
      <c r="E277" s="37">
        <v>26</v>
      </c>
      <c r="F277" s="37">
        <v>167</v>
      </c>
      <c r="G277" s="37">
        <v>50</v>
      </c>
    </row>
    <row r="278" spans="1:7" x14ac:dyDescent="0.25">
      <c r="A278" s="38"/>
      <c r="B278" s="39">
        <v>42331</v>
      </c>
      <c r="C278" t="s">
        <v>66</v>
      </c>
      <c r="D278" s="37">
        <v>239</v>
      </c>
      <c r="E278" s="37">
        <v>24</v>
      </c>
      <c r="F278" s="37">
        <v>150</v>
      </c>
      <c r="G278" s="37">
        <v>65</v>
      </c>
    </row>
    <row r="279" spans="1:7" x14ac:dyDescent="0.25">
      <c r="A279" s="38"/>
      <c r="B279" s="39">
        <v>42331</v>
      </c>
      <c r="C279" t="s">
        <v>67</v>
      </c>
      <c r="D279" s="37">
        <v>207</v>
      </c>
      <c r="E279" s="37">
        <v>20</v>
      </c>
      <c r="F279" s="37">
        <v>123</v>
      </c>
      <c r="G279" s="37">
        <v>64</v>
      </c>
    </row>
    <row r="280" spans="1:7" x14ac:dyDescent="0.25">
      <c r="A280" s="38"/>
      <c r="B280" s="39">
        <v>42331</v>
      </c>
      <c r="C280" t="s">
        <v>68</v>
      </c>
      <c r="D280" s="37">
        <v>174</v>
      </c>
      <c r="E280" s="37">
        <v>11</v>
      </c>
      <c r="F280" s="37">
        <v>125</v>
      </c>
      <c r="G280" s="37">
        <v>38</v>
      </c>
    </row>
    <row r="281" spans="1:7" x14ac:dyDescent="0.25">
      <c r="A281" s="38"/>
      <c r="B281" s="39">
        <v>42331</v>
      </c>
      <c r="C281" t="s">
        <v>69</v>
      </c>
      <c r="D281" s="37">
        <v>174</v>
      </c>
      <c r="E281" s="37">
        <v>20</v>
      </c>
      <c r="F281" s="37">
        <v>111</v>
      </c>
      <c r="G281" s="37">
        <v>43</v>
      </c>
    </row>
    <row r="282" spans="1:7" x14ac:dyDescent="0.25">
      <c r="A282" s="38"/>
      <c r="B282" s="39">
        <v>42331</v>
      </c>
      <c r="C282" t="s">
        <v>70</v>
      </c>
      <c r="D282" s="37">
        <v>198</v>
      </c>
      <c r="E282" s="37">
        <v>19</v>
      </c>
      <c r="F282" s="37">
        <v>129</v>
      </c>
      <c r="G282" s="37">
        <v>50</v>
      </c>
    </row>
    <row r="283" spans="1:7" x14ac:dyDescent="0.25">
      <c r="A283" s="38"/>
      <c r="B283" s="39">
        <v>42331</v>
      </c>
      <c r="C283" t="s">
        <v>71</v>
      </c>
      <c r="D283" s="37">
        <v>103</v>
      </c>
      <c r="E283" s="37">
        <v>11</v>
      </c>
      <c r="F283" s="37">
        <v>63</v>
      </c>
      <c r="G283" s="37">
        <v>29</v>
      </c>
    </row>
    <row r="284" spans="1:7" x14ac:dyDescent="0.25">
      <c r="A284" s="38"/>
      <c r="B284" s="39">
        <v>42331</v>
      </c>
      <c r="C284" t="s">
        <v>72</v>
      </c>
      <c r="D284" s="37">
        <v>1</v>
      </c>
      <c r="E284" s="37">
        <v>0</v>
      </c>
      <c r="F284" s="37">
        <v>1</v>
      </c>
      <c r="G284" s="37">
        <v>0</v>
      </c>
    </row>
    <row r="285" spans="1:7" x14ac:dyDescent="0.25">
      <c r="A285" s="38"/>
      <c r="B285" s="39">
        <v>42332</v>
      </c>
      <c r="C285" t="s">
        <v>57</v>
      </c>
      <c r="D285" s="37">
        <v>53</v>
      </c>
      <c r="E285" s="37">
        <v>8</v>
      </c>
      <c r="F285" s="37">
        <v>38</v>
      </c>
      <c r="G285" s="37">
        <v>7</v>
      </c>
    </row>
    <row r="286" spans="1:7" x14ac:dyDescent="0.25">
      <c r="A286" s="38"/>
      <c r="B286" s="39">
        <v>42332</v>
      </c>
      <c r="C286" t="s">
        <v>58</v>
      </c>
      <c r="D286" s="37">
        <v>121</v>
      </c>
      <c r="E286" s="37">
        <v>3</v>
      </c>
      <c r="F286" s="37">
        <v>90</v>
      </c>
      <c r="G286" s="37">
        <v>28</v>
      </c>
    </row>
    <row r="287" spans="1:7" x14ac:dyDescent="0.25">
      <c r="A287" s="38"/>
      <c r="B287" s="39">
        <v>42332</v>
      </c>
      <c r="C287" t="s">
        <v>59</v>
      </c>
      <c r="D287" s="37">
        <v>232</v>
      </c>
      <c r="E287" s="37">
        <v>17</v>
      </c>
      <c r="F287" s="37">
        <v>183</v>
      </c>
      <c r="G287" s="37">
        <v>32</v>
      </c>
    </row>
    <row r="288" spans="1:7" x14ac:dyDescent="0.25">
      <c r="A288" s="38"/>
      <c r="B288" s="39">
        <v>42332</v>
      </c>
      <c r="C288" t="s">
        <v>60</v>
      </c>
      <c r="D288" s="37">
        <v>287</v>
      </c>
      <c r="E288" s="37">
        <v>32</v>
      </c>
      <c r="F288" s="37">
        <v>186</v>
      </c>
      <c r="G288" s="37">
        <v>69</v>
      </c>
    </row>
    <row r="289" spans="1:7" x14ac:dyDescent="0.25">
      <c r="A289" s="38"/>
      <c r="B289" s="39">
        <v>42332</v>
      </c>
      <c r="C289" t="s">
        <v>61</v>
      </c>
      <c r="D289" s="37">
        <v>305</v>
      </c>
      <c r="E289" s="37">
        <v>17</v>
      </c>
      <c r="F289" s="37">
        <v>215</v>
      </c>
      <c r="G289" s="37">
        <v>73</v>
      </c>
    </row>
    <row r="290" spans="1:7" x14ac:dyDescent="0.25">
      <c r="A290" s="38"/>
      <c r="B290" s="39">
        <v>42332</v>
      </c>
      <c r="C290" t="s">
        <v>62</v>
      </c>
      <c r="D290" s="37">
        <v>238</v>
      </c>
      <c r="E290" s="37">
        <v>17</v>
      </c>
      <c r="F290" s="37">
        <v>159</v>
      </c>
      <c r="G290" s="37">
        <v>62</v>
      </c>
    </row>
    <row r="291" spans="1:7" x14ac:dyDescent="0.25">
      <c r="A291" s="38"/>
      <c r="B291" s="39">
        <v>42332</v>
      </c>
      <c r="C291" t="s">
        <v>63</v>
      </c>
      <c r="D291" s="37">
        <v>246</v>
      </c>
      <c r="E291" s="37">
        <v>19</v>
      </c>
      <c r="F291" s="37">
        <v>164</v>
      </c>
      <c r="G291" s="37">
        <v>63</v>
      </c>
    </row>
    <row r="292" spans="1:7" x14ac:dyDescent="0.25">
      <c r="A292" s="38"/>
      <c r="B292" s="39">
        <v>42332</v>
      </c>
      <c r="C292" t="s">
        <v>64</v>
      </c>
      <c r="D292" s="37">
        <v>294</v>
      </c>
      <c r="E292" s="37">
        <v>30</v>
      </c>
      <c r="F292" s="37">
        <v>191</v>
      </c>
      <c r="G292" s="37">
        <v>73</v>
      </c>
    </row>
    <row r="293" spans="1:7" x14ac:dyDescent="0.25">
      <c r="A293" s="38"/>
      <c r="B293" s="39">
        <v>42332</v>
      </c>
      <c r="C293" t="s">
        <v>65</v>
      </c>
      <c r="D293" s="37">
        <v>258</v>
      </c>
      <c r="E293" s="37">
        <v>19</v>
      </c>
      <c r="F293" s="37">
        <v>170</v>
      </c>
      <c r="G293" s="37">
        <v>69</v>
      </c>
    </row>
    <row r="294" spans="1:7" x14ac:dyDescent="0.25">
      <c r="A294" s="38"/>
      <c r="B294" s="39">
        <v>42332</v>
      </c>
      <c r="C294" t="s">
        <v>66</v>
      </c>
      <c r="D294" s="37">
        <v>279</v>
      </c>
      <c r="E294" s="37">
        <v>17</v>
      </c>
      <c r="F294" s="37">
        <v>193</v>
      </c>
      <c r="G294" s="37">
        <v>69</v>
      </c>
    </row>
    <row r="295" spans="1:7" x14ac:dyDescent="0.25">
      <c r="A295" s="38"/>
      <c r="B295" s="39">
        <v>42332</v>
      </c>
      <c r="C295" t="s">
        <v>67</v>
      </c>
      <c r="D295" s="37">
        <v>334</v>
      </c>
      <c r="E295" s="37">
        <v>16</v>
      </c>
      <c r="F295" s="37">
        <v>239</v>
      </c>
      <c r="G295" s="37">
        <v>79</v>
      </c>
    </row>
    <row r="296" spans="1:7" x14ac:dyDescent="0.25">
      <c r="A296" s="38"/>
      <c r="B296" s="39">
        <v>42332</v>
      </c>
      <c r="C296" t="s">
        <v>68</v>
      </c>
      <c r="D296" s="37">
        <v>206</v>
      </c>
      <c r="E296" s="37">
        <v>20</v>
      </c>
      <c r="F296" s="37">
        <v>147</v>
      </c>
      <c r="G296" s="37">
        <v>39</v>
      </c>
    </row>
    <row r="297" spans="1:7" x14ac:dyDescent="0.25">
      <c r="A297" s="38"/>
      <c r="B297" s="39">
        <v>42332</v>
      </c>
      <c r="C297" t="s">
        <v>69</v>
      </c>
      <c r="D297" s="37">
        <v>170</v>
      </c>
      <c r="E297" s="37">
        <v>19</v>
      </c>
      <c r="F297" s="37">
        <v>120</v>
      </c>
      <c r="G297" s="37">
        <v>31</v>
      </c>
    </row>
    <row r="298" spans="1:7" x14ac:dyDescent="0.25">
      <c r="A298" s="38"/>
      <c r="B298" s="39">
        <v>42332</v>
      </c>
      <c r="C298" t="s">
        <v>70</v>
      </c>
      <c r="D298" s="37">
        <v>182</v>
      </c>
      <c r="E298" s="37">
        <v>18</v>
      </c>
      <c r="F298" s="37">
        <v>126</v>
      </c>
      <c r="G298" s="37">
        <v>38</v>
      </c>
    </row>
    <row r="299" spans="1:7" x14ac:dyDescent="0.25">
      <c r="A299" s="38"/>
      <c r="B299" s="39">
        <v>42332</v>
      </c>
      <c r="C299" t="s">
        <v>71</v>
      </c>
      <c r="D299" s="37">
        <v>129</v>
      </c>
      <c r="E299" s="37">
        <v>14</v>
      </c>
      <c r="F299" s="37">
        <v>83</v>
      </c>
      <c r="G299" s="37">
        <v>32</v>
      </c>
    </row>
    <row r="300" spans="1:7" x14ac:dyDescent="0.25">
      <c r="A300" s="38"/>
      <c r="B300" s="39">
        <v>42332</v>
      </c>
      <c r="C300" t="s">
        <v>72</v>
      </c>
      <c r="D300" s="37">
        <v>4</v>
      </c>
      <c r="E300" s="37">
        <v>1</v>
      </c>
      <c r="F300" s="37">
        <v>3</v>
      </c>
      <c r="G300" s="37">
        <v>0</v>
      </c>
    </row>
    <row r="301" spans="1:7" x14ac:dyDescent="0.25">
      <c r="A301" s="38"/>
      <c r="B301" s="39">
        <v>42333</v>
      </c>
      <c r="C301" t="s">
        <v>57</v>
      </c>
      <c r="D301" s="37">
        <v>58</v>
      </c>
      <c r="E301" s="37">
        <v>2</v>
      </c>
      <c r="F301" s="37">
        <v>47</v>
      </c>
      <c r="G301" s="37">
        <v>9</v>
      </c>
    </row>
    <row r="302" spans="1:7" x14ac:dyDescent="0.25">
      <c r="A302" s="38"/>
      <c r="B302" s="39">
        <v>42333</v>
      </c>
      <c r="C302" t="s">
        <v>58</v>
      </c>
      <c r="D302" s="37">
        <v>145</v>
      </c>
      <c r="E302" s="37">
        <v>15</v>
      </c>
      <c r="F302" s="37">
        <v>98</v>
      </c>
      <c r="G302" s="37">
        <v>32</v>
      </c>
    </row>
    <row r="303" spans="1:7" x14ac:dyDescent="0.25">
      <c r="A303" s="38"/>
      <c r="B303" s="39">
        <v>42333</v>
      </c>
      <c r="C303" t="s">
        <v>59</v>
      </c>
      <c r="D303" s="37">
        <v>250</v>
      </c>
      <c r="E303" s="37">
        <v>32</v>
      </c>
      <c r="F303" s="37">
        <v>154</v>
      </c>
      <c r="G303" s="37">
        <v>64</v>
      </c>
    </row>
    <row r="304" spans="1:7" x14ac:dyDescent="0.25">
      <c r="A304" s="38"/>
      <c r="B304" s="39">
        <v>42333</v>
      </c>
      <c r="C304" t="s">
        <v>60</v>
      </c>
      <c r="D304" s="37">
        <v>279</v>
      </c>
      <c r="E304" s="37">
        <v>30</v>
      </c>
      <c r="F304" s="37">
        <v>179</v>
      </c>
      <c r="G304" s="37">
        <v>70</v>
      </c>
    </row>
    <row r="305" spans="1:7" x14ac:dyDescent="0.25">
      <c r="A305" s="38"/>
      <c r="B305" s="39">
        <v>42333</v>
      </c>
      <c r="C305" t="s">
        <v>61</v>
      </c>
      <c r="D305" s="37">
        <v>301</v>
      </c>
      <c r="E305" s="37">
        <v>38</v>
      </c>
      <c r="F305" s="37">
        <v>173</v>
      </c>
      <c r="G305" s="37">
        <v>90</v>
      </c>
    </row>
    <row r="306" spans="1:7" x14ac:dyDescent="0.25">
      <c r="A306" s="38"/>
      <c r="B306" s="39">
        <v>42333</v>
      </c>
      <c r="C306" t="s">
        <v>62</v>
      </c>
      <c r="D306" s="37">
        <v>277</v>
      </c>
      <c r="E306" s="37">
        <v>27</v>
      </c>
      <c r="F306" s="37">
        <v>178</v>
      </c>
      <c r="G306" s="37">
        <v>72</v>
      </c>
    </row>
    <row r="307" spans="1:7" x14ac:dyDescent="0.25">
      <c r="A307" s="38"/>
      <c r="B307" s="39">
        <v>42333</v>
      </c>
      <c r="C307" t="s">
        <v>63</v>
      </c>
      <c r="D307" s="37">
        <v>199</v>
      </c>
      <c r="E307" s="37">
        <v>14</v>
      </c>
      <c r="F307" s="37">
        <v>148</v>
      </c>
      <c r="G307" s="37">
        <v>37</v>
      </c>
    </row>
    <row r="308" spans="1:7" x14ac:dyDescent="0.25">
      <c r="A308" s="38"/>
      <c r="B308" s="39">
        <v>42333</v>
      </c>
      <c r="C308" t="s">
        <v>64</v>
      </c>
      <c r="D308" s="37">
        <v>259</v>
      </c>
      <c r="E308" s="37">
        <v>30</v>
      </c>
      <c r="F308" s="37">
        <v>170</v>
      </c>
      <c r="G308" s="37">
        <v>59</v>
      </c>
    </row>
    <row r="309" spans="1:7" x14ac:dyDescent="0.25">
      <c r="A309" s="38"/>
      <c r="B309" s="39">
        <v>42333</v>
      </c>
      <c r="C309" t="s">
        <v>65</v>
      </c>
      <c r="D309" s="37">
        <v>230</v>
      </c>
      <c r="E309" s="37">
        <v>26</v>
      </c>
      <c r="F309" s="37">
        <v>155</v>
      </c>
      <c r="G309" s="37">
        <v>49</v>
      </c>
    </row>
    <row r="310" spans="1:7" x14ac:dyDescent="0.25">
      <c r="A310" s="38"/>
      <c r="B310" s="39">
        <v>42333</v>
      </c>
      <c r="C310" t="s">
        <v>66</v>
      </c>
      <c r="D310" s="37">
        <v>259</v>
      </c>
      <c r="E310" s="37">
        <v>20</v>
      </c>
      <c r="F310" s="37">
        <v>159</v>
      </c>
      <c r="G310" s="37">
        <v>80</v>
      </c>
    </row>
    <row r="311" spans="1:7" x14ac:dyDescent="0.25">
      <c r="A311" s="38"/>
      <c r="B311" s="39">
        <v>42333</v>
      </c>
      <c r="C311" t="s">
        <v>67</v>
      </c>
      <c r="D311" s="37">
        <v>212</v>
      </c>
      <c r="E311" s="37">
        <v>16</v>
      </c>
      <c r="F311" s="37">
        <v>148</v>
      </c>
      <c r="G311" s="37">
        <v>48</v>
      </c>
    </row>
    <row r="312" spans="1:7" x14ac:dyDescent="0.25">
      <c r="A312" s="38"/>
      <c r="B312" s="39">
        <v>42333</v>
      </c>
      <c r="C312" t="s">
        <v>68</v>
      </c>
      <c r="D312" s="37">
        <v>221</v>
      </c>
      <c r="E312" s="37">
        <v>21</v>
      </c>
      <c r="F312" s="37">
        <v>145</v>
      </c>
      <c r="G312" s="37">
        <v>55</v>
      </c>
    </row>
    <row r="313" spans="1:7" x14ac:dyDescent="0.25">
      <c r="A313" s="38"/>
      <c r="B313" s="39">
        <v>42333</v>
      </c>
      <c r="C313" t="s">
        <v>69</v>
      </c>
      <c r="D313" s="37">
        <v>194</v>
      </c>
      <c r="E313" s="37">
        <v>16</v>
      </c>
      <c r="F313" s="37">
        <v>135</v>
      </c>
      <c r="G313" s="37">
        <v>43</v>
      </c>
    </row>
    <row r="314" spans="1:7" x14ac:dyDescent="0.25">
      <c r="A314" s="38"/>
      <c r="B314" s="39">
        <v>42333</v>
      </c>
      <c r="C314" t="s">
        <v>70</v>
      </c>
      <c r="D314" s="37">
        <v>129</v>
      </c>
      <c r="E314" s="37">
        <v>14</v>
      </c>
      <c r="F314" s="37">
        <v>88</v>
      </c>
      <c r="G314" s="37">
        <v>27</v>
      </c>
    </row>
    <row r="315" spans="1:7" x14ac:dyDescent="0.25">
      <c r="A315" s="38"/>
      <c r="B315" s="39">
        <v>42333</v>
      </c>
      <c r="C315" t="s">
        <v>71</v>
      </c>
      <c r="D315" s="37">
        <v>110</v>
      </c>
      <c r="E315" s="37">
        <v>15</v>
      </c>
      <c r="F315" s="37">
        <v>77</v>
      </c>
      <c r="G315" s="37">
        <v>18</v>
      </c>
    </row>
    <row r="316" spans="1:7" x14ac:dyDescent="0.25">
      <c r="A316" s="38"/>
      <c r="B316" s="39">
        <v>42333</v>
      </c>
      <c r="C316" t="s">
        <v>72</v>
      </c>
      <c r="D316" s="37">
        <v>3</v>
      </c>
      <c r="E316" s="37">
        <v>1</v>
      </c>
      <c r="F316" s="37">
        <v>1</v>
      </c>
      <c r="G316" s="37">
        <v>1</v>
      </c>
    </row>
    <row r="317" spans="1:7" x14ac:dyDescent="0.25">
      <c r="A317" s="38"/>
      <c r="B317" s="39">
        <v>42334</v>
      </c>
      <c r="C317" t="s">
        <v>57</v>
      </c>
      <c r="D317" s="37">
        <v>46</v>
      </c>
      <c r="E317" s="37">
        <v>2</v>
      </c>
      <c r="F317" s="37">
        <v>34</v>
      </c>
      <c r="G317" s="37">
        <v>10</v>
      </c>
    </row>
    <row r="318" spans="1:7" x14ac:dyDescent="0.25">
      <c r="A318" s="38"/>
      <c r="B318" s="39">
        <v>42334</v>
      </c>
      <c r="C318" t="s">
        <v>58</v>
      </c>
      <c r="D318" s="37">
        <v>105</v>
      </c>
      <c r="E318" s="37">
        <v>8</v>
      </c>
      <c r="F318" s="37">
        <v>76</v>
      </c>
      <c r="G318" s="37">
        <v>21</v>
      </c>
    </row>
    <row r="319" spans="1:7" x14ac:dyDescent="0.25">
      <c r="A319" s="38"/>
      <c r="B319" s="39">
        <v>42334</v>
      </c>
      <c r="C319" t="s">
        <v>59</v>
      </c>
      <c r="D319" s="37">
        <v>245</v>
      </c>
      <c r="E319" s="37">
        <v>17</v>
      </c>
      <c r="F319" s="37">
        <v>163</v>
      </c>
      <c r="G319" s="37">
        <v>65</v>
      </c>
    </row>
    <row r="320" spans="1:7" x14ac:dyDescent="0.25">
      <c r="A320" s="38"/>
      <c r="B320" s="39">
        <v>42334</v>
      </c>
      <c r="C320" t="s">
        <v>60</v>
      </c>
      <c r="D320" s="37">
        <v>221</v>
      </c>
      <c r="E320" s="37">
        <v>16</v>
      </c>
      <c r="F320" s="37">
        <v>152</v>
      </c>
      <c r="G320" s="37">
        <v>53</v>
      </c>
    </row>
    <row r="321" spans="1:7" x14ac:dyDescent="0.25">
      <c r="A321" s="38"/>
      <c r="B321" s="39">
        <v>42334</v>
      </c>
      <c r="C321" t="s">
        <v>61</v>
      </c>
      <c r="D321" s="37">
        <v>275</v>
      </c>
      <c r="E321" s="37">
        <v>25</v>
      </c>
      <c r="F321" s="37">
        <v>183</v>
      </c>
      <c r="G321" s="37">
        <v>67</v>
      </c>
    </row>
    <row r="322" spans="1:7" x14ac:dyDescent="0.25">
      <c r="A322" s="38"/>
      <c r="B322" s="39">
        <v>42334</v>
      </c>
      <c r="C322" t="s">
        <v>62</v>
      </c>
      <c r="D322" s="37">
        <v>285</v>
      </c>
      <c r="E322" s="37">
        <v>24</v>
      </c>
      <c r="F322" s="37">
        <v>181</v>
      </c>
      <c r="G322" s="37">
        <v>80</v>
      </c>
    </row>
    <row r="323" spans="1:7" x14ac:dyDescent="0.25">
      <c r="A323" s="38"/>
      <c r="B323" s="39">
        <v>42334</v>
      </c>
      <c r="C323" t="s">
        <v>63</v>
      </c>
      <c r="D323" s="37">
        <v>211</v>
      </c>
      <c r="E323" s="37">
        <v>14</v>
      </c>
      <c r="F323" s="37">
        <v>149</v>
      </c>
      <c r="G323" s="37">
        <v>48</v>
      </c>
    </row>
    <row r="324" spans="1:7" x14ac:dyDescent="0.25">
      <c r="A324" s="38"/>
      <c r="B324" s="39">
        <v>42334</v>
      </c>
      <c r="C324" t="s">
        <v>64</v>
      </c>
      <c r="D324" s="37">
        <v>215</v>
      </c>
      <c r="E324" s="37">
        <v>17</v>
      </c>
      <c r="F324" s="37">
        <v>154</v>
      </c>
      <c r="G324" s="37">
        <v>44</v>
      </c>
    </row>
    <row r="325" spans="1:7" x14ac:dyDescent="0.25">
      <c r="A325" s="38"/>
      <c r="B325" s="39">
        <v>42334</v>
      </c>
      <c r="C325" t="s">
        <v>65</v>
      </c>
      <c r="D325" s="37">
        <v>199</v>
      </c>
      <c r="E325" s="37">
        <v>16</v>
      </c>
      <c r="F325" s="37">
        <v>139</v>
      </c>
      <c r="G325" s="37">
        <v>44</v>
      </c>
    </row>
    <row r="326" spans="1:7" x14ac:dyDescent="0.25">
      <c r="A326" s="38"/>
      <c r="B326" s="39">
        <v>42334</v>
      </c>
      <c r="C326" t="s">
        <v>66</v>
      </c>
      <c r="D326" s="37">
        <v>206</v>
      </c>
      <c r="E326" s="37">
        <v>16</v>
      </c>
      <c r="F326" s="37">
        <v>140</v>
      </c>
      <c r="G326" s="37">
        <v>50</v>
      </c>
    </row>
    <row r="327" spans="1:7" x14ac:dyDescent="0.25">
      <c r="A327" s="38"/>
      <c r="B327" s="39">
        <v>42334</v>
      </c>
      <c r="C327" t="s">
        <v>67</v>
      </c>
      <c r="D327" s="37">
        <v>207</v>
      </c>
      <c r="E327" s="37">
        <v>16</v>
      </c>
      <c r="F327" s="37">
        <v>144</v>
      </c>
      <c r="G327" s="37">
        <v>47</v>
      </c>
    </row>
    <row r="328" spans="1:7" x14ac:dyDescent="0.25">
      <c r="A328" s="38"/>
      <c r="B328" s="39">
        <v>42334</v>
      </c>
      <c r="C328" t="s">
        <v>68</v>
      </c>
      <c r="D328" s="37">
        <v>173</v>
      </c>
      <c r="E328" s="37">
        <v>15</v>
      </c>
      <c r="F328" s="37">
        <v>123</v>
      </c>
      <c r="G328" s="37">
        <v>35</v>
      </c>
    </row>
    <row r="329" spans="1:7" x14ac:dyDescent="0.25">
      <c r="A329" s="38"/>
      <c r="B329" s="39">
        <v>42334</v>
      </c>
      <c r="C329" t="s">
        <v>69</v>
      </c>
      <c r="D329" s="37">
        <v>107</v>
      </c>
      <c r="E329" s="37">
        <v>11</v>
      </c>
      <c r="F329" s="37">
        <v>74</v>
      </c>
      <c r="G329" s="37">
        <v>22</v>
      </c>
    </row>
    <row r="330" spans="1:7" x14ac:dyDescent="0.25">
      <c r="A330" s="38"/>
      <c r="B330" s="39">
        <v>42334</v>
      </c>
      <c r="C330" t="s">
        <v>70</v>
      </c>
      <c r="D330" s="37">
        <v>127</v>
      </c>
      <c r="E330" s="37">
        <v>14</v>
      </c>
      <c r="F330" s="37">
        <v>92</v>
      </c>
      <c r="G330" s="37">
        <v>21</v>
      </c>
    </row>
    <row r="331" spans="1:7" x14ac:dyDescent="0.25">
      <c r="A331" s="38"/>
      <c r="B331" s="39">
        <v>42334</v>
      </c>
      <c r="C331" t="s">
        <v>71</v>
      </c>
      <c r="D331" s="37">
        <v>102</v>
      </c>
      <c r="E331" s="37">
        <v>8</v>
      </c>
      <c r="F331" s="37">
        <v>74</v>
      </c>
      <c r="G331" s="37">
        <v>20</v>
      </c>
    </row>
    <row r="332" spans="1:7" x14ac:dyDescent="0.25">
      <c r="A332" s="38"/>
      <c r="B332" s="39">
        <v>42334</v>
      </c>
      <c r="C332" t="s">
        <v>72</v>
      </c>
      <c r="D332" s="37">
        <v>43</v>
      </c>
      <c r="E332" s="37">
        <v>6</v>
      </c>
      <c r="F332" s="37">
        <v>27</v>
      </c>
      <c r="G332" s="37">
        <v>10</v>
      </c>
    </row>
    <row r="333" spans="1:7" x14ac:dyDescent="0.25">
      <c r="A333" s="38"/>
      <c r="B333" s="39">
        <v>42334</v>
      </c>
      <c r="C333" t="s">
        <v>73</v>
      </c>
      <c r="D333" s="37">
        <v>50</v>
      </c>
      <c r="E333" s="37">
        <v>4</v>
      </c>
      <c r="F333" s="37">
        <v>38</v>
      </c>
      <c r="G333" s="37">
        <v>8</v>
      </c>
    </row>
    <row r="334" spans="1:7" x14ac:dyDescent="0.25">
      <c r="A334" s="38"/>
      <c r="B334" s="39">
        <v>42335</v>
      </c>
      <c r="C334" t="s">
        <v>74</v>
      </c>
      <c r="D334" s="37">
        <v>21</v>
      </c>
      <c r="E334" s="37">
        <v>1</v>
      </c>
      <c r="F334" s="37">
        <v>18</v>
      </c>
      <c r="G334" s="37">
        <v>2</v>
      </c>
    </row>
    <row r="335" spans="1:7" x14ac:dyDescent="0.25">
      <c r="A335" s="38"/>
      <c r="B335" s="39">
        <v>42335</v>
      </c>
      <c r="C335" t="s">
        <v>75</v>
      </c>
      <c r="D335" s="37">
        <v>6</v>
      </c>
      <c r="E335" s="37">
        <v>0</v>
      </c>
      <c r="F335" s="37">
        <v>6</v>
      </c>
      <c r="G335" s="37">
        <v>0</v>
      </c>
    </row>
    <row r="336" spans="1:7" x14ac:dyDescent="0.25">
      <c r="A336" s="38"/>
      <c r="B336" s="39">
        <v>42335</v>
      </c>
      <c r="C336" t="s">
        <v>76</v>
      </c>
      <c r="D336" s="37">
        <v>8</v>
      </c>
      <c r="E336" s="37">
        <v>0</v>
      </c>
      <c r="F336" s="37">
        <v>4</v>
      </c>
      <c r="G336" s="37">
        <v>4</v>
      </c>
    </row>
    <row r="337" spans="1:7" x14ac:dyDescent="0.25">
      <c r="A337" s="38"/>
      <c r="B337" s="39">
        <v>42335</v>
      </c>
      <c r="C337" t="s">
        <v>77</v>
      </c>
      <c r="D337" s="37">
        <v>14</v>
      </c>
      <c r="E337" s="37">
        <v>3</v>
      </c>
      <c r="F337" s="37">
        <v>7</v>
      </c>
      <c r="G337" s="37">
        <v>4</v>
      </c>
    </row>
    <row r="338" spans="1:7" x14ac:dyDescent="0.25">
      <c r="A338" s="38"/>
      <c r="B338" s="39">
        <v>42335</v>
      </c>
      <c r="C338" t="s">
        <v>78</v>
      </c>
      <c r="D338" s="37">
        <v>2</v>
      </c>
      <c r="E338" s="37">
        <v>0</v>
      </c>
      <c r="F338" s="37">
        <v>2</v>
      </c>
      <c r="G338" s="37">
        <v>0</v>
      </c>
    </row>
    <row r="339" spans="1:7" x14ac:dyDescent="0.25">
      <c r="A339" s="38"/>
      <c r="B339" s="39">
        <v>42335</v>
      </c>
      <c r="C339" t="s">
        <v>79</v>
      </c>
      <c r="D339" s="37">
        <v>3</v>
      </c>
      <c r="E339" s="37">
        <v>0</v>
      </c>
      <c r="F339" s="37">
        <v>3</v>
      </c>
      <c r="G339" s="37">
        <v>0</v>
      </c>
    </row>
    <row r="340" spans="1:7" x14ac:dyDescent="0.25">
      <c r="A340" s="38"/>
      <c r="B340" s="39">
        <v>42335</v>
      </c>
      <c r="C340" t="s">
        <v>80</v>
      </c>
      <c r="D340" s="37">
        <v>13</v>
      </c>
      <c r="E340" s="37">
        <v>1</v>
      </c>
      <c r="F340" s="37">
        <v>10</v>
      </c>
      <c r="G340" s="37">
        <v>2</v>
      </c>
    </row>
    <row r="341" spans="1:7" x14ac:dyDescent="0.25">
      <c r="A341" s="38"/>
      <c r="B341" s="39">
        <v>42335</v>
      </c>
      <c r="C341" t="s">
        <v>57</v>
      </c>
      <c r="D341" s="37">
        <v>52</v>
      </c>
      <c r="E341" s="37">
        <v>3</v>
      </c>
      <c r="F341" s="37">
        <v>40</v>
      </c>
      <c r="G341" s="37">
        <v>9</v>
      </c>
    </row>
    <row r="342" spans="1:7" x14ac:dyDescent="0.25">
      <c r="A342" s="38"/>
      <c r="B342" s="39">
        <v>42335</v>
      </c>
      <c r="C342" t="s">
        <v>58</v>
      </c>
      <c r="D342" s="37">
        <v>119</v>
      </c>
      <c r="E342" s="37">
        <v>3</v>
      </c>
      <c r="F342" s="37">
        <v>81</v>
      </c>
      <c r="G342" s="37">
        <v>35</v>
      </c>
    </row>
    <row r="343" spans="1:7" x14ac:dyDescent="0.25">
      <c r="A343" s="38"/>
      <c r="B343" s="39">
        <v>42335</v>
      </c>
      <c r="C343" t="s">
        <v>59</v>
      </c>
      <c r="D343" s="37">
        <v>226</v>
      </c>
      <c r="E343" s="37">
        <v>29</v>
      </c>
      <c r="F343" s="37">
        <v>144</v>
      </c>
      <c r="G343" s="37">
        <v>53</v>
      </c>
    </row>
    <row r="344" spans="1:7" x14ac:dyDescent="0.25">
      <c r="A344" s="38"/>
      <c r="B344" s="39">
        <v>42335</v>
      </c>
      <c r="C344" t="s">
        <v>60</v>
      </c>
      <c r="D344" s="37">
        <v>230</v>
      </c>
      <c r="E344" s="37">
        <v>18</v>
      </c>
      <c r="F344" s="37">
        <v>159</v>
      </c>
      <c r="G344" s="37">
        <v>53</v>
      </c>
    </row>
    <row r="345" spans="1:7" x14ac:dyDescent="0.25">
      <c r="A345" s="38"/>
      <c r="B345" s="39">
        <v>42335</v>
      </c>
      <c r="C345" t="s">
        <v>61</v>
      </c>
      <c r="D345" s="37">
        <v>254</v>
      </c>
      <c r="E345" s="37">
        <v>21</v>
      </c>
      <c r="F345" s="37">
        <v>169</v>
      </c>
      <c r="G345" s="37">
        <v>64</v>
      </c>
    </row>
    <row r="346" spans="1:7" x14ac:dyDescent="0.25">
      <c r="A346" s="38"/>
      <c r="B346" s="39">
        <v>42335</v>
      </c>
      <c r="C346" t="s">
        <v>62</v>
      </c>
      <c r="D346" s="37">
        <v>235</v>
      </c>
      <c r="E346" s="37">
        <v>24</v>
      </c>
      <c r="F346" s="37">
        <v>154</v>
      </c>
      <c r="G346" s="37">
        <v>57</v>
      </c>
    </row>
    <row r="347" spans="1:7" x14ac:dyDescent="0.25">
      <c r="A347" s="38"/>
      <c r="B347" s="39">
        <v>42335</v>
      </c>
      <c r="C347" t="s">
        <v>63</v>
      </c>
      <c r="D347" s="37">
        <v>230</v>
      </c>
      <c r="E347" s="37">
        <v>25</v>
      </c>
      <c r="F347" s="37">
        <v>161</v>
      </c>
      <c r="G347" s="37">
        <v>44</v>
      </c>
    </row>
    <row r="348" spans="1:7" x14ac:dyDescent="0.25">
      <c r="A348" s="38"/>
      <c r="B348" s="39">
        <v>42335</v>
      </c>
      <c r="C348" t="s">
        <v>64</v>
      </c>
      <c r="D348" s="37">
        <v>209</v>
      </c>
      <c r="E348" s="37">
        <v>17</v>
      </c>
      <c r="F348" s="37">
        <v>138</v>
      </c>
      <c r="G348" s="37">
        <v>54</v>
      </c>
    </row>
    <row r="349" spans="1:7" x14ac:dyDescent="0.25">
      <c r="A349" s="38"/>
      <c r="B349" s="39">
        <v>42335</v>
      </c>
      <c r="C349" t="s">
        <v>65</v>
      </c>
      <c r="D349" s="37">
        <v>220</v>
      </c>
      <c r="E349" s="37">
        <v>18</v>
      </c>
      <c r="F349" s="37">
        <v>158</v>
      </c>
      <c r="G349" s="37">
        <v>44</v>
      </c>
    </row>
    <row r="350" spans="1:7" x14ac:dyDescent="0.25">
      <c r="A350" s="38"/>
      <c r="B350" s="39">
        <v>42335</v>
      </c>
      <c r="C350" t="s">
        <v>66</v>
      </c>
      <c r="D350" s="37">
        <v>217</v>
      </c>
      <c r="E350" s="37">
        <v>24</v>
      </c>
      <c r="F350" s="37">
        <v>134</v>
      </c>
      <c r="G350" s="37">
        <v>59</v>
      </c>
    </row>
    <row r="351" spans="1:7" x14ac:dyDescent="0.25">
      <c r="A351" s="38"/>
      <c r="B351" s="39">
        <v>42335</v>
      </c>
      <c r="C351" t="s">
        <v>67</v>
      </c>
      <c r="D351" s="37">
        <v>205</v>
      </c>
      <c r="E351" s="37">
        <v>14</v>
      </c>
      <c r="F351" s="37">
        <v>154</v>
      </c>
      <c r="G351" s="37">
        <v>37</v>
      </c>
    </row>
    <row r="352" spans="1:7" x14ac:dyDescent="0.25">
      <c r="A352" s="38"/>
      <c r="B352" s="39">
        <v>42335</v>
      </c>
      <c r="C352" t="s">
        <v>68</v>
      </c>
      <c r="D352" s="37">
        <v>155</v>
      </c>
      <c r="E352" s="37">
        <v>15</v>
      </c>
      <c r="F352" s="37">
        <v>102</v>
      </c>
      <c r="G352" s="37">
        <v>38</v>
      </c>
    </row>
    <row r="353" spans="1:7" x14ac:dyDescent="0.25">
      <c r="A353" s="38"/>
      <c r="B353" s="39">
        <v>42335</v>
      </c>
      <c r="C353" t="s">
        <v>69</v>
      </c>
      <c r="D353" s="37">
        <v>124</v>
      </c>
      <c r="E353" s="37">
        <v>10</v>
      </c>
      <c r="F353" s="37">
        <v>87</v>
      </c>
      <c r="G353" s="37">
        <v>27</v>
      </c>
    </row>
    <row r="354" spans="1:7" x14ac:dyDescent="0.25">
      <c r="A354" s="38"/>
      <c r="B354" s="39">
        <v>42335</v>
      </c>
      <c r="C354" t="s">
        <v>70</v>
      </c>
      <c r="D354" s="37">
        <v>106</v>
      </c>
      <c r="E354" s="37">
        <v>8</v>
      </c>
      <c r="F354" s="37">
        <v>71</v>
      </c>
      <c r="G354" s="37">
        <v>27</v>
      </c>
    </row>
    <row r="355" spans="1:7" x14ac:dyDescent="0.25">
      <c r="A355" s="38"/>
      <c r="B355" s="39">
        <v>42335</v>
      </c>
      <c r="C355" t="s">
        <v>71</v>
      </c>
      <c r="D355" s="37">
        <v>95</v>
      </c>
      <c r="E355" s="37">
        <v>7</v>
      </c>
      <c r="F355" s="37">
        <v>67</v>
      </c>
      <c r="G355" s="37">
        <v>21</v>
      </c>
    </row>
    <row r="356" spans="1:7" x14ac:dyDescent="0.25">
      <c r="A356" s="38"/>
      <c r="B356" s="39">
        <v>42335</v>
      </c>
      <c r="C356" t="s">
        <v>72</v>
      </c>
      <c r="D356" s="37">
        <v>54</v>
      </c>
      <c r="E356" s="37">
        <v>7</v>
      </c>
      <c r="F356" s="37">
        <v>34</v>
      </c>
      <c r="G356" s="37">
        <v>13</v>
      </c>
    </row>
    <row r="357" spans="1:7" x14ac:dyDescent="0.25">
      <c r="A357" s="38"/>
      <c r="B357" s="39">
        <v>42335</v>
      </c>
      <c r="C357" t="s">
        <v>73</v>
      </c>
      <c r="D357" s="37">
        <v>37</v>
      </c>
      <c r="E357" s="37">
        <v>6</v>
      </c>
      <c r="F357" s="37">
        <v>23</v>
      </c>
      <c r="G357" s="37">
        <v>8</v>
      </c>
    </row>
    <row r="358" spans="1:7" x14ac:dyDescent="0.25">
      <c r="A358" s="38"/>
      <c r="B358" s="39">
        <v>42336</v>
      </c>
      <c r="C358" t="s">
        <v>74</v>
      </c>
      <c r="D358" s="37">
        <v>31</v>
      </c>
      <c r="E358" s="37">
        <v>4</v>
      </c>
      <c r="F358" s="37">
        <v>20</v>
      </c>
      <c r="G358" s="37">
        <v>7</v>
      </c>
    </row>
    <row r="359" spans="1:7" x14ac:dyDescent="0.25">
      <c r="A359" s="38"/>
      <c r="B359" s="39">
        <v>42336</v>
      </c>
      <c r="C359" t="s">
        <v>75</v>
      </c>
      <c r="D359" s="37">
        <v>10</v>
      </c>
      <c r="E359" s="37">
        <v>0</v>
      </c>
      <c r="F359" s="37">
        <v>7</v>
      </c>
      <c r="G359" s="37">
        <v>3</v>
      </c>
    </row>
    <row r="360" spans="1:7" x14ac:dyDescent="0.25">
      <c r="A360" s="38"/>
      <c r="B360" s="39">
        <v>42336</v>
      </c>
      <c r="C360" t="s">
        <v>76</v>
      </c>
      <c r="D360" s="37">
        <v>10</v>
      </c>
      <c r="E360" s="37">
        <v>2</v>
      </c>
      <c r="F360" s="37">
        <v>7</v>
      </c>
      <c r="G360" s="37">
        <v>1</v>
      </c>
    </row>
    <row r="361" spans="1:7" x14ac:dyDescent="0.25">
      <c r="A361" s="38"/>
      <c r="B361" s="39">
        <v>42336</v>
      </c>
      <c r="C361" t="s">
        <v>77</v>
      </c>
      <c r="D361" s="37">
        <v>4</v>
      </c>
      <c r="E361" s="37">
        <v>0</v>
      </c>
      <c r="F361" s="37">
        <v>4</v>
      </c>
      <c r="G361" s="37">
        <v>0</v>
      </c>
    </row>
    <row r="362" spans="1:7" x14ac:dyDescent="0.25">
      <c r="A362" s="38"/>
      <c r="B362" s="39">
        <v>42336</v>
      </c>
      <c r="C362" t="s">
        <v>79</v>
      </c>
      <c r="D362" s="37">
        <v>3</v>
      </c>
      <c r="E362" s="37">
        <v>0</v>
      </c>
      <c r="F362" s="37">
        <v>2</v>
      </c>
      <c r="G362" s="37">
        <v>1</v>
      </c>
    </row>
    <row r="363" spans="1:7" x14ac:dyDescent="0.25">
      <c r="A363" s="38"/>
      <c r="B363" s="39">
        <v>42336</v>
      </c>
      <c r="C363" t="s">
        <v>80</v>
      </c>
      <c r="D363" s="37">
        <v>7</v>
      </c>
      <c r="E363" s="37">
        <v>2</v>
      </c>
      <c r="F363" s="37">
        <v>5</v>
      </c>
      <c r="G363" s="37">
        <v>0</v>
      </c>
    </row>
    <row r="364" spans="1:7" x14ac:dyDescent="0.25">
      <c r="A364" s="38"/>
      <c r="B364" s="39">
        <v>42336</v>
      </c>
      <c r="C364" t="s">
        <v>57</v>
      </c>
      <c r="D364" s="37">
        <v>12</v>
      </c>
      <c r="E364" s="37">
        <v>0</v>
      </c>
      <c r="F364" s="37">
        <v>12</v>
      </c>
      <c r="G364" s="37">
        <v>0</v>
      </c>
    </row>
    <row r="365" spans="1:7" x14ac:dyDescent="0.25">
      <c r="A365" s="38"/>
      <c r="B365" s="39">
        <v>42336</v>
      </c>
      <c r="C365" t="s">
        <v>58</v>
      </c>
      <c r="D365" s="37">
        <v>45</v>
      </c>
      <c r="E365" s="37">
        <v>4</v>
      </c>
      <c r="F365" s="37">
        <v>28</v>
      </c>
      <c r="G365" s="37">
        <v>13</v>
      </c>
    </row>
    <row r="366" spans="1:7" x14ac:dyDescent="0.25">
      <c r="A366" s="38"/>
      <c r="B366" s="39">
        <v>42336</v>
      </c>
      <c r="C366" t="s">
        <v>59</v>
      </c>
      <c r="D366" s="37">
        <v>81</v>
      </c>
      <c r="E366" s="37">
        <v>4</v>
      </c>
      <c r="F366" s="37">
        <v>63</v>
      </c>
      <c r="G366" s="37">
        <v>14</v>
      </c>
    </row>
    <row r="367" spans="1:7" x14ac:dyDescent="0.25">
      <c r="A367" s="38"/>
      <c r="B367" s="39">
        <v>42336</v>
      </c>
      <c r="C367" t="s">
        <v>60</v>
      </c>
      <c r="D367" s="37">
        <v>78</v>
      </c>
      <c r="E367" s="37">
        <v>5</v>
      </c>
      <c r="F367" s="37">
        <v>56</v>
      </c>
      <c r="G367" s="37">
        <v>17</v>
      </c>
    </row>
    <row r="368" spans="1:7" x14ac:dyDescent="0.25">
      <c r="A368" s="38"/>
      <c r="B368" s="39">
        <v>42336</v>
      </c>
      <c r="C368" t="s">
        <v>61</v>
      </c>
      <c r="D368" s="37">
        <v>99</v>
      </c>
      <c r="E368" s="37">
        <v>7</v>
      </c>
      <c r="F368" s="37">
        <v>71</v>
      </c>
      <c r="G368" s="37">
        <v>21</v>
      </c>
    </row>
    <row r="369" spans="1:7" x14ac:dyDescent="0.25">
      <c r="A369" s="38"/>
      <c r="B369" s="39">
        <v>42336</v>
      </c>
      <c r="C369" t="s">
        <v>62</v>
      </c>
      <c r="D369" s="37">
        <v>120</v>
      </c>
      <c r="E369" s="37">
        <v>7</v>
      </c>
      <c r="F369" s="37">
        <v>86</v>
      </c>
      <c r="G369" s="37">
        <v>27</v>
      </c>
    </row>
    <row r="370" spans="1:7" x14ac:dyDescent="0.25">
      <c r="A370" s="38"/>
      <c r="B370" s="39">
        <v>42336</v>
      </c>
      <c r="C370" t="s">
        <v>63</v>
      </c>
      <c r="D370" s="37">
        <v>71</v>
      </c>
      <c r="E370" s="37">
        <v>2</v>
      </c>
      <c r="F370" s="37">
        <v>58</v>
      </c>
      <c r="G370" s="37">
        <v>11</v>
      </c>
    </row>
    <row r="371" spans="1:7" x14ac:dyDescent="0.25">
      <c r="A371" s="38"/>
      <c r="B371" s="39">
        <v>42336</v>
      </c>
      <c r="C371" t="s">
        <v>64</v>
      </c>
      <c r="D371" s="37">
        <v>91</v>
      </c>
      <c r="E371" s="37">
        <v>9</v>
      </c>
      <c r="F371" s="37">
        <v>61</v>
      </c>
      <c r="G371" s="37">
        <v>21</v>
      </c>
    </row>
    <row r="372" spans="1:7" x14ac:dyDescent="0.25">
      <c r="A372" s="38"/>
      <c r="B372" s="39">
        <v>42336</v>
      </c>
      <c r="C372" t="s">
        <v>65</v>
      </c>
      <c r="D372" s="37">
        <v>73</v>
      </c>
      <c r="E372" s="37">
        <v>11</v>
      </c>
      <c r="F372" s="37">
        <v>44</v>
      </c>
      <c r="G372" s="37">
        <v>18</v>
      </c>
    </row>
    <row r="373" spans="1:7" x14ac:dyDescent="0.25">
      <c r="A373" s="38"/>
      <c r="B373" s="39">
        <v>42336</v>
      </c>
      <c r="C373" t="s">
        <v>66</v>
      </c>
      <c r="D373" s="37">
        <v>73</v>
      </c>
      <c r="E373" s="37">
        <v>10</v>
      </c>
      <c r="F373" s="37">
        <v>52</v>
      </c>
      <c r="G373" s="37">
        <v>11</v>
      </c>
    </row>
    <row r="374" spans="1:7" x14ac:dyDescent="0.25">
      <c r="A374" s="38"/>
      <c r="B374" s="39">
        <v>42336</v>
      </c>
      <c r="C374" t="s">
        <v>67</v>
      </c>
      <c r="D374" s="37">
        <v>82</v>
      </c>
      <c r="E374" s="37">
        <v>16</v>
      </c>
      <c r="F374" s="37">
        <v>45</v>
      </c>
      <c r="G374" s="37">
        <v>21</v>
      </c>
    </row>
    <row r="375" spans="1:7" x14ac:dyDescent="0.25">
      <c r="A375" s="38"/>
      <c r="B375" s="39">
        <v>42336</v>
      </c>
      <c r="C375" t="s">
        <v>68</v>
      </c>
      <c r="D375" s="37">
        <v>66</v>
      </c>
      <c r="E375" s="37">
        <v>5</v>
      </c>
      <c r="F375" s="37">
        <v>44</v>
      </c>
      <c r="G375" s="37">
        <v>17</v>
      </c>
    </row>
    <row r="376" spans="1:7" x14ac:dyDescent="0.25">
      <c r="A376" s="38"/>
      <c r="B376" s="39">
        <v>42336</v>
      </c>
      <c r="C376" t="s">
        <v>69</v>
      </c>
      <c r="D376" s="37">
        <v>55</v>
      </c>
      <c r="E376" s="37">
        <v>4</v>
      </c>
      <c r="F376" s="37">
        <v>40</v>
      </c>
      <c r="G376" s="37">
        <v>11</v>
      </c>
    </row>
    <row r="377" spans="1:7" x14ac:dyDescent="0.25">
      <c r="A377" s="38"/>
      <c r="B377" s="39">
        <v>42336</v>
      </c>
      <c r="C377" t="s">
        <v>70</v>
      </c>
      <c r="D377" s="37">
        <v>54</v>
      </c>
      <c r="E377" s="37">
        <v>3</v>
      </c>
      <c r="F377" s="37">
        <v>31</v>
      </c>
      <c r="G377" s="37">
        <v>20</v>
      </c>
    </row>
    <row r="378" spans="1:7" x14ac:dyDescent="0.25">
      <c r="A378" s="38"/>
      <c r="B378" s="39">
        <v>42336</v>
      </c>
      <c r="C378" t="s">
        <v>71</v>
      </c>
      <c r="D378" s="37">
        <v>56</v>
      </c>
      <c r="E378" s="37">
        <v>6</v>
      </c>
      <c r="F378" s="37">
        <v>37</v>
      </c>
      <c r="G378" s="37">
        <v>13</v>
      </c>
    </row>
    <row r="379" spans="1:7" x14ac:dyDescent="0.25">
      <c r="A379" s="38"/>
      <c r="B379" s="39">
        <v>42336</v>
      </c>
      <c r="C379" t="s">
        <v>72</v>
      </c>
      <c r="D379" s="37">
        <v>40</v>
      </c>
      <c r="E379" s="37">
        <v>7</v>
      </c>
      <c r="F379" s="37">
        <v>23</v>
      </c>
      <c r="G379" s="37">
        <v>10</v>
      </c>
    </row>
    <row r="380" spans="1:7" x14ac:dyDescent="0.25">
      <c r="A380" s="38"/>
      <c r="B380" s="39">
        <v>42336</v>
      </c>
      <c r="C380" t="s">
        <v>73</v>
      </c>
      <c r="D380" s="37">
        <v>26</v>
      </c>
      <c r="E380" s="37">
        <v>5</v>
      </c>
      <c r="F380" s="37">
        <v>16</v>
      </c>
      <c r="G380" s="37">
        <v>5</v>
      </c>
    </row>
    <row r="381" spans="1:7" x14ac:dyDescent="0.25">
      <c r="A381" s="38"/>
      <c r="B381" s="39">
        <v>42337</v>
      </c>
      <c r="C381" t="s">
        <v>74</v>
      </c>
      <c r="D381" s="37">
        <v>14</v>
      </c>
      <c r="E381" s="37">
        <v>2</v>
      </c>
      <c r="F381" s="37">
        <v>11</v>
      </c>
      <c r="G381" s="37">
        <v>1</v>
      </c>
    </row>
    <row r="382" spans="1:7" x14ac:dyDescent="0.25">
      <c r="A382" s="38"/>
      <c r="B382" s="39">
        <v>42337</v>
      </c>
      <c r="C382" t="s">
        <v>75</v>
      </c>
      <c r="D382" s="37">
        <v>10</v>
      </c>
      <c r="E382" s="37">
        <v>1</v>
      </c>
      <c r="F382" s="37">
        <v>9</v>
      </c>
      <c r="G382" s="37">
        <v>0</v>
      </c>
    </row>
    <row r="383" spans="1:7" x14ac:dyDescent="0.25">
      <c r="A383" s="38"/>
      <c r="B383" s="39">
        <v>42337</v>
      </c>
      <c r="C383" t="s">
        <v>76</v>
      </c>
      <c r="D383" s="37">
        <v>3</v>
      </c>
      <c r="E383" s="37">
        <v>2</v>
      </c>
      <c r="F383" s="37">
        <v>1</v>
      </c>
      <c r="G383" s="37">
        <v>0</v>
      </c>
    </row>
    <row r="384" spans="1:7" x14ac:dyDescent="0.25">
      <c r="A384" s="38"/>
      <c r="B384" s="39">
        <v>42337</v>
      </c>
      <c r="C384" t="s">
        <v>77</v>
      </c>
      <c r="D384" s="37">
        <v>6</v>
      </c>
      <c r="E384" s="37">
        <v>0</v>
      </c>
      <c r="F384" s="37">
        <v>6</v>
      </c>
      <c r="G384" s="37">
        <v>0</v>
      </c>
    </row>
    <row r="385" spans="1:7" x14ac:dyDescent="0.25">
      <c r="A385" s="38"/>
      <c r="B385" s="39">
        <v>42337</v>
      </c>
      <c r="C385" t="s">
        <v>78</v>
      </c>
      <c r="D385" s="37">
        <v>1</v>
      </c>
      <c r="E385" s="37">
        <v>0</v>
      </c>
      <c r="F385" s="37">
        <v>1</v>
      </c>
      <c r="G385" s="37">
        <v>0</v>
      </c>
    </row>
    <row r="386" spans="1:7" x14ac:dyDescent="0.25">
      <c r="A386" s="38"/>
      <c r="B386" s="39">
        <v>42337</v>
      </c>
      <c r="C386" t="s">
        <v>79</v>
      </c>
      <c r="D386" s="37">
        <v>2</v>
      </c>
      <c r="E386" s="37">
        <v>1</v>
      </c>
      <c r="F386" s="37">
        <v>1</v>
      </c>
      <c r="G386" s="37">
        <v>0</v>
      </c>
    </row>
    <row r="387" spans="1:7" x14ac:dyDescent="0.25">
      <c r="A387" s="38"/>
      <c r="B387" s="39">
        <v>42338</v>
      </c>
      <c r="C387" t="s">
        <v>57</v>
      </c>
      <c r="D387" s="37">
        <v>46</v>
      </c>
      <c r="E387" s="37">
        <v>3</v>
      </c>
      <c r="F387" s="37">
        <v>32</v>
      </c>
      <c r="G387" s="37">
        <v>11</v>
      </c>
    </row>
    <row r="388" spans="1:7" x14ac:dyDescent="0.25">
      <c r="A388" s="38"/>
      <c r="B388" s="39">
        <v>42338</v>
      </c>
      <c r="C388" t="s">
        <v>58</v>
      </c>
      <c r="D388" s="37">
        <v>131</v>
      </c>
      <c r="E388" s="37">
        <v>14</v>
      </c>
      <c r="F388" s="37">
        <v>88</v>
      </c>
      <c r="G388" s="37">
        <v>29</v>
      </c>
    </row>
    <row r="389" spans="1:7" x14ac:dyDescent="0.25">
      <c r="A389" s="38"/>
      <c r="B389" s="39">
        <v>42338</v>
      </c>
      <c r="C389" t="s">
        <v>59</v>
      </c>
      <c r="D389" s="37">
        <v>228</v>
      </c>
      <c r="E389" s="37">
        <v>19</v>
      </c>
      <c r="F389" s="37">
        <v>163</v>
      </c>
      <c r="G389" s="37">
        <v>46</v>
      </c>
    </row>
    <row r="390" spans="1:7" x14ac:dyDescent="0.25">
      <c r="A390" s="38"/>
      <c r="B390" s="39">
        <v>42338</v>
      </c>
      <c r="C390" t="s">
        <v>60</v>
      </c>
      <c r="D390" s="37">
        <v>264</v>
      </c>
      <c r="E390" s="37">
        <v>27</v>
      </c>
      <c r="F390" s="37">
        <v>178</v>
      </c>
      <c r="G390" s="37">
        <v>59</v>
      </c>
    </row>
    <row r="391" spans="1:7" x14ac:dyDescent="0.25">
      <c r="A391" s="38"/>
      <c r="B391" s="39">
        <v>42338</v>
      </c>
      <c r="C391" t="s">
        <v>61</v>
      </c>
      <c r="D391" s="37">
        <v>278</v>
      </c>
      <c r="E391" s="37">
        <v>27</v>
      </c>
      <c r="F391" s="37">
        <v>198</v>
      </c>
      <c r="G391" s="37">
        <v>53</v>
      </c>
    </row>
    <row r="392" spans="1:7" x14ac:dyDescent="0.25">
      <c r="A392" s="38"/>
      <c r="B392" s="39">
        <v>42338</v>
      </c>
      <c r="C392" t="s">
        <v>62</v>
      </c>
      <c r="D392" s="37">
        <v>303</v>
      </c>
      <c r="E392" s="37">
        <v>30</v>
      </c>
      <c r="F392" s="37">
        <v>195</v>
      </c>
      <c r="G392" s="37">
        <v>78</v>
      </c>
    </row>
    <row r="393" spans="1:7" x14ac:dyDescent="0.25">
      <c r="A393" s="38"/>
      <c r="B393" s="39">
        <v>42338</v>
      </c>
      <c r="C393" t="s">
        <v>63</v>
      </c>
      <c r="D393" s="37">
        <v>256</v>
      </c>
      <c r="E393" s="37">
        <v>25</v>
      </c>
      <c r="F393" s="37">
        <v>171</v>
      </c>
      <c r="G393" s="37">
        <v>60</v>
      </c>
    </row>
    <row r="394" spans="1:7" x14ac:dyDescent="0.25">
      <c r="A394" s="38"/>
      <c r="B394" s="39">
        <v>42338</v>
      </c>
      <c r="C394" t="s">
        <v>64</v>
      </c>
      <c r="D394" s="37">
        <v>283</v>
      </c>
      <c r="E394" s="37">
        <v>30</v>
      </c>
      <c r="F394" s="37">
        <v>181</v>
      </c>
      <c r="G394" s="37">
        <v>72</v>
      </c>
    </row>
    <row r="395" spans="1:7" x14ac:dyDescent="0.25">
      <c r="A395" s="38"/>
      <c r="B395" s="39">
        <v>42338</v>
      </c>
      <c r="C395" t="s">
        <v>65</v>
      </c>
      <c r="D395" s="37">
        <v>241</v>
      </c>
      <c r="E395" s="37">
        <v>26</v>
      </c>
      <c r="F395" s="37">
        <v>165</v>
      </c>
      <c r="G395" s="37">
        <v>50</v>
      </c>
    </row>
    <row r="396" spans="1:7" x14ac:dyDescent="0.25">
      <c r="A396" s="38"/>
      <c r="B396" s="39">
        <v>42338</v>
      </c>
      <c r="C396" t="s">
        <v>66</v>
      </c>
      <c r="D396" s="37">
        <v>251</v>
      </c>
      <c r="E396" s="37">
        <v>27</v>
      </c>
      <c r="F396" s="37">
        <v>166</v>
      </c>
      <c r="G396" s="37">
        <v>58</v>
      </c>
    </row>
    <row r="397" spans="1:7" x14ac:dyDescent="0.25">
      <c r="A397" s="38"/>
      <c r="B397" s="39">
        <v>42338</v>
      </c>
      <c r="C397" t="s">
        <v>67</v>
      </c>
      <c r="D397" s="37">
        <v>254</v>
      </c>
      <c r="E397" s="37">
        <v>19</v>
      </c>
      <c r="F397" s="37">
        <v>177</v>
      </c>
      <c r="G397" s="37">
        <v>58</v>
      </c>
    </row>
    <row r="398" spans="1:7" x14ac:dyDescent="0.25">
      <c r="A398" s="38"/>
      <c r="B398" s="39">
        <v>42338</v>
      </c>
      <c r="C398" t="s">
        <v>68</v>
      </c>
      <c r="D398" s="37">
        <v>200</v>
      </c>
      <c r="E398" s="37">
        <v>28</v>
      </c>
      <c r="F398" s="37">
        <v>130</v>
      </c>
      <c r="G398" s="37">
        <v>42</v>
      </c>
    </row>
    <row r="399" spans="1:7" x14ac:dyDescent="0.25">
      <c r="A399" s="38"/>
      <c r="B399" s="39">
        <v>42338</v>
      </c>
      <c r="C399" t="s">
        <v>69</v>
      </c>
      <c r="D399" s="37">
        <v>202</v>
      </c>
      <c r="E399" s="37">
        <v>18</v>
      </c>
      <c r="F399" s="37">
        <v>124</v>
      </c>
      <c r="G399" s="37">
        <v>60</v>
      </c>
    </row>
    <row r="400" spans="1:7" x14ac:dyDescent="0.25">
      <c r="A400" s="38"/>
      <c r="B400" s="39">
        <v>42338</v>
      </c>
      <c r="C400" t="s">
        <v>70</v>
      </c>
      <c r="D400" s="37">
        <v>150</v>
      </c>
      <c r="E400" s="37">
        <v>12</v>
      </c>
      <c r="F400" s="37">
        <v>102</v>
      </c>
      <c r="G400" s="37">
        <v>36</v>
      </c>
    </row>
    <row r="401" spans="1:7" x14ac:dyDescent="0.25">
      <c r="A401" s="38"/>
      <c r="B401" s="39">
        <v>42338</v>
      </c>
      <c r="C401" t="s">
        <v>71</v>
      </c>
      <c r="D401" s="37">
        <v>91</v>
      </c>
      <c r="E401" s="37">
        <v>1</v>
      </c>
      <c r="F401" s="37">
        <v>74</v>
      </c>
      <c r="G401" s="37">
        <v>16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P401"/>
  <sheetViews>
    <sheetView workbookViewId="0">
      <selection activeCell="T18" sqref="T18"/>
    </sheetView>
  </sheetViews>
  <sheetFormatPr defaultRowHeight="15" x14ac:dyDescent="0.25"/>
  <cols>
    <col min="2" max="2" width="10.7109375" bestFit="1" customWidth="1"/>
    <col min="11" max="11" width="18" bestFit="1" customWidth="1"/>
    <col min="12" max="12" width="15.28515625" customWidth="1"/>
    <col min="13" max="13" width="10.5703125" customWidth="1"/>
    <col min="14" max="14" width="8.140625" customWidth="1"/>
    <col min="15" max="15" width="8.85546875" customWidth="1"/>
    <col min="16" max="16" width="13.85546875" customWidth="1"/>
  </cols>
  <sheetData>
    <row r="1" spans="2:16" x14ac:dyDescent="0.25">
      <c r="B1" t="s">
        <v>16</v>
      </c>
      <c r="C1" t="s">
        <v>0</v>
      </c>
      <c r="D1" t="s">
        <v>33</v>
      </c>
      <c r="E1" t="s">
        <v>5</v>
      </c>
      <c r="F1" t="s">
        <v>6</v>
      </c>
      <c r="G1" t="s">
        <v>34</v>
      </c>
      <c r="H1" t="s">
        <v>35</v>
      </c>
      <c r="K1" s="7" t="s">
        <v>24</v>
      </c>
      <c r="L1" t="s">
        <v>36</v>
      </c>
      <c r="M1" t="s">
        <v>25</v>
      </c>
      <c r="N1" t="s">
        <v>26</v>
      </c>
      <c r="O1" t="s">
        <v>37</v>
      </c>
      <c r="P1" t="s">
        <v>38</v>
      </c>
    </row>
    <row r="2" spans="2:16" x14ac:dyDescent="0.25">
      <c r="B2" s="3">
        <v>42311</v>
      </c>
      <c r="C2" s="3" t="s">
        <v>57</v>
      </c>
      <c r="D2">
        <v>4</v>
      </c>
      <c r="E2">
        <v>1</v>
      </c>
      <c r="F2">
        <v>27</v>
      </c>
      <c r="G2">
        <v>0</v>
      </c>
      <c r="H2">
        <v>22</v>
      </c>
      <c r="K2" s="40">
        <v>42311</v>
      </c>
      <c r="L2" s="1">
        <v>156</v>
      </c>
      <c r="M2" s="1">
        <v>181</v>
      </c>
      <c r="N2" s="1">
        <v>2249</v>
      </c>
      <c r="O2" s="1">
        <v>0</v>
      </c>
      <c r="P2" s="1">
        <v>1912</v>
      </c>
    </row>
    <row r="3" spans="2:16" x14ac:dyDescent="0.25">
      <c r="B3" s="3">
        <v>42311</v>
      </c>
      <c r="C3" s="3" t="s">
        <v>58</v>
      </c>
      <c r="D3">
        <v>5</v>
      </c>
      <c r="E3">
        <v>5</v>
      </c>
      <c r="F3">
        <v>86</v>
      </c>
      <c r="G3">
        <v>0</v>
      </c>
      <c r="H3">
        <v>76</v>
      </c>
      <c r="K3" s="40">
        <v>42312</v>
      </c>
      <c r="L3" s="1">
        <v>186</v>
      </c>
      <c r="M3" s="1">
        <v>193</v>
      </c>
      <c r="N3" s="1">
        <v>3277</v>
      </c>
      <c r="O3" s="1">
        <v>0</v>
      </c>
      <c r="P3" s="1">
        <v>2898</v>
      </c>
    </row>
    <row r="4" spans="2:16" x14ac:dyDescent="0.25">
      <c r="B4" s="3">
        <v>42311</v>
      </c>
      <c r="C4" s="3" t="s">
        <v>59</v>
      </c>
      <c r="D4">
        <v>11</v>
      </c>
      <c r="E4">
        <v>8</v>
      </c>
      <c r="F4">
        <v>147</v>
      </c>
      <c r="G4">
        <v>0</v>
      </c>
      <c r="H4">
        <v>128</v>
      </c>
      <c r="K4" s="40">
        <v>42313</v>
      </c>
      <c r="L4" s="1">
        <v>138</v>
      </c>
      <c r="M4" s="1">
        <v>170</v>
      </c>
      <c r="N4" s="1">
        <v>2407</v>
      </c>
      <c r="O4" s="1">
        <v>0</v>
      </c>
      <c r="P4" s="1">
        <v>2099</v>
      </c>
    </row>
    <row r="5" spans="2:16" x14ac:dyDescent="0.25">
      <c r="B5" s="3">
        <v>42311</v>
      </c>
      <c r="C5" s="3" t="s">
        <v>60</v>
      </c>
      <c r="D5">
        <v>18</v>
      </c>
      <c r="E5">
        <v>19</v>
      </c>
      <c r="F5">
        <v>214</v>
      </c>
      <c r="G5">
        <v>0</v>
      </c>
      <c r="H5">
        <v>177</v>
      </c>
      <c r="K5" s="40">
        <v>42314</v>
      </c>
      <c r="L5" s="1">
        <v>139</v>
      </c>
      <c r="M5" s="1">
        <v>181</v>
      </c>
      <c r="N5" s="1">
        <v>2092</v>
      </c>
      <c r="O5" s="1">
        <v>0</v>
      </c>
      <c r="P5" s="1">
        <v>1772</v>
      </c>
    </row>
    <row r="6" spans="2:16" x14ac:dyDescent="0.25">
      <c r="B6" s="3">
        <v>42311</v>
      </c>
      <c r="C6" s="3" t="s">
        <v>61</v>
      </c>
      <c r="D6">
        <v>9</v>
      </c>
      <c r="E6">
        <v>11</v>
      </c>
      <c r="F6">
        <v>173</v>
      </c>
      <c r="G6">
        <v>0</v>
      </c>
      <c r="H6">
        <v>153</v>
      </c>
      <c r="K6" s="40">
        <v>42315</v>
      </c>
      <c r="L6" s="1">
        <v>48</v>
      </c>
      <c r="M6" s="1">
        <v>81</v>
      </c>
      <c r="N6" s="1">
        <v>762</v>
      </c>
      <c r="O6" s="1">
        <v>0</v>
      </c>
      <c r="P6" s="1">
        <v>633</v>
      </c>
    </row>
    <row r="7" spans="2:16" x14ac:dyDescent="0.25">
      <c r="B7" s="3">
        <v>42311</v>
      </c>
      <c r="C7" s="3" t="s">
        <v>62</v>
      </c>
      <c r="D7">
        <v>11</v>
      </c>
      <c r="E7">
        <v>20</v>
      </c>
      <c r="F7">
        <v>199</v>
      </c>
      <c r="G7">
        <v>0</v>
      </c>
      <c r="H7">
        <v>168</v>
      </c>
      <c r="K7" s="40">
        <v>42317</v>
      </c>
      <c r="L7" s="1">
        <v>180</v>
      </c>
      <c r="M7" s="1">
        <v>195</v>
      </c>
      <c r="N7" s="1">
        <v>2428</v>
      </c>
      <c r="O7" s="1">
        <v>0</v>
      </c>
      <c r="P7" s="1">
        <v>2053</v>
      </c>
    </row>
    <row r="8" spans="2:16" x14ac:dyDescent="0.25">
      <c r="B8" s="3">
        <v>42311</v>
      </c>
      <c r="C8" s="3" t="s">
        <v>63</v>
      </c>
      <c r="D8">
        <v>17</v>
      </c>
      <c r="E8">
        <v>17</v>
      </c>
      <c r="F8">
        <v>184</v>
      </c>
      <c r="G8">
        <v>0</v>
      </c>
      <c r="H8">
        <v>150</v>
      </c>
      <c r="K8" s="40">
        <v>42318</v>
      </c>
      <c r="L8" s="1">
        <v>160</v>
      </c>
      <c r="M8" s="1">
        <v>209</v>
      </c>
      <c r="N8" s="1">
        <v>2675</v>
      </c>
      <c r="O8" s="1">
        <v>0</v>
      </c>
      <c r="P8" s="1">
        <v>2306</v>
      </c>
    </row>
    <row r="9" spans="2:16" x14ac:dyDescent="0.25">
      <c r="B9" s="3">
        <v>42311</v>
      </c>
      <c r="C9" s="3" t="s">
        <v>64</v>
      </c>
      <c r="D9">
        <v>9</v>
      </c>
      <c r="E9">
        <v>12</v>
      </c>
      <c r="F9">
        <v>163</v>
      </c>
      <c r="G9">
        <v>0</v>
      </c>
      <c r="H9">
        <v>142</v>
      </c>
      <c r="K9" s="40">
        <v>42319</v>
      </c>
      <c r="L9" s="1">
        <v>116</v>
      </c>
      <c r="M9" s="1">
        <v>146</v>
      </c>
      <c r="N9" s="1">
        <v>1917</v>
      </c>
      <c r="O9" s="1">
        <v>0</v>
      </c>
      <c r="P9" s="1">
        <v>1655</v>
      </c>
    </row>
    <row r="10" spans="2:16" x14ac:dyDescent="0.25">
      <c r="B10" s="3">
        <v>42311</v>
      </c>
      <c r="C10" s="3" t="s">
        <v>65</v>
      </c>
      <c r="D10">
        <v>15</v>
      </c>
      <c r="E10">
        <v>20</v>
      </c>
      <c r="F10">
        <v>168</v>
      </c>
      <c r="G10">
        <v>0</v>
      </c>
      <c r="H10">
        <v>133</v>
      </c>
      <c r="K10" s="40">
        <v>42320</v>
      </c>
      <c r="L10" s="1">
        <v>100</v>
      </c>
      <c r="M10" s="1">
        <v>140</v>
      </c>
      <c r="N10" s="1">
        <v>1850</v>
      </c>
      <c r="O10" s="1">
        <v>0</v>
      </c>
      <c r="P10" s="1">
        <v>1610</v>
      </c>
    </row>
    <row r="11" spans="2:16" x14ac:dyDescent="0.25">
      <c r="B11" s="3">
        <v>42311</v>
      </c>
      <c r="C11" s="3" t="s">
        <v>66</v>
      </c>
      <c r="D11">
        <v>7</v>
      </c>
      <c r="E11">
        <v>18</v>
      </c>
      <c r="F11">
        <v>164</v>
      </c>
      <c r="G11">
        <v>0</v>
      </c>
      <c r="H11">
        <v>139</v>
      </c>
      <c r="K11" s="40">
        <v>42321</v>
      </c>
      <c r="L11" s="1">
        <v>114</v>
      </c>
      <c r="M11" s="1">
        <v>162</v>
      </c>
      <c r="N11" s="1">
        <v>2070</v>
      </c>
      <c r="O11" s="1">
        <v>0</v>
      </c>
      <c r="P11" s="1">
        <v>1794</v>
      </c>
    </row>
    <row r="12" spans="2:16" x14ac:dyDescent="0.25">
      <c r="B12" s="3">
        <v>42311</v>
      </c>
      <c r="C12" s="3" t="s">
        <v>67</v>
      </c>
      <c r="D12">
        <v>20</v>
      </c>
      <c r="E12">
        <v>10</v>
      </c>
      <c r="F12">
        <v>147</v>
      </c>
      <c r="G12">
        <v>0</v>
      </c>
      <c r="H12">
        <v>117</v>
      </c>
      <c r="K12" s="40">
        <v>42322</v>
      </c>
      <c r="L12" s="1">
        <v>48</v>
      </c>
      <c r="M12" s="1">
        <v>72</v>
      </c>
      <c r="N12" s="1">
        <v>899</v>
      </c>
      <c r="O12" s="1">
        <v>0</v>
      </c>
      <c r="P12" s="1">
        <v>779</v>
      </c>
    </row>
    <row r="13" spans="2:16" x14ac:dyDescent="0.25">
      <c r="B13" s="3">
        <v>42311</v>
      </c>
      <c r="C13" s="3" t="s">
        <v>68</v>
      </c>
      <c r="D13">
        <v>15</v>
      </c>
      <c r="E13">
        <v>17</v>
      </c>
      <c r="F13">
        <v>169</v>
      </c>
      <c r="G13">
        <v>0</v>
      </c>
      <c r="H13">
        <v>137</v>
      </c>
      <c r="K13" s="40">
        <v>42324</v>
      </c>
      <c r="L13" s="1">
        <v>146</v>
      </c>
      <c r="M13" s="1">
        <v>221</v>
      </c>
      <c r="N13" s="1">
        <v>2684</v>
      </c>
      <c r="O13" s="1">
        <v>0</v>
      </c>
      <c r="P13" s="1">
        <v>2317</v>
      </c>
    </row>
    <row r="14" spans="2:16" x14ac:dyDescent="0.25">
      <c r="B14" s="3">
        <v>42311</v>
      </c>
      <c r="C14" s="3" t="s">
        <v>69</v>
      </c>
      <c r="D14">
        <v>5</v>
      </c>
      <c r="E14">
        <v>6</v>
      </c>
      <c r="F14">
        <v>163</v>
      </c>
      <c r="G14">
        <v>0</v>
      </c>
      <c r="H14">
        <v>152</v>
      </c>
      <c r="K14" s="40">
        <v>42325</v>
      </c>
      <c r="L14" s="1">
        <v>185</v>
      </c>
      <c r="M14" s="1">
        <v>219</v>
      </c>
      <c r="N14" s="1">
        <v>3159</v>
      </c>
      <c r="O14" s="1">
        <v>0</v>
      </c>
      <c r="P14" s="1">
        <v>2755</v>
      </c>
    </row>
    <row r="15" spans="2:16" x14ac:dyDescent="0.25">
      <c r="B15" s="3">
        <v>42311</v>
      </c>
      <c r="C15" s="3" t="s">
        <v>70</v>
      </c>
      <c r="D15">
        <v>5</v>
      </c>
      <c r="E15">
        <v>9</v>
      </c>
      <c r="F15">
        <v>135</v>
      </c>
      <c r="G15">
        <v>0</v>
      </c>
      <c r="H15">
        <v>121</v>
      </c>
      <c r="K15" s="40">
        <v>42326</v>
      </c>
      <c r="L15" s="1">
        <v>151</v>
      </c>
      <c r="M15" s="1">
        <v>203</v>
      </c>
      <c r="N15" s="1">
        <v>2583</v>
      </c>
      <c r="O15" s="1">
        <v>0</v>
      </c>
      <c r="P15" s="1">
        <v>2229</v>
      </c>
    </row>
    <row r="16" spans="2:16" x14ac:dyDescent="0.25">
      <c r="B16" s="3">
        <v>42311</v>
      </c>
      <c r="C16" s="3" t="s">
        <v>71</v>
      </c>
      <c r="D16">
        <v>5</v>
      </c>
      <c r="E16">
        <v>8</v>
      </c>
      <c r="F16">
        <v>107</v>
      </c>
      <c r="G16">
        <v>0</v>
      </c>
      <c r="H16">
        <v>94</v>
      </c>
      <c r="K16" s="40">
        <v>42327</v>
      </c>
      <c r="L16" s="1">
        <v>119</v>
      </c>
      <c r="M16" s="1">
        <v>185</v>
      </c>
      <c r="N16" s="1">
        <v>2233</v>
      </c>
      <c r="O16" s="1">
        <v>0</v>
      </c>
      <c r="P16" s="1">
        <v>1929</v>
      </c>
    </row>
    <row r="17" spans="2:16" x14ac:dyDescent="0.25">
      <c r="B17" s="3">
        <v>42311</v>
      </c>
      <c r="C17" s="3" t="s">
        <v>72</v>
      </c>
      <c r="D17">
        <v>0</v>
      </c>
      <c r="E17">
        <v>0</v>
      </c>
      <c r="F17">
        <v>3</v>
      </c>
      <c r="G17">
        <v>0</v>
      </c>
      <c r="H17">
        <v>3</v>
      </c>
      <c r="K17" s="40">
        <v>42328</v>
      </c>
      <c r="L17" s="1">
        <v>92</v>
      </c>
      <c r="M17" s="1">
        <v>114</v>
      </c>
      <c r="N17" s="1">
        <v>1367</v>
      </c>
      <c r="O17" s="1">
        <v>0</v>
      </c>
      <c r="P17" s="1">
        <v>1161</v>
      </c>
    </row>
    <row r="18" spans="2:16" x14ac:dyDescent="0.25">
      <c r="B18" s="3">
        <v>42312</v>
      </c>
      <c r="C18" s="3" t="s">
        <v>57</v>
      </c>
      <c r="D18">
        <v>4</v>
      </c>
      <c r="E18">
        <v>3</v>
      </c>
      <c r="F18">
        <v>37</v>
      </c>
      <c r="G18">
        <v>0</v>
      </c>
      <c r="H18">
        <v>30</v>
      </c>
      <c r="K18" s="40">
        <v>42329</v>
      </c>
      <c r="L18" s="1">
        <v>65</v>
      </c>
      <c r="M18" s="1">
        <v>70</v>
      </c>
      <c r="N18" s="1">
        <v>756</v>
      </c>
      <c r="O18" s="1">
        <v>0</v>
      </c>
      <c r="P18" s="1">
        <v>621</v>
      </c>
    </row>
    <row r="19" spans="2:16" x14ac:dyDescent="0.25">
      <c r="B19" s="3">
        <v>42312</v>
      </c>
      <c r="C19" s="3" t="s">
        <v>58</v>
      </c>
      <c r="D19">
        <v>9</v>
      </c>
      <c r="E19">
        <v>6</v>
      </c>
      <c r="F19">
        <v>94</v>
      </c>
      <c r="G19">
        <v>0</v>
      </c>
      <c r="H19">
        <v>79</v>
      </c>
      <c r="K19" s="40">
        <v>42331</v>
      </c>
      <c r="L19" s="1">
        <v>169</v>
      </c>
      <c r="M19" s="1">
        <v>188</v>
      </c>
      <c r="N19" s="1">
        <v>2419</v>
      </c>
      <c r="O19" s="1">
        <v>0</v>
      </c>
      <c r="P19" s="1">
        <v>2062</v>
      </c>
    </row>
    <row r="20" spans="2:16" x14ac:dyDescent="0.25">
      <c r="B20" s="3">
        <v>42312</v>
      </c>
      <c r="C20" s="3" t="s">
        <v>59</v>
      </c>
      <c r="D20">
        <v>8</v>
      </c>
      <c r="E20">
        <v>8</v>
      </c>
      <c r="F20">
        <v>167</v>
      </c>
      <c r="G20">
        <v>0</v>
      </c>
      <c r="H20">
        <v>151</v>
      </c>
      <c r="K20" s="40">
        <v>42332</v>
      </c>
      <c r="L20" s="1">
        <v>170</v>
      </c>
      <c r="M20" s="1">
        <v>201</v>
      </c>
      <c r="N20" s="1">
        <v>2728</v>
      </c>
      <c r="O20" s="1">
        <v>0</v>
      </c>
      <c r="P20" s="1">
        <v>2357</v>
      </c>
    </row>
    <row r="21" spans="2:16" x14ac:dyDescent="0.25">
      <c r="B21" s="3">
        <v>42312</v>
      </c>
      <c r="C21" s="3" t="s">
        <v>60</v>
      </c>
      <c r="D21">
        <v>16</v>
      </c>
      <c r="E21">
        <v>15</v>
      </c>
      <c r="F21">
        <v>234</v>
      </c>
      <c r="G21">
        <v>0</v>
      </c>
      <c r="H21">
        <v>203</v>
      </c>
      <c r="K21" s="40">
        <v>42333</v>
      </c>
      <c r="L21" s="1">
        <v>178</v>
      </c>
      <c r="M21" s="1">
        <v>185</v>
      </c>
      <c r="N21" s="1">
        <v>2464</v>
      </c>
      <c r="O21" s="1">
        <v>0</v>
      </c>
      <c r="P21" s="1">
        <v>2101</v>
      </c>
    </row>
    <row r="22" spans="2:16" x14ac:dyDescent="0.25">
      <c r="B22" s="3">
        <v>42312</v>
      </c>
      <c r="C22" s="3" t="s">
        <v>61</v>
      </c>
      <c r="D22">
        <v>9</v>
      </c>
      <c r="E22">
        <v>18</v>
      </c>
      <c r="F22">
        <v>279</v>
      </c>
      <c r="G22">
        <v>0</v>
      </c>
      <c r="H22">
        <v>252</v>
      </c>
      <c r="K22" s="40">
        <v>42334</v>
      </c>
      <c r="L22" s="1">
        <v>124</v>
      </c>
      <c r="M22" s="1">
        <v>182</v>
      </c>
      <c r="N22" s="1">
        <v>2276</v>
      </c>
      <c r="O22" s="1">
        <v>0</v>
      </c>
      <c r="P22" s="1">
        <v>1970</v>
      </c>
    </row>
    <row r="23" spans="2:16" x14ac:dyDescent="0.25">
      <c r="B23" s="3">
        <v>42312</v>
      </c>
      <c r="C23" s="3" t="s">
        <v>62</v>
      </c>
      <c r="D23">
        <v>20</v>
      </c>
      <c r="E23">
        <v>22</v>
      </c>
      <c r="F23">
        <v>308</v>
      </c>
      <c r="G23">
        <v>0</v>
      </c>
      <c r="H23">
        <v>266</v>
      </c>
      <c r="K23" s="40">
        <v>42335</v>
      </c>
      <c r="L23" s="1">
        <v>141</v>
      </c>
      <c r="M23" s="1">
        <v>162</v>
      </c>
      <c r="N23" s="1">
        <v>2259</v>
      </c>
      <c r="O23" s="1">
        <v>0</v>
      </c>
      <c r="P23" s="1">
        <v>1956</v>
      </c>
    </row>
    <row r="24" spans="2:16" x14ac:dyDescent="0.25">
      <c r="B24" s="3">
        <v>42312</v>
      </c>
      <c r="C24" s="3" t="s">
        <v>63</v>
      </c>
      <c r="D24">
        <v>10</v>
      </c>
      <c r="E24">
        <v>12</v>
      </c>
      <c r="F24">
        <v>299</v>
      </c>
      <c r="G24">
        <v>0</v>
      </c>
      <c r="H24">
        <v>277</v>
      </c>
      <c r="K24" s="40">
        <v>42336</v>
      </c>
      <c r="L24" s="1">
        <v>58</v>
      </c>
      <c r="M24" s="1">
        <v>43</v>
      </c>
      <c r="N24" s="1">
        <v>925</v>
      </c>
      <c r="O24" s="1">
        <v>0</v>
      </c>
      <c r="P24" s="1">
        <v>824</v>
      </c>
    </row>
    <row r="25" spans="2:16" x14ac:dyDescent="0.25">
      <c r="B25" s="3">
        <v>42312</v>
      </c>
      <c r="C25" s="3" t="s">
        <v>64</v>
      </c>
      <c r="D25">
        <v>20</v>
      </c>
      <c r="E25">
        <v>13</v>
      </c>
      <c r="F25">
        <v>314</v>
      </c>
      <c r="G25">
        <v>0</v>
      </c>
      <c r="H25">
        <v>281</v>
      </c>
      <c r="K25" s="40">
        <v>42337</v>
      </c>
      <c r="L25" s="1">
        <v>3</v>
      </c>
      <c r="M25" s="1">
        <v>0</v>
      </c>
      <c r="N25" s="1">
        <v>32</v>
      </c>
      <c r="O25" s="1">
        <v>0</v>
      </c>
      <c r="P25" s="1">
        <v>29</v>
      </c>
    </row>
    <row r="26" spans="2:16" x14ac:dyDescent="0.25">
      <c r="B26" s="3">
        <v>42312</v>
      </c>
      <c r="C26" s="3" t="s">
        <v>65</v>
      </c>
      <c r="D26">
        <v>12</v>
      </c>
      <c r="E26">
        <v>9</v>
      </c>
      <c r="F26">
        <v>280</v>
      </c>
      <c r="G26">
        <v>0</v>
      </c>
      <c r="H26">
        <v>259</v>
      </c>
      <c r="K26" s="40">
        <v>42338</v>
      </c>
      <c r="L26" s="1">
        <v>158</v>
      </c>
      <c r="M26" s="1">
        <v>180</v>
      </c>
      <c r="N26" s="1">
        <v>2516</v>
      </c>
      <c r="O26" s="1">
        <v>0</v>
      </c>
      <c r="P26" s="1">
        <v>2178</v>
      </c>
    </row>
    <row r="27" spans="2:16" x14ac:dyDescent="0.25">
      <c r="B27" s="3">
        <v>42312</v>
      </c>
      <c r="C27" s="3" t="s">
        <v>66</v>
      </c>
      <c r="D27">
        <v>20</v>
      </c>
      <c r="E27">
        <v>16</v>
      </c>
      <c r="F27">
        <v>316</v>
      </c>
      <c r="G27">
        <v>0</v>
      </c>
      <c r="H27">
        <v>280</v>
      </c>
    </row>
    <row r="28" spans="2:16" x14ac:dyDescent="0.25">
      <c r="B28" s="3">
        <v>42312</v>
      </c>
      <c r="C28" s="3" t="s">
        <v>67</v>
      </c>
      <c r="D28">
        <v>20</v>
      </c>
      <c r="E28">
        <v>23</v>
      </c>
      <c r="F28">
        <v>283</v>
      </c>
      <c r="G28">
        <v>0</v>
      </c>
      <c r="H28">
        <v>240</v>
      </c>
    </row>
    <row r="29" spans="2:16" x14ac:dyDescent="0.25">
      <c r="B29" s="3">
        <v>42312</v>
      </c>
      <c r="C29" s="3" t="s">
        <v>68</v>
      </c>
      <c r="D29">
        <v>10</v>
      </c>
      <c r="E29">
        <v>13</v>
      </c>
      <c r="F29">
        <v>206</v>
      </c>
      <c r="G29">
        <v>0</v>
      </c>
      <c r="H29">
        <v>183</v>
      </c>
    </row>
    <row r="30" spans="2:16" x14ac:dyDescent="0.25">
      <c r="B30" s="3">
        <v>42312</v>
      </c>
      <c r="C30" s="3" t="s">
        <v>69</v>
      </c>
      <c r="D30">
        <v>8</v>
      </c>
      <c r="E30">
        <v>10</v>
      </c>
      <c r="F30">
        <v>154</v>
      </c>
      <c r="G30">
        <v>0</v>
      </c>
      <c r="H30">
        <v>136</v>
      </c>
    </row>
    <row r="31" spans="2:16" x14ac:dyDescent="0.25">
      <c r="B31" s="3">
        <v>42312</v>
      </c>
      <c r="C31" s="3" t="s">
        <v>70</v>
      </c>
      <c r="D31">
        <v>8</v>
      </c>
      <c r="E31">
        <v>19</v>
      </c>
      <c r="F31">
        <v>161</v>
      </c>
      <c r="G31">
        <v>0</v>
      </c>
      <c r="H31">
        <v>134</v>
      </c>
    </row>
    <row r="32" spans="2:16" x14ac:dyDescent="0.25">
      <c r="B32" s="3">
        <v>42312</v>
      </c>
      <c r="C32" s="3" t="s">
        <v>71</v>
      </c>
      <c r="D32">
        <v>12</v>
      </c>
      <c r="E32">
        <v>6</v>
      </c>
      <c r="F32">
        <v>141</v>
      </c>
      <c r="G32">
        <v>0</v>
      </c>
      <c r="H32">
        <v>123</v>
      </c>
    </row>
    <row r="33" spans="2:8" x14ac:dyDescent="0.25">
      <c r="B33" s="3">
        <v>42312</v>
      </c>
      <c r="C33" s="3" t="s">
        <v>72</v>
      </c>
      <c r="D33">
        <v>0</v>
      </c>
      <c r="E33">
        <v>0</v>
      </c>
      <c r="F33">
        <v>4</v>
      </c>
      <c r="G33">
        <v>0</v>
      </c>
      <c r="H33">
        <v>4</v>
      </c>
    </row>
    <row r="34" spans="2:8" x14ac:dyDescent="0.25">
      <c r="B34" s="3">
        <v>42313</v>
      </c>
      <c r="C34" s="3" t="s">
        <v>57</v>
      </c>
      <c r="D34">
        <v>4</v>
      </c>
      <c r="E34">
        <v>7</v>
      </c>
      <c r="F34">
        <v>59</v>
      </c>
      <c r="G34">
        <v>0</v>
      </c>
      <c r="H34">
        <v>48</v>
      </c>
    </row>
    <row r="35" spans="2:8" x14ac:dyDescent="0.25">
      <c r="B35" s="3">
        <v>42313</v>
      </c>
      <c r="C35" s="3" t="s">
        <v>58</v>
      </c>
      <c r="D35">
        <v>4</v>
      </c>
      <c r="E35">
        <v>6</v>
      </c>
      <c r="F35">
        <v>126</v>
      </c>
      <c r="G35">
        <v>0</v>
      </c>
      <c r="H35">
        <v>116</v>
      </c>
    </row>
    <row r="36" spans="2:8" x14ac:dyDescent="0.25">
      <c r="B36" s="3">
        <v>42313</v>
      </c>
      <c r="C36" s="3" t="s">
        <v>59</v>
      </c>
      <c r="D36">
        <v>9</v>
      </c>
      <c r="E36">
        <v>8</v>
      </c>
      <c r="F36">
        <v>202</v>
      </c>
      <c r="G36">
        <v>0</v>
      </c>
      <c r="H36">
        <v>185</v>
      </c>
    </row>
    <row r="37" spans="2:8" x14ac:dyDescent="0.25">
      <c r="B37" s="3">
        <v>42313</v>
      </c>
      <c r="C37" s="3" t="s">
        <v>60</v>
      </c>
      <c r="D37">
        <v>8</v>
      </c>
      <c r="E37">
        <v>15</v>
      </c>
      <c r="F37">
        <v>217</v>
      </c>
      <c r="G37">
        <v>0</v>
      </c>
      <c r="H37">
        <v>194</v>
      </c>
    </row>
    <row r="38" spans="2:8" x14ac:dyDescent="0.25">
      <c r="B38" s="3">
        <v>42313</v>
      </c>
      <c r="C38" s="3" t="s">
        <v>61</v>
      </c>
      <c r="D38">
        <v>14</v>
      </c>
      <c r="E38">
        <v>17</v>
      </c>
      <c r="F38">
        <v>214</v>
      </c>
      <c r="G38">
        <v>0</v>
      </c>
      <c r="H38">
        <v>183</v>
      </c>
    </row>
    <row r="39" spans="2:8" x14ac:dyDescent="0.25">
      <c r="B39" s="3">
        <v>42313</v>
      </c>
      <c r="C39" s="3" t="s">
        <v>62</v>
      </c>
      <c r="D39">
        <v>9</v>
      </c>
      <c r="E39">
        <v>16</v>
      </c>
      <c r="F39">
        <v>169</v>
      </c>
      <c r="G39">
        <v>0</v>
      </c>
      <c r="H39">
        <v>144</v>
      </c>
    </row>
    <row r="40" spans="2:8" x14ac:dyDescent="0.25">
      <c r="B40" s="3">
        <v>42313</v>
      </c>
      <c r="C40" s="3" t="s">
        <v>63</v>
      </c>
      <c r="D40">
        <v>6</v>
      </c>
      <c r="E40">
        <v>18</v>
      </c>
      <c r="F40">
        <v>200</v>
      </c>
      <c r="G40">
        <v>0</v>
      </c>
      <c r="H40">
        <v>176</v>
      </c>
    </row>
    <row r="41" spans="2:8" x14ac:dyDescent="0.25">
      <c r="B41" s="3">
        <v>42313</v>
      </c>
      <c r="C41" s="3" t="s">
        <v>64</v>
      </c>
      <c r="D41">
        <v>11</v>
      </c>
      <c r="E41">
        <v>18</v>
      </c>
      <c r="F41">
        <v>204</v>
      </c>
      <c r="G41">
        <v>0</v>
      </c>
      <c r="H41">
        <v>175</v>
      </c>
    </row>
    <row r="42" spans="2:8" x14ac:dyDescent="0.25">
      <c r="B42" s="3">
        <v>42313</v>
      </c>
      <c r="C42" s="3" t="s">
        <v>65</v>
      </c>
      <c r="D42">
        <v>20</v>
      </c>
      <c r="E42">
        <v>15</v>
      </c>
      <c r="F42">
        <v>196</v>
      </c>
      <c r="G42">
        <v>0</v>
      </c>
      <c r="H42">
        <v>161</v>
      </c>
    </row>
    <row r="43" spans="2:8" x14ac:dyDescent="0.25">
      <c r="B43" s="3">
        <v>42313</v>
      </c>
      <c r="C43" s="3" t="s">
        <v>66</v>
      </c>
      <c r="D43">
        <v>10</v>
      </c>
      <c r="E43">
        <v>16</v>
      </c>
      <c r="F43">
        <v>188</v>
      </c>
      <c r="G43">
        <v>0</v>
      </c>
      <c r="H43">
        <v>162</v>
      </c>
    </row>
    <row r="44" spans="2:8" x14ac:dyDescent="0.25">
      <c r="B44" s="3">
        <v>42313</v>
      </c>
      <c r="C44" s="3" t="s">
        <v>67</v>
      </c>
      <c r="D44">
        <v>5</v>
      </c>
      <c r="E44">
        <v>6</v>
      </c>
      <c r="F44">
        <v>156</v>
      </c>
      <c r="G44">
        <v>0</v>
      </c>
      <c r="H44">
        <v>145</v>
      </c>
    </row>
    <row r="45" spans="2:8" x14ac:dyDescent="0.25">
      <c r="B45" s="3">
        <v>42313</v>
      </c>
      <c r="C45" s="3" t="s">
        <v>68</v>
      </c>
      <c r="D45">
        <v>10</v>
      </c>
      <c r="E45">
        <v>5</v>
      </c>
      <c r="F45">
        <v>132</v>
      </c>
      <c r="G45">
        <v>0</v>
      </c>
      <c r="H45">
        <v>117</v>
      </c>
    </row>
    <row r="46" spans="2:8" x14ac:dyDescent="0.25">
      <c r="B46" s="3">
        <v>42313</v>
      </c>
      <c r="C46" s="3" t="s">
        <v>69</v>
      </c>
      <c r="D46">
        <v>8</v>
      </c>
      <c r="E46">
        <v>6</v>
      </c>
      <c r="F46">
        <v>129</v>
      </c>
      <c r="G46">
        <v>0</v>
      </c>
      <c r="H46">
        <v>115</v>
      </c>
    </row>
    <row r="47" spans="2:8" x14ac:dyDescent="0.25">
      <c r="B47" s="3">
        <v>42313</v>
      </c>
      <c r="C47" s="3" t="s">
        <v>70</v>
      </c>
      <c r="D47">
        <v>14</v>
      </c>
      <c r="E47">
        <v>8</v>
      </c>
      <c r="F47">
        <v>103</v>
      </c>
      <c r="G47">
        <v>0</v>
      </c>
      <c r="H47">
        <v>81</v>
      </c>
    </row>
    <row r="48" spans="2:8" x14ac:dyDescent="0.25">
      <c r="B48" s="3">
        <v>42313</v>
      </c>
      <c r="C48" s="3" t="s">
        <v>71</v>
      </c>
      <c r="D48">
        <v>4</v>
      </c>
      <c r="E48">
        <v>9</v>
      </c>
      <c r="F48">
        <v>107</v>
      </c>
      <c r="G48">
        <v>0</v>
      </c>
      <c r="H48">
        <v>94</v>
      </c>
    </row>
    <row r="49" spans="2:8" x14ac:dyDescent="0.25">
      <c r="B49" s="3">
        <v>42313</v>
      </c>
      <c r="C49" s="3" t="s">
        <v>72</v>
      </c>
      <c r="D49">
        <v>2</v>
      </c>
      <c r="E49">
        <v>0</v>
      </c>
      <c r="F49">
        <v>5</v>
      </c>
      <c r="G49">
        <v>0</v>
      </c>
      <c r="H49">
        <v>3</v>
      </c>
    </row>
    <row r="50" spans="2:8" x14ac:dyDescent="0.25">
      <c r="B50" s="3">
        <v>42314</v>
      </c>
      <c r="C50" s="3" t="s">
        <v>57</v>
      </c>
      <c r="D50">
        <v>0</v>
      </c>
      <c r="E50">
        <v>0</v>
      </c>
      <c r="F50">
        <v>34</v>
      </c>
      <c r="G50">
        <v>0</v>
      </c>
      <c r="H50">
        <v>34</v>
      </c>
    </row>
    <row r="51" spans="2:8" x14ac:dyDescent="0.25">
      <c r="B51" s="3">
        <v>42314</v>
      </c>
      <c r="C51" s="3" t="s">
        <v>58</v>
      </c>
      <c r="D51">
        <v>6</v>
      </c>
      <c r="E51">
        <v>3</v>
      </c>
      <c r="F51">
        <v>103</v>
      </c>
      <c r="G51">
        <v>0</v>
      </c>
      <c r="H51">
        <v>94</v>
      </c>
    </row>
    <row r="52" spans="2:8" x14ac:dyDescent="0.25">
      <c r="B52" s="3">
        <v>42314</v>
      </c>
      <c r="C52" s="3" t="s">
        <v>59</v>
      </c>
      <c r="D52">
        <v>16</v>
      </c>
      <c r="E52">
        <v>18</v>
      </c>
      <c r="F52">
        <v>171</v>
      </c>
      <c r="G52">
        <v>0</v>
      </c>
      <c r="H52">
        <v>137</v>
      </c>
    </row>
    <row r="53" spans="2:8" x14ac:dyDescent="0.25">
      <c r="B53" s="3">
        <v>42314</v>
      </c>
      <c r="C53" s="3" t="s">
        <v>60</v>
      </c>
      <c r="D53">
        <v>9</v>
      </c>
      <c r="E53">
        <v>20</v>
      </c>
      <c r="F53">
        <v>178</v>
      </c>
      <c r="G53">
        <v>0</v>
      </c>
      <c r="H53">
        <v>149</v>
      </c>
    </row>
    <row r="54" spans="2:8" x14ac:dyDescent="0.25">
      <c r="B54" s="3">
        <v>42314</v>
      </c>
      <c r="C54" s="3" t="s">
        <v>61</v>
      </c>
      <c r="D54">
        <v>13</v>
      </c>
      <c r="E54">
        <v>25</v>
      </c>
      <c r="F54">
        <v>230</v>
      </c>
      <c r="G54">
        <v>0</v>
      </c>
      <c r="H54">
        <v>192</v>
      </c>
    </row>
    <row r="55" spans="2:8" x14ac:dyDescent="0.25">
      <c r="B55" s="3">
        <v>42314</v>
      </c>
      <c r="C55" s="3" t="s">
        <v>62</v>
      </c>
      <c r="D55">
        <v>14</v>
      </c>
      <c r="E55">
        <v>15</v>
      </c>
      <c r="F55">
        <v>193</v>
      </c>
      <c r="G55">
        <v>0</v>
      </c>
      <c r="H55">
        <v>164</v>
      </c>
    </row>
    <row r="56" spans="2:8" x14ac:dyDescent="0.25">
      <c r="B56" s="3">
        <v>42314</v>
      </c>
      <c r="C56" s="3" t="s">
        <v>63</v>
      </c>
      <c r="D56">
        <v>15</v>
      </c>
      <c r="E56">
        <v>21</v>
      </c>
      <c r="F56">
        <v>182</v>
      </c>
      <c r="G56">
        <v>0</v>
      </c>
      <c r="H56">
        <v>146</v>
      </c>
    </row>
    <row r="57" spans="2:8" x14ac:dyDescent="0.25">
      <c r="B57" s="3">
        <v>42314</v>
      </c>
      <c r="C57" s="3" t="s">
        <v>64</v>
      </c>
      <c r="D57">
        <v>8</v>
      </c>
      <c r="E57">
        <v>20</v>
      </c>
      <c r="F57">
        <v>173</v>
      </c>
      <c r="G57">
        <v>0</v>
      </c>
      <c r="H57">
        <v>145</v>
      </c>
    </row>
    <row r="58" spans="2:8" x14ac:dyDescent="0.25">
      <c r="B58" s="3">
        <v>42314</v>
      </c>
      <c r="C58" s="3" t="s">
        <v>65</v>
      </c>
      <c r="D58">
        <v>9</v>
      </c>
      <c r="E58">
        <v>8</v>
      </c>
      <c r="F58">
        <v>152</v>
      </c>
      <c r="G58">
        <v>0</v>
      </c>
      <c r="H58">
        <v>135</v>
      </c>
    </row>
    <row r="59" spans="2:8" x14ac:dyDescent="0.25">
      <c r="B59" s="3">
        <v>42314</v>
      </c>
      <c r="C59" s="3" t="s">
        <v>66</v>
      </c>
      <c r="D59">
        <v>11</v>
      </c>
      <c r="E59">
        <v>12</v>
      </c>
      <c r="F59">
        <v>164</v>
      </c>
      <c r="G59">
        <v>0</v>
      </c>
      <c r="H59">
        <v>141</v>
      </c>
    </row>
    <row r="60" spans="2:8" x14ac:dyDescent="0.25">
      <c r="B60" s="3">
        <v>42314</v>
      </c>
      <c r="C60" s="3" t="s">
        <v>67</v>
      </c>
      <c r="D60">
        <v>12</v>
      </c>
      <c r="E60">
        <v>12</v>
      </c>
      <c r="F60">
        <v>141</v>
      </c>
      <c r="G60">
        <v>0</v>
      </c>
      <c r="H60">
        <v>117</v>
      </c>
    </row>
    <row r="61" spans="2:8" x14ac:dyDescent="0.25">
      <c r="B61" s="3">
        <v>42314</v>
      </c>
      <c r="C61" s="3" t="s">
        <v>68</v>
      </c>
      <c r="D61">
        <v>7</v>
      </c>
      <c r="E61">
        <v>4</v>
      </c>
      <c r="F61">
        <v>95</v>
      </c>
      <c r="G61">
        <v>0</v>
      </c>
      <c r="H61">
        <v>84</v>
      </c>
    </row>
    <row r="62" spans="2:8" x14ac:dyDescent="0.25">
      <c r="B62" s="3">
        <v>42314</v>
      </c>
      <c r="C62" s="3" t="s">
        <v>69</v>
      </c>
      <c r="D62">
        <v>6</v>
      </c>
      <c r="E62">
        <v>5</v>
      </c>
      <c r="F62">
        <v>99</v>
      </c>
      <c r="G62">
        <v>0</v>
      </c>
      <c r="H62">
        <v>88</v>
      </c>
    </row>
    <row r="63" spans="2:8" x14ac:dyDescent="0.25">
      <c r="B63" s="3">
        <v>42314</v>
      </c>
      <c r="C63" s="3" t="s">
        <v>70</v>
      </c>
      <c r="D63">
        <v>13</v>
      </c>
      <c r="E63">
        <v>9</v>
      </c>
      <c r="F63">
        <v>103</v>
      </c>
      <c r="G63">
        <v>0</v>
      </c>
      <c r="H63">
        <v>81</v>
      </c>
    </row>
    <row r="64" spans="2:8" x14ac:dyDescent="0.25">
      <c r="B64" s="3">
        <v>42314</v>
      </c>
      <c r="C64" s="3" t="s">
        <v>71</v>
      </c>
      <c r="D64">
        <v>0</v>
      </c>
      <c r="E64">
        <v>9</v>
      </c>
      <c r="F64">
        <v>73</v>
      </c>
      <c r="G64">
        <v>0</v>
      </c>
      <c r="H64">
        <v>64</v>
      </c>
    </row>
    <row r="65" spans="2:8" x14ac:dyDescent="0.25">
      <c r="B65" s="3">
        <v>42314</v>
      </c>
      <c r="C65" s="3" t="s">
        <v>72</v>
      </c>
      <c r="D65">
        <v>0</v>
      </c>
      <c r="E65">
        <v>0</v>
      </c>
      <c r="F65">
        <v>1</v>
      </c>
      <c r="G65">
        <v>0</v>
      </c>
      <c r="H65">
        <v>1</v>
      </c>
    </row>
    <row r="66" spans="2:8" x14ac:dyDescent="0.25">
      <c r="B66" s="3">
        <v>42315</v>
      </c>
      <c r="C66" s="3" t="s">
        <v>57</v>
      </c>
      <c r="D66">
        <v>2</v>
      </c>
      <c r="E66">
        <v>0</v>
      </c>
      <c r="F66">
        <v>12</v>
      </c>
      <c r="G66">
        <v>0</v>
      </c>
      <c r="H66">
        <v>10</v>
      </c>
    </row>
    <row r="67" spans="2:8" x14ac:dyDescent="0.25">
      <c r="B67" s="3">
        <v>42315</v>
      </c>
      <c r="C67" s="3" t="s">
        <v>58</v>
      </c>
      <c r="D67">
        <v>2</v>
      </c>
      <c r="E67">
        <v>6</v>
      </c>
      <c r="F67">
        <v>34</v>
      </c>
      <c r="G67">
        <v>0</v>
      </c>
      <c r="H67">
        <v>26</v>
      </c>
    </row>
    <row r="68" spans="2:8" x14ac:dyDescent="0.25">
      <c r="B68" s="3">
        <v>42315</v>
      </c>
      <c r="C68" s="3" t="s">
        <v>59</v>
      </c>
      <c r="D68">
        <v>4</v>
      </c>
      <c r="E68">
        <v>5</v>
      </c>
      <c r="F68">
        <v>59</v>
      </c>
      <c r="G68">
        <v>0</v>
      </c>
      <c r="H68">
        <v>50</v>
      </c>
    </row>
    <row r="69" spans="2:8" x14ac:dyDescent="0.25">
      <c r="B69" s="3">
        <v>42315</v>
      </c>
      <c r="C69" s="3" t="s">
        <v>60</v>
      </c>
      <c r="D69">
        <v>6</v>
      </c>
      <c r="E69">
        <v>11</v>
      </c>
      <c r="F69">
        <v>88</v>
      </c>
      <c r="G69">
        <v>0</v>
      </c>
      <c r="H69">
        <v>71</v>
      </c>
    </row>
    <row r="70" spans="2:8" x14ac:dyDescent="0.25">
      <c r="B70" s="3">
        <v>42315</v>
      </c>
      <c r="C70" s="3" t="s">
        <v>61</v>
      </c>
      <c r="D70">
        <v>7</v>
      </c>
      <c r="E70">
        <v>5</v>
      </c>
      <c r="F70">
        <v>70</v>
      </c>
      <c r="G70">
        <v>0</v>
      </c>
      <c r="H70">
        <v>58</v>
      </c>
    </row>
    <row r="71" spans="2:8" x14ac:dyDescent="0.25">
      <c r="B71" s="3">
        <v>42315</v>
      </c>
      <c r="C71" s="3" t="s">
        <v>62</v>
      </c>
      <c r="D71">
        <v>4</v>
      </c>
      <c r="E71">
        <v>9</v>
      </c>
      <c r="F71">
        <v>67</v>
      </c>
      <c r="G71">
        <v>0</v>
      </c>
      <c r="H71">
        <v>54</v>
      </c>
    </row>
    <row r="72" spans="2:8" x14ac:dyDescent="0.25">
      <c r="B72" s="3">
        <v>42315</v>
      </c>
      <c r="C72" s="3" t="s">
        <v>63</v>
      </c>
      <c r="D72">
        <v>2</v>
      </c>
      <c r="E72">
        <v>8</v>
      </c>
      <c r="F72">
        <v>65</v>
      </c>
      <c r="G72">
        <v>0</v>
      </c>
      <c r="H72">
        <v>55</v>
      </c>
    </row>
    <row r="73" spans="2:8" x14ac:dyDescent="0.25">
      <c r="B73" s="3">
        <v>42315</v>
      </c>
      <c r="C73" s="3" t="s">
        <v>64</v>
      </c>
      <c r="D73">
        <v>5</v>
      </c>
      <c r="E73">
        <v>3</v>
      </c>
      <c r="F73">
        <v>50</v>
      </c>
      <c r="G73">
        <v>0</v>
      </c>
      <c r="H73">
        <v>42</v>
      </c>
    </row>
    <row r="74" spans="2:8" x14ac:dyDescent="0.25">
      <c r="B74" s="3">
        <v>42315</v>
      </c>
      <c r="C74" s="3" t="s">
        <v>65</v>
      </c>
      <c r="D74">
        <v>7</v>
      </c>
      <c r="E74">
        <v>4</v>
      </c>
      <c r="F74">
        <v>63</v>
      </c>
      <c r="G74">
        <v>0</v>
      </c>
      <c r="H74">
        <v>52</v>
      </c>
    </row>
    <row r="75" spans="2:8" x14ac:dyDescent="0.25">
      <c r="B75" s="3">
        <v>42315</v>
      </c>
      <c r="C75" s="3" t="s">
        <v>66</v>
      </c>
      <c r="D75">
        <v>1</v>
      </c>
      <c r="E75">
        <v>5</v>
      </c>
      <c r="F75">
        <v>50</v>
      </c>
      <c r="G75">
        <v>0</v>
      </c>
      <c r="H75">
        <v>44</v>
      </c>
    </row>
    <row r="76" spans="2:8" x14ac:dyDescent="0.25">
      <c r="B76" s="3">
        <v>42315</v>
      </c>
      <c r="C76" s="3" t="s">
        <v>67</v>
      </c>
      <c r="D76">
        <v>3</v>
      </c>
      <c r="E76">
        <v>5</v>
      </c>
      <c r="F76">
        <v>48</v>
      </c>
      <c r="G76">
        <v>0</v>
      </c>
      <c r="H76">
        <v>40</v>
      </c>
    </row>
    <row r="77" spans="2:8" x14ac:dyDescent="0.25">
      <c r="B77" s="3">
        <v>42315</v>
      </c>
      <c r="C77" s="3" t="s">
        <v>68</v>
      </c>
      <c r="D77">
        <v>1</v>
      </c>
      <c r="E77">
        <v>10</v>
      </c>
      <c r="F77">
        <v>45</v>
      </c>
      <c r="G77">
        <v>0</v>
      </c>
      <c r="H77">
        <v>34</v>
      </c>
    </row>
    <row r="78" spans="2:8" x14ac:dyDescent="0.25">
      <c r="B78" s="3">
        <v>42315</v>
      </c>
      <c r="C78" s="3" t="s">
        <v>69</v>
      </c>
      <c r="D78">
        <v>0</v>
      </c>
      <c r="E78">
        <v>5</v>
      </c>
      <c r="F78">
        <v>41</v>
      </c>
      <c r="G78">
        <v>0</v>
      </c>
      <c r="H78">
        <v>36</v>
      </c>
    </row>
    <row r="79" spans="2:8" x14ac:dyDescent="0.25">
      <c r="B79" s="3">
        <v>42315</v>
      </c>
      <c r="C79" s="3" t="s">
        <v>70</v>
      </c>
      <c r="D79">
        <v>4</v>
      </c>
      <c r="E79">
        <v>3</v>
      </c>
      <c r="F79">
        <v>46</v>
      </c>
      <c r="G79">
        <v>0</v>
      </c>
      <c r="H79">
        <v>39</v>
      </c>
    </row>
    <row r="80" spans="2:8" x14ac:dyDescent="0.25">
      <c r="B80" s="3">
        <v>42315</v>
      </c>
      <c r="C80" s="3" t="s">
        <v>71</v>
      </c>
      <c r="D80">
        <v>0</v>
      </c>
      <c r="E80">
        <v>1</v>
      </c>
      <c r="F80">
        <v>23</v>
      </c>
      <c r="G80">
        <v>0</v>
      </c>
      <c r="H80">
        <v>22</v>
      </c>
    </row>
    <row r="81" spans="2:8" x14ac:dyDescent="0.25">
      <c r="B81" s="3">
        <v>42315</v>
      </c>
      <c r="C81" s="3" t="s">
        <v>72</v>
      </c>
      <c r="D81">
        <v>0</v>
      </c>
      <c r="E81">
        <v>1</v>
      </c>
      <c r="F81">
        <v>1</v>
      </c>
      <c r="G81">
        <v>0</v>
      </c>
      <c r="H81">
        <v>0</v>
      </c>
    </row>
    <row r="82" spans="2:8" x14ac:dyDescent="0.25">
      <c r="B82" s="3">
        <v>42317</v>
      </c>
      <c r="C82" s="3" t="s">
        <v>57</v>
      </c>
      <c r="D82">
        <v>2</v>
      </c>
      <c r="E82">
        <v>5</v>
      </c>
      <c r="F82">
        <v>27</v>
      </c>
      <c r="G82">
        <v>0</v>
      </c>
      <c r="H82">
        <v>20</v>
      </c>
    </row>
    <row r="83" spans="2:8" x14ac:dyDescent="0.25">
      <c r="B83" s="3">
        <v>42317</v>
      </c>
      <c r="C83" s="3" t="s">
        <v>58</v>
      </c>
      <c r="D83">
        <v>7</v>
      </c>
      <c r="E83">
        <v>13</v>
      </c>
      <c r="F83">
        <v>72</v>
      </c>
      <c r="G83">
        <v>0</v>
      </c>
      <c r="H83">
        <v>52</v>
      </c>
    </row>
    <row r="84" spans="2:8" x14ac:dyDescent="0.25">
      <c r="B84" s="3">
        <v>42317</v>
      </c>
      <c r="C84" s="3" t="s">
        <v>59</v>
      </c>
      <c r="D84">
        <v>9</v>
      </c>
      <c r="E84">
        <v>9</v>
      </c>
      <c r="F84">
        <v>139</v>
      </c>
      <c r="G84">
        <v>0</v>
      </c>
      <c r="H84">
        <v>121</v>
      </c>
    </row>
    <row r="85" spans="2:8" x14ac:dyDescent="0.25">
      <c r="B85" s="3">
        <v>42317</v>
      </c>
      <c r="C85" s="3" t="s">
        <v>60</v>
      </c>
      <c r="D85">
        <v>13</v>
      </c>
      <c r="E85">
        <v>9</v>
      </c>
      <c r="F85">
        <v>185</v>
      </c>
      <c r="G85">
        <v>0</v>
      </c>
      <c r="H85">
        <v>163</v>
      </c>
    </row>
    <row r="86" spans="2:8" x14ac:dyDescent="0.25">
      <c r="B86" s="3">
        <v>42317</v>
      </c>
      <c r="C86" s="3" t="s">
        <v>61</v>
      </c>
      <c r="D86">
        <v>13</v>
      </c>
      <c r="E86">
        <v>11</v>
      </c>
      <c r="F86">
        <v>177</v>
      </c>
      <c r="G86">
        <v>0</v>
      </c>
      <c r="H86">
        <v>153</v>
      </c>
    </row>
    <row r="87" spans="2:8" x14ac:dyDescent="0.25">
      <c r="B87" s="3">
        <v>42317</v>
      </c>
      <c r="C87" s="3" t="s">
        <v>62</v>
      </c>
      <c r="D87">
        <v>12</v>
      </c>
      <c r="E87">
        <v>14</v>
      </c>
      <c r="F87">
        <v>189</v>
      </c>
      <c r="G87">
        <v>0</v>
      </c>
      <c r="H87">
        <v>163</v>
      </c>
    </row>
    <row r="88" spans="2:8" x14ac:dyDescent="0.25">
      <c r="B88" s="3">
        <v>42317</v>
      </c>
      <c r="C88" s="3" t="s">
        <v>63</v>
      </c>
      <c r="D88">
        <v>20</v>
      </c>
      <c r="E88">
        <v>20</v>
      </c>
      <c r="F88">
        <v>189</v>
      </c>
      <c r="G88">
        <v>0</v>
      </c>
      <c r="H88">
        <v>149</v>
      </c>
    </row>
    <row r="89" spans="2:8" x14ac:dyDescent="0.25">
      <c r="B89" s="3">
        <v>42317</v>
      </c>
      <c r="C89" s="3" t="s">
        <v>64</v>
      </c>
      <c r="D89">
        <v>11</v>
      </c>
      <c r="E89">
        <v>22</v>
      </c>
      <c r="F89">
        <v>185</v>
      </c>
      <c r="G89">
        <v>0</v>
      </c>
      <c r="H89">
        <v>152</v>
      </c>
    </row>
    <row r="90" spans="2:8" x14ac:dyDescent="0.25">
      <c r="B90" s="3">
        <v>42317</v>
      </c>
      <c r="C90" s="3" t="s">
        <v>65</v>
      </c>
      <c r="D90">
        <v>15</v>
      </c>
      <c r="E90">
        <v>19</v>
      </c>
      <c r="F90">
        <v>220</v>
      </c>
      <c r="G90">
        <v>0</v>
      </c>
      <c r="H90">
        <v>186</v>
      </c>
    </row>
    <row r="91" spans="2:8" x14ac:dyDescent="0.25">
      <c r="B91" s="3">
        <v>42317</v>
      </c>
      <c r="C91" s="3" t="s">
        <v>66</v>
      </c>
      <c r="D91">
        <v>13</v>
      </c>
      <c r="E91">
        <v>9</v>
      </c>
      <c r="F91">
        <v>178</v>
      </c>
      <c r="G91">
        <v>0</v>
      </c>
      <c r="H91">
        <v>156</v>
      </c>
    </row>
    <row r="92" spans="2:8" x14ac:dyDescent="0.25">
      <c r="B92" s="3">
        <v>42317</v>
      </c>
      <c r="C92" s="3" t="s">
        <v>67</v>
      </c>
      <c r="D92">
        <v>14</v>
      </c>
      <c r="E92">
        <v>15</v>
      </c>
      <c r="F92">
        <v>206</v>
      </c>
      <c r="G92">
        <v>0</v>
      </c>
      <c r="H92">
        <v>177</v>
      </c>
    </row>
    <row r="93" spans="2:8" x14ac:dyDescent="0.25">
      <c r="B93" s="3">
        <v>42317</v>
      </c>
      <c r="C93" s="3" t="s">
        <v>68</v>
      </c>
      <c r="D93">
        <v>22</v>
      </c>
      <c r="E93">
        <v>18</v>
      </c>
      <c r="F93">
        <v>210</v>
      </c>
      <c r="G93">
        <v>0</v>
      </c>
      <c r="H93">
        <v>170</v>
      </c>
    </row>
    <row r="94" spans="2:8" x14ac:dyDescent="0.25">
      <c r="B94" s="3">
        <v>42317</v>
      </c>
      <c r="C94" s="3" t="s">
        <v>69</v>
      </c>
      <c r="D94">
        <v>16</v>
      </c>
      <c r="E94">
        <v>17</v>
      </c>
      <c r="F94">
        <v>199</v>
      </c>
      <c r="G94">
        <v>0</v>
      </c>
      <c r="H94">
        <v>166</v>
      </c>
    </row>
    <row r="95" spans="2:8" x14ac:dyDescent="0.25">
      <c r="B95" s="3">
        <v>42317</v>
      </c>
      <c r="C95" s="3" t="s">
        <v>70</v>
      </c>
      <c r="D95">
        <v>8</v>
      </c>
      <c r="E95">
        <v>5</v>
      </c>
      <c r="F95">
        <v>140</v>
      </c>
      <c r="G95">
        <v>0</v>
      </c>
      <c r="H95">
        <v>127</v>
      </c>
    </row>
    <row r="96" spans="2:8" x14ac:dyDescent="0.25">
      <c r="B96" s="3">
        <v>42317</v>
      </c>
      <c r="C96" s="3" t="s">
        <v>71</v>
      </c>
      <c r="D96">
        <v>5</v>
      </c>
      <c r="E96">
        <v>9</v>
      </c>
      <c r="F96">
        <v>112</v>
      </c>
      <c r="G96">
        <v>0</v>
      </c>
      <c r="H96">
        <v>98</v>
      </c>
    </row>
    <row r="97" spans="2:8" x14ac:dyDescent="0.25">
      <c r="B97" s="3">
        <v>42318</v>
      </c>
      <c r="C97" s="3" t="s">
        <v>57</v>
      </c>
      <c r="D97">
        <v>3</v>
      </c>
      <c r="E97">
        <v>4</v>
      </c>
      <c r="F97">
        <v>44</v>
      </c>
      <c r="G97">
        <v>0</v>
      </c>
      <c r="H97">
        <v>37</v>
      </c>
    </row>
    <row r="98" spans="2:8" x14ac:dyDescent="0.25">
      <c r="B98" s="3">
        <v>42318</v>
      </c>
      <c r="C98" s="3" t="s">
        <v>58</v>
      </c>
      <c r="D98">
        <v>7</v>
      </c>
      <c r="E98">
        <v>8</v>
      </c>
      <c r="F98">
        <v>107</v>
      </c>
      <c r="G98">
        <v>0</v>
      </c>
      <c r="H98">
        <v>92</v>
      </c>
    </row>
    <row r="99" spans="2:8" x14ac:dyDescent="0.25">
      <c r="B99" s="3">
        <v>42318</v>
      </c>
      <c r="C99" s="3" t="s">
        <v>59</v>
      </c>
      <c r="D99">
        <v>11</v>
      </c>
      <c r="E99">
        <v>15</v>
      </c>
      <c r="F99">
        <v>188</v>
      </c>
      <c r="G99">
        <v>0</v>
      </c>
      <c r="H99">
        <v>162</v>
      </c>
    </row>
    <row r="100" spans="2:8" x14ac:dyDescent="0.25">
      <c r="B100" s="3">
        <v>42318</v>
      </c>
      <c r="C100" s="3" t="s">
        <v>60</v>
      </c>
      <c r="D100">
        <v>21</v>
      </c>
      <c r="E100">
        <v>15</v>
      </c>
      <c r="F100">
        <v>216</v>
      </c>
      <c r="G100">
        <v>0</v>
      </c>
      <c r="H100">
        <v>180</v>
      </c>
    </row>
    <row r="101" spans="2:8" x14ac:dyDescent="0.25">
      <c r="B101" s="3">
        <v>42318</v>
      </c>
      <c r="C101" s="3" t="s">
        <v>61</v>
      </c>
      <c r="D101">
        <v>14</v>
      </c>
      <c r="E101">
        <v>16</v>
      </c>
      <c r="F101">
        <v>224</v>
      </c>
      <c r="G101">
        <v>0</v>
      </c>
      <c r="H101">
        <v>194</v>
      </c>
    </row>
    <row r="102" spans="2:8" x14ac:dyDescent="0.25">
      <c r="B102" s="3">
        <v>42318</v>
      </c>
      <c r="C102" s="3" t="s">
        <v>62</v>
      </c>
      <c r="D102">
        <v>15</v>
      </c>
      <c r="E102">
        <v>23</v>
      </c>
      <c r="F102">
        <v>223</v>
      </c>
      <c r="G102">
        <v>0</v>
      </c>
      <c r="H102">
        <v>185</v>
      </c>
    </row>
    <row r="103" spans="2:8" x14ac:dyDescent="0.25">
      <c r="B103" s="3">
        <v>42318</v>
      </c>
      <c r="C103" s="3" t="s">
        <v>63</v>
      </c>
      <c r="D103">
        <v>11</v>
      </c>
      <c r="E103">
        <v>20</v>
      </c>
      <c r="F103">
        <v>200</v>
      </c>
      <c r="G103">
        <v>0</v>
      </c>
      <c r="H103">
        <v>169</v>
      </c>
    </row>
    <row r="104" spans="2:8" x14ac:dyDescent="0.25">
      <c r="B104" s="3">
        <v>42318</v>
      </c>
      <c r="C104" s="3" t="s">
        <v>64</v>
      </c>
      <c r="D104">
        <v>8</v>
      </c>
      <c r="E104">
        <v>13</v>
      </c>
      <c r="F104">
        <v>190</v>
      </c>
      <c r="G104">
        <v>0</v>
      </c>
      <c r="H104">
        <v>169</v>
      </c>
    </row>
    <row r="105" spans="2:8" x14ac:dyDescent="0.25">
      <c r="B105" s="3">
        <v>42318</v>
      </c>
      <c r="C105" s="3" t="s">
        <v>65</v>
      </c>
      <c r="D105">
        <v>13</v>
      </c>
      <c r="E105">
        <v>13</v>
      </c>
      <c r="F105">
        <v>192</v>
      </c>
      <c r="G105">
        <v>0</v>
      </c>
      <c r="H105">
        <v>166</v>
      </c>
    </row>
    <row r="106" spans="2:8" x14ac:dyDescent="0.25">
      <c r="B106" s="3">
        <v>42318</v>
      </c>
      <c r="C106" s="3" t="s">
        <v>66</v>
      </c>
      <c r="D106">
        <v>11</v>
      </c>
      <c r="E106">
        <v>15</v>
      </c>
      <c r="F106">
        <v>226</v>
      </c>
      <c r="G106">
        <v>0</v>
      </c>
      <c r="H106">
        <v>200</v>
      </c>
    </row>
    <row r="107" spans="2:8" x14ac:dyDescent="0.25">
      <c r="B107" s="3">
        <v>42318</v>
      </c>
      <c r="C107" s="3" t="s">
        <v>67</v>
      </c>
      <c r="D107">
        <v>17</v>
      </c>
      <c r="E107">
        <v>20</v>
      </c>
      <c r="F107">
        <v>274</v>
      </c>
      <c r="G107">
        <v>0</v>
      </c>
      <c r="H107">
        <v>237</v>
      </c>
    </row>
    <row r="108" spans="2:8" x14ac:dyDescent="0.25">
      <c r="B108" s="3">
        <v>42318</v>
      </c>
      <c r="C108" s="3" t="s">
        <v>68</v>
      </c>
      <c r="D108">
        <v>12</v>
      </c>
      <c r="E108">
        <v>17</v>
      </c>
      <c r="F108">
        <v>201</v>
      </c>
      <c r="G108">
        <v>0</v>
      </c>
      <c r="H108">
        <v>172</v>
      </c>
    </row>
    <row r="109" spans="2:8" x14ac:dyDescent="0.25">
      <c r="B109" s="3">
        <v>42318</v>
      </c>
      <c r="C109" s="3" t="s">
        <v>69</v>
      </c>
      <c r="D109">
        <v>5</v>
      </c>
      <c r="E109">
        <v>9</v>
      </c>
      <c r="F109">
        <v>144</v>
      </c>
      <c r="G109">
        <v>0</v>
      </c>
      <c r="H109">
        <v>130</v>
      </c>
    </row>
    <row r="110" spans="2:8" x14ac:dyDescent="0.25">
      <c r="B110" s="3">
        <v>42318</v>
      </c>
      <c r="C110" s="3" t="s">
        <v>70</v>
      </c>
      <c r="D110">
        <v>3</v>
      </c>
      <c r="E110">
        <v>5</v>
      </c>
      <c r="F110">
        <v>119</v>
      </c>
      <c r="G110">
        <v>0</v>
      </c>
      <c r="H110">
        <v>111</v>
      </c>
    </row>
    <row r="111" spans="2:8" x14ac:dyDescent="0.25">
      <c r="B111" s="3">
        <v>42318</v>
      </c>
      <c r="C111" s="3" t="s">
        <v>71</v>
      </c>
      <c r="D111">
        <v>9</v>
      </c>
      <c r="E111">
        <v>16</v>
      </c>
      <c r="F111">
        <v>125</v>
      </c>
      <c r="G111">
        <v>0</v>
      </c>
      <c r="H111">
        <v>100</v>
      </c>
    </row>
    <row r="112" spans="2:8" x14ac:dyDescent="0.25">
      <c r="B112" s="3">
        <v>42318</v>
      </c>
      <c r="C112" s="3" t="s">
        <v>72</v>
      </c>
      <c r="D112">
        <v>0</v>
      </c>
      <c r="E112">
        <v>0</v>
      </c>
      <c r="F112">
        <v>2</v>
      </c>
      <c r="G112">
        <v>0</v>
      </c>
      <c r="H112">
        <v>2</v>
      </c>
    </row>
    <row r="113" spans="2:8" x14ac:dyDescent="0.25">
      <c r="B113" s="3">
        <v>42319</v>
      </c>
      <c r="C113" s="3" t="s">
        <v>57</v>
      </c>
      <c r="D113">
        <v>4</v>
      </c>
      <c r="E113">
        <v>4</v>
      </c>
      <c r="F113">
        <v>37</v>
      </c>
      <c r="G113">
        <v>0</v>
      </c>
      <c r="H113">
        <v>29</v>
      </c>
    </row>
    <row r="114" spans="2:8" x14ac:dyDescent="0.25">
      <c r="B114" s="3">
        <v>42319</v>
      </c>
      <c r="C114" s="3" t="s">
        <v>58</v>
      </c>
      <c r="D114">
        <v>7</v>
      </c>
      <c r="E114">
        <v>5</v>
      </c>
      <c r="F114">
        <v>107</v>
      </c>
      <c r="G114">
        <v>0</v>
      </c>
      <c r="H114">
        <v>95</v>
      </c>
    </row>
    <row r="115" spans="2:8" x14ac:dyDescent="0.25">
      <c r="B115" s="3">
        <v>42319</v>
      </c>
      <c r="C115" s="3" t="s">
        <v>59</v>
      </c>
      <c r="D115">
        <v>11</v>
      </c>
      <c r="E115">
        <v>8</v>
      </c>
      <c r="F115">
        <v>163</v>
      </c>
      <c r="G115">
        <v>0</v>
      </c>
      <c r="H115">
        <v>144</v>
      </c>
    </row>
    <row r="116" spans="2:8" x14ac:dyDescent="0.25">
      <c r="B116" s="3">
        <v>42319</v>
      </c>
      <c r="C116" s="3" t="s">
        <v>60</v>
      </c>
      <c r="D116">
        <v>15</v>
      </c>
      <c r="E116">
        <v>20</v>
      </c>
      <c r="F116">
        <v>182</v>
      </c>
      <c r="G116">
        <v>0</v>
      </c>
      <c r="H116">
        <v>147</v>
      </c>
    </row>
    <row r="117" spans="2:8" x14ac:dyDescent="0.25">
      <c r="B117" s="3">
        <v>42319</v>
      </c>
      <c r="C117" s="3" t="s">
        <v>61</v>
      </c>
      <c r="D117">
        <v>9</v>
      </c>
      <c r="E117">
        <v>17</v>
      </c>
      <c r="F117">
        <v>209</v>
      </c>
      <c r="G117">
        <v>0</v>
      </c>
      <c r="H117">
        <v>183</v>
      </c>
    </row>
    <row r="118" spans="2:8" x14ac:dyDescent="0.25">
      <c r="B118" s="3">
        <v>42319</v>
      </c>
      <c r="C118" s="3" t="s">
        <v>62</v>
      </c>
      <c r="D118">
        <v>15</v>
      </c>
      <c r="E118">
        <v>20</v>
      </c>
      <c r="F118">
        <v>196</v>
      </c>
      <c r="G118">
        <v>0</v>
      </c>
      <c r="H118">
        <v>161</v>
      </c>
    </row>
    <row r="119" spans="2:8" x14ac:dyDescent="0.25">
      <c r="B119" s="3">
        <v>42319</v>
      </c>
      <c r="C119" s="3" t="s">
        <v>63</v>
      </c>
      <c r="D119">
        <v>9</v>
      </c>
      <c r="E119">
        <v>7</v>
      </c>
      <c r="F119">
        <v>172</v>
      </c>
      <c r="G119">
        <v>0</v>
      </c>
      <c r="H119">
        <v>156</v>
      </c>
    </row>
    <row r="120" spans="2:8" x14ac:dyDescent="0.25">
      <c r="B120" s="3">
        <v>42319</v>
      </c>
      <c r="C120" s="3" t="s">
        <v>64</v>
      </c>
      <c r="D120">
        <v>10</v>
      </c>
      <c r="E120">
        <v>14</v>
      </c>
      <c r="F120">
        <v>160</v>
      </c>
      <c r="G120">
        <v>0</v>
      </c>
      <c r="H120">
        <v>136</v>
      </c>
    </row>
    <row r="121" spans="2:8" x14ac:dyDescent="0.25">
      <c r="B121" s="3">
        <v>42319</v>
      </c>
      <c r="C121" s="3" t="s">
        <v>65</v>
      </c>
      <c r="D121">
        <v>5</v>
      </c>
      <c r="E121">
        <v>7</v>
      </c>
      <c r="F121">
        <v>133</v>
      </c>
      <c r="G121">
        <v>0</v>
      </c>
      <c r="H121">
        <v>121</v>
      </c>
    </row>
    <row r="122" spans="2:8" x14ac:dyDescent="0.25">
      <c r="B122" s="3">
        <v>42319</v>
      </c>
      <c r="C122" s="3" t="s">
        <v>66</v>
      </c>
      <c r="D122">
        <v>7</v>
      </c>
      <c r="E122">
        <v>9</v>
      </c>
      <c r="F122">
        <v>127</v>
      </c>
      <c r="G122">
        <v>0</v>
      </c>
      <c r="H122">
        <v>111</v>
      </c>
    </row>
    <row r="123" spans="2:8" x14ac:dyDescent="0.25">
      <c r="B123" s="3">
        <v>42319</v>
      </c>
      <c r="C123" s="3" t="s">
        <v>67</v>
      </c>
      <c r="D123">
        <v>3</v>
      </c>
      <c r="E123">
        <v>5</v>
      </c>
      <c r="F123">
        <v>101</v>
      </c>
      <c r="G123">
        <v>0</v>
      </c>
      <c r="H123">
        <v>93</v>
      </c>
    </row>
    <row r="124" spans="2:8" x14ac:dyDescent="0.25">
      <c r="B124" s="3">
        <v>42319</v>
      </c>
      <c r="C124" s="3" t="s">
        <v>68</v>
      </c>
      <c r="D124">
        <v>6</v>
      </c>
      <c r="E124">
        <v>11</v>
      </c>
      <c r="F124">
        <v>107</v>
      </c>
      <c r="G124">
        <v>0</v>
      </c>
      <c r="H124">
        <v>90</v>
      </c>
    </row>
    <row r="125" spans="2:8" x14ac:dyDescent="0.25">
      <c r="B125" s="3">
        <v>42319</v>
      </c>
      <c r="C125" s="3" t="s">
        <v>69</v>
      </c>
      <c r="D125">
        <v>2</v>
      </c>
      <c r="E125">
        <v>7</v>
      </c>
      <c r="F125">
        <v>88</v>
      </c>
      <c r="G125">
        <v>0</v>
      </c>
      <c r="H125">
        <v>79</v>
      </c>
    </row>
    <row r="126" spans="2:8" x14ac:dyDescent="0.25">
      <c r="B126" s="3">
        <v>42319</v>
      </c>
      <c r="C126" s="3" t="s">
        <v>70</v>
      </c>
      <c r="D126">
        <v>5</v>
      </c>
      <c r="E126">
        <v>10</v>
      </c>
      <c r="F126">
        <v>74</v>
      </c>
      <c r="G126">
        <v>0</v>
      </c>
      <c r="H126">
        <v>59</v>
      </c>
    </row>
    <row r="127" spans="2:8" x14ac:dyDescent="0.25">
      <c r="B127" s="3">
        <v>42319</v>
      </c>
      <c r="C127" s="3" t="s">
        <v>71</v>
      </c>
      <c r="D127">
        <v>8</v>
      </c>
      <c r="E127">
        <v>2</v>
      </c>
      <c r="F127">
        <v>61</v>
      </c>
      <c r="G127">
        <v>0</v>
      </c>
      <c r="H127">
        <v>51</v>
      </c>
    </row>
    <row r="128" spans="2:8" x14ac:dyDescent="0.25">
      <c r="B128" s="3">
        <v>42320</v>
      </c>
      <c r="C128" s="3" t="s">
        <v>57</v>
      </c>
      <c r="D128">
        <v>0</v>
      </c>
      <c r="E128">
        <v>2</v>
      </c>
      <c r="F128">
        <v>25</v>
      </c>
      <c r="G128">
        <v>0</v>
      </c>
      <c r="H128">
        <v>23</v>
      </c>
    </row>
    <row r="129" spans="2:8" x14ac:dyDescent="0.25">
      <c r="B129" s="3">
        <v>42320</v>
      </c>
      <c r="C129" s="3" t="s">
        <v>58</v>
      </c>
      <c r="D129">
        <v>5</v>
      </c>
      <c r="E129">
        <v>3</v>
      </c>
      <c r="F129">
        <v>72</v>
      </c>
      <c r="G129">
        <v>0</v>
      </c>
      <c r="H129">
        <v>64</v>
      </c>
    </row>
    <row r="130" spans="2:8" x14ac:dyDescent="0.25">
      <c r="B130" s="3">
        <v>42320</v>
      </c>
      <c r="C130" s="3" t="s">
        <v>59</v>
      </c>
      <c r="D130">
        <v>10</v>
      </c>
      <c r="E130">
        <v>9</v>
      </c>
      <c r="F130">
        <v>139</v>
      </c>
      <c r="G130">
        <v>0</v>
      </c>
      <c r="H130">
        <v>120</v>
      </c>
    </row>
    <row r="131" spans="2:8" x14ac:dyDescent="0.25">
      <c r="B131" s="3">
        <v>42320</v>
      </c>
      <c r="C131" s="3" t="s">
        <v>60</v>
      </c>
      <c r="D131">
        <v>5</v>
      </c>
      <c r="E131">
        <v>13</v>
      </c>
      <c r="F131">
        <v>139</v>
      </c>
      <c r="G131">
        <v>0</v>
      </c>
      <c r="H131">
        <v>121</v>
      </c>
    </row>
    <row r="132" spans="2:8" x14ac:dyDescent="0.25">
      <c r="B132" s="3">
        <v>42320</v>
      </c>
      <c r="C132" s="3" t="s">
        <v>61</v>
      </c>
      <c r="D132">
        <v>7</v>
      </c>
      <c r="E132">
        <v>12</v>
      </c>
      <c r="F132">
        <v>145</v>
      </c>
      <c r="G132">
        <v>0</v>
      </c>
      <c r="H132">
        <v>126</v>
      </c>
    </row>
    <row r="133" spans="2:8" x14ac:dyDescent="0.25">
      <c r="B133" s="3">
        <v>42320</v>
      </c>
      <c r="C133" s="3" t="s">
        <v>62</v>
      </c>
      <c r="D133">
        <v>6</v>
      </c>
      <c r="E133">
        <v>6</v>
      </c>
      <c r="F133">
        <v>120</v>
      </c>
      <c r="G133">
        <v>0</v>
      </c>
      <c r="H133">
        <v>108</v>
      </c>
    </row>
    <row r="134" spans="2:8" x14ac:dyDescent="0.25">
      <c r="B134" s="3">
        <v>42320</v>
      </c>
      <c r="C134" s="3" t="s">
        <v>63</v>
      </c>
      <c r="D134">
        <v>3</v>
      </c>
      <c r="E134">
        <v>5</v>
      </c>
      <c r="F134">
        <v>140</v>
      </c>
      <c r="G134">
        <v>0</v>
      </c>
      <c r="H134">
        <v>132</v>
      </c>
    </row>
    <row r="135" spans="2:8" x14ac:dyDescent="0.25">
      <c r="B135" s="3">
        <v>42320</v>
      </c>
      <c r="C135" s="3" t="s">
        <v>64</v>
      </c>
      <c r="D135">
        <v>6</v>
      </c>
      <c r="E135">
        <v>8</v>
      </c>
      <c r="F135">
        <v>116</v>
      </c>
      <c r="G135">
        <v>0</v>
      </c>
      <c r="H135">
        <v>102</v>
      </c>
    </row>
    <row r="136" spans="2:8" x14ac:dyDescent="0.25">
      <c r="B136" s="3">
        <v>42320</v>
      </c>
      <c r="C136" s="3" t="s">
        <v>65</v>
      </c>
      <c r="D136">
        <v>4</v>
      </c>
      <c r="E136">
        <v>16</v>
      </c>
      <c r="F136">
        <v>153</v>
      </c>
      <c r="G136">
        <v>0</v>
      </c>
      <c r="H136">
        <v>133</v>
      </c>
    </row>
    <row r="137" spans="2:8" x14ac:dyDescent="0.25">
      <c r="B137" s="3">
        <v>42320</v>
      </c>
      <c r="C137" s="3" t="s">
        <v>66</v>
      </c>
      <c r="D137">
        <v>6</v>
      </c>
      <c r="E137">
        <v>14</v>
      </c>
      <c r="F137">
        <v>138</v>
      </c>
      <c r="G137">
        <v>0</v>
      </c>
      <c r="H137">
        <v>118</v>
      </c>
    </row>
    <row r="138" spans="2:8" x14ac:dyDescent="0.25">
      <c r="B138" s="3">
        <v>42320</v>
      </c>
      <c r="C138" s="3" t="s">
        <v>67</v>
      </c>
      <c r="D138">
        <v>13</v>
      </c>
      <c r="E138">
        <v>10</v>
      </c>
      <c r="F138">
        <v>145</v>
      </c>
      <c r="G138">
        <v>0</v>
      </c>
      <c r="H138">
        <v>122</v>
      </c>
    </row>
    <row r="139" spans="2:8" x14ac:dyDescent="0.25">
      <c r="B139" s="3">
        <v>42320</v>
      </c>
      <c r="C139" s="3" t="s">
        <v>68</v>
      </c>
      <c r="D139">
        <v>19</v>
      </c>
      <c r="E139">
        <v>20</v>
      </c>
      <c r="F139">
        <v>196</v>
      </c>
      <c r="G139">
        <v>0</v>
      </c>
      <c r="H139">
        <v>157</v>
      </c>
    </row>
    <row r="140" spans="2:8" x14ac:dyDescent="0.25">
      <c r="B140" s="3">
        <v>42320</v>
      </c>
      <c r="C140" s="3" t="s">
        <v>69</v>
      </c>
      <c r="D140">
        <v>6</v>
      </c>
      <c r="E140">
        <v>7</v>
      </c>
      <c r="F140">
        <v>133</v>
      </c>
      <c r="G140">
        <v>0</v>
      </c>
      <c r="H140">
        <v>120</v>
      </c>
    </row>
    <row r="141" spans="2:8" x14ac:dyDescent="0.25">
      <c r="B141" s="3">
        <v>42320</v>
      </c>
      <c r="C141" s="3" t="s">
        <v>70</v>
      </c>
      <c r="D141">
        <v>6</v>
      </c>
      <c r="E141">
        <v>8</v>
      </c>
      <c r="F141">
        <v>93</v>
      </c>
      <c r="G141">
        <v>0</v>
      </c>
      <c r="H141">
        <v>79</v>
      </c>
    </row>
    <row r="142" spans="2:8" x14ac:dyDescent="0.25">
      <c r="B142" s="3">
        <v>42320</v>
      </c>
      <c r="C142" s="3" t="s">
        <v>71</v>
      </c>
      <c r="D142">
        <v>4</v>
      </c>
      <c r="E142">
        <v>7</v>
      </c>
      <c r="F142">
        <v>96</v>
      </c>
      <c r="G142">
        <v>0</v>
      </c>
      <c r="H142">
        <v>85</v>
      </c>
    </row>
    <row r="143" spans="2:8" x14ac:dyDescent="0.25">
      <c r="B143" s="3">
        <v>42321</v>
      </c>
      <c r="C143" s="3" t="s">
        <v>57</v>
      </c>
      <c r="D143">
        <v>2</v>
      </c>
      <c r="E143">
        <v>3</v>
      </c>
      <c r="F143">
        <v>40</v>
      </c>
      <c r="G143">
        <v>0</v>
      </c>
      <c r="H143">
        <v>35</v>
      </c>
    </row>
    <row r="144" spans="2:8" x14ac:dyDescent="0.25">
      <c r="B144" s="3">
        <v>42321</v>
      </c>
      <c r="C144" s="3" t="s">
        <v>58</v>
      </c>
      <c r="D144">
        <v>8</v>
      </c>
      <c r="E144">
        <v>6</v>
      </c>
      <c r="F144">
        <v>119</v>
      </c>
      <c r="G144">
        <v>0</v>
      </c>
      <c r="H144">
        <v>105</v>
      </c>
    </row>
    <row r="145" spans="2:8" x14ac:dyDescent="0.25">
      <c r="B145" s="3">
        <v>42321</v>
      </c>
      <c r="C145" s="3" t="s">
        <v>59</v>
      </c>
      <c r="D145">
        <v>13</v>
      </c>
      <c r="E145">
        <v>18</v>
      </c>
      <c r="F145">
        <v>189</v>
      </c>
      <c r="G145">
        <v>0</v>
      </c>
      <c r="H145">
        <v>158</v>
      </c>
    </row>
    <row r="146" spans="2:8" x14ac:dyDescent="0.25">
      <c r="B146" s="3">
        <v>42321</v>
      </c>
      <c r="C146" s="3" t="s">
        <v>60</v>
      </c>
      <c r="D146">
        <v>11</v>
      </c>
      <c r="E146">
        <v>14</v>
      </c>
      <c r="F146">
        <v>199</v>
      </c>
      <c r="G146">
        <v>0</v>
      </c>
      <c r="H146">
        <v>174</v>
      </c>
    </row>
    <row r="147" spans="2:8" x14ac:dyDescent="0.25">
      <c r="B147" s="3">
        <v>42321</v>
      </c>
      <c r="C147" s="3" t="s">
        <v>61</v>
      </c>
      <c r="D147">
        <v>20</v>
      </c>
      <c r="E147">
        <v>23</v>
      </c>
      <c r="F147">
        <v>226</v>
      </c>
      <c r="G147">
        <v>0</v>
      </c>
      <c r="H147">
        <v>183</v>
      </c>
    </row>
    <row r="148" spans="2:8" x14ac:dyDescent="0.25">
      <c r="B148" s="3">
        <v>42321</v>
      </c>
      <c r="C148" s="3" t="s">
        <v>62</v>
      </c>
      <c r="D148">
        <v>6</v>
      </c>
      <c r="E148">
        <v>14</v>
      </c>
      <c r="F148">
        <v>184</v>
      </c>
      <c r="G148">
        <v>0</v>
      </c>
      <c r="H148">
        <v>164</v>
      </c>
    </row>
    <row r="149" spans="2:8" x14ac:dyDescent="0.25">
      <c r="B149" s="3">
        <v>42321</v>
      </c>
      <c r="C149" s="3" t="s">
        <v>63</v>
      </c>
      <c r="D149">
        <v>8</v>
      </c>
      <c r="E149">
        <v>4</v>
      </c>
      <c r="F149">
        <v>163</v>
      </c>
      <c r="G149">
        <v>0</v>
      </c>
      <c r="H149">
        <v>151</v>
      </c>
    </row>
    <row r="150" spans="2:8" x14ac:dyDescent="0.25">
      <c r="B150" s="3">
        <v>42321</v>
      </c>
      <c r="C150" s="3" t="s">
        <v>64</v>
      </c>
      <c r="D150">
        <v>6</v>
      </c>
      <c r="E150">
        <v>8</v>
      </c>
      <c r="F150">
        <v>164</v>
      </c>
      <c r="G150">
        <v>0</v>
      </c>
      <c r="H150">
        <v>150</v>
      </c>
    </row>
    <row r="151" spans="2:8" x14ac:dyDescent="0.25">
      <c r="B151" s="3">
        <v>42321</v>
      </c>
      <c r="C151" s="3" t="s">
        <v>65</v>
      </c>
      <c r="D151">
        <v>10</v>
      </c>
      <c r="E151">
        <v>9</v>
      </c>
      <c r="F151">
        <v>148</v>
      </c>
      <c r="G151">
        <v>0</v>
      </c>
      <c r="H151">
        <v>129</v>
      </c>
    </row>
    <row r="152" spans="2:8" x14ac:dyDescent="0.25">
      <c r="B152" s="3">
        <v>42321</v>
      </c>
      <c r="C152" s="3" t="s">
        <v>66</v>
      </c>
      <c r="D152">
        <v>5</v>
      </c>
      <c r="E152">
        <v>11</v>
      </c>
      <c r="F152">
        <v>130</v>
      </c>
      <c r="G152">
        <v>0</v>
      </c>
      <c r="H152">
        <v>114</v>
      </c>
    </row>
    <row r="153" spans="2:8" x14ac:dyDescent="0.25">
      <c r="B153" s="3">
        <v>42321</v>
      </c>
      <c r="C153" s="3" t="s">
        <v>67</v>
      </c>
      <c r="D153">
        <v>7</v>
      </c>
      <c r="E153">
        <v>20</v>
      </c>
      <c r="F153">
        <v>149</v>
      </c>
      <c r="G153">
        <v>0</v>
      </c>
      <c r="H153">
        <v>122</v>
      </c>
    </row>
    <row r="154" spans="2:8" x14ac:dyDescent="0.25">
      <c r="B154" s="3">
        <v>42321</v>
      </c>
      <c r="C154" s="3" t="s">
        <v>68</v>
      </c>
      <c r="D154">
        <v>7</v>
      </c>
      <c r="E154">
        <v>19</v>
      </c>
      <c r="F154">
        <v>138</v>
      </c>
      <c r="G154">
        <v>0</v>
      </c>
      <c r="H154">
        <v>112</v>
      </c>
    </row>
    <row r="155" spans="2:8" x14ac:dyDescent="0.25">
      <c r="B155" s="3">
        <v>42321</v>
      </c>
      <c r="C155" s="3" t="s">
        <v>69</v>
      </c>
      <c r="D155">
        <v>6</v>
      </c>
      <c r="E155">
        <v>3</v>
      </c>
      <c r="F155">
        <v>83</v>
      </c>
      <c r="G155">
        <v>0</v>
      </c>
      <c r="H155">
        <v>74</v>
      </c>
    </row>
    <row r="156" spans="2:8" x14ac:dyDescent="0.25">
      <c r="B156" s="3">
        <v>42321</v>
      </c>
      <c r="C156" s="3" t="s">
        <v>70</v>
      </c>
      <c r="D156">
        <v>2</v>
      </c>
      <c r="E156">
        <v>6</v>
      </c>
      <c r="F156">
        <v>81</v>
      </c>
      <c r="G156">
        <v>0</v>
      </c>
      <c r="H156">
        <v>73</v>
      </c>
    </row>
    <row r="157" spans="2:8" x14ac:dyDescent="0.25">
      <c r="B157" s="3">
        <v>42321</v>
      </c>
      <c r="C157" s="3" t="s">
        <v>71</v>
      </c>
      <c r="D157">
        <v>3</v>
      </c>
      <c r="E157">
        <v>4</v>
      </c>
      <c r="F157">
        <v>57</v>
      </c>
      <c r="G157">
        <v>0</v>
      </c>
      <c r="H157">
        <v>50</v>
      </c>
    </row>
    <row r="158" spans="2:8" x14ac:dyDescent="0.25">
      <c r="B158" s="3">
        <v>42322</v>
      </c>
      <c r="C158" s="3" t="s">
        <v>57</v>
      </c>
      <c r="D158">
        <v>0</v>
      </c>
      <c r="E158">
        <v>2</v>
      </c>
      <c r="F158">
        <v>14</v>
      </c>
      <c r="G158">
        <v>0</v>
      </c>
      <c r="H158">
        <v>12</v>
      </c>
    </row>
    <row r="159" spans="2:8" x14ac:dyDescent="0.25">
      <c r="B159" s="3">
        <v>42322</v>
      </c>
      <c r="C159" s="3" t="s">
        <v>58</v>
      </c>
      <c r="D159">
        <v>4</v>
      </c>
      <c r="E159">
        <v>8</v>
      </c>
      <c r="F159">
        <v>42</v>
      </c>
      <c r="G159">
        <v>0</v>
      </c>
      <c r="H159">
        <v>30</v>
      </c>
    </row>
    <row r="160" spans="2:8" x14ac:dyDescent="0.25">
      <c r="B160" s="3">
        <v>42322</v>
      </c>
      <c r="C160" s="3" t="s">
        <v>59</v>
      </c>
      <c r="D160">
        <v>3</v>
      </c>
      <c r="E160">
        <v>3</v>
      </c>
      <c r="F160">
        <v>52</v>
      </c>
      <c r="G160">
        <v>0</v>
      </c>
      <c r="H160">
        <v>46</v>
      </c>
    </row>
    <row r="161" spans="2:8" x14ac:dyDescent="0.25">
      <c r="B161" s="3">
        <v>42322</v>
      </c>
      <c r="C161" s="3" t="s">
        <v>60</v>
      </c>
      <c r="D161">
        <v>7</v>
      </c>
      <c r="E161">
        <v>5</v>
      </c>
      <c r="F161">
        <v>88</v>
      </c>
      <c r="G161">
        <v>0</v>
      </c>
      <c r="H161">
        <v>76</v>
      </c>
    </row>
    <row r="162" spans="2:8" x14ac:dyDescent="0.25">
      <c r="B162" s="3">
        <v>42322</v>
      </c>
      <c r="C162" s="3" t="s">
        <v>61</v>
      </c>
      <c r="D162">
        <v>6</v>
      </c>
      <c r="E162">
        <v>4</v>
      </c>
      <c r="F162">
        <v>78</v>
      </c>
      <c r="G162">
        <v>0</v>
      </c>
      <c r="H162">
        <v>68</v>
      </c>
    </row>
    <row r="163" spans="2:8" x14ac:dyDescent="0.25">
      <c r="B163" s="3">
        <v>42322</v>
      </c>
      <c r="C163" s="3" t="s">
        <v>62</v>
      </c>
      <c r="D163">
        <v>6</v>
      </c>
      <c r="E163">
        <v>5</v>
      </c>
      <c r="F163">
        <v>63</v>
      </c>
      <c r="G163">
        <v>0</v>
      </c>
      <c r="H163">
        <v>52</v>
      </c>
    </row>
    <row r="164" spans="2:8" x14ac:dyDescent="0.25">
      <c r="B164" s="3">
        <v>42322</v>
      </c>
      <c r="C164" s="3" t="s">
        <v>63</v>
      </c>
      <c r="D164">
        <v>3</v>
      </c>
      <c r="E164">
        <v>11</v>
      </c>
      <c r="F164">
        <v>89</v>
      </c>
      <c r="G164">
        <v>0</v>
      </c>
      <c r="H164">
        <v>75</v>
      </c>
    </row>
    <row r="165" spans="2:8" x14ac:dyDescent="0.25">
      <c r="B165" s="3">
        <v>42322</v>
      </c>
      <c r="C165" s="3" t="s">
        <v>64</v>
      </c>
      <c r="D165">
        <v>4</v>
      </c>
      <c r="E165">
        <v>5</v>
      </c>
      <c r="F165">
        <v>82</v>
      </c>
      <c r="G165">
        <v>0</v>
      </c>
      <c r="H165">
        <v>73</v>
      </c>
    </row>
    <row r="166" spans="2:8" x14ac:dyDescent="0.25">
      <c r="B166" s="3">
        <v>42322</v>
      </c>
      <c r="C166" s="3" t="s">
        <v>65</v>
      </c>
      <c r="D166">
        <v>3</v>
      </c>
      <c r="E166">
        <v>9</v>
      </c>
      <c r="F166">
        <v>69</v>
      </c>
      <c r="G166">
        <v>0</v>
      </c>
      <c r="H166">
        <v>57</v>
      </c>
    </row>
    <row r="167" spans="2:8" x14ac:dyDescent="0.25">
      <c r="B167" s="3">
        <v>42322</v>
      </c>
      <c r="C167" s="3" t="s">
        <v>66</v>
      </c>
      <c r="D167">
        <v>2</v>
      </c>
      <c r="E167">
        <v>5</v>
      </c>
      <c r="F167">
        <v>73</v>
      </c>
      <c r="G167">
        <v>0</v>
      </c>
      <c r="H167">
        <v>66</v>
      </c>
    </row>
    <row r="168" spans="2:8" x14ac:dyDescent="0.25">
      <c r="B168" s="3">
        <v>42322</v>
      </c>
      <c r="C168" s="3" t="s">
        <v>67</v>
      </c>
      <c r="D168">
        <v>1</v>
      </c>
      <c r="E168">
        <v>6</v>
      </c>
      <c r="F168">
        <v>44</v>
      </c>
      <c r="G168">
        <v>0</v>
      </c>
      <c r="H168">
        <v>37</v>
      </c>
    </row>
    <row r="169" spans="2:8" x14ac:dyDescent="0.25">
      <c r="B169" s="3">
        <v>42322</v>
      </c>
      <c r="C169" s="3" t="s">
        <v>68</v>
      </c>
      <c r="D169">
        <v>4</v>
      </c>
      <c r="E169">
        <v>3</v>
      </c>
      <c r="F169">
        <v>67</v>
      </c>
      <c r="G169">
        <v>0</v>
      </c>
      <c r="H169">
        <v>60</v>
      </c>
    </row>
    <row r="170" spans="2:8" x14ac:dyDescent="0.25">
      <c r="B170" s="3">
        <v>42322</v>
      </c>
      <c r="C170" s="3" t="s">
        <v>69</v>
      </c>
      <c r="D170">
        <v>1</v>
      </c>
      <c r="E170">
        <v>0</v>
      </c>
      <c r="F170">
        <v>57</v>
      </c>
      <c r="G170">
        <v>0</v>
      </c>
      <c r="H170">
        <v>56</v>
      </c>
    </row>
    <row r="171" spans="2:8" x14ac:dyDescent="0.25">
      <c r="B171" s="3">
        <v>42322</v>
      </c>
      <c r="C171" s="3" t="s">
        <v>70</v>
      </c>
      <c r="D171">
        <v>2</v>
      </c>
      <c r="E171">
        <v>2</v>
      </c>
      <c r="F171">
        <v>40</v>
      </c>
      <c r="G171">
        <v>0</v>
      </c>
      <c r="H171">
        <v>36</v>
      </c>
    </row>
    <row r="172" spans="2:8" x14ac:dyDescent="0.25">
      <c r="B172" s="3">
        <v>42322</v>
      </c>
      <c r="C172" s="3" t="s">
        <v>71</v>
      </c>
      <c r="D172">
        <v>2</v>
      </c>
      <c r="E172">
        <v>4</v>
      </c>
      <c r="F172">
        <v>39</v>
      </c>
      <c r="G172">
        <v>0</v>
      </c>
      <c r="H172">
        <v>33</v>
      </c>
    </row>
    <row r="173" spans="2:8" x14ac:dyDescent="0.25">
      <c r="B173" s="3">
        <v>42322</v>
      </c>
      <c r="C173" s="3" t="s">
        <v>72</v>
      </c>
      <c r="D173">
        <v>0</v>
      </c>
      <c r="E173">
        <v>0</v>
      </c>
      <c r="F173">
        <v>2</v>
      </c>
      <c r="G173">
        <v>0</v>
      </c>
      <c r="H173">
        <v>2</v>
      </c>
    </row>
    <row r="174" spans="2:8" x14ac:dyDescent="0.25">
      <c r="B174" s="3">
        <v>42324</v>
      </c>
      <c r="C174" s="3" t="s">
        <v>57</v>
      </c>
      <c r="D174">
        <v>7</v>
      </c>
      <c r="E174">
        <v>3</v>
      </c>
      <c r="F174">
        <v>40</v>
      </c>
      <c r="G174">
        <v>0</v>
      </c>
      <c r="H174">
        <v>30</v>
      </c>
    </row>
    <row r="175" spans="2:8" x14ac:dyDescent="0.25">
      <c r="B175" s="3">
        <v>42324</v>
      </c>
      <c r="C175" s="3" t="s">
        <v>58</v>
      </c>
      <c r="D175">
        <v>5</v>
      </c>
      <c r="E175">
        <v>11</v>
      </c>
      <c r="F175">
        <v>89</v>
      </c>
      <c r="G175">
        <v>0</v>
      </c>
      <c r="H175">
        <v>73</v>
      </c>
    </row>
    <row r="176" spans="2:8" x14ac:dyDescent="0.25">
      <c r="B176" s="3">
        <v>42324</v>
      </c>
      <c r="C176" s="3" t="s">
        <v>59</v>
      </c>
      <c r="D176">
        <v>11</v>
      </c>
      <c r="E176">
        <v>14</v>
      </c>
      <c r="F176">
        <v>179</v>
      </c>
      <c r="G176">
        <v>0</v>
      </c>
      <c r="H176">
        <v>154</v>
      </c>
    </row>
    <row r="177" spans="2:8" x14ac:dyDescent="0.25">
      <c r="B177" s="3">
        <v>42324</v>
      </c>
      <c r="C177" s="3" t="s">
        <v>60</v>
      </c>
      <c r="D177">
        <v>16</v>
      </c>
      <c r="E177">
        <v>21</v>
      </c>
      <c r="F177">
        <v>228</v>
      </c>
      <c r="G177">
        <v>0</v>
      </c>
      <c r="H177">
        <v>191</v>
      </c>
    </row>
    <row r="178" spans="2:8" x14ac:dyDescent="0.25">
      <c r="B178" s="3">
        <v>42324</v>
      </c>
      <c r="C178" s="3" t="s">
        <v>61</v>
      </c>
      <c r="D178">
        <v>14</v>
      </c>
      <c r="E178">
        <v>27</v>
      </c>
      <c r="F178">
        <v>241</v>
      </c>
      <c r="G178">
        <v>0</v>
      </c>
      <c r="H178">
        <v>200</v>
      </c>
    </row>
    <row r="179" spans="2:8" x14ac:dyDescent="0.25">
      <c r="B179" s="3">
        <v>42324</v>
      </c>
      <c r="C179" s="3" t="s">
        <v>62</v>
      </c>
      <c r="D179">
        <v>9</v>
      </c>
      <c r="E179">
        <v>10</v>
      </c>
      <c r="F179">
        <v>201</v>
      </c>
      <c r="G179">
        <v>0</v>
      </c>
      <c r="H179">
        <v>182</v>
      </c>
    </row>
    <row r="180" spans="2:8" x14ac:dyDescent="0.25">
      <c r="B180" s="3">
        <v>42324</v>
      </c>
      <c r="C180" s="3" t="s">
        <v>63</v>
      </c>
      <c r="D180">
        <v>9</v>
      </c>
      <c r="E180">
        <v>19</v>
      </c>
      <c r="F180">
        <v>240</v>
      </c>
      <c r="G180">
        <v>0</v>
      </c>
      <c r="H180">
        <v>212</v>
      </c>
    </row>
    <row r="181" spans="2:8" x14ac:dyDescent="0.25">
      <c r="B181" s="3">
        <v>42324</v>
      </c>
      <c r="C181" s="3" t="s">
        <v>64</v>
      </c>
      <c r="D181">
        <v>16</v>
      </c>
      <c r="E181">
        <v>19</v>
      </c>
      <c r="F181">
        <v>218</v>
      </c>
      <c r="G181">
        <v>0</v>
      </c>
      <c r="H181">
        <v>183</v>
      </c>
    </row>
    <row r="182" spans="2:8" x14ac:dyDescent="0.25">
      <c r="B182" s="3">
        <v>42324</v>
      </c>
      <c r="C182" s="3" t="s">
        <v>65</v>
      </c>
      <c r="D182">
        <v>12</v>
      </c>
      <c r="E182">
        <v>16</v>
      </c>
      <c r="F182">
        <v>217</v>
      </c>
      <c r="G182">
        <v>0</v>
      </c>
      <c r="H182">
        <v>189</v>
      </c>
    </row>
    <row r="183" spans="2:8" x14ac:dyDescent="0.25">
      <c r="B183" s="3">
        <v>42324</v>
      </c>
      <c r="C183" s="3" t="s">
        <v>66</v>
      </c>
      <c r="D183">
        <v>12</v>
      </c>
      <c r="E183">
        <v>16</v>
      </c>
      <c r="F183">
        <v>234</v>
      </c>
      <c r="G183">
        <v>0</v>
      </c>
      <c r="H183">
        <v>206</v>
      </c>
    </row>
    <row r="184" spans="2:8" x14ac:dyDescent="0.25">
      <c r="B184" s="3">
        <v>42324</v>
      </c>
      <c r="C184" s="3" t="s">
        <v>67</v>
      </c>
      <c r="D184">
        <v>7</v>
      </c>
      <c r="E184">
        <v>17</v>
      </c>
      <c r="F184">
        <v>205</v>
      </c>
      <c r="G184">
        <v>0</v>
      </c>
      <c r="H184">
        <v>181</v>
      </c>
    </row>
    <row r="185" spans="2:8" x14ac:dyDescent="0.25">
      <c r="B185" s="3">
        <v>42324</v>
      </c>
      <c r="C185" s="3" t="s">
        <v>68</v>
      </c>
      <c r="D185">
        <v>7</v>
      </c>
      <c r="E185">
        <v>15</v>
      </c>
      <c r="F185">
        <v>186</v>
      </c>
      <c r="G185">
        <v>0</v>
      </c>
      <c r="H185">
        <v>164</v>
      </c>
    </row>
    <row r="186" spans="2:8" x14ac:dyDescent="0.25">
      <c r="B186" s="3">
        <v>42324</v>
      </c>
      <c r="C186" s="3" t="s">
        <v>69</v>
      </c>
      <c r="D186">
        <v>8</v>
      </c>
      <c r="E186">
        <v>15</v>
      </c>
      <c r="F186">
        <v>159</v>
      </c>
      <c r="G186">
        <v>0</v>
      </c>
      <c r="H186">
        <v>136</v>
      </c>
    </row>
    <row r="187" spans="2:8" x14ac:dyDescent="0.25">
      <c r="B187" s="3">
        <v>42324</v>
      </c>
      <c r="C187" s="3" t="s">
        <v>70</v>
      </c>
      <c r="D187">
        <v>6</v>
      </c>
      <c r="E187">
        <v>9</v>
      </c>
      <c r="F187">
        <v>142</v>
      </c>
      <c r="G187">
        <v>0</v>
      </c>
      <c r="H187">
        <v>127</v>
      </c>
    </row>
    <row r="188" spans="2:8" x14ac:dyDescent="0.25">
      <c r="B188" s="3">
        <v>42324</v>
      </c>
      <c r="C188" s="3" t="s">
        <v>71</v>
      </c>
      <c r="D188">
        <v>7</v>
      </c>
      <c r="E188">
        <v>9</v>
      </c>
      <c r="F188">
        <v>103</v>
      </c>
      <c r="G188">
        <v>0</v>
      </c>
      <c r="H188">
        <v>87</v>
      </c>
    </row>
    <row r="189" spans="2:8" x14ac:dyDescent="0.25">
      <c r="B189" s="3">
        <v>42324</v>
      </c>
      <c r="C189" s="3" t="s">
        <v>72</v>
      </c>
      <c r="D189">
        <v>0</v>
      </c>
      <c r="E189">
        <v>0</v>
      </c>
      <c r="F189">
        <v>2</v>
      </c>
      <c r="G189">
        <v>0</v>
      </c>
      <c r="H189">
        <v>2</v>
      </c>
    </row>
    <row r="190" spans="2:8" x14ac:dyDescent="0.25">
      <c r="B190" s="3">
        <v>42325</v>
      </c>
      <c r="C190" s="3" t="s">
        <v>57</v>
      </c>
      <c r="D190">
        <v>3</v>
      </c>
      <c r="E190">
        <v>4</v>
      </c>
      <c r="F190">
        <v>44</v>
      </c>
      <c r="G190">
        <v>0</v>
      </c>
      <c r="H190">
        <v>37</v>
      </c>
    </row>
    <row r="191" spans="2:8" x14ac:dyDescent="0.25">
      <c r="B191" s="3">
        <v>42325</v>
      </c>
      <c r="C191" s="3" t="s">
        <v>58</v>
      </c>
      <c r="D191">
        <v>7</v>
      </c>
      <c r="E191">
        <v>10</v>
      </c>
      <c r="F191">
        <v>134</v>
      </c>
      <c r="G191">
        <v>0</v>
      </c>
      <c r="H191">
        <v>117</v>
      </c>
    </row>
    <row r="192" spans="2:8" x14ac:dyDescent="0.25">
      <c r="B192" s="3">
        <v>42325</v>
      </c>
      <c r="C192" s="3" t="s">
        <v>59</v>
      </c>
      <c r="D192">
        <v>9</v>
      </c>
      <c r="E192">
        <v>12</v>
      </c>
      <c r="F192">
        <v>226</v>
      </c>
      <c r="G192">
        <v>0</v>
      </c>
      <c r="H192">
        <v>205</v>
      </c>
    </row>
    <row r="193" spans="2:8" x14ac:dyDescent="0.25">
      <c r="B193" s="3">
        <v>42325</v>
      </c>
      <c r="C193" s="3" t="s">
        <v>60</v>
      </c>
      <c r="D193">
        <v>16</v>
      </c>
      <c r="E193">
        <v>28</v>
      </c>
      <c r="F193">
        <v>324</v>
      </c>
      <c r="G193">
        <v>0</v>
      </c>
      <c r="H193">
        <v>280</v>
      </c>
    </row>
    <row r="194" spans="2:8" x14ac:dyDescent="0.25">
      <c r="B194" s="3">
        <v>42325</v>
      </c>
      <c r="C194" s="3" t="s">
        <v>61</v>
      </c>
      <c r="D194">
        <v>19</v>
      </c>
      <c r="E194">
        <v>30</v>
      </c>
      <c r="F194">
        <v>358</v>
      </c>
      <c r="G194">
        <v>0</v>
      </c>
      <c r="H194">
        <v>309</v>
      </c>
    </row>
    <row r="195" spans="2:8" x14ac:dyDescent="0.25">
      <c r="B195" s="3">
        <v>42325</v>
      </c>
      <c r="C195" s="3" t="s">
        <v>62</v>
      </c>
      <c r="D195">
        <v>14</v>
      </c>
      <c r="E195">
        <v>23</v>
      </c>
      <c r="F195">
        <v>337</v>
      </c>
      <c r="G195">
        <v>0</v>
      </c>
      <c r="H195">
        <v>300</v>
      </c>
    </row>
    <row r="196" spans="2:8" x14ac:dyDescent="0.25">
      <c r="B196" s="3">
        <v>42325</v>
      </c>
      <c r="C196" s="3" t="s">
        <v>63</v>
      </c>
      <c r="D196">
        <v>20</v>
      </c>
      <c r="E196">
        <v>20</v>
      </c>
      <c r="F196">
        <v>283</v>
      </c>
      <c r="G196">
        <v>0</v>
      </c>
      <c r="H196">
        <v>243</v>
      </c>
    </row>
    <row r="197" spans="2:8" x14ac:dyDescent="0.25">
      <c r="B197" s="3">
        <v>42325</v>
      </c>
      <c r="C197" s="3" t="s">
        <v>64</v>
      </c>
      <c r="D197">
        <v>11</v>
      </c>
      <c r="E197">
        <v>10</v>
      </c>
      <c r="F197">
        <v>244</v>
      </c>
      <c r="G197">
        <v>0</v>
      </c>
      <c r="H197">
        <v>223</v>
      </c>
    </row>
    <row r="198" spans="2:8" x14ac:dyDescent="0.25">
      <c r="B198" s="3">
        <v>42325</v>
      </c>
      <c r="C198" s="3" t="s">
        <v>65</v>
      </c>
      <c r="D198">
        <v>19</v>
      </c>
      <c r="E198">
        <v>11</v>
      </c>
      <c r="F198">
        <v>255</v>
      </c>
      <c r="G198">
        <v>0</v>
      </c>
      <c r="H198">
        <v>225</v>
      </c>
    </row>
    <row r="199" spans="2:8" x14ac:dyDescent="0.25">
      <c r="B199" s="3">
        <v>42325</v>
      </c>
      <c r="C199" s="3" t="s">
        <v>66</v>
      </c>
      <c r="D199">
        <v>19</v>
      </c>
      <c r="E199">
        <v>14</v>
      </c>
      <c r="F199">
        <v>231</v>
      </c>
      <c r="G199">
        <v>0</v>
      </c>
      <c r="H199">
        <v>198</v>
      </c>
    </row>
    <row r="200" spans="2:8" x14ac:dyDescent="0.25">
      <c r="B200" s="3">
        <v>42325</v>
      </c>
      <c r="C200" s="3" t="s">
        <v>67</v>
      </c>
      <c r="D200">
        <v>12</v>
      </c>
      <c r="E200">
        <v>11</v>
      </c>
      <c r="F200">
        <v>197</v>
      </c>
      <c r="G200">
        <v>0</v>
      </c>
      <c r="H200">
        <v>174</v>
      </c>
    </row>
    <row r="201" spans="2:8" x14ac:dyDescent="0.25">
      <c r="B201" s="3">
        <v>42325</v>
      </c>
      <c r="C201" s="3" t="s">
        <v>68</v>
      </c>
      <c r="D201">
        <v>15</v>
      </c>
      <c r="E201">
        <v>18</v>
      </c>
      <c r="F201">
        <v>196</v>
      </c>
      <c r="G201">
        <v>0</v>
      </c>
      <c r="H201">
        <v>163</v>
      </c>
    </row>
    <row r="202" spans="2:8" x14ac:dyDescent="0.25">
      <c r="B202" s="3">
        <v>42325</v>
      </c>
      <c r="C202" s="3" t="s">
        <v>69</v>
      </c>
      <c r="D202">
        <v>10</v>
      </c>
      <c r="E202">
        <v>11</v>
      </c>
      <c r="F202">
        <v>160</v>
      </c>
      <c r="G202">
        <v>0</v>
      </c>
      <c r="H202">
        <v>139</v>
      </c>
    </row>
    <row r="203" spans="2:8" x14ac:dyDescent="0.25">
      <c r="B203" s="3">
        <v>42325</v>
      </c>
      <c r="C203" s="3" t="s">
        <v>70</v>
      </c>
      <c r="D203">
        <v>5</v>
      </c>
      <c r="E203">
        <v>6</v>
      </c>
      <c r="F203">
        <v>90</v>
      </c>
      <c r="G203">
        <v>0</v>
      </c>
      <c r="H203">
        <v>79</v>
      </c>
    </row>
    <row r="204" spans="2:8" x14ac:dyDescent="0.25">
      <c r="B204" s="3">
        <v>42325</v>
      </c>
      <c r="C204" s="3" t="s">
        <v>71</v>
      </c>
      <c r="D204">
        <v>6</v>
      </c>
      <c r="E204">
        <v>10</v>
      </c>
      <c r="F204">
        <v>75</v>
      </c>
      <c r="G204">
        <v>0</v>
      </c>
      <c r="H204">
        <v>59</v>
      </c>
    </row>
    <row r="205" spans="2:8" x14ac:dyDescent="0.25">
      <c r="B205" s="3">
        <v>42325</v>
      </c>
      <c r="C205" s="3" t="s">
        <v>72</v>
      </c>
      <c r="D205">
        <v>0</v>
      </c>
      <c r="E205">
        <v>1</v>
      </c>
      <c r="F205">
        <v>5</v>
      </c>
      <c r="G205">
        <v>0</v>
      </c>
      <c r="H205">
        <v>4</v>
      </c>
    </row>
    <row r="206" spans="2:8" x14ac:dyDescent="0.25">
      <c r="B206" s="3">
        <v>42326</v>
      </c>
      <c r="C206" s="3" t="s">
        <v>57</v>
      </c>
      <c r="D206">
        <v>4</v>
      </c>
      <c r="E206">
        <v>4</v>
      </c>
      <c r="F206">
        <v>49</v>
      </c>
      <c r="G206">
        <v>0</v>
      </c>
      <c r="H206">
        <v>41</v>
      </c>
    </row>
    <row r="207" spans="2:8" x14ac:dyDescent="0.25">
      <c r="B207" s="3">
        <v>42326</v>
      </c>
      <c r="C207" s="3" t="s">
        <v>58</v>
      </c>
      <c r="D207">
        <v>6</v>
      </c>
      <c r="E207">
        <v>7</v>
      </c>
      <c r="F207">
        <v>106</v>
      </c>
      <c r="G207">
        <v>0</v>
      </c>
      <c r="H207">
        <v>93</v>
      </c>
    </row>
    <row r="208" spans="2:8" x14ac:dyDescent="0.25">
      <c r="B208" s="3">
        <v>42326</v>
      </c>
      <c r="C208" s="3" t="s">
        <v>59</v>
      </c>
      <c r="D208">
        <v>13</v>
      </c>
      <c r="E208">
        <v>19</v>
      </c>
      <c r="F208">
        <v>219</v>
      </c>
      <c r="G208">
        <v>0</v>
      </c>
      <c r="H208">
        <v>187</v>
      </c>
    </row>
    <row r="209" spans="2:8" x14ac:dyDescent="0.25">
      <c r="B209" s="3">
        <v>42326</v>
      </c>
      <c r="C209" s="3" t="s">
        <v>60</v>
      </c>
      <c r="D209">
        <v>10</v>
      </c>
      <c r="E209">
        <v>19</v>
      </c>
      <c r="F209">
        <v>219</v>
      </c>
      <c r="G209">
        <v>0</v>
      </c>
      <c r="H209">
        <v>190</v>
      </c>
    </row>
    <row r="210" spans="2:8" x14ac:dyDescent="0.25">
      <c r="B210" s="3">
        <v>42326</v>
      </c>
      <c r="C210" s="3" t="s">
        <v>61</v>
      </c>
      <c r="D210">
        <v>13</v>
      </c>
      <c r="E210">
        <v>13</v>
      </c>
      <c r="F210">
        <v>216</v>
      </c>
      <c r="G210">
        <v>0</v>
      </c>
      <c r="H210">
        <v>190</v>
      </c>
    </row>
    <row r="211" spans="2:8" x14ac:dyDescent="0.25">
      <c r="B211" s="3">
        <v>42326</v>
      </c>
      <c r="C211" s="3" t="s">
        <v>62</v>
      </c>
      <c r="D211">
        <v>14</v>
      </c>
      <c r="E211">
        <v>22</v>
      </c>
      <c r="F211">
        <v>210</v>
      </c>
      <c r="G211">
        <v>0</v>
      </c>
      <c r="H211">
        <v>174</v>
      </c>
    </row>
    <row r="212" spans="2:8" x14ac:dyDescent="0.25">
      <c r="B212" s="3">
        <v>42326</v>
      </c>
      <c r="C212" s="3" t="s">
        <v>63</v>
      </c>
      <c r="D212">
        <v>10</v>
      </c>
      <c r="E212">
        <v>7</v>
      </c>
      <c r="F212">
        <v>175</v>
      </c>
      <c r="G212">
        <v>0</v>
      </c>
      <c r="H212">
        <v>158</v>
      </c>
    </row>
    <row r="213" spans="2:8" x14ac:dyDescent="0.25">
      <c r="B213" s="3">
        <v>42326</v>
      </c>
      <c r="C213" s="3" t="s">
        <v>64</v>
      </c>
      <c r="D213">
        <v>15</v>
      </c>
      <c r="E213">
        <v>18</v>
      </c>
      <c r="F213">
        <v>227</v>
      </c>
      <c r="G213">
        <v>0</v>
      </c>
      <c r="H213">
        <v>194</v>
      </c>
    </row>
    <row r="214" spans="2:8" x14ac:dyDescent="0.25">
      <c r="B214" s="3">
        <v>42326</v>
      </c>
      <c r="C214" s="3" t="s">
        <v>65</v>
      </c>
      <c r="D214">
        <v>11</v>
      </c>
      <c r="E214">
        <v>22</v>
      </c>
      <c r="F214">
        <v>243</v>
      </c>
      <c r="G214">
        <v>0</v>
      </c>
      <c r="H214">
        <v>210</v>
      </c>
    </row>
    <row r="215" spans="2:8" x14ac:dyDescent="0.25">
      <c r="B215" s="3">
        <v>42326</v>
      </c>
      <c r="C215" s="3" t="s">
        <v>66</v>
      </c>
      <c r="D215">
        <v>13</v>
      </c>
      <c r="E215">
        <v>12</v>
      </c>
      <c r="F215">
        <v>214</v>
      </c>
      <c r="G215">
        <v>0</v>
      </c>
      <c r="H215">
        <v>189</v>
      </c>
    </row>
    <row r="216" spans="2:8" x14ac:dyDescent="0.25">
      <c r="B216" s="3">
        <v>42326</v>
      </c>
      <c r="C216" s="3" t="s">
        <v>67</v>
      </c>
      <c r="D216">
        <v>5</v>
      </c>
      <c r="E216">
        <v>9</v>
      </c>
      <c r="F216">
        <v>176</v>
      </c>
      <c r="G216">
        <v>0</v>
      </c>
      <c r="H216">
        <v>162</v>
      </c>
    </row>
    <row r="217" spans="2:8" x14ac:dyDescent="0.25">
      <c r="B217" s="3">
        <v>42326</v>
      </c>
      <c r="C217" s="3" t="s">
        <v>68</v>
      </c>
      <c r="D217">
        <v>8</v>
      </c>
      <c r="E217">
        <v>9</v>
      </c>
      <c r="F217">
        <v>170</v>
      </c>
      <c r="G217">
        <v>0</v>
      </c>
      <c r="H217">
        <v>153</v>
      </c>
    </row>
    <row r="218" spans="2:8" x14ac:dyDescent="0.25">
      <c r="B218" s="3">
        <v>42326</v>
      </c>
      <c r="C218" s="3" t="s">
        <v>69</v>
      </c>
      <c r="D218">
        <v>10</v>
      </c>
      <c r="E218">
        <v>13</v>
      </c>
      <c r="F218">
        <v>148</v>
      </c>
      <c r="G218">
        <v>0</v>
      </c>
      <c r="H218">
        <v>125</v>
      </c>
    </row>
    <row r="219" spans="2:8" x14ac:dyDescent="0.25">
      <c r="B219" s="3">
        <v>42326</v>
      </c>
      <c r="C219" s="3" t="s">
        <v>70</v>
      </c>
      <c r="D219">
        <v>10</v>
      </c>
      <c r="E219">
        <v>8</v>
      </c>
      <c r="F219">
        <v>110</v>
      </c>
      <c r="G219">
        <v>0</v>
      </c>
      <c r="H219">
        <v>92</v>
      </c>
    </row>
    <row r="220" spans="2:8" x14ac:dyDescent="0.25">
      <c r="B220" s="3">
        <v>42326</v>
      </c>
      <c r="C220" s="3" t="s">
        <v>71</v>
      </c>
      <c r="D220">
        <v>9</v>
      </c>
      <c r="E220">
        <v>21</v>
      </c>
      <c r="F220">
        <v>99</v>
      </c>
      <c r="G220">
        <v>0</v>
      </c>
      <c r="H220">
        <v>69</v>
      </c>
    </row>
    <row r="221" spans="2:8" x14ac:dyDescent="0.25">
      <c r="B221" s="3">
        <v>42326</v>
      </c>
      <c r="C221" s="3" t="s">
        <v>72</v>
      </c>
      <c r="D221">
        <v>0</v>
      </c>
      <c r="E221">
        <v>0</v>
      </c>
      <c r="F221">
        <v>2</v>
      </c>
      <c r="G221">
        <v>0</v>
      </c>
      <c r="H221">
        <v>2</v>
      </c>
    </row>
    <row r="222" spans="2:8" x14ac:dyDescent="0.25">
      <c r="B222" s="3">
        <v>42327</v>
      </c>
      <c r="C222" s="3" t="s">
        <v>57</v>
      </c>
      <c r="D222">
        <v>2</v>
      </c>
      <c r="E222">
        <v>1</v>
      </c>
      <c r="F222">
        <v>44</v>
      </c>
      <c r="G222">
        <v>0</v>
      </c>
      <c r="H222">
        <v>41</v>
      </c>
    </row>
    <row r="223" spans="2:8" x14ac:dyDescent="0.25">
      <c r="B223" s="3">
        <v>42327</v>
      </c>
      <c r="C223" s="3" t="s">
        <v>58</v>
      </c>
      <c r="D223">
        <v>8</v>
      </c>
      <c r="E223">
        <v>9</v>
      </c>
      <c r="F223">
        <v>142</v>
      </c>
      <c r="G223">
        <v>0</v>
      </c>
      <c r="H223">
        <v>125</v>
      </c>
    </row>
    <row r="224" spans="2:8" x14ac:dyDescent="0.25">
      <c r="B224" s="3">
        <v>42327</v>
      </c>
      <c r="C224" s="3" t="s">
        <v>59</v>
      </c>
      <c r="D224">
        <v>6</v>
      </c>
      <c r="E224">
        <v>12</v>
      </c>
      <c r="F224">
        <v>172</v>
      </c>
      <c r="G224">
        <v>0</v>
      </c>
      <c r="H224">
        <v>154</v>
      </c>
    </row>
    <row r="225" spans="2:8" x14ac:dyDescent="0.25">
      <c r="B225" s="3">
        <v>42327</v>
      </c>
      <c r="C225" s="3" t="s">
        <v>60</v>
      </c>
      <c r="D225">
        <v>6</v>
      </c>
      <c r="E225">
        <v>9</v>
      </c>
      <c r="F225">
        <v>197</v>
      </c>
      <c r="G225">
        <v>0</v>
      </c>
      <c r="H225">
        <v>182</v>
      </c>
    </row>
    <row r="226" spans="2:8" x14ac:dyDescent="0.25">
      <c r="B226" s="3">
        <v>42327</v>
      </c>
      <c r="C226" s="3" t="s">
        <v>61</v>
      </c>
      <c r="D226">
        <v>4</v>
      </c>
      <c r="E226">
        <v>21</v>
      </c>
      <c r="F226">
        <v>206</v>
      </c>
      <c r="G226">
        <v>0</v>
      </c>
      <c r="H226">
        <v>181</v>
      </c>
    </row>
    <row r="227" spans="2:8" x14ac:dyDescent="0.25">
      <c r="B227" s="3">
        <v>42327</v>
      </c>
      <c r="C227" s="3" t="s">
        <v>62</v>
      </c>
      <c r="D227">
        <v>15</v>
      </c>
      <c r="E227">
        <v>28</v>
      </c>
      <c r="F227">
        <v>206</v>
      </c>
      <c r="G227">
        <v>0</v>
      </c>
      <c r="H227">
        <v>163</v>
      </c>
    </row>
    <row r="228" spans="2:8" x14ac:dyDescent="0.25">
      <c r="B228" s="3">
        <v>42327</v>
      </c>
      <c r="C228" s="3" t="s">
        <v>63</v>
      </c>
      <c r="D228">
        <v>9</v>
      </c>
      <c r="E228">
        <v>21</v>
      </c>
      <c r="F228">
        <v>177</v>
      </c>
      <c r="G228">
        <v>0</v>
      </c>
      <c r="H228">
        <v>147</v>
      </c>
    </row>
    <row r="229" spans="2:8" x14ac:dyDescent="0.25">
      <c r="B229" s="3">
        <v>42327</v>
      </c>
      <c r="C229" s="3" t="s">
        <v>64</v>
      </c>
      <c r="D229">
        <v>12</v>
      </c>
      <c r="E229">
        <v>16</v>
      </c>
      <c r="F229">
        <v>192</v>
      </c>
      <c r="G229">
        <v>0</v>
      </c>
      <c r="H229">
        <v>164</v>
      </c>
    </row>
    <row r="230" spans="2:8" x14ac:dyDescent="0.25">
      <c r="B230" s="3">
        <v>42327</v>
      </c>
      <c r="C230" s="3" t="s">
        <v>65</v>
      </c>
      <c r="D230">
        <v>11</v>
      </c>
      <c r="E230">
        <v>15</v>
      </c>
      <c r="F230">
        <v>157</v>
      </c>
      <c r="G230">
        <v>0</v>
      </c>
      <c r="H230">
        <v>131</v>
      </c>
    </row>
    <row r="231" spans="2:8" x14ac:dyDescent="0.25">
      <c r="B231" s="3">
        <v>42327</v>
      </c>
      <c r="C231" s="3" t="s">
        <v>66</v>
      </c>
      <c r="D231">
        <v>6</v>
      </c>
      <c r="E231">
        <v>16</v>
      </c>
      <c r="F231">
        <v>164</v>
      </c>
      <c r="G231">
        <v>0</v>
      </c>
      <c r="H231">
        <v>142</v>
      </c>
    </row>
    <row r="232" spans="2:8" x14ac:dyDescent="0.25">
      <c r="B232" s="3">
        <v>42327</v>
      </c>
      <c r="C232" s="3" t="s">
        <v>67</v>
      </c>
      <c r="D232">
        <v>10</v>
      </c>
      <c r="E232">
        <v>8</v>
      </c>
      <c r="F232">
        <v>143</v>
      </c>
      <c r="G232">
        <v>0</v>
      </c>
      <c r="H232">
        <v>125</v>
      </c>
    </row>
    <row r="233" spans="2:8" x14ac:dyDescent="0.25">
      <c r="B233" s="3">
        <v>42327</v>
      </c>
      <c r="C233" s="3" t="s">
        <v>68</v>
      </c>
      <c r="D233">
        <v>6</v>
      </c>
      <c r="E233">
        <v>6</v>
      </c>
      <c r="F233">
        <v>113</v>
      </c>
      <c r="G233">
        <v>0</v>
      </c>
      <c r="H233">
        <v>101</v>
      </c>
    </row>
    <row r="234" spans="2:8" x14ac:dyDescent="0.25">
      <c r="B234" s="3">
        <v>42327</v>
      </c>
      <c r="C234" s="3" t="s">
        <v>69</v>
      </c>
      <c r="D234">
        <v>9</v>
      </c>
      <c r="E234">
        <v>17</v>
      </c>
      <c r="F234">
        <v>151</v>
      </c>
      <c r="G234">
        <v>0</v>
      </c>
      <c r="H234">
        <v>125</v>
      </c>
    </row>
    <row r="235" spans="2:8" x14ac:dyDescent="0.25">
      <c r="B235" s="3">
        <v>42327</v>
      </c>
      <c r="C235" s="3" t="s">
        <v>70</v>
      </c>
      <c r="D235">
        <v>7</v>
      </c>
      <c r="E235">
        <v>2</v>
      </c>
      <c r="F235">
        <v>101</v>
      </c>
      <c r="G235">
        <v>0</v>
      </c>
      <c r="H235">
        <v>92</v>
      </c>
    </row>
    <row r="236" spans="2:8" x14ac:dyDescent="0.25">
      <c r="B236" s="3">
        <v>42327</v>
      </c>
      <c r="C236" s="3" t="s">
        <v>71</v>
      </c>
      <c r="D236">
        <v>8</v>
      </c>
      <c r="E236">
        <v>4</v>
      </c>
      <c r="F236">
        <v>67</v>
      </c>
      <c r="G236">
        <v>0</v>
      </c>
      <c r="H236">
        <v>55</v>
      </c>
    </row>
    <row r="237" spans="2:8" x14ac:dyDescent="0.25">
      <c r="B237" s="3">
        <v>42327</v>
      </c>
      <c r="C237" s="3" t="s">
        <v>72</v>
      </c>
      <c r="D237">
        <v>0</v>
      </c>
      <c r="E237">
        <v>0</v>
      </c>
      <c r="F237">
        <v>1</v>
      </c>
      <c r="G237">
        <v>0</v>
      </c>
      <c r="H237">
        <v>1</v>
      </c>
    </row>
    <row r="238" spans="2:8" x14ac:dyDescent="0.25">
      <c r="B238" s="3">
        <v>42328</v>
      </c>
      <c r="C238" s="3" t="s">
        <v>57</v>
      </c>
      <c r="D238">
        <v>1</v>
      </c>
      <c r="E238">
        <v>1</v>
      </c>
      <c r="F238">
        <v>19</v>
      </c>
      <c r="G238">
        <v>0</v>
      </c>
      <c r="H238">
        <v>17</v>
      </c>
    </row>
    <row r="239" spans="2:8" x14ac:dyDescent="0.25">
      <c r="B239" s="3">
        <v>42328</v>
      </c>
      <c r="C239" s="3" t="s">
        <v>58</v>
      </c>
      <c r="D239">
        <v>5</v>
      </c>
      <c r="E239">
        <v>10</v>
      </c>
      <c r="F239">
        <v>69</v>
      </c>
      <c r="G239">
        <v>0</v>
      </c>
      <c r="H239">
        <v>54</v>
      </c>
    </row>
    <row r="240" spans="2:8" x14ac:dyDescent="0.25">
      <c r="B240" s="3">
        <v>42328</v>
      </c>
      <c r="C240" s="3" t="s">
        <v>59</v>
      </c>
      <c r="D240">
        <v>3</v>
      </c>
      <c r="E240">
        <v>6</v>
      </c>
      <c r="F240">
        <v>109</v>
      </c>
      <c r="G240">
        <v>0</v>
      </c>
      <c r="H240">
        <v>100</v>
      </c>
    </row>
    <row r="241" spans="2:8" x14ac:dyDescent="0.25">
      <c r="B241" s="3">
        <v>42328</v>
      </c>
      <c r="C241" s="3" t="s">
        <v>60</v>
      </c>
      <c r="D241">
        <v>9</v>
      </c>
      <c r="E241">
        <v>13</v>
      </c>
      <c r="F241">
        <v>137</v>
      </c>
      <c r="G241">
        <v>0</v>
      </c>
      <c r="H241">
        <v>115</v>
      </c>
    </row>
    <row r="242" spans="2:8" x14ac:dyDescent="0.25">
      <c r="B242" s="3">
        <v>42328</v>
      </c>
      <c r="C242" s="3" t="s">
        <v>61</v>
      </c>
      <c r="D242">
        <v>13</v>
      </c>
      <c r="E242">
        <v>8</v>
      </c>
      <c r="F242">
        <v>141</v>
      </c>
      <c r="G242">
        <v>0</v>
      </c>
      <c r="H242">
        <v>120</v>
      </c>
    </row>
    <row r="243" spans="2:8" x14ac:dyDescent="0.25">
      <c r="B243" s="3">
        <v>42328</v>
      </c>
      <c r="C243" s="3" t="s">
        <v>62</v>
      </c>
      <c r="D243">
        <v>9</v>
      </c>
      <c r="E243">
        <v>15</v>
      </c>
      <c r="F243">
        <v>139</v>
      </c>
      <c r="G243">
        <v>0</v>
      </c>
      <c r="H243">
        <v>115</v>
      </c>
    </row>
    <row r="244" spans="2:8" x14ac:dyDescent="0.25">
      <c r="B244" s="3">
        <v>42328</v>
      </c>
      <c r="C244" s="3" t="s">
        <v>63</v>
      </c>
      <c r="D244">
        <v>7</v>
      </c>
      <c r="E244">
        <v>10</v>
      </c>
      <c r="F244">
        <v>114</v>
      </c>
      <c r="G244">
        <v>0</v>
      </c>
      <c r="H244">
        <v>97</v>
      </c>
    </row>
    <row r="245" spans="2:8" x14ac:dyDescent="0.25">
      <c r="B245" s="3">
        <v>42328</v>
      </c>
      <c r="C245" s="3" t="s">
        <v>64</v>
      </c>
      <c r="D245">
        <v>9</v>
      </c>
      <c r="E245">
        <v>11</v>
      </c>
      <c r="F245">
        <v>85</v>
      </c>
      <c r="G245">
        <v>0</v>
      </c>
      <c r="H245">
        <v>65</v>
      </c>
    </row>
    <row r="246" spans="2:8" x14ac:dyDescent="0.25">
      <c r="B246" s="3">
        <v>42328</v>
      </c>
      <c r="C246" s="3" t="s">
        <v>65</v>
      </c>
      <c r="D246">
        <v>5</v>
      </c>
      <c r="E246">
        <v>6</v>
      </c>
      <c r="F246">
        <v>109</v>
      </c>
      <c r="G246">
        <v>0</v>
      </c>
      <c r="H246">
        <v>98</v>
      </c>
    </row>
    <row r="247" spans="2:8" x14ac:dyDescent="0.25">
      <c r="B247" s="3">
        <v>42328</v>
      </c>
      <c r="C247" s="3" t="s">
        <v>66</v>
      </c>
      <c r="D247">
        <v>9</v>
      </c>
      <c r="E247">
        <v>8</v>
      </c>
      <c r="F247">
        <v>105</v>
      </c>
      <c r="G247">
        <v>0</v>
      </c>
      <c r="H247">
        <v>88</v>
      </c>
    </row>
    <row r="248" spans="2:8" x14ac:dyDescent="0.25">
      <c r="B248" s="3">
        <v>42328</v>
      </c>
      <c r="C248" s="3" t="s">
        <v>67</v>
      </c>
      <c r="D248">
        <v>4</v>
      </c>
      <c r="E248">
        <v>3</v>
      </c>
      <c r="F248">
        <v>90</v>
      </c>
      <c r="G248">
        <v>0</v>
      </c>
      <c r="H248">
        <v>83</v>
      </c>
    </row>
    <row r="249" spans="2:8" x14ac:dyDescent="0.25">
      <c r="B249" s="3">
        <v>42328</v>
      </c>
      <c r="C249" s="3" t="s">
        <v>68</v>
      </c>
      <c r="D249">
        <v>5</v>
      </c>
      <c r="E249">
        <v>7</v>
      </c>
      <c r="F249">
        <v>73</v>
      </c>
      <c r="G249">
        <v>0</v>
      </c>
      <c r="H249">
        <v>61</v>
      </c>
    </row>
    <row r="250" spans="2:8" x14ac:dyDescent="0.25">
      <c r="B250" s="3">
        <v>42328</v>
      </c>
      <c r="C250" s="3" t="s">
        <v>69</v>
      </c>
      <c r="D250">
        <v>3</v>
      </c>
      <c r="E250">
        <v>10</v>
      </c>
      <c r="F250">
        <v>57</v>
      </c>
      <c r="G250">
        <v>0</v>
      </c>
      <c r="H250">
        <v>44</v>
      </c>
    </row>
    <row r="251" spans="2:8" x14ac:dyDescent="0.25">
      <c r="B251" s="3">
        <v>42328</v>
      </c>
      <c r="C251" s="3" t="s">
        <v>70</v>
      </c>
      <c r="D251">
        <v>4</v>
      </c>
      <c r="E251">
        <v>2</v>
      </c>
      <c r="F251">
        <v>57</v>
      </c>
      <c r="G251">
        <v>0</v>
      </c>
      <c r="H251">
        <v>51</v>
      </c>
    </row>
    <row r="252" spans="2:8" x14ac:dyDescent="0.25">
      <c r="B252" s="3">
        <v>42328</v>
      </c>
      <c r="C252" s="3" t="s">
        <v>71</v>
      </c>
      <c r="D252">
        <v>6</v>
      </c>
      <c r="E252">
        <v>4</v>
      </c>
      <c r="F252">
        <v>60</v>
      </c>
      <c r="G252">
        <v>0</v>
      </c>
      <c r="H252">
        <v>50</v>
      </c>
    </row>
    <row r="253" spans="2:8" x14ac:dyDescent="0.25">
      <c r="B253" s="3">
        <v>42328</v>
      </c>
      <c r="C253" s="3" t="s">
        <v>72</v>
      </c>
      <c r="D253">
        <v>0</v>
      </c>
      <c r="E253">
        <v>0</v>
      </c>
      <c r="F253">
        <v>3</v>
      </c>
      <c r="G253">
        <v>0</v>
      </c>
      <c r="H253">
        <v>3</v>
      </c>
    </row>
    <row r="254" spans="2:8" x14ac:dyDescent="0.25">
      <c r="B254" s="3">
        <v>42329</v>
      </c>
      <c r="C254" s="3" t="s">
        <v>57</v>
      </c>
      <c r="D254">
        <v>2</v>
      </c>
      <c r="E254">
        <v>0</v>
      </c>
      <c r="F254">
        <v>19</v>
      </c>
      <c r="G254">
        <v>0</v>
      </c>
      <c r="H254">
        <v>17</v>
      </c>
    </row>
    <row r="255" spans="2:8" x14ac:dyDescent="0.25">
      <c r="B255" s="3">
        <v>42329</v>
      </c>
      <c r="C255" s="3" t="s">
        <v>58</v>
      </c>
      <c r="D255">
        <v>2</v>
      </c>
      <c r="E255">
        <v>1</v>
      </c>
      <c r="F255">
        <v>22</v>
      </c>
      <c r="G255">
        <v>0</v>
      </c>
      <c r="H255">
        <v>19</v>
      </c>
    </row>
    <row r="256" spans="2:8" x14ac:dyDescent="0.25">
      <c r="B256" s="3">
        <v>42329</v>
      </c>
      <c r="C256" s="3" t="s">
        <v>59</v>
      </c>
      <c r="D256">
        <v>4</v>
      </c>
      <c r="E256">
        <v>6</v>
      </c>
      <c r="F256">
        <v>52</v>
      </c>
      <c r="G256">
        <v>0</v>
      </c>
      <c r="H256">
        <v>42</v>
      </c>
    </row>
    <row r="257" spans="2:8" x14ac:dyDescent="0.25">
      <c r="B257" s="3">
        <v>42329</v>
      </c>
      <c r="C257" s="3" t="s">
        <v>60</v>
      </c>
      <c r="D257">
        <v>3</v>
      </c>
      <c r="E257">
        <v>4</v>
      </c>
      <c r="F257">
        <v>74</v>
      </c>
      <c r="G257">
        <v>0</v>
      </c>
      <c r="H257">
        <v>67</v>
      </c>
    </row>
    <row r="258" spans="2:8" x14ac:dyDescent="0.25">
      <c r="B258" s="3">
        <v>42329</v>
      </c>
      <c r="C258" s="3" t="s">
        <v>61</v>
      </c>
      <c r="D258">
        <v>4</v>
      </c>
      <c r="E258">
        <v>6</v>
      </c>
      <c r="F258">
        <v>70</v>
      </c>
      <c r="G258">
        <v>0</v>
      </c>
      <c r="H258">
        <v>60</v>
      </c>
    </row>
    <row r="259" spans="2:8" x14ac:dyDescent="0.25">
      <c r="B259" s="3">
        <v>42329</v>
      </c>
      <c r="C259" s="3" t="s">
        <v>62</v>
      </c>
      <c r="D259">
        <v>2</v>
      </c>
      <c r="E259">
        <v>5</v>
      </c>
      <c r="F259">
        <v>74</v>
      </c>
      <c r="G259">
        <v>0</v>
      </c>
      <c r="H259">
        <v>67</v>
      </c>
    </row>
    <row r="260" spans="2:8" x14ac:dyDescent="0.25">
      <c r="B260" s="3">
        <v>42329</v>
      </c>
      <c r="C260" s="3" t="s">
        <v>63</v>
      </c>
      <c r="D260">
        <v>10</v>
      </c>
      <c r="E260">
        <v>7</v>
      </c>
      <c r="F260">
        <v>70</v>
      </c>
      <c r="G260">
        <v>0</v>
      </c>
      <c r="H260">
        <v>53</v>
      </c>
    </row>
    <row r="261" spans="2:8" x14ac:dyDescent="0.25">
      <c r="B261" s="3">
        <v>42329</v>
      </c>
      <c r="C261" s="3" t="s">
        <v>64</v>
      </c>
      <c r="D261">
        <v>10</v>
      </c>
      <c r="E261">
        <v>4</v>
      </c>
      <c r="F261">
        <v>75</v>
      </c>
      <c r="G261">
        <v>0</v>
      </c>
      <c r="H261">
        <v>61</v>
      </c>
    </row>
    <row r="262" spans="2:8" x14ac:dyDescent="0.25">
      <c r="B262" s="3">
        <v>42329</v>
      </c>
      <c r="C262" s="3" t="s">
        <v>65</v>
      </c>
      <c r="D262">
        <v>2</v>
      </c>
      <c r="E262">
        <v>3</v>
      </c>
      <c r="F262">
        <v>46</v>
      </c>
      <c r="G262">
        <v>0</v>
      </c>
      <c r="H262">
        <v>41</v>
      </c>
    </row>
    <row r="263" spans="2:8" x14ac:dyDescent="0.25">
      <c r="B263" s="3">
        <v>42329</v>
      </c>
      <c r="C263" s="3" t="s">
        <v>66</v>
      </c>
      <c r="D263">
        <v>4</v>
      </c>
      <c r="E263">
        <v>6</v>
      </c>
      <c r="F263">
        <v>57</v>
      </c>
      <c r="G263">
        <v>0</v>
      </c>
      <c r="H263">
        <v>47</v>
      </c>
    </row>
    <row r="264" spans="2:8" x14ac:dyDescent="0.25">
      <c r="B264" s="3">
        <v>42329</v>
      </c>
      <c r="C264" s="3" t="s">
        <v>67</v>
      </c>
      <c r="D264">
        <v>3</v>
      </c>
      <c r="E264">
        <v>4</v>
      </c>
      <c r="F264">
        <v>47</v>
      </c>
      <c r="G264">
        <v>0</v>
      </c>
      <c r="H264">
        <v>40</v>
      </c>
    </row>
    <row r="265" spans="2:8" x14ac:dyDescent="0.25">
      <c r="B265" s="3">
        <v>42329</v>
      </c>
      <c r="C265" s="3" t="s">
        <v>68</v>
      </c>
      <c r="D265">
        <v>11</v>
      </c>
      <c r="E265">
        <v>13</v>
      </c>
      <c r="F265">
        <v>55</v>
      </c>
      <c r="G265">
        <v>0</v>
      </c>
      <c r="H265">
        <v>31</v>
      </c>
    </row>
    <row r="266" spans="2:8" x14ac:dyDescent="0.25">
      <c r="B266" s="3">
        <v>42329</v>
      </c>
      <c r="C266" s="3" t="s">
        <v>69</v>
      </c>
      <c r="D266">
        <v>4</v>
      </c>
      <c r="E266">
        <v>6</v>
      </c>
      <c r="F266">
        <v>40</v>
      </c>
      <c r="G266">
        <v>0</v>
      </c>
      <c r="H266">
        <v>30</v>
      </c>
    </row>
    <row r="267" spans="2:8" x14ac:dyDescent="0.25">
      <c r="B267" s="3">
        <v>42329</v>
      </c>
      <c r="C267" s="3" t="s">
        <v>70</v>
      </c>
      <c r="D267">
        <v>3</v>
      </c>
      <c r="E267">
        <v>5</v>
      </c>
      <c r="F267">
        <v>31</v>
      </c>
      <c r="G267">
        <v>0</v>
      </c>
      <c r="H267">
        <v>23</v>
      </c>
    </row>
    <row r="268" spans="2:8" x14ac:dyDescent="0.25">
      <c r="B268" s="3">
        <v>42329</v>
      </c>
      <c r="C268" s="3" t="s">
        <v>71</v>
      </c>
      <c r="D268">
        <v>1</v>
      </c>
      <c r="E268">
        <v>0</v>
      </c>
      <c r="F268">
        <v>24</v>
      </c>
      <c r="G268">
        <v>0</v>
      </c>
      <c r="H268">
        <v>23</v>
      </c>
    </row>
    <row r="269" spans="2:8" x14ac:dyDescent="0.25">
      <c r="B269" s="3">
        <v>42331</v>
      </c>
      <c r="C269" s="3" t="s">
        <v>57</v>
      </c>
      <c r="D269">
        <v>3</v>
      </c>
      <c r="E269">
        <v>4</v>
      </c>
      <c r="F269">
        <v>33</v>
      </c>
      <c r="G269">
        <v>0</v>
      </c>
      <c r="H269">
        <v>26</v>
      </c>
    </row>
    <row r="270" spans="2:8" x14ac:dyDescent="0.25">
      <c r="B270" s="3">
        <v>42331</v>
      </c>
      <c r="C270" s="3" t="s">
        <v>58</v>
      </c>
      <c r="D270">
        <v>8</v>
      </c>
      <c r="E270">
        <v>11</v>
      </c>
      <c r="F270">
        <v>97</v>
      </c>
      <c r="G270">
        <v>0</v>
      </c>
      <c r="H270">
        <v>78</v>
      </c>
    </row>
    <row r="271" spans="2:8" x14ac:dyDescent="0.25">
      <c r="B271" s="3">
        <v>42331</v>
      </c>
      <c r="C271" s="3" t="s">
        <v>59</v>
      </c>
      <c r="D271">
        <v>6</v>
      </c>
      <c r="E271">
        <v>8</v>
      </c>
      <c r="F271">
        <v>144</v>
      </c>
      <c r="G271">
        <v>0</v>
      </c>
      <c r="H271">
        <v>130</v>
      </c>
    </row>
    <row r="272" spans="2:8" x14ac:dyDescent="0.25">
      <c r="B272" s="3">
        <v>42331</v>
      </c>
      <c r="C272" s="3" t="s">
        <v>60</v>
      </c>
      <c r="D272">
        <v>7</v>
      </c>
      <c r="E272">
        <v>15</v>
      </c>
      <c r="F272">
        <v>219</v>
      </c>
      <c r="G272">
        <v>0</v>
      </c>
      <c r="H272">
        <v>197</v>
      </c>
    </row>
    <row r="273" spans="2:8" x14ac:dyDescent="0.25">
      <c r="B273" s="3">
        <v>42331</v>
      </c>
      <c r="C273" s="3" t="s">
        <v>61</v>
      </c>
      <c r="D273">
        <v>18</v>
      </c>
      <c r="E273">
        <v>9</v>
      </c>
      <c r="F273">
        <v>246</v>
      </c>
      <c r="G273">
        <v>0</v>
      </c>
      <c r="H273">
        <v>219</v>
      </c>
    </row>
    <row r="274" spans="2:8" x14ac:dyDescent="0.25">
      <c r="B274" s="3">
        <v>42331</v>
      </c>
      <c r="C274" s="3" t="s">
        <v>62</v>
      </c>
      <c r="D274">
        <v>13</v>
      </c>
      <c r="E274">
        <v>14</v>
      </c>
      <c r="F274">
        <v>203</v>
      </c>
      <c r="G274">
        <v>0</v>
      </c>
      <c r="H274">
        <v>176</v>
      </c>
    </row>
    <row r="275" spans="2:8" x14ac:dyDescent="0.25">
      <c r="B275" s="3">
        <v>42331</v>
      </c>
      <c r="C275" s="3" t="s">
        <v>63</v>
      </c>
      <c r="D275">
        <v>7</v>
      </c>
      <c r="E275">
        <v>13</v>
      </c>
      <c r="F275">
        <v>214</v>
      </c>
      <c r="G275">
        <v>0</v>
      </c>
      <c r="H275">
        <v>194</v>
      </c>
    </row>
    <row r="276" spans="2:8" x14ac:dyDescent="0.25">
      <c r="B276" s="3">
        <v>42331</v>
      </c>
      <c r="C276" s="3" t="s">
        <v>64</v>
      </c>
      <c r="D276">
        <v>29</v>
      </c>
      <c r="E276">
        <v>18</v>
      </c>
      <c r="F276">
        <v>210</v>
      </c>
      <c r="G276">
        <v>0</v>
      </c>
      <c r="H276">
        <v>163</v>
      </c>
    </row>
    <row r="277" spans="2:8" x14ac:dyDescent="0.25">
      <c r="B277" s="3">
        <v>42331</v>
      </c>
      <c r="C277" s="3" t="s">
        <v>65</v>
      </c>
      <c r="D277">
        <v>16</v>
      </c>
      <c r="E277">
        <v>15</v>
      </c>
      <c r="F277">
        <v>199</v>
      </c>
      <c r="G277">
        <v>0</v>
      </c>
      <c r="H277">
        <v>168</v>
      </c>
    </row>
    <row r="278" spans="2:8" x14ac:dyDescent="0.25">
      <c r="B278" s="3">
        <v>42331</v>
      </c>
      <c r="C278" s="3" t="s">
        <v>66</v>
      </c>
      <c r="D278">
        <v>8</v>
      </c>
      <c r="E278">
        <v>24</v>
      </c>
      <c r="F278">
        <v>185</v>
      </c>
      <c r="G278">
        <v>0</v>
      </c>
      <c r="H278">
        <v>153</v>
      </c>
    </row>
    <row r="279" spans="2:8" x14ac:dyDescent="0.25">
      <c r="B279" s="3">
        <v>42331</v>
      </c>
      <c r="C279" s="3" t="s">
        <v>67</v>
      </c>
      <c r="D279">
        <v>14</v>
      </c>
      <c r="E279">
        <v>13</v>
      </c>
      <c r="F279">
        <v>152</v>
      </c>
      <c r="G279">
        <v>0</v>
      </c>
      <c r="H279">
        <v>125</v>
      </c>
    </row>
    <row r="280" spans="2:8" x14ac:dyDescent="0.25">
      <c r="B280" s="3">
        <v>42331</v>
      </c>
      <c r="C280" s="3" t="s">
        <v>68</v>
      </c>
      <c r="D280">
        <v>9</v>
      </c>
      <c r="E280">
        <v>11</v>
      </c>
      <c r="F280">
        <v>147</v>
      </c>
      <c r="G280">
        <v>0</v>
      </c>
      <c r="H280">
        <v>127</v>
      </c>
    </row>
    <row r="281" spans="2:8" x14ac:dyDescent="0.25">
      <c r="B281" s="3">
        <v>42331</v>
      </c>
      <c r="C281" s="3" t="s">
        <v>69</v>
      </c>
      <c r="D281">
        <v>9</v>
      </c>
      <c r="E281">
        <v>11</v>
      </c>
      <c r="F281">
        <v>133</v>
      </c>
      <c r="G281">
        <v>0</v>
      </c>
      <c r="H281">
        <v>113</v>
      </c>
    </row>
    <row r="282" spans="2:8" x14ac:dyDescent="0.25">
      <c r="B282" s="3">
        <v>42331</v>
      </c>
      <c r="C282" s="3" t="s">
        <v>70</v>
      </c>
      <c r="D282">
        <v>12</v>
      </c>
      <c r="E282">
        <v>20</v>
      </c>
      <c r="F282">
        <v>161</v>
      </c>
      <c r="G282">
        <v>0</v>
      </c>
      <c r="H282">
        <v>129</v>
      </c>
    </row>
    <row r="283" spans="2:8" x14ac:dyDescent="0.25">
      <c r="B283" s="3">
        <v>42331</v>
      </c>
      <c r="C283" s="3" t="s">
        <v>71</v>
      </c>
      <c r="D283">
        <v>10</v>
      </c>
      <c r="E283">
        <v>2</v>
      </c>
      <c r="F283">
        <v>75</v>
      </c>
      <c r="G283">
        <v>0</v>
      </c>
      <c r="H283">
        <v>63</v>
      </c>
    </row>
    <row r="284" spans="2:8" x14ac:dyDescent="0.25">
      <c r="B284" s="3">
        <v>42331</v>
      </c>
      <c r="C284" s="3" t="s">
        <v>72</v>
      </c>
      <c r="D284">
        <v>0</v>
      </c>
      <c r="E284">
        <v>0</v>
      </c>
      <c r="F284">
        <v>1</v>
      </c>
      <c r="G284">
        <v>0</v>
      </c>
      <c r="H284">
        <v>1</v>
      </c>
    </row>
    <row r="285" spans="2:8" x14ac:dyDescent="0.25">
      <c r="B285" s="3">
        <v>42332</v>
      </c>
      <c r="C285" s="3" t="s">
        <v>57</v>
      </c>
      <c r="D285">
        <v>2</v>
      </c>
      <c r="E285">
        <v>3</v>
      </c>
      <c r="F285">
        <v>43</v>
      </c>
      <c r="G285">
        <v>0</v>
      </c>
      <c r="H285">
        <v>38</v>
      </c>
    </row>
    <row r="286" spans="2:8" x14ac:dyDescent="0.25">
      <c r="B286" s="3">
        <v>42332</v>
      </c>
      <c r="C286" s="3" t="s">
        <v>58</v>
      </c>
      <c r="D286">
        <v>2</v>
      </c>
      <c r="E286">
        <v>6</v>
      </c>
      <c r="F286">
        <v>102</v>
      </c>
      <c r="G286">
        <v>0</v>
      </c>
      <c r="H286">
        <v>94</v>
      </c>
    </row>
    <row r="287" spans="2:8" x14ac:dyDescent="0.25">
      <c r="B287" s="3">
        <v>42332</v>
      </c>
      <c r="C287" s="3" t="s">
        <v>59</v>
      </c>
      <c r="D287">
        <v>10</v>
      </c>
      <c r="E287">
        <v>10</v>
      </c>
      <c r="F287">
        <v>207</v>
      </c>
      <c r="G287">
        <v>0</v>
      </c>
      <c r="H287">
        <v>187</v>
      </c>
    </row>
    <row r="288" spans="2:8" x14ac:dyDescent="0.25">
      <c r="B288" s="3">
        <v>42332</v>
      </c>
      <c r="C288" s="3" t="s">
        <v>60</v>
      </c>
      <c r="D288">
        <v>22</v>
      </c>
      <c r="E288">
        <v>18</v>
      </c>
      <c r="F288">
        <v>229</v>
      </c>
      <c r="G288">
        <v>0</v>
      </c>
      <c r="H288">
        <v>189</v>
      </c>
    </row>
    <row r="289" spans="2:8" x14ac:dyDescent="0.25">
      <c r="B289" s="3">
        <v>42332</v>
      </c>
      <c r="C289" s="3" t="s">
        <v>61</v>
      </c>
      <c r="D289">
        <v>10</v>
      </c>
      <c r="E289">
        <v>18</v>
      </c>
      <c r="F289">
        <v>251</v>
      </c>
      <c r="G289">
        <v>0</v>
      </c>
      <c r="H289">
        <v>223</v>
      </c>
    </row>
    <row r="290" spans="2:8" x14ac:dyDescent="0.25">
      <c r="B290" s="3">
        <v>42332</v>
      </c>
      <c r="C290" s="3" t="s">
        <v>62</v>
      </c>
      <c r="D290">
        <v>9</v>
      </c>
      <c r="E290">
        <v>14</v>
      </c>
      <c r="F290">
        <v>185</v>
      </c>
      <c r="G290">
        <v>0</v>
      </c>
      <c r="H290">
        <v>162</v>
      </c>
    </row>
    <row r="291" spans="2:8" x14ac:dyDescent="0.25">
      <c r="B291" s="3">
        <v>42332</v>
      </c>
      <c r="C291" s="3" t="s">
        <v>63</v>
      </c>
      <c r="D291">
        <v>8</v>
      </c>
      <c r="E291">
        <v>25</v>
      </c>
      <c r="F291">
        <v>203</v>
      </c>
      <c r="G291">
        <v>0</v>
      </c>
      <c r="H291">
        <v>170</v>
      </c>
    </row>
    <row r="292" spans="2:8" x14ac:dyDescent="0.25">
      <c r="B292" s="3">
        <v>42332</v>
      </c>
      <c r="C292" s="3" t="s">
        <v>64</v>
      </c>
      <c r="D292">
        <v>15</v>
      </c>
      <c r="E292">
        <v>20</v>
      </c>
      <c r="F292">
        <v>230</v>
      </c>
      <c r="G292">
        <v>0</v>
      </c>
      <c r="H292">
        <v>195</v>
      </c>
    </row>
    <row r="293" spans="2:8" x14ac:dyDescent="0.25">
      <c r="B293" s="3">
        <v>42332</v>
      </c>
      <c r="C293" s="3" t="s">
        <v>65</v>
      </c>
      <c r="D293">
        <v>16</v>
      </c>
      <c r="E293">
        <v>17</v>
      </c>
      <c r="F293">
        <v>206</v>
      </c>
      <c r="G293">
        <v>0</v>
      </c>
      <c r="H293">
        <v>173</v>
      </c>
    </row>
    <row r="294" spans="2:8" x14ac:dyDescent="0.25">
      <c r="B294" s="3">
        <v>42332</v>
      </c>
      <c r="C294" s="3" t="s">
        <v>66</v>
      </c>
      <c r="D294">
        <v>16</v>
      </c>
      <c r="E294">
        <v>15</v>
      </c>
      <c r="F294">
        <v>230</v>
      </c>
      <c r="G294">
        <v>0</v>
      </c>
      <c r="H294">
        <v>199</v>
      </c>
    </row>
    <row r="295" spans="2:8" x14ac:dyDescent="0.25">
      <c r="B295" s="3">
        <v>42332</v>
      </c>
      <c r="C295" s="3" t="s">
        <v>67</v>
      </c>
      <c r="D295">
        <v>18</v>
      </c>
      <c r="E295">
        <v>22</v>
      </c>
      <c r="F295">
        <v>282</v>
      </c>
      <c r="G295">
        <v>0</v>
      </c>
      <c r="H295">
        <v>242</v>
      </c>
    </row>
    <row r="296" spans="2:8" x14ac:dyDescent="0.25">
      <c r="B296" s="3">
        <v>42332</v>
      </c>
      <c r="C296" s="3" t="s">
        <v>68</v>
      </c>
      <c r="D296">
        <v>10</v>
      </c>
      <c r="E296">
        <v>8</v>
      </c>
      <c r="F296">
        <v>166</v>
      </c>
      <c r="G296">
        <v>0</v>
      </c>
      <c r="H296">
        <v>148</v>
      </c>
    </row>
    <row r="297" spans="2:8" x14ac:dyDescent="0.25">
      <c r="B297" s="3">
        <v>42332</v>
      </c>
      <c r="C297" s="3" t="s">
        <v>69</v>
      </c>
      <c r="D297">
        <v>7</v>
      </c>
      <c r="E297">
        <v>6</v>
      </c>
      <c r="F297">
        <v>133</v>
      </c>
      <c r="G297">
        <v>0</v>
      </c>
      <c r="H297">
        <v>120</v>
      </c>
    </row>
    <row r="298" spans="2:8" x14ac:dyDescent="0.25">
      <c r="B298" s="3">
        <v>42332</v>
      </c>
      <c r="C298" s="3" t="s">
        <v>70</v>
      </c>
      <c r="D298">
        <v>14</v>
      </c>
      <c r="E298">
        <v>8</v>
      </c>
      <c r="F298">
        <v>150</v>
      </c>
      <c r="G298">
        <v>0</v>
      </c>
      <c r="H298">
        <v>128</v>
      </c>
    </row>
    <row r="299" spans="2:8" x14ac:dyDescent="0.25">
      <c r="B299" s="3">
        <v>42332</v>
      </c>
      <c r="C299" s="3" t="s">
        <v>71</v>
      </c>
      <c r="D299">
        <v>10</v>
      </c>
      <c r="E299">
        <v>11</v>
      </c>
      <c r="F299">
        <v>107</v>
      </c>
      <c r="G299">
        <v>0</v>
      </c>
      <c r="H299">
        <v>86</v>
      </c>
    </row>
    <row r="300" spans="2:8" x14ac:dyDescent="0.25">
      <c r="B300" s="3">
        <v>42332</v>
      </c>
      <c r="C300" s="3" t="s">
        <v>72</v>
      </c>
      <c r="D300">
        <v>1</v>
      </c>
      <c r="E300">
        <v>0</v>
      </c>
      <c r="F300">
        <v>4</v>
      </c>
      <c r="G300">
        <v>0</v>
      </c>
      <c r="H300">
        <v>3</v>
      </c>
    </row>
    <row r="301" spans="2:8" x14ac:dyDescent="0.25">
      <c r="B301" s="3">
        <v>42333</v>
      </c>
      <c r="C301" s="3" t="s">
        <v>57</v>
      </c>
      <c r="D301">
        <v>2</v>
      </c>
      <c r="E301">
        <v>4</v>
      </c>
      <c r="F301">
        <v>54</v>
      </c>
      <c r="G301">
        <v>0</v>
      </c>
      <c r="H301">
        <v>48</v>
      </c>
    </row>
    <row r="302" spans="2:8" x14ac:dyDescent="0.25">
      <c r="B302" s="3">
        <v>42333</v>
      </c>
      <c r="C302" s="3" t="s">
        <v>58</v>
      </c>
      <c r="D302">
        <v>8</v>
      </c>
      <c r="E302">
        <v>9</v>
      </c>
      <c r="F302">
        <v>118</v>
      </c>
      <c r="G302">
        <v>0</v>
      </c>
      <c r="H302">
        <v>101</v>
      </c>
    </row>
    <row r="303" spans="2:8" x14ac:dyDescent="0.25">
      <c r="B303" s="3">
        <v>42333</v>
      </c>
      <c r="C303" s="3" t="s">
        <v>59</v>
      </c>
      <c r="D303">
        <v>17</v>
      </c>
      <c r="E303">
        <v>13</v>
      </c>
      <c r="F303">
        <v>187</v>
      </c>
      <c r="G303">
        <v>0</v>
      </c>
      <c r="H303">
        <v>157</v>
      </c>
    </row>
    <row r="304" spans="2:8" x14ac:dyDescent="0.25">
      <c r="B304" s="3">
        <v>42333</v>
      </c>
      <c r="C304" s="3" t="s">
        <v>60</v>
      </c>
      <c r="D304">
        <v>16</v>
      </c>
      <c r="E304">
        <v>15</v>
      </c>
      <c r="F304">
        <v>214</v>
      </c>
      <c r="G304">
        <v>0</v>
      </c>
      <c r="H304">
        <v>183</v>
      </c>
    </row>
    <row r="305" spans="2:8" x14ac:dyDescent="0.25">
      <c r="B305" s="3">
        <v>42333</v>
      </c>
      <c r="C305" s="3" t="s">
        <v>61</v>
      </c>
      <c r="D305">
        <v>25</v>
      </c>
      <c r="E305">
        <v>23</v>
      </c>
      <c r="F305">
        <v>226</v>
      </c>
      <c r="G305">
        <v>0</v>
      </c>
      <c r="H305">
        <v>178</v>
      </c>
    </row>
    <row r="306" spans="2:8" x14ac:dyDescent="0.25">
      <c r="B306" s="3">
        <v>42333</v>
      </c>
      <c r="C306" s="3" t="s">
        <v>62</v>
      </c>
      <c r="D306">
        <v>18</v>
      </c>
      <c r="E306">
        <v>15</v>
      </c>
      <c r="F306">
        <v>220</v>
      </c>
      <c r="G306">
        <v>0</v>
      </c>
      <c r="H306">
        <v>187</v>
      </c>
    </row>
    <row r="307" spans="2:8" x14ac:dyDescent="0.25">
      <c r="B307" s="3">
        <v>42333</v>
      </c>
      <c r="C307" s="3" t="s">
        <v>63</v>
      </c>
      <c r="D307">
        <v>8</v>
      </c>
      <c r="E307">
        <v>15</v>
      </c>
      <c r="F307">
        <v>173</v>
      </c>
      <c r="G307">
        <v>0</v>
      </c>
      <c r="H307">
        <v>150</v>
      </c>
    </row>
    <row r="308" spans="2:8" x14ac:dyDescent="0.25">
      <c r="B308" s="3">
        <v>42333</v>
      </c>
      <c r="C308" s="3" t="s">
        <v>64</v>
      </c>
      <c r="D308">
        <v>12</v>
      </c>
      <c r="E308">
        <v>17</v>
      </c>
      <c r="F308">
        <v>200</v>
      </c>
      <c r="G308">
        <v>0</v>
      </c>
      <c r="H308">
        <v>171</v>
      </c>
    </row>
    <row r="309" spans="2:8" x14ac:dyDescent="0.25">
      <c r="B309" s="3">
        <v>42333</v>
      </c>
      <c r="C309" s="3" t="s">
        <v>65</v>
      </c>
      <c r="D309">
        <v>16</v>
      </c>
      <c r="E309">
        <v>13</v>
      </c>
      <c r="F309">
        <v>186</v>
      </c>
      <c r="G309">
        <v>0</v>
      </c>
      <c r="H309">
        <v>157</v>
      </c>
    </row>
    <row r="310" spans="2:8" x14ac:dyDescent="0.25">
      <c r="B310" s="3">
        <v>42333</v>
      </c>
      <c r="C310" s="3" t="s">
        <v>66</v>
      </c>
      <c r="D310">
        <v>14</v>
      </c>
      <c r="E310">
        <v>18</v>
      </c>
      <c r="F310">
        <v>198</v>
      </c>
      <c r="G310">
        <v>0</v>
      </c>
      <c r="H310">
        <v>166</v>
      </c>
    </row>
    <row r="311" spans="2:8" x14ac:dyDescent="0.25">
      <c r="B311" s="3">
        <v>42333</v>
      </c>
      <c r="C311" s="3" t="s">
        <v>67</v>
      </c>
      <c r="D311">
        <v>12</v>
      </c>
      <c r="E311">
        <v>12</v>
      </c>
      <c r="F311">
        <v>173</v>
      </c>
      <c r="G311">
        <v>0</v>
      </c>
      <c r="H311">
        <v>149</v>
      </c>
    </row>
    <row r="312" spans="2:8" x14ac:dyDescent="0.25">
      <c r="B312" s="3">
        <v>42333</v>
      </c>
      <c r="C312" s="3" t="s">
        <v>68</v>
      </c>
      <c r="D312">
        <v>9</v>
      </c>
      <c r="E312">
        <v>12</v>
      </c>
      <c r="F312">
        <v>170</v>
      </c>
      <c r="G312">
        <v>0</v>
      </c>
      <c r="H312">
        <v>149</v>
      </c>
    </row>
    <row r="313" spans="2:8" x14ac:dyDescent="0.25">
      <c r="B313" s="3">
        <v>42333</v>
      </c>
      <c r="C313" s="3" t="s">
        <v>69</v>
      </c>
      <c r="D313">
        <v>7</v>
      </c>
      <c r="E313">
        <v>8</v>
      </c>
      <c r="F313">
        <v>152</v>
      </c>
      <c r="G313">
        <v>0</v>
      </c>
      <c r="H313">
        <v>137</v>
      </c>
    </row>
    <row r="314" spans="2:8" x14ac:dyDescent="0.25">
      <c r="B314" s="3">
        <v>42333</v>
      </c>
      <c r="C314" s="3" t="s">
        <v>70</v>
      </c>
      <c r="D314">
        <v>10</v>
      </c>
      <c r="E314">
        <v>8</v>
      </c>
      <c r="F314">
        <v>106</v>
      </c>
      <c r="G314">
        <v>0</v>
      </c>
      <c r="H314">
        <v>88</v>
      </c>
    </row>
    <row r="315" spans="2:8" x14ac:dyDescent="0.25">
      <c r="B315" s="3">
        <v>42333</v>
      </c>
      <c r="C315" s="3" t="s">
        <v>71</v>
      </c>
      <c r="D315">
        <v>4</v>
      </c>
      <c r="E315">
        <v>3</v>
      </c>
      <c r="F315">
        <v>86</v>
      </c>
      <c r="G315">
        <v>0</v>
      </c>
      <c r="H315">
        <v>79</v>
      </c>
    </row>
    <row r="316" spans="2:8" x14ac:dyDescent="0.25">
      <c r="B316" s="3">
        <v>42333</v>
      </c>
      <c r="C316" s="3" t="s">
        <v>72</v>
      </c>
      <c r="D316">
        <v>0</v>
      </c>
      <c r="E316">
        <v>0</v>
      </c>
      <c r="F316">
        <v>1</v>
      </c>
      <c r="G316">
        <v>0</v>
      </c>
      <c r="H316">
        <v>1</v>
      </c>
    </row>
    <row r="317" spans="2:8" x14ac:dyDescent="0.25">
      <c r="B317" s="3">
        <v>42334</v>
      </c>
      <c r="C317" s="3" t="s">
        <v>57</v>
      </c>
      <c r="D317">
        <v>2</v>
      </c>
      <c r="E317">
        <v>4</v>
      </c>
      <c r="F317">
        <v>40</v>
      </c>
      <c r="G317">
        <v>0</v>
      </c>
      <c r="H317">
        <v>34</v>
      </c>
    </row>
    <row r="318" spans="2:8" x14ac:dyDescent="0.25">
      <c r="B318" s="3">
        <v>42334</v>
      </c>
      <c r="C318" s="3" t="s">
        <v>58</v>
      </c>
      <c r="D318">
        <v>1</v>
      </c>
      <c r="E318">
        <v>6</v>
      </c>
      <c r="F318">
        <v>86</v>
      </c>
      <c r="G318">
        <v>0</v>
      </c>
      <c r="H318">
        <v>79</v>
      </c>
    </row>
    <row r="319" spans="2:8" x14ac:dyDescent="0.25">
      <c r="B319" s="3">
        <v>42334</v>
      </c>
      <c r="C319" s="3" t="s">
        <v>59</v>
      </c>
      <c r="D319">
        <v>9</v>
      </c>
      <c r="E319">
        <v>24</v>
      </c>
      <c r="F319">
        <v>197</v>
      </c>
      <c r="G319">
        <v>0</v>
      </c>
      <c r="H319">
        <v>164</v>
      </c>
    </row>
    <row r="320" spans="2:8" x14ac:dyDescent="0.25">
      <c r="B320" s="3">
        <v>42334</v>
      </c>
      <c r="C320" s="3" t="s">
        <v>60</v>
      </c>
      <c r="D320">
        <v>8</v>
      </c>
      <c r="E320">
        <v>18</v>
      </c>
      <c r="F320">
        <v>180</v>
      </c>
      <c r="G320">
        <v>0</v>
      </c>
      <c r="H320">
        <v>154</v>
      </c>
    </row>
    <row r="321" spans="2:8" x14ac:dyDescent="0.25">
      <c r="B321" s="3">
        <v>42334</v>
      </c>
      <c r="C321" s="3" t="s">
        <v>61</v>
      </c>
      <c r="D321">
        <v>12</v>
      </c>
      <c r="E321">
        <v>25</v>
      </c>
      <c r="F321">
        <v>225</v>
      </c>
      <c r="G321">
        <v>0</v>
      </c>
      <c r="H321">
        <v>188</v>
      </c>
    </row>
    <row r="322" spans="2:8" x14ac:dyDescent="0.25">
      <c r="B322" s="3">
        <v>42334</v>
      </c>
      <c r="C322" s="3" t="s">
        <v>62</v>
      </c>
      <c r="D322">
        <v>15</v>
      </c>
      <c r="E322">
        <v>19</v>
      </c>
      <c r="F322">
        <v>217</v>
      </c>
      <c r="G322">
        <v>0</v>
      </c>
      <c r="H322">
        <v>183</v>
      </c>
    </row>
    <row r="323" spans="2:8" x14ac:dyDescent="0.25">
      <c r="B323" s="3">
        <v>42334</v>
      </c>
      <c r="C323" s="3" t="s">
        <v>63</v>
      </c>
      <c r="D323">
        <v>11</v>
      </c>
      <c r="E323">
        <v>16</v>
      </c>
      <c r="F323">
        <v>180</v>
      </c>
      <c r="G323">
        <v>0</v>
      </c>
      <c r="H323">
        <v>153</v>
      </c>
    </row>
    <row r="324" spans="2:8" x14ac:dyDescent="0.25">
      <c r="B324" s="3">
        <v>42334</v>
      </c>
      <c r="C324" s="3" t="s">
        <v>64</v>
      </c>
      <c r="D324">
        <v>11</v>
      </c>
      <c r="E324">
        <v>12</v>
      </c>
      <c r="F324">
        <v>179</v>
      </c>
      <c r="G324">
        <v>0</v>
      </c>
      <c r="H324">
        <v>156</v>
      </c>
    </row>
    <row r="325" spans="2:8" x14ac:dyDescent="0.25">
      <c r="B325" s="3">
        <v>42334</v>
      </c>
      <c r="C325" s="3" t="s">
        <v>65</v>
      </c>
      <c r="D325">
        <v>7</v>
      </c>
      <c r="E325">
        <v>9</v>
      </c>
      <c r="F325">
        <v>157</v>
      </c>
      <c r="G325">
        <v>0</v>
      </c>
      <c r="H325">
        <v>141</v>
      </c>
    </row>
    <row r="326" spans="2:8" x14ac:dyDescent="0.25">
      <c r="B326" s="3">
        <v>42334</v>
      </c>
      <c r="C326" s="3" t="s">
        <v>66</v>
      </c>
      <c r="D326">
        <v>9</v>
      </c>
      <c r="E326">
        <v>9</v>
      </c>
      <c r="F326">
        <v>160</v>
      </c>
      <c r="G326">
        <v>0</v>
      </c>
      <c r="H326">
        <v>142</v>
      </c>
    </row>
    <row r="327" spans="2:8" x14ac:dyDescent="0.25">
      <c r="B327" s="3">
        <v>42334</v>
      </c>
      <c r="C327" s="3" t="s">
        <v>67</v>
      </c>
      <c r="D327">
        <v>11</v>
      </c>
      <c r="E327">
        <v>13</v>
      </c>
      <c r="F327">
        <v>169</v>
      </c>
      <c r="G327">
        <v>0</v>
      </c>
      <c r="H327">
        <v>145</v>
      </c>
    </row>
    <row r="328" spans="2:8" x14ac:dyDescent="0.25">
      <c r="B328" s="3">
        <v>42334</v>
      </c>
      <c r="C328" s="3" t="s">
        <v>68</v>
      </c>
      <c r="D328">
        <v>6</v>
      </c>
      <c r="E328">
        <v>9</v>
      </c>
      <c r="F328">
        <v>138</v>
      </c>
      <c r="G328">
        <v>0</v>
      </c>
      <c r="H328">
        <v>123</v>
      </c>
    </row>
    <row r="329" spans="2:8" x14ac:dyDescent="0.25">
      <c r="B329" s="3">
        <v>42334</v>
      </c>
      <c r="C329" s="3" t="s">
        <v>69</v>
      </c>
      <c r="D329">
        <v>2</v>
      </c>
      <c r="E329">
        <v>6</v>
      </c>
      <c r="F329">
        <v>83</v>
      </c>
      <c r="G329">
        <v>0</v>
      </c>
      <c r="H329">
        <v>75</v>
      </c>
    </row>
    <row r="330" spans="2:8" x14ac:dyDescent="0.25">
      <c r="B330" s="3">
        <v>42334</v>
      </c>
      <c r="C330" s="3" t="s">
        <v>70</v>
      </c>
      <c r="D330">
        <v>9</v>
      </c>
      <c r="E330">
        <v>6</v>
      </c>
      <c r="F330">
        <v>108</v>
      </c>
      <c r="G330">
        <v>0</v>
      </c>
      <c r="H330">
        <v>93</v>
      </c>
    </row>
    <row r="331" spans="2:8" x14ac:dyDescent="0.25">
      <c r="B331" s="3">
        <v>42334</v>
      </c>
      <c r="C331" s="3" t="s">
        <v>71</v>
      </c>
      <c r="D331">
        <v>5</v>
      </c>
      <c r="E331">
        <v>4</v>
      </c>
      <c r="F331">
        <v>84</v>
      </c>
      <c r="G331">
        <v>0</v>
      </c>
      <c r="H331">
        <v>75</v>
      </c>
    </row>
    <row r="332" spans="2:8" x14ac:dyDescent="0.25">
      <c r="B332" s="3">
        <v>42334</v>
      </c>
      <c r="C332" s="3" t="s">
        <v>72</v>
      </c>
      <c r="D332">
        <v>4</v>
      </c>
      <c r="E332">
        <v>2</v>
      </c>
      <c r="F332">
        <v>33</v>
      </c>
      <c r="G332">
        <v>0</v>
      </c>
      <c r="H332">
        <v>27</v>
      </c>
    </row>
    <row r="333" spans="2:8" x14ac:dyDescent="0.25">
      <c r="B333" s="3">
        <v>42334</v>
      </c>
      <c r="C333" s="3" t="s">
        <v>73</v>
      </c>
      <c r="D333">
        <v>2</v>
      </c>
      <c r="E333">
        <v>0</v>
      </c>
      <c r="F333">
        <v>40</v>
      </c>
      <c r="G333">
        <v>0</v>
      </c>
      <c r="H333">
        <v>38</v>
      </c>
    </row>
    <row r="334" spans="2:8" x14ac:dyDescent="0.25">
      <c r="B334" s="3">
        <v>42335</v>
      </c>
      <c r="C334" s="3" t="s">
        <v>74</v>
      </c>
      <c r="D334">
        <v>0</v>
      </c>
      <c r="E334">
        <v>0</v>
      </c>
      <c r="F334">
        <v>19</v>
      </c>
      <c r="G334">
        <v>0</v>
      </c>
      <c r="H334">
        <v>19</v>
      </c>
    </row>
    <row r="335" spans="2:8" x14ac:dyDescent="0.25">
      <c r="B335" s="3">
        <v>42335</v>
      </c>
      <c r="C335" s="3" t="s">
        <v>75</v>
      </c>
      <c r="D335">
        <v>0</v>
      </c>
      <c r="E335">
        <v>0</v>
      </c>
      <c r="F335">
        <v>6</v>
      </c>
      <c r="G335">
        <v>0</v>
      </c>
      <c r="H335">
        <v>6</v>
      </c>
    </row>
    <row r="336" spans="2:8" x14ac:dyDescent="0.25">
      <c r="B336" s="3">
        <v>42335</v>
      </c>
      <c r="C336" s="3" t="s">
        <v>76</v>
      </c>
      <c r="D336">
        <v>0</v>
      </c>
      <c r="E336">
        <v>2</v>
      </c>
      <c r="F336">
        <v>6</v>
      </c>
      <c r="G336">
        <v>0</v>
      </c>
      <c r="H336">
        <v>4</v>
      </c>
    </row>
    <row r="337" spans="2:8" x14ac:dyDescent="0.25">
      <c r="B337" s="3">
        <v>42335</v>
      </c>
      <c r="C337" s="3" t="s">
        <v>77</v>
      </c>
      <c r="D337">
        <v>2</v>
      </c>
      <c r="E337">
        <v>2</v>
      </c>
      <c r="F337">
        <v>11</v>
      </c>
      <c r="G337">
        <v>0</v>
      </c>
      <c r="H337">
        <v>7</v>
      </c>
    </row>
    <row r="338" spans="2:8" x14ac:dyDescent="0.25">
      <c r="B338" s="3">
        <v>42335</v>
      </c>
      <c r="C338" s="3" t="s">
        <v>78</v>
      </c>
      <c r="D338">
        <v>0</v>
      </c>
      <c r="E338">
        <v>0</v>
      </c>
      <c r="F338">
        <v>2</v>
      </c>
      <c r="G338">
        <v>0</v>
      </c>
      <c r="H338">
        <v>2</v>
      </c>
    </row>
    <row r="339" spans="2:8" x14ac:dyDescent="0.25">
      <c r="B339" s="3">
        <v>42335</v>
      </c>
      <c r="C339" s="3" t="s">
        <v>79</v>
      </c>
      <c r="D339">
        <v>0</v>
      </c>
      <c r="E339">
        <v>0</v>
      </c>
      <c r="F339">
        <v>3</v>
      </c>
      <c r="G339">
        <v>0</v>
      </c>
      <c r="H339">
        <v>3</v>
      </c>
    </row>
    <row r="340" spans="2:8" x14ac:dyDescent="0.25">
      <c r="B340" s="3">
        <v>42335</v>
      </c>
      <c r="C340" s="3" t="s">
        <v>80</v>
      </c>
      <c r="D340">
        <v>0</v>
      </c>
      <c r="E340">
        <v>1</v>
      </c>
      <c r="F340">
        <v>11</v>
      </c>
      <c r="G340">
        <v>0</v>
      </c>
      <c r="H340">
        <v>10</v>
      </c>
    </row>
    <row r="341" spans="2:8" x14ac:dyDescent="0.25">
      <c r="B341" s="3">
        <v>42335</v>
      </c>
      <c r="C341" s="3" t="s">
        <v>57</v>
      </c>
      <c r="D341">
        <v>2</v>
      </c>
      <c r="E341">
        <v>3</v>
      </c>
      <c r="F341">
        <v>45</v>
      </c>
      <c r="G341">
        <v>0</v>
      </c>
      <c r="H341">
        <v>40</v>
      </c>
    </row>
    <row r="342" spans="2:8" x14ac:dyDescent="0.25">
      <c r="B342" s="3">
        <v>42335</v>
      </c>
      <c r="C342" s="3" t="s">
        <v>58</v>
      </c>
      <c r="D342">
        <v>8</v>
      </c>
      <c r="E342">
        <v>1</v>
      </c>
      <c r="F342">
        <v>92</v>
      </c>
      <c r="G342">
        <v>0</v>
      </c>
      <c r="H342">
        <v>83</v>
      </c>
    </row>
    <row r="343" spans="2:8" x14ac:dyDescent="0.25">
      <c r="B343" s="3">
        <v>42335</v>
      </c>
      <c r="C343" s="3" t="s">
        <v>59</v>
      </c>
      <c r="D343">
        <v>12</v>
      </c>
      <c r="E343">
        <v>10</v>
      </c>
      <c r="F343">
        <v>170</v>
      </c>
      <c r="G343">
        <v>0</v>
      </c>
      <c r="H343">
        <v>148</v>
      </c>
    </row>
    <row r="344" spans="2:8" x14ac:dyDescent="0.25">
      <c r="B344" s="3">
        <v>42335</v>
      </c>
      <c r="C344" s="3" t="s">
        <v>60</v>
      </c>
      <c r="D344">
        <v>13</v>
      </c>
      <c r="E344">
        <v>17</v>
      </c>
      <c r="F344">
        <v>191</v>
      </c>
      <c r="G344">
        <v>0</v>
      </c>
      <c r="H344">
        <v>161</v>
      </c>
    </row>
    <row r="345" spans="2:8" x14ac:dyDescent="0.25">
      <c r="B345" s="3">
        <v>42335</v>
      </c>
      <c r="C345" s="3" t="s">
        <v>61</v>
      </c>
      <c r="D345">
        <v>10</v>
      </c>
      <c r="E345">
        <v>23</v>
      </c>
      <c r="F345">
        <v>206</v>
      </c>
      <c r="G345">
        <v>0</v>
      </c>
      <c r="H345">
        <v>173</v>
      </c>
    </row>
    <row r="346" spans="2:8" x14ac:dyDescent="0.25">
      <c r="B346" s="3">
        <v>42335</v>
      </c>
      <c r="C346" s="3" t="s">
        <v>62</v>
      </c>
      <c r="D346">
        <v>13</v>
      </c>
      <c r="E346">
        <v>10</v>
      </c>
      <c r="F346">
        <v>183</v>
      </c>
      <c r="G346">
        <v>0</v>
      </c>
      <c r="H346">
        <v>160</v>
      </c>
    </row>
    <row r="347" spans="2:8" x14ac:dyDescent="0.25">
      <c r="B347" s="3">
        <v>42335</v>
      </c>
      <c r="C347" s="3" t="s">
        <v>63</v>
      </c>
      <c r="D347">
        <v>8</v>
      </c>
      <c r="E347">
        <v>11</v>
      </c>
      <c r="F347">
        <v>180</v>
      </c>
      <c r="G347">
        <v>0</v>
      </c>
      <c r="H347">
        <v>161</v>
      </c>
    </row>
    <row r="348" spans="2:8" x14ac:dyDescent="0.25">
      <c r="B348" s="3">
        <v>42335</v>
      </c>
      <c r="C348" s="3" t="s">
        <v>64</v>
      </c>
      <c r="D348">
        <v>11</v>
      </c>
      <c r="E348">
        <v>18</v>
      </c>
      <c r="F348">
        <v>167</v>
      </c>
      <c r="G348">
        <v>0</v>
      </c>
      <c r="H348">
        <v>138</v>
      </c>
    </row>
    <row r="349" spans="2:8" x14ac:dyDescent="0.25">
      <c r="B349" s="3">
        <v>42335</v>
      </c>
      <c r="C349" s="3" t="s">
        <v>65</v>
      </c>
      <c r="D349">
        <v>7</v>
      </c>
      <c r="E349">
        <v>9</v>
      </c>
      <c r="F349">
        <v>175</v>
      </c>
      <c r="G349">
        <v>0</v>
      </c>
      <c r="H349">
        <v>159</v>
      </c>
    </row>
    <row r="350" spans="2:8" x14ac:dyDescent="0.25">
      <c r="B350" s="3">
        <v>42335</v>
      </c>
      <c r="C350" s="3" t="s">
        <v>66</v>
      </c>
      <c r="D350">
        <v>17</v>
      </c>
      <c r="E350">
        <v>15</v>
      </c>
      <c r="F350">
        <v>168</v>
      </c>
      <c r="G350">
        <v>0</v>
      </c>
      <c r="H350">
        <v>136</v>
      </c>
    </row>
    <row r="351" spans="2:8" x14ac:dyDescent="0.25">
      <c r="B351" s="3">
        <v>42335</v>
      </c>
      <c r="C351" s="3" t="s">
        <v>67</v>
      </c>
      <c r="D351">
        <v>5</v>
      </c>
      <c r="E351">
        <v>8</v>
      </c>
      <c r="F351">
        <v>169</v>
      </c>
      <c r="G351">
        <v>0</v>
      </c>
      <c r="H351">
        <v>156</v>
      </c>
    </row>
    <row r="352" spans="2:8" x14ac:dyDescent="0.25">
      <c r="B352" s="3">
        <v>42335</v>
      </c>
      <c r="C352" s="3" t="s">
        <v>68</v>
      </c>
      <c r="D352">
        <v>10</v>
      </c>
      <c r="E352">
        <v>10</v>
      </c>
      <c r="F352">
        <v>123</v>
      </c>
      <c r="G352">
        <v>0</v>
      </c>
      <c r="H352">
        <v>103</v>
      </c>
    </row>
    <row r="353" spans="2:8" x14ac:dyDescent="0.25">
      <c r="B353" s="3">
        <v>42335</v>
      </c>
      <c r="C353" s="3" t="s">
        <v>69</v>
      </c>
      <c r="D353">
        <v>4</v>
      </c>
      <c r="E353">
        <v>10</v>
      </c>
      <c r="F353">
        <v>102</v>
      </c>
      <c r="G353">
        <v>0</v>
      </c>
      <c r="H353">
        <v>88</v>
      </c>
    </row>
    <row r="354" spans="2:8" x14ac:dyDescent="0.25">
      <c r="B354" s="3">
        <v>42335</v>
      </c>
      <c r="C354" s="3" t="s">
        <v>70</v>
      </c>
      <c r="D354">
        <v>8</v>
      </c>
      <c r="E354">
        <v>8</v>
      </c>
      <c r="F354">
        <v>88</v>
      </c>
      <c r="G354">
        <v>0</v>
      </c>
      <c r="H354">
        <v>72</v>
      </c>
    </row>
    <row r="355" spans="2:8" x14ac:dyDescent="0.25">
      <c r="B355" s="3">
        <v>42335</v>
      </c>
      <c r="C355" s="3" t="s">
        <v>71</v>
      </c>
      <c r="D355">
        <v>4</v>
      </c>
      <c r="E355">
        <v>1</v>
      </c>
      <c r="F355">
        <v>74</v>
      </c>
      <c r="G355">
        <v>0</v>
      </c>
      <c r="H355">
        <v>69</v>
      </c>
    </row>
    <row r="356" spans="2:8" x14ac:dyDescent="0.25">
      <c r="B356" s="3">
        <v>42335</v>
      </c>
      <c r="C356" s="3" t="s">
        <v>72</v>
      </c>
      <c r="D356">
        <v>4</v>
      </c>
      <c r="E356">
        <v>1</v>
      </c>
      <c r="F356">
        <v>40</v>
      </c>
      <c r="G356">
        <v>0</v>
      </c>
      <c r="H356">
        <v>35</v>
      </c>
    </row>
    <row r="357" spans="2:8" x14ac:dyDescent="0.25">
      <c r="B357" s="3">
        <v>42335</v>
      </c>
      <c r="C357" s="3" t="s">
        <v>73</v>
      </c>
      <c r="D357">
        <v>3</v>
      </c>
      <c r="E357">
        <v>2</v>
      </c>
      <c r="F357">
        <v>28</v>
      </c>
      <c r="G357">
        <v>0</v>
      </c>
      <c r="H357">
        <v>23</v>
      </c>
    </row>
    <row r="358" spans="2:8" x14ac:dyDescent="0.25">
      <c r="B358" s="3">
        <v>42336</v>
      </c>
      <c r="C358" s="3" t="s">
        <v>74</v>
      </c>
      <c r="D358">
        <v>2</v>
      </c>
      <c r="E358">
        <v>1</v>
      </c>
      <c r="F358">
        <v>23</v>
      </c>
      <c r="G358">
        <v>0</v>
      </c>
      <c r="H358">
        <v>20</v>
      </c>
    </row>
    <row r="359" spans="2:8" x14ac:dyDescent="0.25">
      <c r="B359" s="3">
        <v>42336</v>
      </c>
      <c r="C359" s="3" t="s">
        <v>75</v>
      </c>
      <c r="D359">
        <v>0</v>
      </c>
      <c r="E359">
        <v>1</v>
      </c>
      <c r="F359">
        <v>8</v>
      </c>
      <c r="G359">
        <v>0</v>
      </c>
      <c r="H359">
        <v>7</v>
      </c>
    </row>
    <row r="360" spans="2:8" x14ac:dyDescent="0.25">
      <c r="B360" s="3">
        <v>42336</v>
      </c>
      <c r="C360" s="3" t="s">
        <v>76</v>
      </c>
      <c r="D360">
        <v>0</v>
      </c>
      <c r="E360">
        <v>0</v>
      </c>
      <c r="F360">
        <v>8</v>
      </c>
      <c r="G360">
        <v>0</v>
      </c>
      <c r="H360">
        <v>8</v>
      </c>
    </row>
    <row r="361" spans="2:8" x14ac:dyDescent="0.25">
      <c r="B361" s="3">
        <v>42336</v>
      </c>
      <c r="C361" s="3" t="s">
        <v>77</v>
      </c>
      <c r="D361">
        <v>0</v>
      </c>
      <c r="E361">
        <v>0</v>
      </c>
      <c r="F361">
        <v>4</v>
      </c>
      <c r="G361">
        <v>0</v>
      </c>
      <c r="H361">
        <v>4</v>
      </c>
    </row>
    <row r="362" spans="2:8" x14ac:dyDescent="0.25">
      <c r="B362" s="3">
        <v>42336</v>
      </c>
      <c r="C362" s="3" t="s">
        <v>79</v>
      </c>
      <c r="D362">
        <v>0</v>
      </c>
      <c r="E362">
        <v>0</v>
      </c>
      <c r="F362">
        <v>3</v>
      </c>
      <c r="G362">
        <v>0</v>
      </c>
      <c r="H362">
        <v>3</v>
      </c>
    </row>
    <row r="363" spans="2:8" x14ac:dyDescent="0.25">
      <c r="B363" s="3">
        <v>42336</v>
      </c>
      <c r="C363" s="3" t="s">
        <v>80</v>
      </c>
      <c r="D363">
        <v>0</v>
      </c>
      <c r="E363">
        <v>0</v>
      </c>
      <c r="F363">
        <v>5</v>
      </c>
      <c r="G363">
        <v>0</v>
      </c>
      <c r="H363">
        <v>5</v>
      </c>
    </row>
    <row r="364" spans="2:8" x14ac:dyDescent="0.25">
      <c r="B364" s="3">
        <v>42336</v>
      </c>
      <c r="C364" s="3" t="s">
        <v>57</v>
      </c>
      <c r="D364">
        <v>0</v>
      </c>
      <c r="E364">
        <v>0</v>
      </c>
      <c r="F364">
        <v>12</v>
      </c>
      <c r="G364">
        <v>0</v>
      </c>
      <c r="H364">
        <v>12</v>
      </c>
    </row>
    <row r="365" spans="2:8" x14ac:dyDescent="0.25">
      <c r="B365" s="3">
        <v>42336</v>
      </c>
      <c r="C365" s="3" t="s">
        <v>58</v>
      </c>
      <c r="D365">
        <v>2</v>
      </c>
      <c r="E365">
        <v>3</v>
      </c>
      <c r="F365">
        <v>33</v>
      </c>
      <c r="G365">
        <v>0</v>
      </c>
      <c r="H365">
        <v>28</v>
      </c>
    </row>
    <row r="366" spans="2:8" x14ac:dyDescent="0.25">
      <c r="B366" s="3">
        <v>42336</v>
      </c>
      <c r="C366" t="s">
        <v>59</v>
      </c>
      <c r="D366">
        <v>2</v>
      </c>
      <c r="E366">
        <v>2</v>
      </c>
      <c r="F366">
        <v>68</v>
      </c>
      <c r="G366">
        <v>0</v>
      </c>
      <c r="H366">
        <v>64</v>
      </c>
    </row>
    <row r="367" spans="2:8" x14ac:dyDescent="0.25">
      <c r="B367" s="3">
        <v>42336</v>
      </c>
      <c r="C367" t="s">
        <v>60</v>
      </c>
      <c r="D367">
        <v>4</v>
      </c>
      <c r="E367">
        <v>4</v>
      </c>
      <c r="F367">
        <v>65</v>
      </c>
      <c r="G367">
        <v>0</v>
      </c>
      <c r="H367">
        <v>57</v>
      </c>
    </row>
    <row r="368" spans="2:8" x14ac:dyDescent="0.25">
      <c r="B368" s="3">
        <v>42336</v>
      </c>
      <c r="C368" t="s">
        <v>61</v>
      </c>
      <c r="D368">
        <v>4</v>
      </c>
      <c r="E368">
        <v>4</v>
      </c>
      <c r="F368">
        <v>81</v>
      </c>
      <c r="G368">
        <v>0</v>
      </c>
      <c r="H368">
        <v>73</v>
      </c>
    </row>
    <row r="369" spans="2:8" x14ac:dyDescent="0.25">
      <c r="B369" s="3">
        <v>42336</v>
      </c>
      <c r="C369" t="s">
        <v>62</v>
      </c>
      <c r="D369">
        <v>7</v>
      </c>
      <c r="E369">
        <v>3</v>
      </c>
      <c r="F369">
        <v>96</v>
      </c>
      <c r="G369">
        <v>0</v>
      </c>
      <c r="H369">
        <v>86</v>
      </c>
    </row>
    <row r="370" spans="2:8" x14ac:dyDescent="0.25">
      <c r="B370" s="3">
        <v>42336</v>
      </c>
      <c r="C370" t="s">
        <v>63</v>
      </c>
      <c r="D370">
        <v>2</v>
      </c>
      <c r="E370">
        <v>4</v>
      </c>
      <c r="F370">
        <v>65</v>
      </c>
      <c r="G370">
        <v>0</v>
      </c>
      <c r="H370">
        <v>59</v>
      </c>
    </row>
    <row r="371" spans="2:8" x14ac:dyDescent="0.25">
      <c r="B371" s="3">
        <v>42336</v>
      </c>
      <c r="C371" t="s">
        <v>64</v>
      </c>
      <c r="D371">
        <v>4</v>
      </c>
      <c r="E371">
        <v>3</v>
      </c>
      <c r="F371">
        <v>69</v>
      </c>
      <c r="G371">
        <v>0</v>
      </c>
      <c r="H371">
        <v>62</v>
      </c>
    </row>
    <row r="372" spans="2:8" x14ac:dyDescent="0.25">
      <c r="B372" s="3">
        <v>42336</v>
      </c>
      <c r="C372" t="s">
        <v>65</v>
      </c>
      <c r="D372">
        <v>9</v>
      </c>
      <c r="E372">
        <v>1</v>
      </c>
      <c r="F372">
        <v>54</v>
      </c>
      <c r="G372">
        <v>0</v>
      </c>
      <c r="H372">
        <v>44</v>
      </c>
    </row>
    <row r="373" spans="2:8" x14ac:dyDescent="0.25">
      <c r="B373" s="3">
        <v>42336</v>
      </c>
      <c r="C373" t="s">
        <v>66</v>
      </c>
      <c r="D373">
        <v>2</v>
      </c>
      <c r="E373">
        <v>3</v>
      </c>
      <c r="F373">
        <v>57</v>
      </c>
      <c r="G373">
        <v>0</v>
      </c>
      <c r="H373">
        <v>52</v>
      </c>
    </row>
    <row r="374" spans="2:8" x14ac:dyDescent="0.25">
      <c r="B374" s="3">
        <v>42336</v>
      </c>
      <c r="C374" t="s">
        <v>67</v>
      </c>
      <c r="D374">
        <v>8</v>
      </c>
      <c r="E374">
        <v>3</v>
      </c>
      <c r="F374">
        <v>59</v>
      </c>
      <c r="G374">
        <v>0</v>
      </c>
      <c r="H374">
        <v>48</v>
      </c>
    </row>
    <row r="375" spans="2:8" x14ac:dyDescent="0.25">
      <c r="B375" s="3">
        <v>42336</v>
      </c>
      <c r="C375" t="s">
        <v>68</v>
      </c>
      <c r="D375">
        <v>5</v>
      </c>
      <c r="E375">
        <v>3</v>
      </c>
      <c r="F375">
        <v>52</v>
      </c>
      <c r="G375">
        <v>0</v>
      </c>
      <c r="H375">
        <v>44</v>
      </c>
    </row>
    <row r="376" spans="2:8" x14ac:dyDescent="0.25">
      <c r="B376" s="3">
        <v>42336</v>
      </c>
      <c r="C376" t="s">
        <v>69</v>
      </c>
      <c r="D376">
        <v>1</v>
      </c>
      <c r="E376">
        <v>3</v>
      </c>
      <c r="F376">
        <v>45</v>
      </c>
      <c r="G376">
        <v>0</v>
      </c>
      <c r="H376">
        <v>41</v>
      </c>
    </row>
    <row r="377" spans="2:8" x14ac:dyDescent="0.25">
      <c r="B377" s="3">
        <v>42336</v>
      </c>
      <c r="C377" t="s">
        <v>70</v>
      </c>
      <c r="D377">
        <v>1</v>
      </c>
      <c r="E377">
        <v>3</v>
      </c>
      <c r="F377">
        <v>35</v>
      </c>
      <c r="G377">
        <v>0</v>
      </c>
      <c r="H377">
        <v>31</v>
      </c>
    </row>
    <row r="378" spans="2:8" x14ac:dyDescent="0.25">
      <c r="B378" s="3">
        <v>42336</v>
      </c>
      <c r="C378" t="s">
        <v>71</v>
      </c>
      <c r="D378">
        <v>2</v>
      </c>
      <c r="E378">
        <v>1</v>
      </c>
      <c r="F378">
        <v>40</v>
      </c>
      <c r="G378">
        <v>0</v>
      </c>
      <c r="H378">
        <v>37</v>
      </c>
    </row>
    <row r="379" spans="2:8" x14ac:dyDescent="0.25">
      <c r="B379" s="3">
        <v>42336</v>
      </c>
      <c r="C379" t="s">
        <v>72</v>
      </c>
      <c r="D379">
        <v>3</v>
      </c>
      <c r="E379">
        <v>1</v>
      </c>
      <c r="F379">
        <v>27</v>
      </c>
      <c r="G379">
        <v>0</v>
      </c>
      <c r="H379">
        <v>23</v>
      </c>
    </row>
    <row r="380" spans="2:8" x14ac:dyDescent="0.25">
      <c r="B380" s="3">
        <v>42336</v>
      </c>
      <c r="C380" t="s">
        <v>73</v>
      </c>
      <c r="D380">
        <v>0</v>
      </c>
      <c r="E380">
        <v>0</v>
      </c>
      <c r="F380">
        <v>16</v>
      </c>
      <c r="G380">
        <v>0</v>
      </c>
      <c r="H380">
        <v>16</v>
      </c>
    </row>
    <row r="381" spans="2:8" x14ac:dyDescent="0.25">
      <c r="B381" s="3">
        <v>42337</v>
      </c>
      <c r="C381" t="s">
        <v>74</v>
      </c>
      <c r="D381">
        <v>0</v>
      </c>
      <c r="E381">
        <v>0</v>
      </c>
      <c r="F381">
        <v>11</v>
      </c>
      <c r="G381">
        <v>0</v>
      </c>
      <c r="H381">
        <v>11</v>
      </c>
    </row>
    <row r="382" spans="2:8" x14ac:dyDescent="0.25">
      <c r="B382" s="3">
        <v>42337</v>
      </c>
      <c r="C382" t="s">
        <v>75</v>
      </c>
      <c r="D382">
        <v>1</v>
      </c>
      <c r="E382">
        <v>0</v>
      </c>
      <c r="F382">
        <v>10</v>
      </c>
      <c r="G382">
        <v>0</v>
      </c>
      <c r="H382">
        <v>9</v>
      </c>
    </row>
    <row r="383" spans="2:8" x14ac:dyDescent="0.25">
      <c r="B383" s="3">
        <v>42337</v>
      </c>
      <c r="C383" t="s">
        <v>76</v>
      </c>
      <c r="D383">
        <v>2</v>
      </c>
      <c r="E383">
        <v>0</v>
      </c>
      <c r="F383">
        <v>3</v>
      </c>
      <c r="G383">
        <v>0</v>
      </c>
      <c r="H383">
        <v>1</v>
      </c>
    </row>
    <row r="384" spans="2:8" x14ac:dyDescent="0.25">
      <c r="B384" s="3">
        <v>42337</v>
      </c>
      <c r="C384" t="s">
        <v>77</v>
      </c>
      <c r="D384">
        <v>0</v>
      </c>
      <c r="E384">
        <v>0</v>
      </c>
      <c r="F384">
        <v>6</v>
      </c>
      <c r="G384">
        <v>0</v>
      </c>
      <c r="H384">
        <v>6</v>
      </c>
    </row>
    <row r="385" spans="2:8" x14ac:dyDescent="0.25">
      <c r="B385" s="3">
        <v>42337</v>
      </c>
      <c r="C385" t="s">
        <v>78</v>
      </c>
      <c r="D385">
        <v>0</v>
      </c>
      <c r="E385">
        <v>0</v>
      </c>
      <c r="F385">
        <v>1</v>
      </c>
      <c r="G385">
        <v>0</v>
      </c>
      <c r="H385">
        <v>1</v>
      </c>
    </row>
    <row r="386" spans="2:8" x14ac:dyDescent="0.25">
      <c r="B386" s="3">
        <v>42337</v>
      </c>
      <c r="C386" t="s">
        <v>79</v>
      </c>
      <c r="D386">
        <v>0</v>
      </c>
      <c r="E386">
        <v>0</v>
      </c>
      <c r="F386">
        <v>1</v>
      </c>
      <c r="G386">
        <v>0</v>
      </c>
      <c r="H386">
        <v>1</v>
      </c>
    </row>
    <row r="387" spans="2:8" x14ac:dyDescent="0.25">
      <c r="B387" s="3">
        <v>42338</v>
      </c>
      <c r="C387" t="s">
        <v>57</v>
      </c>
      <c r="D387">
        <v>1</v>
      </c>
      <c r="E387">
        <v>1</v>
      </c>
      <c r="F387">
        <v>34</v>
      </c>
      <c r="G387">
        <v>0</v>
      </c>
      <c r="H387">
        <v>32</v>
      </c>
    </row>
    <row r="388" spans="2:8" x14ac:dyDescent="0.25">
      <c r="B388" s="3">
        <v>42338</v>
      </c>
      <c r="C388" t="s">
        <v>58</v>
      </c>
      <c r="D388">
        <v>4</v>
      </c>
      <c r="E388">
        <v>9</v>
      </c>
      <c r="F388">
        <v>103</v>
      </c>
      <c r="G388">
        <v>0</v>
      </c>
      <c r="H388">
        <v>90</v>
      </c>
    </row>
    <row r="389" spans="2:8" x14ac:dyDescent="0.25">
      <c r="B389" s="3">
        <v>42338</v>
      </c>
      <c r="C389" t="s">
        <v>59</v>
      </c>
      <c r="D389">
        <v>11</v>
      </c>
      <c r="E389">
        <v>15</v>
      </c>
      <c r="F389">
        <v>190</v>
      </c>
      <c r="G389">
        <v>0</v>
      </c>
      <c r="H389">
        <v>164</v>
      </c>
    </row>
    <row r="390" spans="2:8" x14ac:dyDescent="0.25">
      <c r="B390" s="3">
        <v>42338</v>
      </c>
      <c r="C390" t="s">
        <v>60</v>
      </c>
      <c r="D390">
        <v>19</v>
      </c>
      <c r="E390">
        <v>10</v>
      </c>
      <c r="F390">
        <v>208</v>
      </c>
      <c r="G390">
        <v>0</v>
      </c>
      <c r="H390">
        <v>179</v>
      </c>
    </row>
    <row r="391" spans="2:8" x14ac:dyDescent="0.25">
      <c r="B391" s="3">
        <v>42338</v>
      </c>
      <c r="C391" t="s">
        <v>61</v>
      </c>
      <c r="D391">
        <v>13</v>
      </c>
      <c r="E391">
        <v>6</v>
      </c>
      <c r="F391">
        <v>220</v>
      </c>
      <c r="G391">
        <v>0</v>
      </c>
      <c r="H391">
        <v>201</v>
      </c>
    </row>
    <row r="392" spans="2:8" x14ac:dyDescent="0.25">
      <c r="B392" s="3">
        <v>42338</v>
      </c>
      <c r="C392" t="s">
        <v>62</v>
      </c>
      <c r="D392">
        <v>16</v>
      </c>
      <c r="E392">
        <v>24</v>
      </c>
      <c r="F392">
        <v>237</v>
      </c>
      <c r="G392">
        <v>0</v>
      </c>
      <c r="H392">
        <v>197</v>
      </c>
    </row>
    <row r="393" spans="2:8" x14ac:dyDescent="0.25">
      <c r="B393" s="3">
        <v>42338</v>
      </c>
      <c r="C393" t="s">
        <v>63</v>
      </c>
      <c r="D393">
        <v>10</v>
      </c>
      <c r="E393">
        <v>15</v>
      </c>
      <c r="F393">
        <v>203</v>
      </c>
      <c r="G393">
        <v>0</v>
      </c>
      <c r="H393">
        <v>178</v>
      </c>
    </row>
    <row r="394" spans="2:8" x14ac:dyDescent="0.25">
      <c r="B394" s="3">
        <v>42338</v>
      </c>
      <c r="C394" t="s">
        <v>64</v>
      </c>
      <c r="D394">
        <v>15</v>
      </c>
      <c r="E394">
        <v>12</v>
      </c>
      <c r="F394">
        <v>215</v>
      </c>
      <c r="G394">
        <v>0</v>
      </c>
      <c r="H394">
        <v>188</v>
      </c>
    </row>
    <row r="395" spans="2:8" x14ac:dyDescent="0.25">
      <c r="B395" s="3">
        <v>42338</v>
      </c>
      <c r="C395" t="s">
        <v>65</v>
      </c>
      <c r="D395">
        <v>14</v>
      </c>
      <c r="E395">
        <v>16</v>
      </c>
      <c r="F395">
        <v>195</v>
      </c>
      <c r="G395">
        <v>0</v>
      </c>
      <c r="H395">
        <v>165</v>
      </c>
    </row>
    <row r="396" spans="2:8" x14ac:dyDescent="0.25">
      <c r="B396" s="3">
        <v>42338</v>
      </c>
      <c r="C396" t="s">
        <v>66</v>
      </c>
      <c r="D396">
        <v>10</v>
      </c>
      <c r="E396">
        <v>13</v>
      </c>
      <c r="F396">
        <v>193</v>
      </c>
      <c r="G396">
        <v>0</v>
      </c>
      <c r="H396">
        <v>170</v>
      </c>
    </row>
    <row r="397" spans="2:8" x14ac:dyDescent="0.25">
      <c r="B397" s="3">
        <v>42338</v>
      </c>
      <c r="C397" t="s">
        <v>67</v>
      </c>
      <c r="D397">
        <v>16</v>
      </c>
      <c r="E397">
        <v>17</v>
      </c>
      <c r="F397">
        <v>213</v>
      </c>
      <c r="G397">
        <v>0</v>
      </c>
      <c r="H397">
        <v>180</v>
      </c>
    </row>
    <row r="398" spans="2:8" x14ac:dyDescent="0.25">
      <c r="B398" s="3">
        <v>42338</v>
      </c>
      <c r="C398" t="s">
        <v>68</v>
      </c>
      <c r="D398">
        <v>14</v>
      </c>
      <c r="E398">
        <v>9</v>
      </c>
      <c r="F398">
        <v>154</v>
      </c>
      <c r="G398">
        <v>0</v>
      </c>
      <c r="H398">
        <v>131</v>
      </c>
    </row>
    <row r="399" spans="2:8" x14ac:dyDescent="0.25">
      <c r="B399" s="3">
        <v>42338</v>
      </c>
      <c r="C399" t="s">
        <v>69</v>
      </c>
      <c r="D399">
        <v>9</v>
      </c>
      <c r="E399">
        <v>18</v>
      </c>
      <c r="F399">
        <v>154</v>
      </c>
      <c r="G399">
        <v>0</v>
      </c>
      <c r="H399">
        <v>127</v>
      </c>
    </row>
    <row r="400" spans="2:8" x14ac:dyDescent="0.25">
      <c r="B400" s="3">
        <v>42338</v>
      </c>
      <c r="C400" t="s">
        <v>70</v>
      </c>
      <c r="D400">
        <v>5</v>
      </c>
      <c r="E400">
        <v>10</v>
      </c>
      <c r="F400">
        <v>117</v>
      </c>
      <c r="G400">
        <v>0</v>
      </c>
      <c r="H400">
        <v>102</v>
      </c>
    </row>
    <row r="401" spans="2:8" x14ac:dyDescent="0.25">
      <c r="B401" s="3">
        <v>42338</v>
      </c>
      <c r="C401" t="s">
        <v>71</v>
      </c>
      <c r="D401">
        <v>1</v>
      </c>
      <c r="E401">
        <v>5</v>
      </c>
      <c r="F401">
        <v>80</v>
      </c>
      <c r="G401">
        <v>0</v>
      </c>
      <c r="H401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tabColor rgb="FFC00000"/>
  </sheetPr>
  <dimension ref="B1:V400"/>
  <sheetViews>
    <sheetView workbookViewId="0">
      <selection activeCell="D1" sqref="D1"/>
    </sheetView>
  </sheetViews>
  <sheetFormatPr defaultRowHeight="15" x14ac:dyDescent="0.25"/>
  <cols>
    <col min="3" max="3" width="15.85546875" bestFit="1" customWidth="1"/>
    <col min="4" max="4" width="5.5703125" bestFit="1" customWidth="1"/>
    <col min="5" max="5" width="7.7109375" bestFit="1" customWidth="1"/>
    <col min="6" max="6" width="20.7109375" bestFit="1" customWidth="1"/>
    <col min="7" max="7" width="22.7109375" bestFit="1" customWidth="1"/>
    <col min="8" max="8" width="17.28515625" bestFit="1" customWidth="1"/>
    <col min="9" max="9" width="14.85546875" bestFit="1" customWidth="1"/>
    <col min="10" max="10" width="22.7109375" bestFit="1" customWidth="1"/>
    <col min="11" max="11" width="18.28515625" bestFit="1" customWidth="1"/>
    <col min="12" max="12" width="10.140625" bestFit="1" customWidth="1"/>
    <col min="14" max="14" width="18" bestFit="1" customWidth="1"/>
    <col min="15" max="15" width="8.140625" customWidth="1"/>
    <col min="16" max="16" width="14.5703125" customWidth="1"/>
    <col min="17" max="17" width="16.85546875" customWidth="1"/>
    <col min="18" max="18" width="11.42578125" customWidth="1"/>
    <col min="19" max="19" width="9.140625" customWidth="1"/>
    <col min="20" max="20" width="16.42578125" customWidth="1"/>
    <col min="21" max="21" width="18.7109375" customWidth="1"/>
    <col min="22" max="22" width="10.5703125" customWidth="1"/>
  </cols>
  <sheetData>
    <row r="1" spans="2:22" x14ac:dyDescent="0.25">
      <c r="B1" t="s">
        <v>17</v>
      </c>
      <c r="C1" t="s">
        <v>16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</v>
      </c>
      <c r="N1" s="7" t="s">
        <v>24</v>
      </c>
      <c r="O1" t="s">
        <v>26</v>
      </c>
      <c r="P1" t="s">
        <v>29</v>
      </c>
      <c r="Q1" t="s">
        <v>44</v>
      </c>
      <c r="R1" t="s">
        <v>43</v>
      </c>
      <c r="S1" t="s">
        <v>27</v>
      </c>
      <c r="T1" t="s">
        <v>32</v>
      </c>
      <c r="U1" t="s">
        <v>28</v>
      </c>
      <c r="V1" t="s">
        <v>25</v>
      </c>
    </row>
    <row r="2" spans="2:22" x14ac:dyDescent="0.25">
      <c r="C2" s="3">
        <v>42311</v>
      </c>
      <c r="D2" s="3" t="s">
        <v>57</v>
      </c>
      <c r="E2">
        <v>22</v>
      </c>
      <c r="F2">
        <v>8</v>
      </c>
      <c r="G2">
        <v>3</v>
      </c>
      <c r="H2">
        <v>1</v>
      </c>
      <c r="I2">
        <v>1</v>
      </c>
      <c r="J2">
        <v>7</v>
      </c>
      <c r="K2">
        <v>2</v>
      </c>
      <c r="L2">
        <v>0</v>
      </c>
      <c r="N2" s="40">
        <v>42311</v>
      </c>
      <c r="O2" s="1">
        <v>1912</v>
      </c>
      <c r="P2" s="1">
        <v>475</v>
      </c>
      <c r="Q2" s="1">
        <v>314</v>
      </c>
      <c r="R2" s="1">
        <v>271</v>
      </c>
      <c r="S2" s="1">
        <v>176</v>
      </c>
      <c r="T2" s="1">
        <v>481</v>
      </c>
      <c r="U2" s="1">
        <v>167</v>
      </c>
      <c r="V2" s="1">
        <v>28</v>
      </c>
    </row>
    <row r="3" spans="2:22" x14ac:dyDescent="0.25">
      <c r="C3" s="3">
        <v>42311</v>
      </c>
      <c r="D3" s="3" t="s">
        <v>58</v>
      </c>
      <c r="E3">
        <v>76</v>
      </c>
      <c r="F3">
        <v>20</v>
      </c>
      <c r="G3">
        <v>13</v>
      </c>
      <c r="H3">
        <v>9</v>
      </c>
      <c r="I3">
        <v>6</v>
      </c>
      <c r="J3">
        <v>18</v>
      </c>
      <c r="K3">
        <v>9</v>
      </c>
      <c r="L3">
        <v>1</v>
      </c>
      <c r="N3" s="40">
        <v>42312</v>
      </c>
      <c r="O3" s="1">
        <v>2898</v>
      </c>
      <c r="P3" s="1">
        <v>1388</v>
      </c>
      <c r="Q3" s="1">
        <v>360</v>
      </c>
      <c r="R3" s="1">
        <v>195</v>
      </c>
      <c r="S3" s="1">
        <v>182</v>
      </c>
      <c r="T3" s="1">
        <v>518</v>
      </c>
      <c r="U3" s="1">
        <v>220</v>
      </c>
      <c r="V3" s="1">
        <v>35</v>
      </c>
    </row>
    <row r="4" spans="2:22" x14ac:dyDescent="0.25">
      <c r="C4" s="3">
        <v>42311</v>
      </c>
      <c r="D4" s="3" t="s">
        <v>59</v>
      </c>
      <c r="E4">
        <v>128</v>
      </c>
      <c r="F4">
        <v>30</v>
      </c>
      <c r="G4">
        <v>16</v>
      </c>
      <c r="H4">
        <v>14</v>
      </c>
      <c r="I4">
        <v>16</v>
      </c>
      <c r="J4">
        <v>41</v>
      </c>
      <c r="K4">
        <v>9</v>
      </c>
      <c r="L4">
        <v>2</v>
      </c>
      <c r="N4" s="40">
        <v>42313</v>
      </c>
      <c r="O4" s="1">
        <v>2099</v>
      </c>
      <c r="P4" s="1">
        <v>585</v>
      </c>
      <c r="Q4" s="1">
        <v>371</v>
      </c>
      <c r="R4" s="1">
        <v>232</v>
      </c>
      <c r="S4" s="1">
        <v>184</v>
      </c>
      <c r="T4" s="1">
        <v>502</v>
      </c>
      <c r="U4" s="1">
        <v>202</v>
      </c>
      <c r="V4" s="1">
        <v>23</v>
      </c>
    </row>
    <row r="5" spans="2:22" x14ac:dyDescent="0.25">
      <c r="C5" s="3">
        <v>42311</v>
      </c>
      <c r="D5" s="3" t="s">
        <v>60</v>
      </c>
      <c r="E5">
        <v>177</v>
      </c>
      <c r="F5">
        <v>51</v>
      </c>
      <c r="G5">
        <v>31</v>
      </c>
      <c r="H5">
        <v>16</v>
      </c>
      <c r="I5">
        <v>18</v>
      </c>
      <c r="J5">
        <v>39</v>
      </c>
      <c r="K5">
        <v>14</v>
      </c>
      <c r="L5">
        <v>8</v>
      </c>
      <c r="N5" s="40">
        <v>42314</v>
      </c>
      <c r="O5" s="1">
        <v>1772</v>
      </c>
      <c r="P5" s="1">
        <v>556</v>
      </c>
      <c r="Q5" s="1">
        <v>316</v>
      </c>
      <c r="R5" s="1">
        <v>198</v>
      </c>
      <c r="S5" s="1">
        <v>143</v>
      </c>
      <c r="T5" s="1">
        <v>394</v>
      </c>
      <c r="U5" s="1">
        <v>143</v>
      </c>
      <c r="V5" s="1">
        <v>22</v>
      </c>
    </row>
    <row r="6" spans="2:22" x14ac:dyDescent="0.25">
      <c r="C6" s="3">
        <v>42311</v>
      </c>
      <c r="D6" s="3" t="s">
        <v>61</v>
      </c>
      <c r="E6">
        <v>153</v>
      </c>
      <c r="F6">
        <v>48</v>
      </c>
      <c r="G6">
        <v>22</v>
      </c>
      <c r="H6">
        <v>18</v>
      </c>
      <c r="I6">
        <v>14</v>
      </c>
      <c r="J6">
        <v>37</v>
      </c>
      <c r="K6">
        <v>12</v>
      </c>
      <c r="L6">
        <v>2</v>
      </c>
      <c r="N6" s="40">
        <v>42315</v>
      </c>
      <c r="O6" s="1">
        <v>633</v>
      </c>
      <c r="P6" s="1">
        <v>189</v>
      </c>
      <c r="Q6" s="1">
        <v>98</v>
      </c>
      <c r="R6" s="1">
        <v>53</v>
      </c>
      <c r="S6" s="1">
        <v>65</v>
      </c>
      <c r="T6" s="1">
        <v>157</v>
      </c>
      <c r="U6" s="1">
        <v>60</v>
      </c>
      <c r="V6" s="1">
        <v>11</v>
      </c>
    </row>
    <row r="7" spans="2:22" x14ac:dyDescent="0.25">
      <c r="C7" s="3">
        <v>42311</v>
      </c>
      <c r="D7" s="3" t="s">
        <v>62</v>
      </c>
      <c r="E7">
        <v>168</v>
      </c>
      <c r="F7">
        <v>40</v>
      </c>
      <c r="G7">
        <v>30</v>
      </c>
      <c r="H7">
        <v>17</v>
      </c>
      <c r="I7">
        <v>15</v>
      </c>
      <c r="J7">
        <v>49</v>
      </c>
      <c r="K7">
        <v>15</v>
      </c>
      <c r="L7">
        <v>2</v>
      </c>
      <c r="N7" s="40">
        <v>42317</v>
      </c>
      <c r="O7" s="1">
        <v>2053</v>
      </c>
      <c r="P7" s="1">
        <v>583</v>
      </c>
      <c r="Q7" s="1">
        <v>337</v>
      </c>
      <c r="R7" s="1">
        <v>217</v>
      </c>
      <c r="S7" s="1">
        <v>206</v>
      </c>
      <c r="T7" s="1">
        <v>511</v>
      </c>
      <c r="U7" s="1">
        <v>171</v>
      </c>
      <c r="V7" s="1">
        <v>28</v>
      </c>
    </row>
    <row r="8" spans="2:22" x14ac:dyDescent="0.25">
      <c r="C8" s="3">
        <v>42311</v>
      </c>
      <c r="D8" s="3" t="s">
        <v>63</v>
      </c>
      <c r="E8">
        <v>150</v>
      </c>
      <c r="F8">
        <v>36</v>
      </c>
      <c r="G8">
        <v>33</v>
      </c>
      <c r="H8">
        <v>20</v>
      </c>
      <c r="I8">
        <v>7</v>
      </c>
      <c r="J8">
        <v>37</v>
      </c>
      <c r="K8">
        <v>15</v>
      </c>
      <c r="L8">
        <v>2</v>
      </c>
      <c r="N8" s="40">
        <v>42318</v>
      </c>
      <c r="O8" s="1">
        <v>2306</v>
      </c>
      <c r="P8" s="1">
        <v>757</v>
      </c>
      <c r="Q8" s="1">
        <v>376</v>
      </c>
      <c r="R8" s="1">
        <v>291</v>
      </c>
      <c r="S8" s="1">
        <v>169</v>
      </c>
      <c r="T8" s="1">
        <v>507</v>
      </c>
      <c r="U8" s="1">
        <v>183</v>
      </c>
      <c r="V8" s="1">
        <v>23</v>
      </c>
    </row>
    <row r="9" spans="2:22" x14ac:dyDescent="0.25">
      <c r="C9" s="3">
        <v>42311</v>
      </c>
      <c r="D9" s="3" t="s">
        <v>64</v>
      </c>
      <c r="E9">
        <v>142</v>
      </c>
      <c r="F9">
        <v>33</v>
      </c>
      <c r="G9">
        <v>26</v>
      </c>
      <c r="H9">
        <v>11</v>
      </c>
      <c r="I9">
        <v>13</v>
      </c>
      <c r="J9">
        <v>43</v>
      </c>
      <c r="K9">
        <v>14</v>
      </c>
      <c r="L9">
        <v>2</v>
      </c>
      <c r="N9" s="40">
        <v>42319</v>
      </c>
      <c r="O9" s="1">
        <v>1655</v>
      </c>
      <c r="P9" s="1">
        <v>402</v>
      </c>
      <c r="Q9" s="1">
        <v>317</v>
      </c>
      <c r="R9" s="1">
        <v>202</v>
      </c>
      <c r="S9" s="1">
        <v>141</v>
      </c>
      <c r="T9" s="1">
        <v>420</v>
      </c>
      <c r="U9" s="1">
        <v>150</v>
      </c>
      <c r="V9" s="1">
        <v>23</v>
      </c>
    </row>
    <row r="10" spans="2:22" x14ac:dyDescent="0.25">
      <c r="C10" s="3">
        <v>42311</v>
      </c>
      <c r="D10" s="3" t="s">
        <v>65</v>
      </c>
      <c r="E10">
        <v>133</v>
      </c>
      <c r="F10">
        <v>33</v>
      </c>
      <c r="G10">
        <v>25</v>
      </c>
      <c r="H10">
        <v>18</v>
      </c>
      <c r="I10">
        <v>17</v>
      </c>
      <c r="J10">
        <v>25</v>
      </c>
      <c r="K10">
        <v>13</v>
      </c>
      <c r="L10">
        <v>2</v>
      </c>
      <c r="N10" s="40">
        <v>42320</v>
      </c>
      <c r="O10" s="1">
        <v>1610</v>
      </c>
      <c r="P10" s="1">
        <v>407</v>
      </c>
      <c r="Q10" s="1">
        <v>276</v>
      </c>
      <c r="R10" s="1">
        <v>257</v>
      </c>
      <c r="S10" s="1">
        <v>126</v>
      </c>
      <c r="T10" s="1">
        <v>380</v>
      </c>
      <c r="U10" s="1">
        <v>146</v>
      </c>
      <c r="V10" s="1">
        <v>18</v>
      </c>
    </row>
    <row r="11" spans="2:22" x14ac:dyDescent="0.25">
      <c r="C11" s="3">
        <v>42311</v>
      </c>
      <c r="D11" s="3" t="s">
        <v>66</v>
      </c>
      <c r="E11">
        <v>139</v>
      </c>
      <c r="F11">
        <v>39</v>
      </c>
      <c r="G11">
        <v>23</v>
      </c>
      <c r="H11">
        <v>15</v>
      </c>
      <c r="I11">
        <v>18</v>
      </c>
      <c r="J11">
        <v>29</v>
      </c>
      <c r="K11">
        <v>15</v>
      </c>
      <c r="L11">
        <v>0</v>
      </c>
      <c r="N11" s="40">
        <v>42321</v>
      </c>
      <c r="O11" s="1">
        <v>1794</v>
      </c>
      <c r="P11" s="1">
        <v>437</v>
      </c>
      <c r="Q11" s="1">
        <v>309</v>
      </c>
      <c r="R11" s="1">
        <v>302</v>
      </c>
      <c r="S11" s="1">
        <v>135</v>
      </c>
      <c r="T11" s="1">
        <v>431</v>
      </c>
      <c r="U11" s="1">
        <v>157</v>
      </c>
      <c r="V11" s="1">
        <v>23</v>
      </c>
    </row>
    <row r="12" spans="2:22" x14ac:dyDescent="0.25">
      <c r="C12" s="3">
        <v>42311</v>
      </c>
      <c r="D12" s="3" t="s">
        <v>67</v>
      </c>
      <c r="E12">
        <v>117</v>
      </c>
      <c r="F12">
        <v>30</v>
      </c>
      <c r="G12">
        <v>15</v>
      </c>
      <c r="H12">
        <v>12</v>
      </c>
      <c r="I12">
        <v>13</v>
      </c>
      <c r="J12">
        <v>38</v>
      </c>
      <c r="K12">
        <v>8</v>
      </c>
      <c r="L12">
        <v>1</v>
      </c>
      <c r="N12" s="40">
        <v>42322</v>
      </c>
      <c r="O12" s="1">
        <v>779</v>
      </c>
      <c r="P12" s="1">
        <v>210</v>
      </c>
      <c r="Q12" s="1">
        <v>147</v>
      </c>
      <c r="R12" s="1">
        <v>73</v>
      </c>
      <c r="S12" s="1">
        <v>56</v>
      </c>
      <c r="T12" s="1">
        <v>219</v>
      </c>
      <c r="U12" s="1">
        <v>63</v>
      </c>
      <c r="V12" s="1">
        <v>11</v>
      </c>
    </row>
    <row r="13" spans="2:22" x14ac:dyDescent="0.25">
      <c r="C13" s="3">
        <v>42311</v>
      </c>
      <c r="D13" s="3" t="s">
        <v>68</v>
      </c>
      <c r="E13">
        <v>137</v>
      </c>
      <c r="F13">
        <v>40</v>
      </c>
      <c r="G13">
        <v>17</v>
      </c>
      <c r="H13">
        <v>12</v>
      </c>
      <c r="I13">
        <v>14</v>
      </c>
      <c r="J13">
        <v>39</v>
      </c>
      <c r="K13">
        <v>11</v>
      </c>
      <c r="L13">
        <v>4</v>
      </c>
      <c r="N13" s="40">
        <v>42324</v>
      </c>
      <c r="O13" s="1">
        <v>2317</v>
      </c>
      <c r="P13" s="1">
        <v>603</v>
      </c>
      <c r="Q13" s="1">
        <v>404</v>
      </c>
      <c r="R13" s="1">
        <v>298</v>
      </c>
      <c r="S13" s="1">
        <v>208</v>
      </c>
      <c r="T13" s="1">
        <v>568</v>
      </c>
      <c r="U13" s="1">
        <v>215</v>
      </c>
      <c r="V13" s="1">
        <v>21</v>
      </c>
    </row>
    <row r="14" spans="2:22" x14ac:dyDescent="0.25">
      <c r="C14" s="3">
        <v>42311</v>
      </c>
      <c r="D14" s="3" t="s">
        <v>69</v>
      </c>
      <c r="E14">
        <v>152</v>
      </c>
      <c r="F14">
        <v>17</v>
      </c>
      <c r="G14">
        <v>26</v>
      </c>
      <c r="H14">
        <v>59</v>
      </c>
      <c r="I14">
        <v>13</v>
      </c>
      <c r="J14">
        <v>25</v>
      </c>
      <c r="K14">
        <v>12</v>
      </c>
      <c r="L14">
        <v>0</v>
      </c>
      <c r="N14" s="40">
        <v>42325</v>
      </c>
      <c r="O14" s="1">
        <v>2755</v>
      </c>
      <c r="P14" s="1">
        <v>784</v>
      </c>
      <c r="Q14" s="1">
        <v>429</v>
      </c>
      <c r="R14" s="1">
        <v>262</v>
      </c>
      <c r="S14" s="1">
        <v>263</v>
      </c>
      <c r="T14" s="1">
        <v>692</v>
      </c>
      <c r="U14" s="1">
        <v>287</v>
      </c>
      <c r="V14" s="1">
        <v>38</v>
      </c>
    </row>
    <row r="15" spans="2:22" x14ac:dyDescent="0.25">
      <c r="C15" s="3">
        <v>42311</v>
      </c>
      <c r="D15" s="3" t="s">
        <v>70</v>
      </c>
      <c r="E15">
        <v>121</v>
      </c>
      <c r="F15">
        <v>29</v>
      </c>
      <c r="G15">
        <v>19</v>
      </c>
      <c r="H15">
        <v>30</v>
      </c>
      <c r="I15">
        <v>7</v>
      </c>
      <c r="J15">
        <v>24</v>
      </c>
      <c r="K15">
        <v>10</v>
      </c>
      <c r="L15">
        <v>2</v>
      </c>
      <c r="N15" s="40">
        <v>42326</v>
      </c>
      <c r="O15" s="1">
        <v>2229</v>
      </c>
      <c r="P15" s="1">
        <v>573</v>
      </c>
      <c r="Q15" s="1">
        <v>407</v>
      </c>
      <c r="R15" s="1">
        <v>305</v>
      </c>
      <c r="S15" s="1">
        <v>199</v>
      </c>
      <c r="T15" s="1">
        <v>536</v>
      </c>
      <c r="U15" s="1">
        <v>188</v>
      </c>
      <c r="V15" s="1">
        <v>21</v>
      </c>
    </row>
    <row r="16" spans="2:22" x14ac:dyDescent="0.25">
      <c r="C16" s="3">
        <v>42311</v>
      </c>
      <c r="D16" s="3" t="s">
        <v>71</v>
      </c>
      <c r="E16">
        <v>94</v>
      </c>
      <c r="F16">
        <v>20</v>
      </c>
      <c r="G16">
        <v>15</v>
      </c>
      <c r="H16">
        <v>18</v>
      </c>
      <c r="I16">
        <v>4</v>
      </c>
      <c r="J16">
        <v>29</v>
      </c>
      <c r="K16">
        <v>8</v>
      </c>
      <c r="L16">
        <v>0</v>
      </c>
      <c r="N16" s="40">
        <v>42327</v>
      </c>
      <c r="O16" s="1">
        <v>1929</v>
      </c>
      <c r="P16" s="1">
        <v>540</v>
      </c>
      <c r="Q16" s="1">
        <v>328</v>
      </c>
      <c r="R16" s="1">
        <v>239</v>
      </c>
      <c r="S16" s="1">
        <v>156</v>
      </c>
      <c r="T16" s="1">
        <v>480</v>
      </c>
      <c r="U16" s="1">
        <v>164</v>
      </c>
      <c r="V16" s="1">
        <v>22</v>
      </c>
    </row>
    <row r="17" spans="3:22" x14ac:dyDescent="0.25">
      <c r="C17" s="3">
        <v>42311</v>
      </c>
      <c r="D17" s="3" t="s">
        <v>72</v>
      </c>
      <c r="E17">
        <v>3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N17" s="40">
        <v>42328</v>
      </c>
      <c r="O17" s="1">
        <v>1161</v>
      </c>
      <c r="P17" s="1">
        <v>303</v>
      </c>
      <c r="Q17" s="1">
        <v>198</v>
      </c>
      <c r="R17" s="1">
        <v>127</v>
      </c>
      <c r="S17" s="1">
        <v>123</v>
      </c>
      <c r="T17" s="1">
        <v>297</v>
      </c>
      <c r="U17" s="1">
        <v>103</v>
      </c>
      <c r="V17" s="1">
        <v>10</v>
      </c>
    </row>
    <row r="18" spans="3:22" x14ac:dyDescent="0.25">
      <c r="C18" s="3">
        <v>42312</v>
      </c>
      <c r="D18" s="3" t="s">
        <v>57</v>
      </c>
      <c r="E18">
        <v>30</v>
      </c>
      <c r="F18">
        <v>7</v>
      </c>
      <c r="G18">
        <v>5</v>
      </c>
      <c r="H18">
        <v>7</v>
      </c>
      <c r="I18">
        <v>6</v>
      </c>
      <c r="J18">
        <v>5</v>
      </c>
      <c r="K18">
        <v>0</v>
      </c>
      <c r="L18">
        <v>0</v>
      </c>
      <c r="N18" s="40">
        <v>42329</v>
      </c>
      <c r="O18" s="1">
        <v>621</v>
      </c>
      <c r="P18" s="1">
        <v>157</v>
      </c>
      <c r="Q18" s="1">
        <v>96</v>
      </c>
      <c r="R18" s="1">
        <v>68</v>
      </c>
      <c r="S18" s="1">
        <v>54</v>
      </c>
      <c r="T18" s="1">
        <v>176</v>
      </c>
      <c r="U18" s="1">
        <v>61</v>
      </c>
      <c r="V18" s="1">
        <v>9</v>
      </c>
    </row>
    <row r="19" spans="3:22" x14ac:dyDescent="0.25">
      <c r="C19" s="3">
        <v>42312</v>
      </c>
      <c r="D19" s="3" t="s">
        <v>58</v>
      </c>
      <c r="E19">
        <v>79</v>
      </c>
      <c r="F19">
        <v>39</v>
      </c>
      <c r="G19">
        <v>14</v>
      </c>
      <c r="H19">
        <v>6</v>
      </c>
      <c r="I19">
        <v>3</v>
      </c>
      <c r="J19">
        <v>14</v>
      </c>
      <c r="K19">
        <v>3</v>
      </c>
      <c r="L19">
        <v>0</v>
      </c>
      <c r="N19" s="40">
        <v>42331</v>
      </c>
      <c r="O19" s="1">
        <v>2062</v>
      </c>
      <c r="P19" s="1">
        <v>555</v>
      </c>
      <c r="Q19" s="1">
        <v>335</v>
      </c>
      <c r="R19" s="1">
        <v>204</v>
      </c>
      <c r="S19" s="1">
        <v>206</v>
      </c>
      <c r="T19" s="1">
        <v>525</v>
      </c>
      <c r="U19" s="1">
        <v>222</v>
      </c>
      <c r="V19" s="1">
        <v>15</v>
      </c>
    </row>
    <row r="20" spans="3:22" x14ac:dyDescent="0.25">
      <c r="C20" s="3">
        <v>42312</v>
      </c>
      <c r="D20" s="3" t="s">
        <v>59</v>
      </c>
      <c r="E20">
        <v>151</v>
      </c>
      <c r="F20">
        <v>54</v>
      </c>
      <c r="G20">
        <v>23</v>
      </c>
      <c r="H20">
        <v>11</v>
      </c>
      <c r="I20">
        <v>15</v>
      </c>
      <c r="J20">
        <v>30</v>
      </c>
      <c r="K20">
        <v>14</v>
      </c>
      <c r="L20">
        <v>4</v>
      </c>
      <c r="N20" s="40">
        <v>42332</v>
      </c>
      <c r="O20" s="1">
        <v>2357</v>
      </c>
      <c r="P20" s="1">
        <v>654</v>
      </c>
      <c r="Q20" s="1">
        <v>400</v>
      </c>
      <c r="R20" s="1">
        <v>333</v>
      </c>
      <c r="S20" s="1">
        <v>201</v>
      </c>
      <c r="T20" s="1">
        <v>529</v>
      </c>
      <c r="U20" s="1">
        <v>212</v>
      </c>
      <c r="V20" s="1">
        <v>28</v>
      </c>
    </row>
    <row r="21" spans="3:22" x14ac:dyDescent="0.25">
      <c r="C21" s="3">
        <v>42312</v>
      </c>
      <c r="D21" s="3" t="s">
        <v>60</v>
      </c>
      <c r="E21">
        <v>203</v>
      </c>
      <c r="F21">
        <v>80</v>
      </c>
      <c r="G21">
        <v>32</v>
      </c>
      <c r="H21">
        <v>17</v>
      </c>
      <c r="I21">
        <v>16</v>
      </c>
      <c r="J21">
        <v>40</v>
      </c>
      <c r="K21">
        <v>16</v>
      </c>
      <c r="L21">
        <v>2</v>
      </c>
      <c r="N21" s="40">
        <v>42333</v>
      </c>
      <c r="O21" s="1">
        <v>2101</v>
      </c>
      <c r="P21" s="1">
        <v>509</v>
      </c>
      <c r="Q21" s="1">
        <v>391</v>
      </c>
      <c r="R21" s="1">
        <v>269</v>
      </c>
      <c r="S21" s="1">
        <v>176</v>
      </c>
      <c r="T21" s="1">
        <v>525</v>
      </c>
      <c r="U21" s="1">
        <v>200</v>
      </c>
      <c r="V21" s="1">
        <v>31</v>
      </c>
    </row>
    <row r="22" spans="3:22" x14ac:dyDescent="0.25">
      <c r="C22" s="3">
        <v>42312</v>
      </c>
      <c r="D22" s="3" t="s">
        <v>61</v>
      </c>
      <c r="E22">
        <v>252</v>
      </c>
      <c r="F22">
        <v>113</v>
      </c>
      <c r="G22">
        <v>39</v>
      </c>
      <c r="H22">
        <v>11</v>
      </c>
      <c r="I22">
        <v>14</v>
      </c>
      <c r="J22">
        <v>52</v>
      </c>
      <c r="K22">
        <v>18</v>
      </c>
      <c r="L22">
        <v>5</v>
      </c>
      <c r="N22" s="40">
        <v>42334</v>
      </c>
      <c r="O22" s="1">
        <v>1970</v>
      </c>
      <c r="P22" s="1">
        <v>542</v>
      </c>
      <c r="Q22" s="1">
        <v>374</v>
      </c>
      <c r="R22" s="1">
        <v>234</v>
      </c>
      <c r="S22" s="1">
        <v>178</v>
      </c>
      <c r="T22" s="1">
        <v>477</v>
      </c>
      <c r="U22" s="1">
        <v>148</v>
      </c>
      <c r="V22" s="1">
        <v>17</v>
      </c>
    </row>
    <row r="23" spans="3:22" x14ac:dyDescent="0.25">
      <c r="C23" s="3">
        <v>42312</v>
      </c>
      <c r="D23" s="3" t="s">
        <v>62</v>
      </c>
      <c r="E23">
        <v>266</v>
      </c>
      <c r="F23">
        <v>143</v>
      </c>
      <c r="G23">
        <v>21</v>
      </c>
      <c r="H23">
        <v>19</v>
      </c>
      <c r="I23">
        <v>19</v>
      </c>
      <c r="J23">
        <v>40</v>
      </c>
      <c r="K23">
        <v>22</v>
      </c>
      <c r="L23">
        <v>2</v>
      </c>
      <c r="N23" s="40">
        <v>42335</v>
      </c>
      <c r="O23" s="1">
        <v>1956</v>
      </c>
      <c r="P23" s="1">
        <v>577</v>
      </c>
      <c r="Q23" s="1">
        <v>332</v>
      </c>
      <c r="R23" s="1">
        <v>179</v>
      </c>
      <c r="S23" s="1">
        <v>159</v>
      </c>
      <c r="T23" s="1">
        <v>486</v>
      </c>
      <c r="U23" s="1">
        <v>202</v>
      </c>
      <c r="V23" s="1">
        <v>21</v>
      </c>
    </row>
    <row r="24" spans="3:22" x14ac:dyDescent="0.25">
      <c r="C24" s="3">
        <v>42312</v>
      </c>
      <c r="D24" s="3" t="s">
        <v>63</v>
      </c>
      <c r="E24">
        <v>277</v>
      </c>
      <c r="F24">
        <v>151</v>
      </c>
      <c r="G24">
        <v>24</v>
      </c>
      <c r="H24">
        <v>20</v>
      </c>
      <c r="I24">
        <v>10</v>
      </c>
      <c r="J24">
        <v>51</v>
      </c>
      <c r="K24">
        <v>18</v>
      </c>
      <c r="L24">
        <v>3</v>
      </c>
      <c r="N24" s="40">
        <v>42336</v>
      </c>
      <c r="O24" s="1">
        <v>824</v>
      </c>
      <c r="P24" s="1">
        <v>250</v>
      </c>
      <c r="Q24" s="1">
        <v>117</v>
      </c>
      <c r="R24" s="1">
        <v>67</v>
      </c>
      <c r="S24" s="1">
        <v>73</v>
      </c>
      <c r="T24" s="1">
        <v>234</v>
      </c>
      <c r="U24" s="1">
        <v>79</v>
      </c>
      <c r="V24" s="1">
        <v>4</v>
      </c>
    </row>
    <row r="25" spans="3:22" x14ac:dyDescent="0.25">
      <c r="C25" s="3">
        <v>42312</v>
      </c>
      <c r="D25" s="3" t="s">
        <v>64</v>
      </c>
      <c r="E25">
        <v>281</v>
      </c>
      <c r="F25">
        <v>152</v>
      </c>
      <c r="G25">
        <v>33</v>
      </c>
      <c r="H25">
        <v>15</v>
      </c>
      <c r="I25">
        <v>10</v>
      </c>
      <c r="J25">
        <v>49</v>
      </c>
      <c r="K25">
        <v>15</v>
      </c>
      <c r="L25">
        <v>7</v>
      </c>
      <c r="N25" s="40">
        <v>42337</v>
      </c>
      <c r="O25" s="1">
        <v>29</v>
      </c>
      <c r="P25" s="1">
        <v>12</v>
      </c>
      <c r="Q25" s="1">
        <v>2</v>
      </c>
      <c r="R25" s="1">
        <v>3</v>
      </c>
      <c r="S25" s="1">
        <v>2</v>
      </c>
      <c r="T25" s="1">
        <v>8</v>
      </c>
      <c r="U25" s="1">
        <v>2</v>
      </c>
      <c r="V25" s="1">
        <v>0</v>
      </c>
    </row>
    <row r="26" spans="3:22" x14ac:dyDescent="0.25">
      <c r="C26" s="3">
        <v>42312</v>
      </c>
      <c r="D26" s="3" t="s">
        <v>65</v>
      </c>
      <c r="E26">
        <v>259</v>
      </c>
      <c r="F26">
        <v>120</v>
      </c>
      <c r="G26">
        <v>32</v>
      </c>
      <c r="H26">
        <v>10</v>
      </c>
      <c r="I26">
        <v>18</v>
      </c>
      <c r="J26">
        <v>51</v>
      </c>
      <c r="K26">
        <v>26</v>
      </c>
      <c r="L26">
        <v>2</v>
      </c>
      <c r="N26" s="40">
        <v>42338</v>
      </c>
      <c r="O26" s="1">
        <v>2178</v>
      </c>
      <c r="P26" s="1">
        <v>638</v>
      </c>
      <c r="Q26" s="1">
        <v>346</v>
      </c>
      <c r="R26" s="1">
        <v>213</v>
      </c>
      <c r="S26" s="1">
        <v>206</v>
      </c>
      <c r="T26" s="1">
        <v>555</v>
      </c>
      <c r="U26" s="1">
        <v>200</v>
      </c>
      <c r="V26" s="1">
        <v>20</v>
      </c>
    </row>
    <row r="27" spans="3:22" x14ac:dyDescent="0.25">
      <c r="C27" s="3">
        <v>42312</v>
      </c>
      <c r="D27" s="3" t="s">
        <v>66</v>
      </c>
      <c r="E27">
        <v>280</v>
      </c>
      <c r="F27">
        <v>128</v>
      </c>
      <c r="G27">
        <v>46</v>
      </c>
      <c r="H27">
        <v>20</v>
      </c>
      <c r="I27">
        <v>13</v>
      </c>
      <c r="J27">
        <v>43</v>
      </c>
      <c r="K27">
        <v>30</v>
      </c>
      <c r="L27">
        <v>0</v>
      </c>
    </row>
    <row r="28" spans="3:22" x14ac:dyDescent="0.25">
      <c r="C28" s="3">
        <v>42312</v>
      </c>
      <c r="D28" s="3" t="s">
        <v>67</v>
      </c>
      <c r="E28">
        <v>240</v>
      </c>
      <c r="F28">
        <v>131</v>
      </c>
      <c r="G28">
        <v>27</v>
      </c>
      <c r="H28">
        <v>13</v>
      </c>
      <c r="I28">
        <v>11</v>
      </c>
      <c r="J28">
        <v>42</v>
      </c>
      <c r="K28">
        <v>15</v>
      </c>
      <c r="L28">
        <v>1</v>
      </c>
    </row>
    <row r="29" spans="3:22" x14ac:dyDescent="0.25">
      <c r="C29" s="3">
        <v>42312</v>
      </c>
      <c r="D29" s="3" t="s">
        <v>68</v>
      </c>
      <c r="E29">
        <v>183</v>
      </c>
      <c r="F29">
        <v>97</v>
      </c>
      <c r="G29">
        <v>22</v>
      </c>
      <c r="H29">
        <v>13</v>
      </c>
      <c r="I29">
        <v>17</v>
      </c>
      <c r="J29">
        <v>21</v>
      </c>
      <c r="K29">
        <v>10</v>
      </c>
      <c r="L29">
        <v>3</v>
      </c>
    </row>
    <row r="30" spans="3:22" x14ac:dyDescent="0.25">
      <c r="C30" s="3">
        <v>42312</v>
      </c>
      <c r="D30" s="3" t="s">
        <v>69</v>
      </c>
      <c r="E30">
        <v>136</v>
      </c>
      <c r="F30">
        <v>53</v>
      </c>
      <c r="G30">
        <v>14</v>
      </c>
      <c r="H30">
        <v>15</v>
      </c>
      <c r="I30">
        <v>13</v>
      </c>
      <c r="J30">
        <v>27</v>
      </c>
      <c r="K30">
        <v>13</v>
      </c>
      <c r="L30">
        <v>1</v>
      </c>
    </row>
    <row r="31" spans="3:22" x14ac:dyDescent="0.25">
      <c r="C31" s="3">
        <v>42312</v>
      </c>
      <c r="D31" s="3" t="s">
        <v>70</v>
      </c>
      <c r="E31">
        <v>134</v>
      </c>
      <c r="F31">
        <v>61</v>
      </c>
      <c r="G31">
        <v>18</v>
      </c>
      <c r="H31">
        <v>8</v>
      </c>
      <c r="I31">
        <v>8</v>
      </c>
      <c r="J31">
        <v>25</v>
      </c>
      <c r="K31">
        <v>11</v>
      </c>
      <c r="L31">
        <v>3</v>
      </c>
    </row>
    <row r="32" spans="3:22" x14ac:dyDescent="0.25">
      <c r="C32" s="3">
        <v>42312</v>
      </c>
      <c r="D32" s="3" t="s">
        <v>71</v>
      </c>
      <c r="E32">
        <v>123</v>
      </c>
      <c r="F32">
        <v>58</v>
      </c>
      <c r="G32">
        <v>9</v>
      </c>
      <c r="H32">
        <v>10</v>
      </c>
      <c r="I32">
        <v>9</v>
      </c>
      <c r="J32">
        <v>26</v>
      </c>
      <c r="K32">
        <v>9</v>
      </c>
      <c r="L32">
        <v>2</v>
      </c>
    </row>
    <row r="33" spans="3:12" x14ac:dyDescent="0.25">
      <c r="C33" s="3">
        <v>42312</v>
      </c>
      <c r="D33" s="3" t="s">
        <v>72</v>
      </c>
      <c r="E33">
        <v>4</v>
      </c>
      <c r="F33">
        <v>1</v>
      </c>
      <c r="G33">
        <v>1</v>
      </c>
      <c r="H33">
        <v>0</v>
      </c>
      <c r="I33">
        <v>0</v>
      </c>
      <c r="J33">
        <v>2</v>
      </c>
      <c r="K33">
        <v>0</v>
      </c>
      <c r="L33">
        <v>0</v>
      </c>
    </row>
    <row r="34" spans="3:12" x14ac:dyDescent="0.25">
      <c r="C34" s="3">
        <v>42313</v>
      </c>
      <c r="D34" s="3" t="s">
        <v>57</v>
      </c>
      <c r="E34">
        <v>48</v>
      </c>
      <c r="F34">
        <v>24</v>
      </c>
      <c r="G34">
        <v>8</v>
      </c>
      <c r="H34">
        <v>3</v>
      </c>
      <c r="I34">
        <v>3</v>
      </c>
      <c r="J34">
        <v>9</v>
      </c>
      <c r="K34">
        <v>1</v>
      </c>
      <c r="L34">
        <v>0</v>
      </c>
    </row>
    <row r="35" spans="3:12" x14ac:dyDescent="0.25">
      <c r="C35" s="3">
        <v>42313</v>
      </c>
      <c r="D35" s="3" t="s">
        <v>58</v>
      </c>
      <c r="E35">
        <v>116</v>
      </c>
      <c r="F35">
        <v>41</v>
      </c>
      <c r="G35">
        <v>14</v>
      </c>
      <c r="H35">
        <v>17</v>
      </c>
      <c r="I35">
        <v>15</v>
      </c>
      <c r="J35">
        <v>21</v>
      </c>
      <c r="K35">
        <v>6</v>
      </c>
      <c r="L35">
        <v>2</v>
      </c>
    </row>
    <row r="36" spans="3:12" x14ac:dyDescent="0.25">
      <c r="C36" s="3">
        <v>42313</v>
      </c>
      <c r="D36" s="3" t="s">
        <v>59</v>
      </c>
      <c r="E36">
        <v>185</v>
      </c>
      <c r="F36">
        <v>55</v>
      </c>
      <c r="G36">
        <v>49</v>
      </c>
      <c r="H36">
        <v>18</v>
      </c>
      <c r="I36">
        <v>16</v>
      </c>
      <c r="J36">
        <v>29</v>
      </c>
      <c r="K36">
        <v>18</v>
      </c>
      <c r="L36">
        <v>0</v>
      </c>
    </row>
    <row r="37" spans="3:12" x14ac:dyDescent="0.25">
      <c r="C37" s="3">
        <v>42313</v>
      </c>
      <c r="D37" s="3" t="s">
        <v>60</v>
      </c>
      <c r="E37">
        <v>194</v>
      </c>
      <c r="F37">
        <v>68</v>
      </c>
      <c r="G37">
        <v>34</v>
      </c>
      <c r="H37">
        <v>19</v>
      </c>
      <c r="I37">
        <v>11</v>
      </c>
      <c r="J37">
        <v>40</v>
      </c>
      <c r="K37">
        <v>21</v>
      </c>
      <c r="L37">
        <v>1</v>
      </c>
    </row>
    <row r="38" spans="3:12" x14ac:dyDescent="0.25">
      <c r="C38" s="3">
        <v>42313</v>
      </c>
      <c r="D38" s="3" t="s">
        <v>61</v>
      </c>
      <c r="E38">
        <v>183</v>
      </c>
      <c r="F38">
        <v>52</v>
      </c>
      <c r="G38">
        <v>37</v>
      </c>
      <c r="H38">
        <v>19</v>
      </c>
      <c r="I38">
        <v>15</v>
      </c>
      <c r="J38">
        <v>44</v>
      </c>
      <c r="K38">
        <v>14</v>
      </c>
      <c r="L38">
        <v>2</v>
      </c>
    </row>
    <row r="39" spans="3:12" x14ac:dyDescent="0.25">
      <c r="C39" s="3">
        <v>42313</v>
      </c>
      <c r="D39" s="3" t="s">
        <v>62</v>
      </c>
      <c r="E39">
        <v>144</v>
      </c>
      <c r="F39">
        <v>44</v>
      </c>
      <c r="G39">
        <v>25</v>
      </c>
      <c r="H39">
        <v>13</v>
      </c>
      <c r="I39">
        <v>12</v>
      </c>
      <c r="J39">
        <v>31</v>
      </c>
      <c r="K39">
        <v>17</v>
      </c>
      <c r="L39">
        <v>2</v>
      </c>
    </row>
    <row r="40" spans="3:12" x14ac:dyDescent="0.25">
      <c r="C40" s="3">
        <v>42313</v>
      </c>
      <c r="D40" s="3" t="s">
        <v>63</v>
      </c>
      <c r="E40">
        <v>176</v>
      </c>
      <c r="F40">
        <v>53</v>
      </c>
      <c r="G40">
        <v>32</v>
      </c>
      <c r="H40">
        <v>13</v>
      </c>
      <c r="I40">
        <v>16</v>
      </c>
      <c r="J40">
        <v>39</v>
      </c>
      <c r="K40">
        <v>20</v>
      </c>
      <c r="L40">
        <v>3</v>
      </c>
    </row>
    <row r="41" spans="3:12" x14ac:dyDescent="0.25">
      <c r="C41" s="3">
        <v>42313</v>
      </c>
      <c r="D41" s="3" t="s">
        <v>64</v>
      </c>
      <c r="E41">
        <v>175</v>
      </c>
      <c r="F41">
        <v>43</v>
      </c>
      <c r="G41">
        <v>20</v>
      </c>
      <c r="H41">
        <v>18</v>
      </c>
      <c r="I41">
        <v>15</v>
      </c>
      <c r="J41">
        <v>59</v>
      </c>
      <c r="K41">
        <v>18</v>
      </c>
      <c r="L41">
        <v>2</v>
      </c>
    </row>
    <row r="42" spans="3:12" x14ac:dyDescent="0.25">
      <c r="C42" s="3">
        <v>42313</v>
      </c>
      <c r="D42" s="3" t="s">
        <v>65</v>
      </c>
      <c r="E42">
        <v>161</v>
      </c>
      <c r="F42">
        <v>37</v>
      </c>
      <c r="G42">
        <v>25</v>
      </c>
      <c r="H42">
        <v>22</v>
      </c>
      <c r="I42">
        <v>16</v>
      </c>
      <c r="J42">
        <v>41</v>
      </c>
      <c r="K42">
        <v>19</v>
      </c>
      <c r="L42">
        <v>1</v>
      </c>
    </row>
    <row r="43" spans="3:12" x14ac:dyDescent="0.25">
      <c r="C43" s="3">
        <v>42313</v>
      </c>
      <c r="D43" s="3" t="s">
        <v>66</v>
      </c>
      <c r="E43">
        <v>162</v>
      </c>
      <c r="F43">
        <v>42</v>
      </c>
      <c r="G43">
        <v>30</v>
      </c>
      <c r="H43">
        <v>13</v>
      </c>
      <c r="I43">
        <v>18</v>
      </c>
      <c r="J43">
        <v>43</v>
      </c>
      <c r="K43">
        <v>14</v>
      </c>
      <c r="L43">
        <v>2</v>
      </c>
    </row>
    <row r="44" spans="3:12" x14ac:dyDescent="0.25">
      <c r="C44" s="3">
        <v>42313</v>
      </c>
      <c r="D44" s="3" t="s">
        <v>67</v>
      </c>
      <c r="E44">
        <v>145</v>
      </c>
      <c r="F44">
        <v>37</v>
      </c>
      <c r="G44">
        <v>20</v>
      </c>
      <c r="H44">
        <v>17</v>
      </c>
      <c r="I44">
        <v>15</v>
      </c>
      <c r="J44">
        <v>37</v>
      </c>
      <c r="K44">
        <v>15</v>
      </c>
      <c r="L44">
        <v>4</v>
      </c>
    </row>
    <row r="45" spans="3:12" x14ac:dyDescent="0.25">
      <c r="C45" s="3">
        <v>42313</v>
      </c>
      <c r="D45" s="3" t="s">
        <v>68</v>
      </c>
      <c r="E45">
        <v>117</v>
      </c>
      <c r="F45">
        <v>28</v>
      </c>
      <c r="G45">
        <v>22</v>
      </c>
      <c r="H45">
        <v>13</v>
      </c>
      <c r="I45">
        <v>10</v>
      </c>
      <c r="J45">
        <v>32</v>
      </c>
      <c r="K45">
        <v>11</v>
      </c>
      <c r="L45">
        <v>1</v>
      </c>
    </row>
    <row r="46" spans="3:12" x14ac:dyDescent="0.25">
      <c r="C46" s="3">
        <v>42313</v>
      </c>
      <c r="D46" s="3" t="s">
        <v>69</v>
      </c>
      <c r="E46">
        <v>115</v>
      </c>
      <c r="F46">
        <v>21</v>
      </c>
      <c r="G46">
        <v>19</v>
      </c>
      <c r="H46">
        <v>28</v>
      </c>
      <c r="I46">
        <v>6</v>
      </c>
      <c r="J46">
        <v>32</v>
      </c>
      <c r="K46">
        <v>9</v>
      </c>
      <c r="L46">
        <v>0</v>
      </c>
    </row>
    <row r="47" spans="3:12" x14ac:dyDescent="0.25">
      <c r="C47" s="3">
        <v>42313</v>
      </c>
      <c r="D47" s="3" t="s">
        <v>70</v>
      </c>
      <c r="E47">
        <v>81</v>
      </c>
      <c r="F47">
        <v>17</v>
      </c>
      <c r="G47">
        <v>17</v>
      </c>
      <c r="H47">
        <v>10</v>
      </c>
      <c r="I47">
        <v>7</v>
      </c>
      <c r="J47">
        <v>21</v>
      </c>
      <c r="K47">
        <v>8</v>
      </c>
      <c r="L47">
        <v>1</v>
      </c>
    </row>
    <row r="48" spans="3:12" x14ac:dyDescent="0.25">
      <c r="C48" s="3">
        <v>42313</v>
      </c>
      <c r="D48" s="3" t="s">
        <v>71</v>
      </c>
      <c r="E48">
        <v>94</v>
      </c>
      <c r="F48">
        <v>22</v>
      </c>
      <c r="G48">
        <v>19</v>
      </c>
      <c r="H48">
        <v>9</v>
      </c>
      <c r="I48">
        <v>9</v>
      </c>
      <c r="J48">
        <v>23</v>
      </c>
      <c r="K48">
        <v>10</v>
      </c>
      <c r="L48">
        <v>2</v>
      </c>
    </row>
    <row r="49" spans="3:12" x14ac:dyDescent="0.25">
      <c r="C49" s="3">
        <v>42313</v>
      </c>
      <c r="D49" s="3" t="s">
        <v>72</v>
      </c>
      <c r="E49">
        <v>3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</row>
    <row r="50" spans="3:12" x14ac:dyDescent="0.25">
      <c r="C50" s="3">
        <v>42314</v>
      </c>
      <c r="D50" s="3" t="s">
        <v>57</v>
      </c>
      <c r="E50">
        <v>34</v>
      </c>
      <c r="F50">
        <v>12</v>
      </c>
      <c r="G50">
        <v>5</v>
      </c>
      <c r="H50">
        <v>6</v>
      </c>
      <c r="I50">
        <v>3</v>
      </c>
      <c r="J50">
        <v>6</v>
      </c>
      <c r="K50">
        <v>1</v>
      </c>
      <c r="L50">
        <v>1</v>
      </c>
    </row>
    <row r="51" spans="3:12" x14ac:dyDescent="0.25">
      <c r="C51" s="3">
        <v>42314</v>
      </c>
      <c r="D51" s="3" t="s">
        <v>58</v>
      </c>
      <c r="E51">
        <v>94</v>
      </c>
      <c r="F51">
        <v>31</v>
      </c>
      <c r="G51">
        <v>17</v>
      </c>
      <c r="H51">
        <v>14</v>
      </c>
      <c r="I51">
        <v>6</v>
      </c>
      <c r="J51">
        <v>16</v>
      </c>
      <c r="K51">
        <v>10</v>
      </c>
      <c r="L51">
        <v>0</v>
      </c>
    </row>
    <row r="52" spans="3:12" x14ac:dyDescent="0.25">
      <c r="C52" s="3">
        <v>42314</v>
      </c>
      <c r="D52" s="3" t="s">
        <v>59</v>
      </c>
      <c r="E52">
        <v>137</v>
      </c>
      <c r="F52">
        <v>57</v>
      </c>
      <c r="G52">
        <v>23</v>
      </c>
      <c r="H52">
        <v>5</v>
      </c>
      <c r="I52">
        <v>12</v>
      </c>
      <c r="J52">
        <v>31</v>
      </c>
      <c r="K52">
        <v>9</v>
      </c>
      <c r="L52">
        <v>0</v>
      </c>
    </row>
    <row r="53" spans="3:12" x14ac:dyDescent="0.25">
      <c r="C53" s="3">
        <v>42314</v>
      </c>
      <c r="D53" s="3" t="s">
        <v>60</v>
      </c>
      <c r="E53">
        <v>149</v>
      </c>
      <c r="F53">
        <v>48</v>
      </c>
      <c r="G53">
        <v>26</v>
      </c>
      <c r="H53">
        <v>24</v>
      </c>
      <c r="I53">
        <v>10</v>
      </c>
      <c r="J53">
        <v>30</v>
      </c>
      <c r="K53">
        <v>10</v>
      </c>
      <c r="L53">
        <v>1</v>
      </c>
    </row>
    <row r="54" spans="3:12" x14ac:dyDescent="0.25">
      <c r="C54" s="3">
        <v>42314</v>
      </c>
      <c r="D54" s="3" t="s">
        <v>61</v>
      </c>
      <c r="E54">
        <v>192</v>
      </c>
      <c r="F54">
        <v>56</v>
      </c>
      <c r="G54">
        <v>43</v>
      </c>
      <c r="H54">
        <v>14</v>
      </c>
      <c r="I54">
        <v>16</v>
      </c>
      <c r="J54">
        <v>52</v>
      </c>
      <c r="K54">
        <v>10</v>
      </c>
      <c r="L54">
        <v>1</v>
      </c>
    </row>
    <row r="55" spans="3:12" x14ac:dyDescent="0.25">
      <c r="C55" s="3">
        <v>42314</v>
      </c>
      <c r="D55" s="3" t="s">
        <v>62</v>
      </c>
      <c r="E55">
        <v>164</v>
      </c>
      <c r="F55">
        <v>59</v>
      </c>
      <c r="G55">
        <v>34</v>
      </c>
      <c r="H55">
        <v>16</v>
      </c>
      <c r="I55">
        <v>9</v>
      </c>
      <c r="J55">
        <v>35</v>
      </c>
      <c r="K55">
        <v>7</v>
      </c>
      <c r="L55">
        <v>4</v>
      </c>
    </row>
    <row r="56" spans="3:12" x14ac:dyDescent="0.25">
      <c r="C56" s="3">
        <v>42314</v>
      </c>
      <c r="D56" s="3" t="s">
        <v>63</v>
      </c>
      <c r="E56">
        <v>146</v>
      </c>
      <c r="F56">
        <v>47</v>
      </c>
      <c r="G56">
        <v>25</v>
      </c>
      <c r="H56">
        <v>19</v>
      </c>
      <c r="I56">
        <v>15</v>
      </c>
      <c r="J56">
        <v>30</v>
      </c>
      <c r="K56">
        <v>7</v>
      </c>
      <c r="L56">
        <v>3</v>
      </c>
    </row>
    <row r="57" spans="3:12" x14ac:dyDescent="0.25">
      <c r="C57" s="3">
        <v>42314</v>
      </c>
      <c r="D57" s="3" t="s">
        <v>64</v>
      </c>
      <c r="E57">
        <v>145</v>
      </c>
      <c r="F57">
        <v>39</v>
      </c>
      <c r="G57">
        <v>33</v>
      </c>
      <c r="H57">
        <v>10</v>
      </c>
      <c r="I57">
        <v>10</v>
      </c>
      <c r="J57">
        <v>35</v>
      </c>
      <c r="K57">
        <v>17</v>
      </c>
      <c r="L57">
        <v>1</v>
      </c>
    </row>
    <row r="58" spans="3:12" x14ac:dyDescent="0.25">
      <c r="C58" s="3">
        <v>42314</v>
      </c>
      <c r="D58" s="3" t="s">
        <v>65</v>
      </c>
      <c r="E58">
        <v>135</v>
      </c>
      <c r="F58">
        <v>45</v>
      </c>
      <c r="G58">
        <v>24</v>
      </c>
      <c r="H58">
        <v>15</v>
      </c>
      <c r="I58">
        <v>7</v>
      </c>
      <c r="J58">
        <v>30</v>
      </c>
      <c r="K58">
        <v>14</v>
      </c>
      <c r="L58">
        <v>0</v>
      </c>
    </row>
    <row r="59" spans="3:12" x14ac:dyDescent="0.25">
      <c r="C59" s="3">
        <v>42314</v>
      </c>
      <c r="D59" s="3" t="s">
        <v>66</v>
      </c>
      <c r="E59">
        <v>141</v>
      </c>
      <c r="F59">
        <v>36</v>
      </c>
      <c r="G59">
        <v>20</v>
      </c>
      <c r="H59">
        <v>16</v>
      </c>
      <c r="I59">
        <v>12</v>
      </c>
      <c r="J59">
        <v>39</v>
      </c>
      <c r="K59">
        <v>15</v>
      </c>
      <c r="L59">
        <v>3</v>
      </c>
    </row>
    <row r="60" spans="3:12" x14ac:dyDescent="0.25">
      <c r="C60" s="3">
        <v>42314</v>
      </c>
      <c r="D60" s="3" t="s">
        <v>67</v>
      </c>
      <c r="E60">
        <v>117</v>
      </c>
      <c r="F60">
        <v>39</v>
      </c>
      <c r="G60">
        <v>19</v>
      </c>
      <c r="H60">
        <v>14</v>
      </c>
      <c r="I60">
        <v>13</v>
      </c>
      <c r="J60">
        <v>18</v>
      </c>
      <c r="K60">
        <v>12</v>
      </c>
      <c r="L60">
        <v>2</v>
      </c>
    </row>
    <row r="61" spans="3:12" x14ac:dyDescent="0.25">
      <c r="C61" s="3">
        <v>42314</v>
      </c>
      <c r="D61" s="3" t="s">
        <v>68</v>
      </c>
      <c r="E61">
        <v>84</v>
      </c>
      <c r="F61">
        <v>29</v>
      </c>
      <c r="G61">
        <v>11</v>
      </c>
      <c r="H61">
        <v>5</v>
      </c>
      <c r="I61">
        <v>13</v>
      </c>
      <c r="J61">
        <v>17</v>
      </c>
      <c r="K61">
        <v>7</v>
      </c>
      <c r="L61">
        <v>2</v>
      </c>
    </row>
    <row r="62" spans="3:12" x14ac:dyDescent="0.25">
      <c r="C62" s="3">
        <v>42314</v>
      </c>
      <c r="D62" s="3" t="s">
        <v>69</v>
      </c>
      <c r="E62">
        <v>88</v>
      </c>
      <c r="F62">
        <v>22</v>
      </c>
      <c r="G62">
        <v>16</v>
      </c>
      <c r="H62">
        <v>16</v>
      </c>
      <c r="I62">
        <v>6</v>
      </c>
      <c r="J62">
        <v>17</v>
      </c>
      <c r="K62">
        <v>11</v>
      </c>
      <c r="L62">
        <v>0</v>
      </c>
    </row>
    <row r="63" spans="3:12" x14ac:dyDescent="0.25">
      <c r="C63" s="3">
        <v>42314</v>
      </c>
      <c r="D63" s="3" t="s">
        <v>70</v>
      </c>
      <c r="E63">
        <v>81</v>
      </c>
      <c r="F63">
        <v>22</v>
      </c>
      <c r="G63">
        <v>9</v>
      </c>
      <c r="H63">
        <v>10</v>
      </c>
      <c r="I63">
        <v>6</v>
      </c>
      <c r="J63">
        <v>22</v>
      </c>
      <c r="K63">
        <v>10</v>
      </c>
      <c r="L63">
        <v>2</v>
      </c>
    </row>
    <row r="64" spans="3:12" x14ac:dyDescent="0.25">
      <c r="C64" s="3">
        <v>42314</v>
      </c>
      <c r="D64" s="3" t="s">
        <v>71</v>
      </c>
      <c r="E64">
        <v>64</v>
      </c>
      <c r="F64">
        <v>14</v>
      </c>
      <c r="G64">
        <v>11</v>
      </c>
      <c r="H64">
        <v>14</v>
      </c>
      <c r="I64">
        <v>5</v>
      </c>
      <c r="J64">
        <v>16</v>
      </c>
      <c r="K64">
        <v>2</v>
      </c>
      <c r="L64">
        <v>2</v>
      </c>
    </row>
    <row r="65" spans="3:12" x14ac:dyDescent="0.25">
      <c r="C65" s="3">
        <v>42314</v>
      </c>
      <c r="D65" s="3" t="s">
        <v>72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3:12" x14ac:dyDescent="0.25">
      <c r="C66" s="3">
        <v>42315</v>
      </c>
      <c r="D66" s="3" t="s">
        <v>57</v>
      </c>
      <c r="E66">
        <v>10</v>
      </c>
      <c r="F66">
        <v>1</v>
      </c>
      <c r="G66">
        <v>2</v>
      </c>
      <c r="H66">
        <v>2</v>
      </c>
      <c r="I66">
        <v>1</v>
      </c>
      <c r="J66">
        <v>0</v>
      </c>
      <c r="K66">
        <v>3</v>
      </c>
      <c r="L66">
        <v>1</v>
      </c>
    </row>
    <row r="67" spans="3:12" x14ac:dyDescent="0.25">
      <c r="C67" s="3">
        <v>42315</v>
      </c>
      <c r="D67" s="3" t="s">
        <v>58</v>
      </c>
      <c r="E67">
        <v>26</v>
      </c>
      <c r="F67">
        <v>12</v>
      </c>
      <c r="G67">
        <v>2</v>
      </c>
      <c r="H67">
        <v>1</v>
      </c>
      <c r="I67">
        <v>2</v>
      </c>
      <c r="J67">
        <v>6</v>
      </c>
      <c r="K67">
        <v>3</v>
      </c>
      <c r="L67">
        <v>0</v>
      </c>
    </row>
    <row r="68" spans="3:12" x14ac:dyDescent="0.25">
      <c r="C68" s="3">
        <v>42315</v>
      </c>
      <c r="D68" s="3" t="s">
        <v>59</v>
      </c>
      <c r="E68">
        <v>50</v>
      </c>
      <c r="F68">
        <v>11</v>
      </c>
      <c r="G68">
        <v>10</v>
      </c>
      <c r="H68">
        <v>3</v>
      </c>
      <c r="I68">
        <v>6</v>
      </c>
      <c r="J68">
        <v>17</v>
      </c>
      <c r="K68">
        <v>3</v>
      </c>
      <c r="L68">
        <v>0</v>
      </c>
    </row>
    <row r="69" spans="3:12" x14ac:dyDescent="0.25">
      <c r="C69" s="3">
        <v>42315</v>
      </c>
      <c r="D69" s="3" t="s">
        <v>60</v>
      </c>
      <c r="E69">
        <v>71</v>
      </c>
      <c r="F69">
        <v>19</v>
      </c>
      <c r="G69">
        <v>15</v>
      </c>
      <c r="H69">
        <v>5</v>
      </c>
      <c r="I69">
        <v>7</v>
      </c>
      <c r="J69">
        <v>19</v>
      </c>
      <c r="K69">
        <v>5</v>
      </c>
      <c r="L69">
        <v>1</v>
      </c>
    </row>
    <row r="70" spans="3:12" x14ac:dyDescent="0.25">
      <c r="C70" s="3">
        <v>42315</v>
      </c>
      <c r="D70" s="3" t="s">
        <v>61</v>
      </c>
      <c r="E70">
        <v>58</v>
      </c>
      <c r="F70">
        <v>15</v>
      </c>
      <c r="G70">
        <v>14</v>
      </c>
      <c r="H70">
        <v>4</v>
      </c>
      <c r="I70">
        <v>5</v>
      </c>
      <c r="J70">
        <v>15</v>
      </c>
      <c r="K70">
        <v>4</v>
      </c>
      <c r="L70">
        <v>1</v>
      </c>
    </row>
    <row r="71" spans="3:12" x14ac:dyDescent="0.25">
      <c r="C71" s="3">
        <v>42315</v>
      </c>
      <c r="D71" s="3" t="s">
        <v>62</v>
      </c>
      <c r="E71">
        <v>54</v>
      </c>
      <c r="F71">
        <v>15</v>
      </c>
      <c r="G71">
        <v>9</v>
      </c>
      <c r="H71">
        <v>5</v>
      </c>
      <c r="I71">
        <v>3</v>
      </c>
      <c r="J71">
        <v>17</v>
      </c>
      <c r="K71">
        <v>4</v>
      </c>
      <c r="L71">
        <v>1</v>
      </c>
    </row>
    <row r="72" spans="3:12" x14ac:dyDescent="0.25">
      <c r="C72" s="3">
        <v>42315</v>
      </c>
      <c r="D72" s="3" t="s">
        <v>63</v>
      </c>
      <c r="E72">
        <v>55</v>
      </c>
      <c r="F72">
        <v>22</v>
      </c>
      <c r="G72">
        <v>5</v>
      </c>
      <c r="H72">
        <v>5</v>
      </c>
      <c r="I72">
        <v>6</v>
      </c>
      <c r="J72">
        <v>13</v>
      </c>
      <c r="K72">
        <v>3</v>
      </c>
      <c r="L72">
        <v>1</v>
      </c>
    </row>
    <row r="73" spans="3:12" x14ac:dyDescent="0.25">
      <c r="C73" s="3">
        <v>42315</v>
      </c>
      <c r="D73" s="3" t="s">
        <v>64</v>
      </c>
      <c r="E73">
        <v>42</v>
      </c>
      <c r="F73">
        <v>12</v>
      </c>
      <c r="G73">
        <v>6</v>
      </c>
      <c r="H73">
        <v>1</v>
      </c>
      <c r="I73">
        <v>5</v>
      </c>
      <c r="J73">
        <v>13</v>
      </c>
      <c r="K73">
        <v>4</v>
      </c>
      <c r="L73">
        <v>1</v>
      </c>
    </row>
    <row r="74" spans="3:12" x14ac:dyDescent="0.25">
      <c r="C74" s="3">
        <v>42315</v>
      </c>
      <c r="D74" s="3" t="s">
        <v>65</v>
      </c>
      <c r="E74">
        <v>52</v>
      </c>
      <c r="F74">
        <v>14</v>
      </c>
      <c r="G74">
        <v>7</v>
      </c>
      <c r="H74">
        <v>5</v>
      </c>
      <c r="I74">
        <v>10</v>
      </c>
      <c r="J74">
        <v>8</v>
      </c>
      <c r="K74">
        <v>8</v>
      </c>
      <c r="L74">
        <v>0</v>
      </c>
    </row>
    <row r="75" spans="3:12" x14ac:dyDescent="0.25">
      <c r="C75" s="3">
        <v>42315</v>
      </c>
      <c r="D75" s="3" t="s">
        <v>66</v>
      </c>
      <c r="E75">
        <v>44</v>
      </c>
      <c r="F75">
        <v>11</v>
      </c>
      <c r="G75">
        <v>5</v>
      </c>
      <c r="H75">
        <v>5</v>
      </c>
      <c r="I75">
        <v>3</v>
      </c>
      <c r="J75">
        <v>11</v>
      </c>
      <c r="K75">
        <v>8</v>
      </c>
      <c r="L75">
        <v>1</v>
      </c>
    </row>
    <row r="76" spans="3:12" x14ac:dyDescent="0.25">
      <c r="C76" s="3">
        <v>42315</v>
      </c>
      <c r="D76" s="3" t="s">
        <v>67</v>
      </c>
      <c r="E76">
        <v>40</v>
      </c>
      <c r="F76">
        <v>9</v>
      </c>
      <c r="G76">
        <v>10</v>
      </c>
      <c r="H76">
        <v>5</v>
      </c>
      <c r="I76">
        <v>2</v>
      </c>
      <c r="J76">
        <v>9</v>
      </c>
      <c r="K76">
        <v>3</v>
      </c>
      <c r="L76">
        <v>2</v>
      </c>
    </row>
    <row r="77" spans="3:12" x14ac:dyDescent="0.25">
      <c r="C77" s="3">
        <v>42315</v>
      </c>
      <c r="D77" s="3" t="s">
        <v>68</v>
      </c>
      <c r="E77">
        <v>34</v>
      </c>
      <c r="F77">
        <v>15</v>
      </c>
      <c r="G77">
        <v>2</v>
      </c>
      <c r="H77">
        <v>3</v>
      </c>
      <c r="I77">
        <v>6</v>
      </c>
      <c r="J77">
        <v>6</v>
      </c>
      <c r="K77">
        <v>2</v>
      </c>
      <c r="L77">
        <v>0</v>
      </c>
    </row>
    <row r="78" spans="3:12" x14ac:dyDescent="0.25">
      <c r="C78" s="3">
        <v>42315</v>
      </c>
      <c r="D78" s="3" t="s">
        <v>69</v>
      </c>
      <c r="E78">
        <v>36</v>
      </c>
      <c r="F78">
        <v>15</v>
      </c>
      <c r="G78">
        <v>7</v>
      </c>
      <c r="H78">
        <v>5</v>
      </c>
      <c r="I78">
        <v>2</v>
      </c>
      <c r="J78">
        <v>3</v>
      </c>
      <c r="K78">
        <v>3</v>
      </c>
      <c r="L78">
        <v>1</v>
      </c>
    </row>
    <row r="79" spans="3:12" x14ac:dyDescent="0.25">
      <c r="C79" s="3">
        <v>42315</v>
      </c>
      <c r="D79" s="3" t="s">
        <v>70</v>
      </c>
      <c r="E79">
        <v>39</v>
      </c>
      <c r="F79">
        <v>13</v>
      </c>
      <c r="G79">
        <v>4</v>
      </c>
      <c r="H79">
        <v>4</v>
      </c>
      <c r="I79">
        <v>3</v>
      </c>
      <c r="J79">
        <v>10</v>
      </c>
      <c r="K79">
        <v>4</v>
      </c>
      <c r="L79">
        <v>1</v>
      </c>
    </row>
    <row r="80" spans="3:12" x14ac:dyDescent="0.25">
      <c r="C80" s="3">
        <v>42315</v>
      </c>
      <c r="D80" s="3" t="s">
        <v>71</v>
      </c>
      <c r="E80">
        <v>22</v>
      </c>
      <c r="F80">
        <v>5</v>
      </c>
      <c r="G80">
        <v>0</v>
      </c>
      <c r="H80">
        <v>0</v>
      </c>
      <c r="I80">
        <v>4</v>
      </c>
      <c r="J80">
        <v>10</v>
      </c>
      <c r="K80">
        <v>3</v>
      </c>
      <c r="L80">
        <v>0</v>
      </c>
    </row>
    <row r="81" spans="3:12" x14ac:dyDescent="0.25">
      <c r="C81" s="3">
        <v>42317</v>
      </c>
      <c r="D81" s="3" t="s">
        <v>57</v>
      </c>
      <c r="E81">
        <v>20</v>
      </c>
      <c r="F81">
        <v>5</v>
      </c>
      <c r="G81">
        <v>7</v>
      </c>
      <c r="H81">
        <v>3</v>
      </c>
      <c r="I81">
        <v>1</v>
      </c>
      <c r="J81">
        <v>4</v>
      </c>
      <c r="K81">
        <v>0</v>
      </c>
      <c r="L81">
        <v>0</v>
      </c>
    </row>
    <row r="82" spans="3:12" x14ac:dyDescent="0.25">
      <c r="C82" s="3">
        <v>42317</v>
      </c>
      <c r="D82" s="3" t="s">
        <v>58</v>
      </c>
      <c r="E82">
        <v>52</v>
      </c>
      <c r="F82">
        <v>21</v>
      </c>
      <c r="G82">
        <v>10</v>
      </c>
      <c r="H82">
        <v>5</v>
      </c>
      <c r="I82">
        <v>2</v>
      </c>
      <c r="J82">
        <v>12</v>
      </c>
      <c r="K82">
        <v>2</v>
      </c>
      <c r="L82">
        <v>0</v>
      </c>
    </row>
    <row r="83" spans="3:12" x14ac:dyDescent="0.25">
      <c r="C83" s="3">
        <v>42317</v>
      </c>
      <c r="D83" s="3" t="s">
        <v>59</v>
      </c>
      <c r="E83">
        <v>121</v>
      </c>
      <c r="F83">
        <v>40</v>
      </c>
      <c r="G83">
        <v>20</v>
      </c>
      <c r="H83">
        <v>11</v>
      </c>
      <c r="I83">
        <v>14</v>
      </c>
      <c r="J83">
        <v>32</v>
      </c>
      <c r="K83">
        <v>3</v>
      </c>
      <c r="L83">
        <v>1</v>
      </c>
    </row>
    <row r="84" spans="3:12" x14ac:dyDescent="0.25">
      <c r="C84" s="3">
        <v>42317</v>
      </c>
      <c r="D84" s="3" t="s">
        <v>60</v>
      </c>
      <c r="E84">
        <v>163</v>
      </c>
      <c r="F84">
        <v>47</v>
      </c>
      <c r="G84">
        <v>32</v>
      </c>
      <c r="H84">
        <v>10</v>
      </c>
      <c r="I84">
        <v>12</v>
      </c>
      <c r="J84">
        <v>41</v>
      </c>
      <c r="K84">
        <v>19</v>
      </c>
      <c r="L84">
        <v>2</v>
      </c>
    </row>
    <row r="85" spans="3:12" x14ac:dyDescent="0.25">
      <c r="C85" s="3">
        <v>42317</v>
      </c>
      <c r="D85" s="3" t="s">
        <v>61</v>
      </c>
      <c r="E85">
        <v>153</v>
      </c>
      <c r="F85">
        <v>44</v>
      </c>
      <c r="G85">
        <v>23</v>
      </c>
      <c r="H85">
        <v>12</v>
      </c>
      <c r="I85">
        <v>27</v>
      </c>
      <c r="J85">
        <v>32</v>
      </c>
      <c r="K85">
        <v>14</v>
      </c>
      <c r="L85">
        <v>1</v>
      </c>
    </row>
    <row r="86" spans="3:12" x14ac:dyDescent="0.25">
      <c r="C86" s="3">
        <v>42317</v>
      </c>
      <c r="D86" s="3" t="s">
        <v>62</v>
      </c>
      <c r="E86">
        <v>163</v>
      </c>
      <c r="F86">
        <v>63</v>
      </c>
      <c r="G86">
        <v>19</v>
      </c>
      <c r="H86">
        <v>10</v>
      </c>
      <c r="I86">
        <v>15</v>
      </c>
      <c r="J86">
        <v>38</v>
      </c>
      <c r="K86">
        <v>16</v>
      </c>
      <c r="L86">
        <v>2</v>
      </c>
    </row>
    <row r="87" spans="3:12" x14ac:dyDescent="0.25">
      <c r="C87" s="3">
        <v>42317</v>
      </c>
      <c r="D87" s="3" t="s">
        <v>63</v>
      </c>
      <c r="E87">
        <v>149</v>
      </c>
      <c r="F87">
        <v>44</v>
      </c>
      <c r="G87">
        <v>29</v>
      </c>
      <c r="H87">
        <v>16</v>
      </c>
      <c r="I87">
        <v>12</v>
      </c>
      <c r="J87">
        <v>36</v>
      </c>
      <c r="K87">
        <v>10</v>
      </c>
      <c r="L87">
        <v>2</v>
      </c>
    </row>
    <row r="88" spans="3:12" x14ac:dyDescent="0.25">
      <c r="C88" s="3">
        <v>42317</v>
      </c>
      <c r="D88" s="3" t="s">
        <v>64</v>
      </c>
      <c r="E88">
        <v>152</v>
      </c>
      <c r="F88">
        <v>42</v>
      </c>
      <c r="G88">
        <v>27</v>
      </c>
      <c r="H88">
        <v>9</v>
      </c>
      <c r="I88">
        <v>11</v>
      </c>
      <c r="J88">
        <v>51</v>
      </c>
      <c r="K88">
        <v>10</v>
      </c>
      <c r="L88">
        <v>2</v>
      </c>
    </row>
    <row r="89" spans="3:12" x14ac:dyDescent="0.25">
      <c r="C89" s="3">
        <v>42317</v>
      </c>
      <c r="D89" s="3" t="s">
        <v>65</v>
      </c>
      <c r="E89">
        <v>186</v>
      </c>
      <c r="F89">
        <v>54</v>
      </c>
      <c r="G89">
        <v>21</v>
      </c>
      <c r="H89">
        <v>14</v>
      </c>
      <c r="I89">
        <v>22</v>
      </c>
      <c r="J89">
        <v>46</v>
      </c>
      <c r="K89">
        <v>26</v>
      </c>
      <c r="L89">
        <v>3</v>
      </c>
    </row>
    <row r="90" spans="3:12" x14ac:dyDescent="0.25">
      <c r="C90" s="3">
        <v>42317</v>
      </c>
      <c r="D90" s="3" t="s">
        <v>66</v>
      </c>
      <c r="E90">
        <v>156</v>
      </c>
      <c r="F90">
        <v>36</v>
      </c>
      <c r="G90">
        <v>28</v>
      </c>
      <c r="H90">
        <v>26</v>
      </c>
      <c r="I90">
        <v>22</v>
      </c>
      <c r="J90">
        <v>30</v>
      </c>
      <c r="K90">
        <v>14</v>
      </c>
      <c r="L90">
        <v>0</v>
      </c>
    </row>
    <row r="91" spans="3:12" x14ac:dyDescent="0.25">
      <c r="C91" s="3">
        <v>42317</v>
      </c>
      <c r="D91" s="3" t="s">
        <v>67</v>
      </c>
      <c r="E91">
        <v>177</v>
      </c>
      <c r="F91">
        <v>41</v>
      </c>
      <c r="G91">
        <v>27</v>
      </c>
      <c r="H91">
        <v>34</v>
      </c>
      <c r="I91">
        <v>13</v>
      </c>
      <c r="J91">
        <v>43</v>
      </c>
      <c r="K91">
        <v>16</v>
      </c>
      <c r="L91">
        <v>3</v>
      </c>
    </row>
    <row r="92" spans="3:12" x14ac:dyDescent="0.25">
      <c r="C92" s="3">
        <v>42317</v>
      </c>
      <c r="D92" s="3" t="s">
        <v>68</v>
      </c>
      <c r="E92">
        <v>170</v>
      </c>
      <c r="F92">
        <v>39</v>
      </c>
      <c r="G92">
        <v>28</v>
      </c>
      <c r="H92">
        <v>22</v>
      </c>
      <c r="I92">
        <v>10</v>
      </c>
      <c r="J92">
        <v>55</v>
      </c>
      <c r="K92">
        <v>13</v>
      </c>
      <c r="L92">
        <v>3</v>
      </c>
    </row>
    <row r="93" spans="3:12" x14ac:dyDescent="0.25">
      <c r="C93" s="3">
        <v>42317</v>
      </c>
      <c r="D93" s="3" t="s">
        <v>69</v>
      </c>
      <c r="E93">
        <v>166</v>
      </c>
      <c r="F93">
        <v>45</v>
      </c>
      <c r="G93">
        <v>24</v>
      </c>
      <c r="H93">
        <v>25</v>
      </c>
      <c r="I93">
        <v>14</v>
      </c>
      <c r="J93">
        <v>43</v>
      </c>
      <c r="K93">
        <v>8</v>
      </c>
      <c r="L93">
        <v>7</v>
      </c>
    </row>
    <row r="94" spans="3:12" x14ac:dyDescent="0.25">
      <c r="C94" s="3">
        <v>42317</v>
      </c>
      <c r="D94" s="3" t="s">
        <v>70</v>
      </c>
      <c r="E94">
        <v>127</v>
      </c>
      <c r="F94">
        <v>36</v>
      </c>
      <c r="G94">
        <v>23</v>
      </c>
      <c r="H94">
        <v>9</v>
      </c>
      <c r="I94">
        <v>19</v>
      </c>
      <c r="J94">
        <v>26</v>
      </c>
      <c r="K94">
        <v>13</v>
      </c>
      <c r="L94">
        <v>1</v>
      </c>
    </row>
    <row r="95" spans="3:12" x14ac:dyDescent="0.25">
      <c r="C95" s="3">
        <v>42317</v>
      </c>
      <c r="D95" s="3" t="s">
        <v>71</v>
      </c>
      <c r="E95">
        <v>98</v>
      </c>
      <c r="F95">
        <v>26</v>
      </c>
      <c r="G95">
        <v>19</v>
      </c>
      <c r="H95">
        <v>11</v>
      </c>
      <c r="I95">
        <v>12</v>
      </c>
      <c r="J95">
        <v>22</v>
      </c>
      <c r="K95">
        <v>7</v>
      </c>
      <c r="L95">
        <v>1</v>
      </c>
    </row>
    <row r="96" spans="3:12" x14ac:dyDescent="0.25">
      <c r="C96" s="3">
        <v>42318</v>
      </c>
      <c r="D96" s="3" t="s">
        <v>57</v>
      </c>
      <c r="E96">
        <v>37</v>
      </c>
      <c r="F96">
        <v>19</v>
      </c>
      <c r="G96">
        <v>4</v>
      </c>
      <c r="H96">
        <v>0</v>
      </c>
      <c r="I96">
        <v>1</v>
      </c>
      <c r="J96">
        <v>12</v>
      </c>
      <c r="K96">
        <v>1</v>
      </c>
      <c r="L96">
        <v>0</v>
      </c>
    </row>
    <row r="97" spans="3:12" x14ac:dyDescent="0.25">
      <c r="C97" s="3">
        <v>42318</v>
      </c>
      <c r="D97" s="3" t="s">
        <v>58</v>
      </c>
      <c r="E97">
        <v>92</v>
      </c>
      <c r="F97">
        <v>33</v>
      </c>
      <c r="G97">
        <v>23</v>
      </c>
      <c r="H97">
        <v>9</v>
      </c>
      <c r="I97">
        <v>4</v>
      </c>
      <c r="J97">
        <v>16</v>
      </c>
      <c r="K97">
        <v>7</v>
      </c>
      <c r="L97">
        <v>0</v>
      </c>
    </row>
    <row r="98" spans="3:12" x14ac:dyDescent="0.25">
      <c r="C98" s="3">
        <v>42318</v>
      </c>
      <c r="D98" s="3" t="s">
        <v>59</v>
      </c>
      <c r="E98">
        <v>162</v>
      </c>
      <c r="F98">
        <v>65</v>
      </c>
      <c r="G98">
        <v>27</v>
      </c>
      <c r="H98">
        <v>10</v>
      </c>
      <c r="I98">
        <v>11</v>
      </c>
      <c r="J98">
        <v>38</v>
      </c>
      <c r="K98">
        <v>9</v>
      </c>
      <c r="L98">
        <v>2</v>
      </c>
    </row>
    <row r="99" spans="3:12" x14ac:dyDescent="0.25">
      <c r="C99" s="3">
        <v>42318</v>
      </c>
      <c r="D99" s="3" t="s">
        <v>60</v>
      </c>
      <c r="E99">
        <v>180</v>
      </c>
      <c r="F99">
        <v>60</v>
      </c>
      <c r="G99">
        <v>19</v>
      </c>
      <c r="H99">
        <v>18</v>
      </c>
      <c r="I99">
        <v>12</v>
      </c>
      <c r="J99">
        <v>54</v>
      </c>
      <c r="K99">
        <v>14</v>
      </c>
      <c r="L99">
        <v>3</v>
      </c>
    </row>
    <row r="100" spans="3:12" x14ac:dyDescent="0.25">
      <c r="C100" s="3">
        <v>42318</v>
      </c>
      <c r="D100" s="3" t="s">
        <v>61</v>
      </c>
      <c r="E100">
        <v>194</v>
      </c>
      <c r="F100">
        <v>70</v>
      </c>
      <c r="G100">
        <v>32</v>
      </c>
      <c r="H100">
        <v>15</v>
      </c>
      <c r="I100">
        <v>12</v>
      </c>
      <c r="J100">
        <v>52</v>
      </c>
      <c r="K100">
        <v>13</v>
      </c>
      <c r="L100">
        <v>0</v>
      </c>
    </row>
    <row r="101" spans="3:12" x14ac:dyDescent="0.25">
      <c r="C101" s="3">
        <v>42318</v>
      </c>
      <c r="D101" s="3" t="s">
        <v>62</v>
      </c>
      <c r="E101">
        <v>185</v>
      </c>
      <c r="F101">
        <v>64</v>
      </c>
      <c r="G101">
        <v>37</v>
      </c>
      <c r="H101">
        <v>19</v>
      </c>
      <c r="I101">
        <v>11</v>
      </c>
      <c r="J101">
        <v>38</v>
      </c>
      <c r="K101">
        <v>12</v>
      </c>
      <c r="L101">
        <v>4</v>
      </c>
    </row>
    <row r="102" spans="3:12" x14ac:dyDescent="0.25">
      <c r="C102" s="3">
        <v>42318</v>
      </c>
      <c r="D102" s="3" t="s">
        <v>63</v>
      </c>
      <c r="E102">
        <v>169</v>
      </c>
      <c r="F102">
        <v>49</v>
      </c>
      <c r="G102">
        <v>29</v>
      </c>
      <c r="H102">
        <v>18</v>
      </c>
      <c r="I102">
        <v>16</v>
      </c>
      <c r="J102">
        <v>41</v>
      </c>
      <c r="K102">
        <v>15</v>
      </c>
      <c r="L102">
        <v>1</v>
      </c>
    </row>
    <row r="103" spans="3:12" x14ac:dyDescent="0.25">
      <c r="C103" s="3">
        <v>42318</v>
      </c>
      <c r="D103" s="3" t="s">
        <v>64</v>
      </c>
      <c r="E103">
        <v>169</v>
      </c>
      <c r="F103">
        <v>56</v>
      </c>
      <c r="G103">
        <v>31</v>
      </c>
      <c r="H103">
        <v>20</v>
      </c>
      <c r="I103">
        <v>11</v>
      </c>
      <c r="J103">
        <v>35</v>
      </c>
      <c r="K103">
        <v>13</v>
      </c>
      <c r="L103">
        <v>3</v>
      </c>
    </row>
    <row r="104" spans="3:12" x14ac:dyDescent="0.25">
      <c r="C104" s="3">
        <v>42318</v>
      </c>
      <c r="D104" s="3" t="s">
        <v>65</v>
      </c>
      <c r="E104">
        <v>166</v>
      </c>
      <c r="F104">
        <v>63</v>
      </c>
      <c r="G104">
        <v>18</v>
      </c>
      <c r="H104">
        <v>14</v>
      </c>
      <c r="I104">
        <v>9</v>
      </c>
      <c r="J104">
        <v>38</v>
      </c>
      <c r="K104">
        <v>22</v>
      </c>
      <c r="L104">
        <v>2</v>
      </c>
    </row>
    <row r="105" spans="3:12" x14ac:dyDescent="0.25">
      <c r="C105" s="3">
        <v>42318</v>
      </c>
      <c r="D105" s="3" t="s">
        <v>66</v>
      </c>
      <c r="E105">
        <v>200</v>
      </c>
      <c r="F105">
        <v>56</v>
      </c>
      <c r="G105">
        <v>35</v>
      </c>
      <c r="H105">
        <v>37</v>
      </c>
      <c r="I105">
        <v>16</v>
      </c>
      <c r="J105">
        <v>36</v>
      </c>
      <c r="K105">
        <v>19</v>
      </c>
      <c r="L105">
        <v>1</v>
      </c>
    </row>
    <row r="106" spans="3:12" x14ac:dyDescent="0.25">
      <c r="C106" s="3">
        <v>42318</v>
      </c>
      <c r="D106" s="3" t="s">
        <v>67</v>
      </c>
      <c r="E106">
        <v>237</v>
      </c>
      <c r="F106">
        <v>69</v>
      </c>
      <c r="G106">
        <v>40</v>
      </c>
      <c r="H106">
        <v>49</v>
      </c>
      <c r="I106">
        <v>17</v>
      </c>
      <c r="J106">
        <v>35</v>
      </c>
      <c r="K106">
        <v>25</v>
      </c>
      <c r="L106">
        <v>2</v>
      </c>
    </row>
    <row r="107" spans="3:12" x14ac:dyDescent="0.25">
      <c r="C107" s="3">
        <v>42318</v>
      </c>
      <c r="D107" s="3" t="s">
        <v>68</v>
      </c>
      <c r="E107">
        <v>172</v>
      </c>
      <c r="F107">
        <v>52</v>
      </c>
      <c r="G107">
        <v>34</v>
      </c>
      <c r="H107">
        <v>25</v>
      </c>
      <c r="I107">
        <v>12</v>
      </c>
      <c r="J107">
        <v>35</v>
      </c>
      <c r="K107">
        <v>11</v>
      </c>
      <c r="L107">
        <v>3</v>
      </c>
    </row>
    <row r="108" spans="3:12" x14ac:dyDescent="0.25">
      <c r="C108" s="3">
        <v>42318</v>
      </c>
      <c r="D108" s="3" t="s">
        <v>69</v>
      </c>
      <c r="E108">
        <v>130</v>
      </c>
      <c r="F108">
        <v>37</v>
      </c>
      <c r="G108">
        <v>18</v>
      </c>
      <c r="H108">
        <v>25</v>
      </c>
      <c r="I108">
        <v>9</v>
      </c>
      <c r="J108">
        <v>29</v>
      </c>
      <c r="K108">
        <v>10</v>
      </c>
      <c r="L108">
        <v>2</v>
      </c>
    </row>
    <row r="109" spans="3:12" x14ac:dyDescent="0.25">
      <c r="C109" s="3">
        <v>42318</v>
      </c>
      <c r="D109" s="3" t="s">
        <v>70</v>
      </c>
      <c r="E109">
        <v>111</v>
      </c>
      <c r="F109">
        <v>37</v>
      </c>
      <c r="G109">
        <v>14</v>
      </c>
      <c r="H109">
        <v>18</v>
      </c>
      <c r="I109">
        <v>15</v>
      </c>
      <c r="J109">
        <v>19</v>
      </c>
      <c r="K109">
        <v>8</v>
      </c>
      <c r="L109">
        <v>0</v>
      </c>
    </row>
    <row r="110" spans="3:12" x14ac:dyDescent="0.25">
      <c r="C110" s="3">
        <v>42318</v>
      </c>
      <c r="D110" s="3" t="s">
        <v>71</v>
      </c>
      <c r="E110">
        <v>100</v>
      </c>
      <c r="F110">
        <v>27</v>
      </c>
      <c r="G110">
        <v>15</v>
      </c>
      <c r="H110">
        <v>13</v>
      </c>
      <c r="I110">
        <v>13</v>
      </c>
      <c r="J110">
        <v>28</v>
      </c>
      <c r="K110">
        <v>4</v>
      </c>
      <c r="L110">
        <v>0</v>
      </c>
    </row>
    <row r="111" spans="3:12" x14ac:dyDescent="0.25">
      <c r="C111" s="3">
        <v>42318</v>
      </c>
      <c r="D111" s="3" t="s">
        <v>72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3:12" x14ac:dyDescent="0.25">
      <c r="C112" s="3">
        <v>42319</v>
      </c>
      <c r="D112" s="3" t="s">
        <v>57</v>
      </c>
      <c r="E112">
        <v>29</v>
      </c>
      <c r="F112">
        <v>11</v>
      </c>
      <c r="G112">
        <v>4</v>
      </c>
      <c r="H112">
        <v>6</v>
      </c>
      <c r="I112">
        <v>0</v>
      </c>
      <c r="J112">
        <v>5</v>
      </c>
      <c r="K112">
        <v>3</v>
      </c>
      <c r="L112">
        <v>0</v>
      </c>
    </row>
    <row r="113" spans="3:12" x14ac:dyDescent="0.25">
      <c r="C113" s="3">
        <v>42319</v>
      </c>
      <c r="D113" s="3" t="s">
        <v>58</v>
      </c>
      <c r="E113">
        <v>95</v>
      </c>
      <c r="F113">
        <v>31</v>
      </c>
      <c r="G113">
        <v>17</v>
      </c>
      <c r="H113">
        <v>12</v>
      </c>
      <c r="I113">
        <v>6</v>
      </c>
      <c r="J113">
        <v>25</v>
      </c>
      <c r="K113">
        <v>4</v>
      </c>
      <c r="L113">
        <v>0</v>
      </c>
    </row>
    <row r="114" spans="3:12" x14ac:dyDescent="0.25">
      <c r="C114" s="3">
        <v>42319</v>
      </c>
      <c r="D114" s="3" t="s">
        <v>59</v>
      </c>
      <c r="E114">
        <v>144</v>
      </c>
      <c r="F114">
        <v>39</v>
      </c>
      <c r="G114">
        <v>30</v>
      </c>
      <c r="H114">
        <v>17</v>
      </c>
      <c r="I114">
        <v>15</v>
      </c>
      <c r="J114">
        <v>32</v>
      </c>
      <c r="K114">
        <v>8</v>
      </c>
      <c r="L114">
        <v>3</v>
      </c>
    </row>
    <row r="115" spans="3:12" x14ac:dyDescent="0.25">
      <c r="C115" s="3">
        <v>42319</v>
      </c>
      <c r="D115" s="3" t="s">
        <v>60</v>
      </c>
      <c r="E115">
        <v>147</v>
      </c>
      <c r="F115">
        <v>39</v>
      </c>
      <c r="G115">
        <v>30</v>
      </c>
      <c r="H115">
        <v>7</v>
      </c>
      <c r="I115">
        <v>13</v>
      </c>
      <c r="J115">
        <v>38</v>
      </c>
      <c r="K115">
        <v>17</v>
      </c>
      <c r="L115">
        <v>3</v>
      </c>
    </row>
    <row r="116" spans="3:12" x14ac:dyDescent="0.25">
      <c r="C116" s="3">
        <v>42319</v>
      </c>
      <c r="D116" s="3" t="s">
        <v>61</v>
      </c>
      <c r="E116">
        <v>183</v>
      </c>
      <c r="F116">
        <v>43</v>
      </c>
      <c r="G116">
        <v>52</v>
      </c>
      <c r="H116">
        <v>18</v>
      </c>
      <c r="I116">
        <v>15</v>
      </c>
      <c r="J116">
        <v>34</v>
      </c>
      <c r="K116">
        <v>18</v>
      </c>
      <c r="L116">
        <v>3</v>
      </c>
    </row>
    <row r="117" spans="3:12" x14ac:dyDescent="0.25">
      <c r="C117" s="3">
        <v>42319</v>
      </c>
      <c r="D117" s="3" t="s">
        <v>62</v>
      </c>
      <c r="E117">
        <v>161</v>
      </c>
      <c r="F117">
        <v>39</v>
      </c>
      <c r="G117">
        <v>24</v>
      </c>
      <c r="H117">
        <v>20</v>
      </c>
      <c r="I117">
        <v>9</v>
      </c>
      <c r="J117">
        <v>42</v>
      </c>
      <c r="K117">
        <v>20</v>
      </c>
      <c r="L117">
        <v>7</v>
      </c>
    </row>
    <row r="118" spans="3:12" x14ac:dyDescent="0.25">
      <c r="C118" s="3">
        <v>42319</v>
      </c>
      <c r="D118" s="3" t="s">
        <v>63</v>
      </c>
      <c r="E118">
        <v>156</v>
      </c>
      <c r="F118">
        <v>41</v>
      </c>
      <c r="G118">
        <v>27</v>
      </c>
      <c r="H118">
        <v>17</v>
      </c>
      <c r="I118">
        <v>10</v>
      </c>
      <c r="J118">
        <v>43</v>
      </c>
      <c r="K118">
        <v>16</v>
      </c>
      <c r="L118">
        <v>2</v>
      </c>
    </row>
    <row r="119" spans="3:12" x14ac:dyDescent="0.25">
      <c r="C119" s="3">
        <v>42319</v>
      </c>
      <c r="D119" s="3" t="s">
        <v>64</v>
      </c>
      <c r="E119">
        <v>136</v>
      </c>
      <c r="F119">
        <v>23</v>
      </c>
      <c r="G119">
        <v>34</v>
      </c>
      <c r="H119">
        <v>15</v>
      </c>
      <c r="I119">
        <v>13</v>
      </c>
      <c r="J119">
        <v>35</v>
      </c>
      <c r="K119">
        <v>14</v>
      </c>
      <c r="L119">
        <v>2</v>
      </c>
    </row>
    <row r="120" spans="3:12" x14ac:dyDescent="0.25">
      <c r="C120" s="3">
        <v>42319</v>
      </c>
      <c r="D120" s="3" t="s">
        <v>65</v>
      </c>
      <c r="E120">
        <v>121</v>
      </c>
      <c r="F120">
        <v>24</v>
      </c>
      <c r="G120">
        <v>28</v>
      </c>
      <c r="H120">
        <v>17</v>
      </c>
      <c r="I120">
        <v>19</v>
      </c>
      <c r="J120">
        <v>27</v>
      </c>
      <c r="K120">
        <v>6</v>
      </c>
      <c r="L120">
        <v>0</v>
      </c>
    </row>
    <row r="121" spans="3:12" x14ac:dyDescent="0.25">
      <c r="C121" s="3">
        <v>42319</v>
      </c>
      <c r="D121" s="3" t="s">
        <v>66</v>
      </c>
      <c r="E121">
        <v>111</v>
      </c>
      <c r="F121">
        <v>23</v>
      </c>
      <c r="G121">
        <v>17</v>
      </c>
      <c r="H121">
        <v>22</v>
      </c>
      <c r="I121">
        <v>9</v>
      </c>
      <c r="J121">
        <v>29</v>
      </c>
      <c r="K121">
        <v>8</v>
      </c>
      <c r="L121">
        <v>3</v>
      </c>
    </row>
    <row r="122" spans="3:12" x14ac:dyDescent="0.25">
      <c r="C122" s="3">
        <v>42319</v>
      </c>
      <c r="D122" s="3" t="s">
        <v>67</v>
      </c>
      <c r="E122">
        <v>93</v>
      </c>
      <c r="F122">
        <v>24</v>
      </c>
      <c r="G122">
        <v>18</v>
      </c>
      <c r="H122">
        <v>8</v>
      </c>
      <c r="I122">
        <v>8</v>
      </c>
      <c r="J122">
        <v>22</v>
      </c>
      <c r="K122">
        <v>13</v>
      </c>
      <c r="L122">
        <v>0</v>
      </c>
    </row>
    <row r="123" spans="3:12" x14ac:dyDescent="0.25">
      <c r="C123" s="3">
        <v>42319</v>
      </c>
      <c r="D123" s="3" t="s">
        <v>68</v>
      </c>
      <c r="E123">
        <v>90</v>
      </c>
      <c r="F123">
        <v>28</v>
      </c>
      <c r="G123">
        <v>12</v>
      </c>
      <c r="H123">
        <v>12</v>
      </c>
      <c r="I123">
        <v>9</v>
      </c>
      <c r="J123">
        <v>22</v>
      </c>
      <c r="K123">
        <v>7</v>
      </c>
      <c r="L123">
        <v>0</v>
      </c>
    </row>
    <row r="124" spans="3:12" x14ac:dyDescent="0.25">
      <c r="C124" s="3">
        <v>42319</v>
      </c>
      <c r="D124" s="3" t="s">
        <v>69</v>
      </c>
      <c r="E124">
        <v>79</v>
      </c>
      <c r="F124">
        <v>14</v>
      </c>
      <c r="G124">
        <v>12</v>
      </c>
      <c r="H124">
        <v>16</v>
      </c>
      <c r="I124">
        <v>7</v>
      </c>
      <c r="J124">
        <v>24</v>
      </c>
      <c r="K124">
        <v>6</v>
      </c>
      <c r="L124">
        <v>0</v>
      </c>
    </row>
    <row r="125" spans="3:12" x14ac:dyDescent="0.25">
      <c r="C125" s="3">
        <v>42319</v>
      </c>
      <c r="D125" s="3" t="s">
        <v>70</v>
      </c>
      <c r="E125">
        <v>59</v>
      </c>
      <c r="F125">
        <v>14</v>
      </c>
      <c r="G125">
        <v>7</v>
      </c>
      <c r="H125">
        <v>8</v>
      </c>
      <c r="I125">
        <v>2</v>
      </c>
      <c r="J125">
        <v>22</v>
      </c>
      <c r="K125">
        <v>6</v>
      </c>
      <c r="L125">
        <v>0</v>
      </c>
    </row>
    <row r="126" spans="3:12" x14ac:dyDescent="0.25">
      <c r="C126" s="3">
        <v>42319</v>
      </c>
      <c r="D126" s="3" t="s">
        <v>71</v>
      </c>
      <c r="E126">
        <v>51</v>
      </c>
      <c r="F126">
        <v>9</v>
      </c>
      <c r="G126">
        <v>5</v>
      </c>
      <c r="H126">
        <v>7</v>
      </c>
      <c r="I126">
        <v>6</v>
      </c>
      <c r="J126">
        <v>20</v>
      </c>
      <c r="K126">
        <v>4</v>
      </c>
      <c r="L126">
        <v>0</v>
      </c>
    </row>
    <row r="127" spans="3:12" x14ac:dyDescent="0.25">
      <c r="C127" s="3">
        <v>42320</v>
      </c>
      <c r="D127" s="3" t="s">
        <v>57</v>
      </c>
      <c r="E127">
        <v>23</v>
      </c>
      <c r="F127">
        <v>6</v>
      </c>
      <c r="G127">
        <v>4</v>
      </c>
      <c r="H127">
        <v>9</v>
      </c>
      <c r="I127">
        <v>0</v>
      </c>
      <c r="J127">
        <v>4</v>
      </c>
      <c r="K127">
        <v>0</v>
      </c>
      <c r="L127">
        <v>0</v>
      </c>
    </row>
    <row r="128" spans="3:12" x14ac:dyDescent="0.25">
      <c r="C128" s="3">
        <v>42320</v>
      </c>
      <c r="D128" s="3" t="s">
        <v>58</v>
      </c>
      <c r="E128">
        <v>64</v>
      </c>
      <c r="F128">
        <v>13</v>
      </c>
      <c r="G128">
        <v>15</v>
      </c>
      <c r="H128">
        <v>11</v>
      </c>
      <c r="I128">
        <v>12</v>
      </c>
      <c r="J128">
        <v>8</v>
      </c>
      <c r="K128">
        <v>5</v>
      </c>
      <c r="L128">
        <v>0</v>
      </c>
    </row>
    <row r="129" spans="3:12" x14ac:dyDescent="0.25">
      <c r="C129" s="3">
        <v>42320</v>
      </c>
      <c r="D129" s="3" t="s">
        <v>59</v>
      </c>
      <c r="E129">
        <v>120</v>
      </c>
      <c r="F129">
        <v>38</v>
      </c>
      <c r="G129">
        <v>23</v>
      </c>
      <c r="H129">
        <v>22</v>
      </c>
      <c r="I129">
        <v>7</v>
      </c>
      <c r="J129">
        <v>24</v>
      </c>
      <c r="K129">
        <v>3</v>
      </c>
      <c r="L129">
        <v>3</v>
      </c>
    </row>
    <row r="130" spans="3:12" x14ac:dyDescent="0.25">
      <c r="C130" s="3">
        <v>42320</v>
      </c>
      <c r="D130" s="3" t="s">
        <v>60</v>
      </c>
      <c r="E130">
        <v>121</v>
      </c>
      <c r="F130">
        <v>28</v>
      </c>
      <c r="G130">
        <v>27</v>
      </c>
      <c r="H130">
        <v>14</v>
      </c>
      <c r="I130">
        <v>12</v>
      </c>
      <c r="J130">
        <v>28</v>
      </c>
      <c r="K130">
        <v>11</v>
      </c>
      <c r="L130">
        <v>1</v>
      </c>
    </row>
    <row r="131" spans="3:12" x14ac:dyDescent="0.25">
      <c r="C131" s="3">
        <v>42320</v>
      </c>
      <c r="D131" s="3" t="s">
        <v>61</v>
      </c>
      <c r="E131">
        <v>126</v>
      </c>
      <c r="F131">
        <v>30</v>
      </c>
      <c r="G131">
        <v>21</v>
      </c>
      <c r="H131">
        <v>17</v>
      </c>
      <c r="I131">
        <v>9</v>
      </c>
      <c r="J131">
        <v>27</v>
      </c>
      <c r="K131">
        <v>21</v>
      </c>
      <c r="L131">
        <v>1</v>
      </c>
    </row>
    <row r="132" spans="3:12" x14ac:dyDescent="0.25">
      <c r="C132" s="3">
        <v>42320</v>
      </c>
      <c r="D132" s="3" t="s">
        <v>62</v>
      </c>
      <c r="E132">
        <v>108</v>
      </c>
      <c r="F132">
        <v>30</v>
      </c>
      <c r="G132">
        <v>20</v>
      </c>
      <c r="H132">
        <v>18</v>
      </c>
      <c r="I132">
        <v>10</v>
      </c>
      <c r="J132">
        <v>23</v>
      </c>
      <c r="K132">
        <v>7</v>
      </c>
      <c r="L132">
        <v>0</v>
      </c>
    </row>
    <row r="133" spans="3:12" x14ac:dyDescent="0.25">
      <c r="C133" s="3">
        <v>42320</v>
      </c>
      <c r="D133" s="3" t="s">
        <v>63</v>
      </c>
      <c r="E133">
        <v>132</v>
      </c>
      <c r="F133">
        <v>24</v>
      </c>
      <c r="G133">
        <v>21</v>
      </c>
      <c r="H133">
        <v>17</v>
      </c>
      <c r="I133">
        <v>15</v>
      </c>
      <c r="J133">
        <v>43</v>
      </c>
      <c r="K133">
        <v>9</v>
      </c>
      <c r="L133">
        <v>3</v>
      </c>
    </row>
    <row r="134" spans="3:12" x14ac:dyDescent="0.25">
      <c r="C134" s="3">
        <v>42320</v>
      </c>
      <c r="D134" s="3" t="s">
        <v>64</v>
      </c>
      <c r="E134">
        <v>102</v>
      </c>
      <c r="F134">
        <v>32</v>
      </c>
      <c r="G134">
        <v>12</v>
      </c>
      <c r="H134">
        <v>12</v>
      </c>
      <c r="I134">
        <v>6</v>
      </c>
      <c r="J134">
        <v>21</v>
      </c>
      <c r="K134">
        <v>18</v>
      </c>
      <c r="L134">
        <v>1</v>
      </c>
    </row>
    <row r="135" spans="3:12" x14ac:dyDescent="0.25">
      <c r="C135" s="3">
        <v>42320</v>
      </c>
      <c r="D135" s="3" t="s">
        <v>65</v>
      </c>
      <c r="E135">
        <v>133</v>
      </c>
      <c r="F135">
        <v>42</v>
      </c>
      <c r="G135">
        <v>27</v>
      </c>
      <c r="H135">
        <v>8</v>
      </c>
      <c r="I135">
        <v>8</v>
      </c>
      <c r="J135">
        <v>33</v>
      </c>
      <c r="K135">
        <v>12</v>
      </c>
      <c r="L135">
        <v>3</v>
      </c>
    </row>
    <row r="136" spans="3:12" x14ac:dyDescent="0.25">
      <c r="C136" s="3">
        <v>42320</v>
      </c>
      <c r="D136" s="3" t="s">
        <v>66</v>
      </c>
      <c r="E136">
        <v>118</v>
      </c>
      <c r="F136">
        <v>28</v>
      </c>
      <c r="G136">
        <v>18</v>
      </c>
      <c r="H136">
        <v>28</v>
      </c>
      <c r="I136">
        <v>8</v>
      </c>
      <c r="J136">
        <v>27</v>
      </c>
      <c r="K136">
        <v>8</v>
      </c>
      <c r="L136">
        <v>1</v>
      </c>
    </row>
    <row r="137" spans="3:12" x14ac:dyDescent="0.25">
      <c r="C137" s="3">
        <v>42320</v>
      </c>
      <c r="D137" s="3" t="s">
        <v>67</v>
      </c>
      <c r="E137">
        <v>122</v>
      </c>
      <c r="F137">
        <v>24</v>
      </c>
      <c r="G137">
        <v>24</v>
      </c>
      <c r="H137">
        <v>21</v>
      </c>
      <c r="I137">
        <v>10</v>
      </c>
      <c r="J137">
        <v>32</v>
      </c>
      <c r="K137">
        <v>11</v>
      </c>
      <c r="L137">
        <v>0</v>
      </c>
    </row>
    <row r="138" spans="3:12" x14ac:dyDescent="0.25">
      <c r="C138" s="3">
        <v>42320</v>
      </c>
      <c r="D138" s="3" t="s">
        <v>68</v>
      </c>
      <c r="E138">
        <v>157</v>
      </c>
      <c r="F138">
        <v>32</v>
      </c>
      <c r="G138">
        <v>24</v>
      </c>
      <c r="H138">
        <v>26</v>
      </c>
      <c r="I138">
        <v>13</v>
      </c>
      <c r="J138">
        <v>40</v>
      </c>
      <c r="K138">
        <v>19</v>
      </c>
      <c r="L138">
        <v>3</v>
      </c>
    </row>
    <row r="139" spans="3:12" x14ac:dyDescent="0.25">
      <c r="C139" s="3">
        <v>42320</v>
      </c>
      <c r="D139" s="3" t="s">
        <v>69</v>
      </c>
      <c r="E139">
        <v>120</v>
      </c>
      <c r="F139">
        <v>32</v>
      </c>
      <c r="G139">
        <v>15</v>
      </c>
      <c r="H139">
        <v>21</v>
      </c>
      <c r="I139">
        <v>6</v>
      </c>
      <c r="J139">
        <v>36</v>
      </c>
      <c r="K139">
        <v>9</v>
      </c>
      <c r="L139">
        <v>1</v>
      </c>
    </row>
    <row r="140" spans="3:12" x14ac:dyDescent="0.25">
      <c r="C140" s="3">
        <v>42320</v>
      </c>
      <c r="D140" s="3" t="s">
        <v>70</v>
      </c>
      <c r="E140">
        <v>79</v>
      </c>
      <c r="F140">
        <v>22</v>
      </c>
      <c r="G140">
        <v>12</v>
      </c>
      <c r="H140">
        <v>14</v>
      </c>
      <c r="I140">
        <v>4</v>
      </c>
      <c r="J140">
        <v>20</v>
      </c>
      <c r="K140">
        <v>6</v>
      </c>
      <c r="L140">
        <v>1</v>
      </c>
    </row>
    <row r="141" spans="3:12" x14ac:dyDescent="0.25">
      <c r="C141" s="3">
        <v>42320</v>
      </c>
      <c r="D141" s="3" t="s">
        <v>71</v>
      </c>
      <c r="E141">
        <v>85</v>
      </c>
      <c r="F141">
        <v>26</v>
      </c>
      <c r="G141">
        <v>13</v>
      </c>
      <c r="H141">
        <v>19</v>
      </c>
      <c r="I141">
        <v>6</v>
      </c>
      <c r="J141">
        <v>14</v>
      </c>
      <c r="K141">
        <v>7</v>
      </c>
      <c r="L141">
        <v>0</v>
      </c>
    </row>
    <row r="142" spans="3:12" x14ac:dyDescent="0.25">
      <c r="C142" s="3">
        <v>42321</v>
      </c>
      <c r="D142" s="3" t="s">
        <v>57</v>
      </c>
      <c r="E142">
        <v>35</v>
      </c>
      <c r="F142">
        <v>9</v>
      </c>
      <c r="G142">
        <v>11</v>
      </c>
      <c r="H142">
        <v>7</v>
      </c>
      <c r="I142">
        <v>5</v>
      </c>
      <c r="J142">
        <v>3</v>
      </c>
      <c r="K142">
        <v>0</v>
      </c>
      <c r="L142">
        <v>0</v>
      </c>
    </row>
    <row r="143" spans="3:12" x14ac:dyDescent="0.25">
      <c r="C143" s="3">
        <v>42321</v>
      </c>
      <c r="D143" s="3" t="s">
        <v>58</v>
      </c>
      <c r="E143">
        <v>105</v>
      </c>
      <c r="F143">
        <v>32</v>
      </c>
      <c r="G143">
        <v>12</v>
      </c>
      <c r="H143">
        <v>16</v>
      </c>
      <c r="I143">
        <v>7</v>
      </c>
      <c r="J143">
        <v>30</v>
      </c>
      <c r="K143">
        <v>7</v>
      </c>
      <c r="L143">
        <v>1</v>
      </c>
    </row>
    <row r="144" spans="3:12" x14ac:dyDescent="0.25">
      <c r="C144" s="3">
        <v>42321</v>
      </c>
      <c r="D144" s="3" t="s">
        <v>59</v>
      </c>
      <c r="E144">
        <v>158</v>
      </c>
      <c r="F144">
        <v>44</v>
      </c>
      <c r="G144">
        <v>26</v>
      </c>
      <c r="H144">
        <v>26</v>
      </c>
      <c r="I144">
        <v>11</v>
      </c>
      <c r="J144">
        <v>38</v>
      </c>
      <c r="K144">
        <v>11</v>
      </c>
      <c r="L144">
        <v>2</v>
      </c>
    </row>
    <row r="145" spans="3:12" x14ac:dyDescent="0.25">
      <c r="C145" s="3">
        <v>42321</v>
      </c>
      <c r="D145" s="3" t="s">
        <v>60</v>
      </c>
      <c r="E145">
        <v>174</v>
      </c>
      <c r="F145">
        <v>55</v>
      </c>
      <c r="G145">
        <v>37</v>
      </c>
      <c r="H145">
        <v>31</v>
      </c>
      <c r="I145">
        <v>5</v>
      </c>
      <c r="J145">
        <v>34</v>
      </c>
      <c r="K145">
        <v>11</v>
      </c>
      <c r="L145">
        <v>1</v>
      </c>
    </row>
    <row r="146" spans="3:12" x14ac:dyDescent="0.25">
      <c r="C146" s="3">
        <v>42321</v>
      </c>
      <c r="D146" s="3" t="s">
        <v>61</v>
      </c>
      <c r="E146">
        <v>183</v>
      </c>
      <c r="F146">
        <v>48</v>
      </c>
      <c r="G146">
        <v>29</v>
      </c>
      <c r="H146">
        <v>21</v>
      </c>
      <c r="I146">
        <v>16</v>
      </c>
      <c r="J146">
        <v>53</v>
      </c>
      <c r="K146">
        <v>16</v>
      </c>
      <c r="L146">
        <v>0</v>
      </c>
    </row>
    <row r="147" spans="3:12" x14ac:dyDescent="0.25">
      <c r="C147" s="3">
        <v>42321</v>
      </c>
      <c r="D147" s="3" t="s">
        <v>62</v>
      </c>
      <c r="E147">
        <v>164</v>
      </c>
      <c r="F147">
        <v>37</v>
      </c>
      <c r="G147">
        <v>28</v>
      </c>
      <c r="H147">
        <v>33</v>
      </c>
      <c r="I147">
        <v>11</v>
      </c>
      <c r="J147">
        <v>32</v>
      </c>
      <c r="K147">
        <v>20</v>
      </c>
      <c r="L147">
        <v>3</v>
      </c>
    </row>
    <row r="148" spans="3:12" x14ac:dyDescent="0.25">
      <c r="C148" s="3">
        <v>42321</v>
      </c>
      <c r="D148" s="3" t="s">
        <v>63</v>
      </c>
      <c r="E148">
        <v>151</v>
      </c>
      <c r="F148">
        <v>33</v>
      </c>
      <c r="G148">
        <v>29</v>
      </c>
      <c r="H148">
        <v>32</v>
      </c>
      <c r="I148">
        <v>11</v>
      </c>
      <c r="J148">
        <v>28</v>
      </c>
      <c r="K148">
        <v>14</v>
      </c>
      <c r="L148">
        <v>4</v>
      </c>
    </row>
    <row r="149" spans="3:12" x14ac:dyDescent="0.25">
      <c r="C149" s="3">
        <v>42321</v>
      </c>
      <c r="D149" s="3" t="s">
        <v>64</v>
      </c>
      <c r="E149">
        <v>150</v>
      </c>
      <c r="F149">
        <v>37</v>
      </c>
      <c r="G149">
        <v>21</v>
      </c>
      <c r="H149">
        <v>19</v>
      </c>
      <c r="I149">
        <v>18</v>
      </c>
      <c r="J149">
        <v>44</v>
      </c>
      <c r="K149">
        <v>11</v>
      </c>
      <c r="L149">
        <v>0</v>
      </c>
    </row>
    <row r="150" spans="3:12" x14ac:dyDescent="0.25">
      <c r="C150" s="3">
        <v>42321</v>
      </c>
      <c r="D150" s="3" t="s">
        <v>65</v>
      </c>
      <c r="E150">
        <v>129</v>
      </c>
      <c r="F150">
        <v>28</v>
      </c>
      <c r="G150">
        <v>29</v>
      </c>
      <c r="H150">
        <v>18</v>
      </c>
      <c r="I150">
        <v>7</v>
      </c>
      <c r="J150">
        <v>38</v>
      </c>
      <c r="K150">
        <v>7</v>
      </c>
      <c r="L150">
        <v>2</v>
      </c>
    </row>
    <row r="151" spans="3:12" x14ac:dyDescent="0.25">
      <c r="C151" s="3">
        <v>42321</v>
      </c>
      <c r="D151" s="3" t="s">
        <v>66</v>
      </c>
      <c r="E151">
        <v>114</v>
      </c>
      <c r="F151">
        <v>29</v>
      </c>
      <c r="G151">
        <v>19</v>
      </c>
      <c r="H151">
        <v>18</v>
      </c>
      <c r="I151">
        <v>5</v>
      </c>
      <c r="J151">
        <v>29</v>
      </c>
      <c r="K151">
        <v>11</v>
      </c>
      <c r="L151">
        <v>3</v>
      </c>
    </row>
    <row r="152" spans="3:12" x14ac:dyDescent="0.25">
      <c r="C152" s="3">
        <v>42321</v>
      </c>
      <c r="D152" s="3" t="s">
        <v>67</v>
      </c>
      <c r="E152">
        <v>122</v>
      </c>
      <c r="F152">
        <v>25</v>
      </c>
      <c r="G152">
        <v>15</v>
      </c>
      <c r="H152">
        <v>21</v>
      </c>
      <c r="I152">
        <v>11</v>
      </c>
      <c r="J152">
        <v>33</v>
      </c>
      <c r="K152">
        <v>14</v>
      </c>
      <c r="L152">
        <v>3</v>
      </c>
    </row>
    <row r="153" spans="3:12" x14ac:dyDescent="0.25">
      <c r="C153" s="3">
        <v>42321</v>
      </c>
      <c r="D153" s="3" t="s">
        <v>68</v>
      </c>
      <c r="E153">
        <v>112</v>
      </c>
      <c r="F153">
        <v>22</v>
      </c>
      <c r="G153">
        <v>14</v>
      </c>
      <c r="H153">
        <v>23</v>
      </c>
      <c r="I153">
        <v>13</v>
      </c>
      <c r="J153">
        <v>29</v>
      </c>
      <c r="K153">
        <v>8</v>
      </c>
      <c r="L153">
        <v>3</v>
      </c>
    </row>
    <row r="154" spans="3:12" x14ac:dyDescent="0.25">
      <c r="C154" s="3">
        <v>42321</v>
      </c>
      <c r="D154" s="3" t="s">
        <v>69</v>
      </c>
      <c r="E154">
        <v>74</v>
      </c>
      <c r="F154">
        <v>12</v>
      </c>
      <c r="G154">
        <v>10</v>
      </c>
      <c r="H154">
        <v>17</v>
      </c>
      <c r="I154">
        <v>3</v>
      </c>
      <c r="J154">
        <v>14</v>
      </c>
      <c r="K154">
        <v>17</v>
      </c>
      <c r="L154">
        <v>1</v>
      </c>
    </row>
    <row r="155" spans="3:12" x14ac:dyDescent="0.25">
      <c r="C155" s="3">
        <v>42321</v>
      </c>
      <c r="D155" s="3" t="s">
        <v>70</v>
      </c>
      <c r="E155">
        <v>73</v>
      </c>
      <c r="F155">
        <v>15</v>
      </c>
      <c r="G155">
        <v>17</v>
      </c>
      <c r="H155">
        <v>10</v>
      </c>
      <c r="I155">
        <v>7</v>
      </c>
      <c r="J155">
        <v>19</v>
      </c>
      <c r="K155">
        <v>5</v>
      </c>
      <c r="L155">
        <v>0</v>
      </c>
    </row>
    <row r="156" spans="3:12" x14ac:dyDescent="0.25">
      <c r="C156" s="3">
        <v>42321</v>
      </c>
      <c r="D156" s="3" t="s">
        <v>71</v>
      </c>
      <c r="E156">
        <v>50</v>
      </c>
      <c r="F156">
        <v>11</v>
      </c>
      <c r="G156">
        <v>12</v>
      </c>
      <c r="H156">
        <v>10</v>
      </c>
      <c r="I156">
        <v>5</v>
      </c>
      <c r="J156">
        <v>7</v>
      </c>
      <c r="K156">
        <v>5</v>
      </c>
      <c r="L156">
        <v>0</v>
      </c>
    </row>
    <row r="157" spans="3:12" x14ac:dyDescent="0.25">
      <c r="C157" s="3">
        <v>42322</v>
      </c>
      <c r="D157" s="3" t="s">
        <v>57</v>
      </c>
      <c r="E157">
        <v>12</v>
      </c>
      <c r="F157">
        <v>5</v>
      </c>
      <c r="G157">
        <v>2</v>
      </c>
      <c r="H157">
        <v>1</v>
      </c>
      <c r="I157">
        <v>1</v>
      </c>
      <c r="J157">
        <v>3</v>
      </c>
      <c r="K157">
        <v>0</v>
      </c>
      <c r="L157">
        <v>0</v>
      </c>
    </row>
    <row r="158" spans="3:12" x14ac:dyDescent="0.25">
      <c r="C158" s="3">
        <v>42322</v>
      </c>
      <c r="D158" s="3" t="s">
        <v>58</v>
      </c>
      <c r="E158">
        <v>30</v>
      </c>
      <c r="F158">
        <v>6</v>
      </c>
      <c r="G158">
        <v>1</v>
      </c>
      <c r="H158">
        <v>8</v>
      </c>
      <c r="I158">
        <v>2</v>
      </c>
      <c r="J158">
        <v>12</v>
      </c>
      <c r="K158">
        <v>1</v>
      </c>
      <c r="L158">
        <v>0</v>
      </c>
    </row>
    <row r="159" spans="3:12" x14ac:dyDescent="0.25">
      <c r="C159" s="3">
        <v>42322</v>
      </c>
      <c r="D159" s="3" t="s">
        <v>59</v>
      </c>
      <c r="E159">
        <v>46</v>
      </c>
      <c r="F159">
        <v>14</v>
      </c>
      <c r="G159">
        <v>8</v>
      </c>
      <c r="H159">
        <v>5</v>
      </c>
      <c r="I159">
        <v>3</v>
      </c>
      <c r="J159">
        <v>14</v>
      </c>
      <c r="K159">
        <v>2</v>
      </c>
      <c r="L159">
        <v>0</v>
      </c>
    </row>
    <row r="160" spans="3:12" x14ac:dyDescent="0.25">
      <c r="C160" s="3">
        <v>42322</v>
      </c>
      <c r="D160" s="3" t="s">
        <v>60</v>
      </c>
      <c r="E160">
        <v>76</v>
      </c>
      <c r="F160">
        <v>17</v>
      </c>
      <c r="G160">
        <v>15</v>
      </c>
      <c r="H160">
        <v>9</v>
      </c>
      <c r="I160">
        <v>7</v>
      </c>
      <c r="J160">
        <v>17</v>
      </c>
      <c r="K160">
        <v>9</v>
      </c>
      <c r="L160">
        <v>2</v>
      </c>
    </row>
    <row r="161" spans="3:12" x14ac:dyDescent="0.25">
      <c r="C161" s="3">
        <v>42322</v>
      </c>
      <c r="D161" s="3" t="s">
        <v>61</v>
      </c>
      <c r="E161">
        <v>68</v>
      </c>
      <c r="F161">
        <v>20</v>
      </c>
      <c r="G161">
        <v>9</v>
      </c>
      <c r="H161">
        <v>7</v>
      </c>
      <c r="I161">
        <v>5</v>
      </c>
      <c r="J161">
        <v>25</v>
      </c>
      <c r="K161">
        <v>2</v>
      </c>
      <c r="L161">
        <v>0</v>
      </c>
    </row>
    <row r="162" spans="3:12" x14ac:dyDescent="0.25">
      <c r="C162" s="3">
        <v>42322</v>
      </c>
      <c r="D162" s="3" t="s">
        <v>62</v>
      </c>
      <c r="E162">
        <v>52</v>
      </c>
      <c r="F162">
        <v>13</v>
      </c>
      <c r="G162">
        <v>12</v>
      </c>
      <c r="H162">
        <v>2</v>
      </c>
      <c r="I162">
        <v>3</v>
      </c>
      <c r="J162">
        <v>20</v>
      </c>
      <c r="K162">
        <v>2</v>
      </c>
      <c r="L162">
        <v>0</v>
      </c>
    </row>
    <row r="163" spans="3:12" x14ac:dyDescent="0.25">
      <c r="C163" s="3">
        <v>42322</v>
      </c>
      <c r="D163" s="3" t="s">
        <v>63</v>
      </c>
      <c r="E163">
        <v>75</v>
      </c>
      <c r="F163">
        <v>10</v>
      </c>
      <c r="G163">
        <v>16</v>
      </c>
      <c r="H163">
        <v>7</v>
      </c>
      <c r="I163">
        <v>3</v>
      </c>
      <c r="J163">
        <v>30</v>
      </c>
      <c r="K163">
        <v>8</v>
      </c>
      <c r="L163">
        <v>1</v>
      </c>
    </row>
    <row r="164" spans="3:12" x14ac:dyDescent="0.25">
      <c r="C164" s="3">
        <v>42322</v>
      </c>
      <c r="D164" s="3" t="s">
        <v>64</v>
      </c>
      <c r="E164">
        <v>73</v>
      </c>
      <c r="F164">
        <v>24</v>
      </c>
      <c r="G164">
        <v>15</v>
      </c>
      <c r="H164">
        <v>6</v>
      </c>
      <c r="I164">
        <v>4</v>
      </c>
      <c r="J164">
        <v>13</v>
      </c>
      <c r="K164">
        <v>9</v>
      </c>
      <c r="L164">
        <v>2</v>
      </c>
    </row>
    <row r="165" spans="3:12" x14ac:dyDescent="0.25">
      <c r="C165" s="3">
        <v>42322</v>
      </c>
      <c r="D165" s="3" t="s">
        <v>65</v>
      </c>
      <c r="E165">
        <v>57</v>
      </c>
      <c r="F165">
        <v>16</v>
      </c>
      <c r="G165">
        <v>9</v>
      </c>
      <c r="H165">
        <v>5</v>
      </c>
      <c r="I165">
        <v>4</v>
      </c>
      <c r="J165">
        <v>15</v>
      </c>
      <c r="K165">
        <v>7</v>
      </c>
      <c r="L165">
        <v>1</v>
      </c>
    </row>
    <row r="166" spans="3:12" x14ac:dyDescent="0.25">
      <c r="C166" s="3">
        <v>42322</v>
      </c>
      <c r="D166" s="3" t="s">
        <v>66</v>
      </c>
      <c r="E166">
        <v>66</v>
      </c>
      <c r="F166">
        <v>23</v>
      </c>
      <c r="G166">
        <v>16</v>
      </c>
      <c r="H166">
        <v>4</v>
      </c>
      <c r="I166">
        <v>2</v>
      </c>
      <c r="J166">
        <v>15</v>
      </c>
      <c r="K166">
        <v>4</v>
      </c>
      <c r="L166">
        <v>2</v>
      </c>
    </row>
    <row r="167" spans="3:12" x14ac:dyDescent="0.25">
      <c r="C167" s="3">
        <v>42322</v>
      </c>
      <c r="D167" s="3" t="s">
        <v>67</v>
      </c>
      <c r="E167">
        <v>37</v>
      </c>
      <c r="F167">
        <v>11</v>
      </c>
      <c r="G167">
        <v>6</v>
      </c>
      <c r="H167">
        <v>2</v>
      </c>
      <c r="I167">
        <v>8</v>
      </c>
      <c r="J167">
        <v>8</v>
      </c>
      <c r="K167">
        <v>2</v>
      </c>
      <c r="L167">
        <v>0</v>
      </c>
    </row>
    <row r="168" spans="3:12" x14ac:dyDescent="0.25">
      <c r="C168" s="3">
        <v>42322</v>
      </c>
      <c r="D168" s="3" t="s">
        <v>68</v>
      </c>
      <c r="E168">
        <v>60</v>
      </c>
      <c r="F168">
        <v>17</v>
      </c>
      <c r="G168">
        <v>13</v>
      </c>
      <c r="H168">
        <v>6</v>
      </c>
      <c r="I168">
        <v>2</v>
      </c>
      <c r="J168">
        <v>12</v>
      </c>
      <c r="K168">
        <v>8</v>
      </c>
      <c r="L168">
        <v>2</v>
      </c>
    </row>
    <row r="169" spans="3:12" x14ac:dyDescent="0.25">
      <c r="C169" s="3">
        <v>42322</v>
      </c>
      <c r="D169" s="3" t="s">
        <v>69</v>
      </c>
      <c r="E169">
        <v>56</v>
      </c>
      <c r="F169">
        <v>15</v>
      </c>
      <c r="G169">
        <v>15</v>
      </c>
      <c r="H169">
        <v>3</v>
      </c>
      <c r="I169">
        <v>3</v>
      </c>
      <c r="J169">
        <v>17</v>
      </c>
      <c r="K169">
        <v>3</v>
      </c>
      <c r="L169">
        <v>0</v>
      </c>
    </row>
    <row r="170" spans="3:12" x14ac:dyDescent="0.25">
      <c r="C170" s="3">
        <v>42322</v>
      </c>
      <c r="D170" s="3" t="s">
        <v>70</v>
      </c>
      <c r="E170">
        <v>36</v>
      </c>
      <c r="F170">
        <v>12</v>
      </c>
      <c r="G170">
        <v>6</v>
      </c>
      <c r="H170">
        <v>6</v>
      </c>
      <c r="I170">
        <v>5</v>
      </c>
      <c r="J170">
        <v>4</v>
      </c>
      <c r="K170">
        <v>2</v>
      </c>
      <c r="L170">
        <v>1</v>
      </c>
    </row>
    <row r="171" spans="3:12" x14ac:dyDescent="0.25">
      <c r="C171" s="3">
        <v>42322</v>
      </c>
      <c r="D171" s="3" t="s">
        <v>71</v>
      </c>
      <c r="E171">
        <v>33</v>
      </c>
      <c r="F171">
        <v>7</v>
      </c>
      <c r="G171">
        <v>4</v>
      </c>
      <c r="H171">
        <v>2</v>
      </c>
      <c r="I171">
        <v>4</v>
      </c>
      <c r="J171">
        <v>12</v>
      </c>
      <c r="K171">
        <v>4</v>
      </c>
      <c r="L171">
        <v>0</v>
      </c>
    </row>
    <row r="172" spans="3:12" x14ac:dyDescent="0.25">
      <c r="C172" s="3">
        <v>42322</v>
      </c>
      <c r="D172" s="3" t="s">
        <v>72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</row>
    <row r="173" spans="3:12" x14ac:dyDescent="0.25">
      <c r="C173" s="3">
        <v>42324</v>
      </c>
      <c r="D173" s="3" t="s">
        <v>57</v>
      </c>
      <c r="E173">
        <v>30</v>
      </c>
      <c r="F173">
        <v>6</v>
      </c>
      <c r="G173">
        <v>2</v>
      </c>
      <c r="H173">
        <v>7</v>
      </c>
      <c r="I173">
        <v>5</v>
      </c>
      <c r="J173">
        <v>9</v>
      </c>
      <c r="K173">
        <v>1</v>
      </c>
      <c r="L173">
        <v>0</v>
      </c>
    </row>
    <row r="174" spans="3:12" x14ac:dyDescent="0.25">
      <c r="C174" s="3">
        <v>42324</v>
      </c>
      <c r="D174" s="3" t="s">
        <v>58</v>
      </c>
      <c r="E174">
        <v>73</v>
      </c>
      <c r="F174">
        <v>26</v>
      </c>
      <c r="G174">
        <v>14</v>
      </c>
      <c r="H174">
        <v>7</v>
      </c>
      <c r="I174">
        <v>5</v>
      </c>
      <c r="J174">
        <v>14</v>
      </c>
      <c r="K174">
        <v>7</v>
      </c>
      <c r="L174">
        <v>0</v>
      </c>
    </row>
    <row r="175" spans="3:12" x14ac:dyDescent="0.25">
      <c r="C175" s="3">
        <v>42324</v>
      </c>
      <c r="D175" s="3" t="s">
        <v>59</v>
      </c>
      <c r="E175">
        <v>154</v>
      </c>
      <c r="F175">
        <v>47</v>
      </c>
      <c r="G175">
        <v>27</v>
      </c>
      <c r="H175">
        <v>13</v>
      </c>
      <c r="I175">
        <v>7</v>
      </c>
      <c r="J175">
        <v>47</v>
      </c>
      <c r="K175">
        <v>13</v>
      </c>
      <c r="L175">
        <v>0</v>
      </c>
    </row>
    <row r="176" spans="3:12" x14ac:dyDescent="0.25">
      <c r="C176" s="3">
        <v>42324</v>
      </c>
      <c r="D176" s="3" t="s">
        <v>60</v>
      </c>
      <c r="E176">
        <v>191</v>
      </c>
      <c r="F176">
        <v>51</v>
      </c>
      <c r="G176">
        <v>36</v>
      </c>
      <c r="H176">
        <v>39</v>
      </c>
      <c r="I176">
        <v>11</v>
      </c>
      <c r="J176">
        <v>41</v>
      </c>
      <c r="K176">
        <v>11</v>
      </c>
      <c r="L176">
        <v>2</v>
      </c>
    </row>
    <row r="177" spans="3:12" x14ac:dyDescent="0.25">
      <c r="C177" s="3">
        <v>42324</v>
      </c>
      <c r="D177" s="3" t="s">
        <v>61</v>
      </c>
      <c r="E177">
        <v>200</v>
      </c>
      <c r="F177">
        <v>51</v>
      </c>
      <c r="G177">
        <v>23</v>
      </c>
      <c r="H177">
        <v>21</v>
      </c>
      <c r="I177">
        <v>23</v>
      </c>
      <c r="J177">
        <v>48</v>
      </c>
      <c r="K177">
        <v>28</v>
      </c>
      <c r="L177">
        <v>6</v>
      </c>
    </row>
    <row r="178" spans="3:12" x14ac:dyDescent="0.25">
      <c r="C178" s="3">
        <v>42324</v>
      </c>
      <c r="D178" s="3" t="s">
        <v>62</v>
      </c>
      <c r="E178">
        <v>182</v>
      </c>
      <c r="F178">
        <v>53</v>
      </c>
      <c r="G178">
        <v>30</v>
      </c>
      <c r="H178">
        <v>19</v>
      </c>
      <c r="I178">
        <v>18</v>
      </c>
      <c r="J178">
        <v>43</v>
      </c>
      <c r="K178">
        <v>17</v>
      </c>
      <c r="L178">
        <v>2</v>
      </c>
    </row>
    <row r="179" spans="3:12" x14ac:dyDescent="0.25">
      <c r="C179" s="3">
        <v>42324</v>
      </c>
      <c r="D179" s="3" t="s">
        <v>63</v>
      </c>
      <c r="E179">
        <v>212</v>
      </c>
      <c r="F179">
        <v>48</v>
      </c>
      <c r="G179">
        <v>36</v>
      </c>
      <c r="H179">
        <v>23</v>
      </c>
      <c r="I179">
        <v>27</v>
      </c>
      <c r="J179">
        <v>60</v>
      </c>
      <c r="K179">
        <v>18</v>
      </c>
      <c r="L179">
        <v>0</v>
      </c>
    </row>
    <row r="180" spans="3:12" x14ac:dyDescent="0.25">
      <c r="C180" s="3">
        <v>42324</v>
      </c>
      <c r="D180" s="3" t="s">
        <v>64</v>
      </c>
      <c r="E180">
        <v>183</v>
      </c>
      <c r="F180">
        <v>53</v>
      </c>
      <c r="G180">
        <v>33</v>
      </c>
      <c r="H180">
        <v>22</v>
      </c>
      <c r="I180">
        <v>14</v>
      </c>
      <c r="J180">
        <v>43</v>
      </c>
      <c r="K180">
        <v>18</v>
      </c>
      <c r="L180">
        <v>0</v>
      </c>
    </row>
    <row r="181" spans="3:12" x14ac:dyDescent="0.25">
      <c r="C181" s="3">
        <v>42324</v>
      </c>
      <c r="D181" s="3" t="s">
        <v>65</v>
      </c>
      <c r="E181">
        <v>189</v>
      </c>
      <c r="F181">
        <v>47</v>
      </c>
      <c r="G181">
        <v>32</v>
      </c>
      <c r="H181">
        <v>23</v>
      </c>
      <c r="I181">
        <v>21</v>
      </c>
      <c r="J181">
        <v>44</v>
      </c>
      <c r="K181">
        <v>18</v>
      </c>
      <c r="L181">
        <v>4</v>
      </c>
    </row>
    <row r="182" spans="3:12" x14ac:dyDescent="0.25">
      <c r="C182" s="3">
        <v>42324</v>
      </c>
      <c r="D182" s="3" t="s">
        <v>66</v>
      </c>
      <c r="E182">
        <v>206</v>
      </c>
      <c r="F182">
        <v>39</v>
      </c>
      <c r="G182">
        <v>35</v>
      </c>
      <c r="H182">
        <v>29</v>
      </c>
      <c r="I182">
        <v>20</v>
      </c>
      <c r="J182">
        <v>61</v>
      </c>
      <c r="K182">
        <v>22</v>
      </c>
      <c r="L182">
        <v>0</v>
      </c>
    </row>
    <row r="183" spans="3:12" x14ac:dyDescent="0.25">
      <c r="C183" s="3">
        <v>42324</v>
      </c>
      <c r="D183" s="3" t="s">
        <v>67</v>
      </c>
      <c r="E183">
        <v>181</v>
      </c>
      <c r="F183">
        <v>46</v>
      </c>
      <c r="G183">
        <v>43</v>
      </c>
      <c r="H183">
        <v>25</v>
      </c>
      <c r="I183">
        <v>14</v>
      </c>
      <c r="J183">
        <v>38</v>
      </c>
      <c r="K183">
        <v>13</v>
      </c>
      <c r="L183">
        <v>2</v>
      </c>
    </row>
    <row r="184" spans="3:12" x14ac:dyDescent="0.25">
      <c r="C184" s="3">
        <v>42324</v>
      </c>
      <c r="D184" s="3" t="s">
        <v>68</v>
      </c>
      <c r="E184">
        <v>164</v>
      </c>
      <c r="F184">
        <v>36</v>
      </c>
      <c r="G184">
        <v>42</v>
      </c>
      <c r="H184">
        <v>27</v>
      </c>
      <c r="I184">
        <v>11</v>
      </c>
      <c r="J184">
        <v>38</v>
      </c>
      <c r="K184">
        <v>10</v>
      </c>
      <c r="L184">
        <v>0</v>
      </c>
    </row>
    <row r="185" spans="3:12" x14ac:dyDescent="0.25">
      <c r="C185" s="3">
        <v>42324</v>
      </c>
      <c r="D185" s="3" t="s">
        <v>69</v>
      </c>
      <c r="E185">
        <v>136</v>
      </c>
      <c r="F185">
        <v>39</v>
      </c>
      <c r="G185">
        <v>19</v>
      </c>
      <c r="H185">
        <v>23</v>
      </c>
      <c r="I185">
        <v>10</v>
      </c>
      <c r="J185">
        <v>26</v>
      </c>
      <c r="K185">
        <v>16</v>
      </c>
      <c r="L185">
        <v>3</v>
      </c>
    </row>
    <row r="186" spans="3:12" x14ac:dyDescent="0.25">
      <c r="C186" s="3">
        <v>42324</v>
      </c>
      <c r="D186" s="3" t="s">
        <v>70</v>
      </c>
      <c r="E186">
        <v>127</v>
      </c>
      <c r="F186">
        <v>35</v>
      </c>
      <c r="G186">
        <v>22</v>
      </c>
      <c r="H186">
        <v>15</v>
      </c>
      <c r="I186">
        <v>10</v>
      </c>
      <c r="J186">
        <v>32</v>
      </c>
      <c r="K186">
        <v>13</v>
      </c>
      <c r="L186">
        <v>0</v>
      </c>
    </row>
    <row r="187" spans="3:12" x14ac:dyDescent="0.25">
      <c r="C187" s="3">
        <v>42324</v>
      </c>
      <c r="D187" s="3" t="s">
        <v>71</v>
      </c>
      <c r="E187">
        <v>87</v>
      </c>
      <c r="F187">
        <v>26</v>
      </c>
      <c r="G187">
        <v>10</v>
      </c>
      <c r="H187">
        <v>5</v>
      </c>
      <c r="I187">
        <v>12</v>
      </c>
      <c r="J187">
        <v>23</v>
      </c>
      <c r="K187">
        <v>10</v>
      </c>
      <c r="L187">
        <v>1</v>
      </c>
    </row>
    <row r="188" spans="3:12" x14ac:dyDescent="0.25">
      <c r="C188" s="3">
        <v>42324</v>
      </c>
      <c r="D188" s="3" t="s">
        <v>72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</row>
    <row r="189" spans="3:12" x14ac:dyDescent="0.25">
      <c r="C189" s="3">
        <v>42325</v>
      </c>
      <c r="D189" s="3" t="s">
        <v>57</v>
      </c>
      <c r="E189">
        <v>37</v>
      </c>
      <c r="F189">
        <v>8</v>
      </c>
      <c r="G189">
        <v>3</v>
      </c>
      <c r="H189">
        <v>6</v>
      </c>
      <c r="I189">
        <v>5</v>
      </c>
      <c r="J189">
        <v>9</v>
      </c>
      <c r="K189">
        <v>6</v>
      </c>
      <c r="L189">
        <v>0</v>
      </c>
    </row>
    <row r="190" spans="3:12" x14ac:dyDescent="0.25">
      <c r="C190" s="3">
        <v>42325</v>
      </c>
      <c r="D190" s="3" t="s">
        <v>58</v>
      </c>
      <c r="E190">
        <v>117</v>
      </c>
      <c r="F190">
        <v>33</v>
      </c>
      <c r="G190">
        <v>29</v>
      </c>
      <c r="H190">
        <v>16</v>
      </c>
      <c r="I190">
        <v>8</v>
      </c>
      <c r="J190">
        <v>22</v>
      </c>
      <c r="K190">
        <v>8</v>
      </c>
      <c r="L190">
        <v>1</v>
      </c>
    </row>
    <row r="191" spans="3:12" x14ac:dyDescent="0.25">
      <c r="C191" s="3">
        <v>42325</v>
      </c>
      <c r="D191" s="3" t="s">
        <v>59</v>
      </c>
      <c r="E191">
        <v>205</v>
      </c>
      <c r="F191">
        <v>52</v>
      </c>
      <c r="G191">
        <v>29</v>
      </c>
      <c r="H191">
        <v>28</v>
      </c>
      <c r="I191">
        <v>18</v>
      </c>
      <c r="J191">
        <v>56</v>
      </c>
      <c r="K191">
        <v>20</v>
      </c>
      <c r="L191">
        <v>2</v>
      </c>
    </row>
    <row r="192" spans="3:12" x14ac:dyDescent="0.25">
      <c r="C192" s="3">
        <v>42325</v>
      </c>
      <c r="D192" s="3" t="s">
        <v>60</v>
      </c>
      <c r="E192">
        <v>280</v>
      </c>
      <c r="F192">
        <v>75</v>
      </c>
      <c r="G192">
        <v>48</v>
      </c>
      <c r="H192">
        <v>22</v>
      </c>
      <c r="I192">
        <v>39</v>
      </c>
      <c r="J192">
        <v>69</v>
      </c>
      <c r="K192">
        <v>24</v>
      </c>
      <c r="L192">
        <v>3</v>
      </c>
    </row>
    <row r="193" spans="3:12" x14ac:dyDescent="0.25">
      <c r="C193" s="3">
        <v>42325</v>
      </c>
      <c r="D193" s="3" t="s">
        <v>61</v>
      </c>
      <c r="E193">
        <v>309</v>
      </c>
      <c r="F193">
        <v>67</v>
      </c>
      <c r="G193">
        <v>55</v>
      </c>
      <c r="H193">
        <v>23</v>
      </c>
      <c r="I193">
        <v>38</v>
      </c>
      <c r="J193">
        <v>92</v>
      </c>
      <c r="K193">
        <v>29</v>
      </c>
      <c r="L193">
        <v>5</v>
      </c>
    </row>
    <row r="194" spans="3:12" x14ac:dyDescent="0.25">
      <c r="C194" s="3">
        <v>42325</v>
      </c>
      <c r="D194" s="3" t="s">
        <v>62</v>
      </c>
      <c r="E194">
        <v>300</v>
      </c>
      <c r="F194">
        <v>93</v>
      </c>
      <c r="G194">
        <v>47</v>
      </c>
      <c r="H194">
        <v>18</v>
      </c>
      <c r="I194">
        <v>30</v>
      </c>
      <c r="J194">
        <v>73</v>
      </c>
      <c r="K194">
        <v>34</v>
      </c>
      <c r="L194">
        <v>5</v>
      </c>
    </row>
    <row r="195" spans="3:12" x14ac:dyDescent="0.25">
      <c r="C195" s="3">
        <v>42325</v>
      </c>
      <c r="D195" s="3" t="s">
        <v>63</v>
      </c>
      <c r="E195">
        <v>243</v>
      </c>
      <c r="F195">
        <v>66</v>
      </c>
      <c r="G195">
        <v>40</v>
      </c>
      <c r="H195">
        <v>20</v>
      </c>
      <c r="I195">
        <v>21</v>
      </c>
      <c r="J195">
        <v>62</v>
      </c>
      <c r="K195">
        <v>30</v>
      </c>
      <c r="L195">
        <v>4</v>
      </c>
    </row>
    <row r="196" spans="3:12" x14ac:dyDescent="0.25">
      <c r="C196" s="3">
        <v>42325</v>
      </c>
      <c r="D196" s="3" t="s">
        <v>64</v>
      </c>
      <c r="E196">
        <v>223</v>
      </c>
      <c r="F196">
        <v>60</v>
      </c>
      <c r="G196">
        <v>27</v>
      </c>
      <c r="H196">
        <v>26</v>
      </c>
      <c r="I196">
        <v>18</v>
      </c>
      <c r="J196">
        <v>55</v>
      </c>
      <c r="K196">
        <v>30</v>
      </c>
      <c r="L196">
        <v>7</v>
      </c>
    </row>
    <row r="197" spans="3:12" x14ac:dyDescent="0.25">
      <c r="C197" s="3">
        <v>42325</v>
      </c>
      <c r="D197" s="3" t="s">
        <v>65</v>
      </c>
      <c r="E197">
        <v>225</v>
      </c>
      <c r="F197">
        <v>84</v>
      </c>
      <c r="G197">
        <v>27</v>
      </c>
      <c r="H197">
        <v>16</v>
      </c>
      <c r="I197">
        <v>15</v>
      </c>
      <c r="J197">
        <v>53</v>
      </c>
      <c r="K197">
        <v>25</v>
      </c>
      <c r="L197">
        <v>5</v>
      </c>
    </row>
    <row r="198" spans="3:12" x14ac:dyDescent="0.25">
      <c r="C198" s="3">
        <v>42325</v>
      </c>
      <c r="D198" s="3" t="s">
        <v>66</v>
      </c>
      <c r="E198">
        <v>198</v>
      </c>
      <c r="F198">
        <v>58</v>
      </c>
      <c r="G198">
        <v>30</v>
      </c>
      <c r="H198">
        <v>19</v>
      </c>
      <c r="I198">
        <v>22</v>
      </c>
      <c r="J198">
        <v>53</v>
      </c>
      <c r="K198">
        <v>16</v>
      </c>
      <c r="L198">
        <v>0</v>
      </c>
    </row>
    <row r="199" spans="3:12" x14ac:dyDescent="0.25">
      <c r="C199" s="3">
        <v>42325</v>
      </c>
      <c r="D199" s="3" t="s">
        <v>67</v>
      </c>
      <c r="E199">
        <v>174</v>
      </c>
      <c r="F199">
        <v>54</v>
      </c>
      <c r="G199">
        <v>40</v>
      </c>
      <c r="H199">
        <v>11</v>
      </c>
      <c r="I199">
        <v>15</v>
      </c>
      <c r="J199">
        <v>37</v>
      </c>
      <c r="K199">
        <v>15</v>
      </c>
      <c r="L199">
        <v>2</v>
      </c>
    </row>
    <row r="200" spans="3:12" x14ac:dyDescent="0.25">
      <c r="C200" s="3">
        <v>42325</v>
      </c>
      <c r="D200" s="3" t="s">
        <v>68</v>
      </c>
      <c r="E200">
        <v>163</v>
      </c>
      <c r="F200">
        <v>54</v>
      </c>
      <c r="G200">
        <v>18</v>
      </c>
      <c r="H200">
        <v>21</v>
      </c>
      <c r="I200">
        <v>18</v>
      </c>
      <c r="J200">
        <v>34</v>
      </c>
      <c r="K200">
        <v>16</v>
      </c>
      <c r="L200">
        <v>2</v>
      </c>
    </row>
    <row r="201" spans="3:12" x14ac:dyDescent="0.25">
      <c r="C201" s="3">
        <v>42325</v>
      </c>
      <c r="D201" s="3" t="s">
        <v>69</v>
      </c>
      <c r="E201">
        <v>139</v>
      </c>
      <c r="F201">
        <v>45</v>
      </c>
      <c r="G201">
        <v>15</v>
      </c>
      <c r="H201">
        <v>18</v>
      </c>
      <c r="I201">
        <v>10</v>
      </c>
      <c r="J201">
        <v>33</v>
      </c>
      <c r="K201">
        <v>16</v>
      </c>
      <c r="L201">
        <v>2</v>
      </c>
    </row>
    <row r="202" spans="3:12" x14ac:dyDescent="0.25">
      <c r="C202" s="3">
        <v>42325</v>
      </c>
      <c r="D202" s="3" t="s">
        <v>70</v>
      </c>
      <c r="E202">
        <v>79</v>
      </c>
      <c r="F202">
        <v>20</v>
      </c>
      <c r="G202">
        <v>14</v>
      </c>
      <c r="H202">
        <v>10</v>
      </c>
      <c r="I202">
        <v>5</v>
      </c>
      <c r="J202">
        <v>22</v>
      </c>
      <c r="K202">
        <v>8</v>
      </c>
      <c r="L202">
        <v>0</v>
      </c>
    </row>
    <row r="203" spans="3:12" x14ac:dyDescent="0.25">
      <c r="C203" s="3">
        <v>42325</v>
      </c>
      <c r="D203" s="3" t="s">
        <v>71</v>
      </c>
      <c r="E203">
        <v>59</v>
      </c>
      <c r="F203">
        <v>15</v>
      </c>
      <c r="G203">
        <v>7</v>
      </c>
      <c r="H203">
        <v>8</v>
      </c>
      <c r="I203">
        <v>1</v>
      </c>
      <c r="J203">
        <v>19</v>
      </c>
      <c r="K203">
        <v>9</v>
      </c>
      <c r="L203">
        <v>0</v>
      </c>
    </row>
    <row r="204" spans="3:12" x14ac:dyDescent="0.25">
      <c r="C204" s="3">
        <v>42325</v>
      </c>
      <c r="D204" s="3" t="s">
        <v>72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1</v>
      </c>
      <c r="L204">
        <v>0</v>
      </c>
    </row>
    <row r="205" spans="3:12" x14ac:dyDescent="0.25">
      <c r="C205" s="3">
        <v>42326</v>
      </c>
      <c r="D205" s="3" t="s">
        <v>57</v>
      </c>
      <c r="E205">
        <v>41</v>
      </c>
      <c r="F205">
        <v>12</v>
      </c>
      <c r="G205">
        <v>6</v>
      </c>
      <c r="H205">
        <v>6</v>
      </c>
      <c r="I205">
        <v>2</v>
      </c>
      <c r="J205">
        <v>11</v>
      </c>
      <c r="K205">
        <v>2</v>
      </c>
      <c r="L205">
        <v>2</v>
      </c>
    </row>
    <row r="206" spans="3:12" x14ac:dyDescent="0.25">
      <c r="C206" s="3">
        <v>42326</v>
      </c>
      <c r="D206" s="3" t="s">
        <v>58</v>
      </c>
      <c r="E206">
        <v>93</v>
      </c>
      <c r="F206">
        <v>31</v>
      </c>
      <c r="G206">
        <v>10</v>
      </c>
      <c r="H206">
        <v>12</v>
      </c>
      <c r="I206">
        <v>5</v>
      </c>
      <c r="J206">
        <v>26</v>
      </c>
      <c r="K206">
        <v>9</v>
      </c>
      <c r="L206">
        <v>0</v>
      </c>
    </row>
    <row r="207" spans="3:12" x14ac:dyDescent="0.25">
      <c r="C207" s="3">
        <v>42326</v>
      </c>
      <c r="D207" s="3" t="s">
        <v>59</v>
      </c>
      <c r="E207">
        <v>187</v>
      </c>
      <c r="F207">
        <v>49</v>
      </c>
      <c r="G207">
        <v>40</v>
      </c>
      <c r="H207">
        <v>21</v>
      </c>
      <c r="I207">
        <v>15</v>
      </c>
      <c r="J207">
        <v>44</v>
      </c>
      <c r="K207">
        <v>14</v>
      </c>
      <c r="L207">
        <v>4</v>
      </c>
    </row>
    <row r="208" spans="3:12" x14ac:dyDescent="0.25">
      <c r="C208" s="3">
        <v>42326</v>
      </c>
      <c r="D208" s="3" t="s">
        <v>60</v>
      </c>
      <c r="E208">
        <v>190</v>
      </c>
      <c r="F208">
        <v>53</v>
      </c>
      <c r="G208">
        <v>33</v>
      </c>
      <c r="H208">
        <v>27</v>
      </c>
      <c r="I208">
        <v>18</v>
      </c>
      <c r="J208">
        <v>43</v>
      </c>
      <c r="K208">
        <v>14</v>
      </c>
      <c r="L208">
        <v>2</v>
      </c>
    </row>
    <row r="209" spans="3:12" x14ac:dyDescent="0.25">
      <c r="C209" s="3">
        <v>42326</v>
      </c>
      <c r="D209" s="3" t="s">
        <v>61</v>
      </c>
      <c r="E209">
        <v>190</v>
      </c>
      <c r="F209">
        <v>53</v>
      </c>
      <c r="G209">
        <v>33</v>
      </c>
      <c r="H209">
        <v>26</v>
      </c>
      <c r="I209">
        <v>19</v>
      </c>
      <c r="J209">
        <v>46</v>
      </c>
      <c r="K209">
        <v>12</v>
      </c>
      <c r="L209">
        <v>1</v>
      </c>
    </row>
    <row r="210" spans="3:12" x14ac:dyDescent="0.25">
      <c r="C210" s="3">
        <v>42326</v>
      </c>
      <c r="D210" s="3" t="s">
        <v>62</v>
      </c>
      <c r="E210">
        <v>174</v>
      </c>
      <c r="F210">
        <v>41</v>
      </c>
      <c r="G210">
        <v>41</v>
      </c>
      <c r="H210">
        <v>18</v>
      </c>
      <c r="I210">
        <v>20</v>
      </c>
      <c r="J210">
        <v>33</v>
      </c>
      <c r="K210">
        <v>21</v>
      </c>
      <c r="L210">
        <v>0</v>
      </c>
    </row>
    <row r="211" spans="3:12" x14ac:dyDescent="0.25">
      <c r="C211" s="3">
        <v>42326</v>
      </c>
      <c r="D211" s="3" t="s">
        <v>63</v>
      </c>
      <c r="E211">
        <v>158</v>
      </c>
      <c r="F211">
        <v>35</v>
      </c>
      <c r="G211">
        <v>27</v>
      </c>
      <c r="H211">
        <v>26</v>
      </c>
      <c r="I211">
        <v>15</v>
      </c>
      <c r="J211">
        <v>43</v>
      </c>
      <c r="K211">
        <v>11</v>
      </c>
      <c r="L211">
        <v>1</v>
      </c>
    </row>
    <row r="212" spans="3:12" x14ac:dyDescent="0.25">
      <c r="C212" s="3">
        <v>42326</v>
      </c>
      <c r="D212" s="3" t="s">
        <v>64</v>
      </c>
      <c r="E212">
        <v>194</v>
      </c>
      <c r="F212">
        <v>53</v>
      </c>
      <c r="G212">
        <v>33</v>
      </c>
      <c r="H212">
        <v>28</v>
      </c>
      <c r="I212">
        <v>19</v>
      </c>
      <c r="J212">
        <v>46</v>
      </c>
      <c r="K212">
        <v>14</v>
      </c>
      <c r="L212">
        <v>1</v>
      </c>
    </row>
    <row r="213" spans="3:12" x14ac:dyDescent="0.25">
      <c r="C213" s="3">
        <v>42326</v>
      </c>
      <c r="D213" s="3" t="s">
        <v>65</v>
      </c>
      <c r="E213">
        <v>210</v>
      </c>
      <c r="F213">
        <v>47</v>
      </c>
      <c r="G213">
        <v>45</v>
      </c>
      <c r="H213">
        <v>25</v>
      </c>
      <c r="I213">
        <v>25</v>
      </c>
      <c r="J213">
        <v>39</v>
      </c>
      <c r="K213">
        <v>25</v>
      </c>
      <c r="L213">
        <v>4</v>
      </c>
    </row>
    <row r="214" spans="3:12" x14ac:dyDescent="0.25">
      <c r="C214" s="3">
        <v>42326</v>
      </c>
      <c r="D214" s="3" t="s">
        <v>66</v>
      </c>
      <c r="E214">
        <v>189</v>
      </c>
      <c r="F214">
        <v>53</v>
      </c>
      <c r="G214">
        <v>35</v>
      </c>
      <c r="H214">
        <v>27</v>
      </c>
      <c r="I214">
        <v>11</v>
      </c>
      <c r="J214">
        <v>46</v>
      </c>
      <c r="K214">
        <v>15</v>
      </c>
      <c r="L214">
        <v>2</v>
      </c>
    </row>
    <row r="215" spans="3:12" x14ac:dyDescent="0.25">
      <c r="C215" s="3">
        <v>42326</v>
      </c>
      <c r="D215" s="3" t="s">
        <v>67</v>
      </c>
      <c r="E215">
        <v>162</v>
      </c>
      <c r="F215">
        <v>44</v>
      </c>
      <c r="G215">
        <v>25</v>
      </c>
      <c r="H215">
        <v>33</v>
      </c>
      <c r="I215">
        <v>16</v>
      </c>
      <c r="J215">
        <v>31</v>
      </c>
      <c r="K215">
        <v>12</v>
      </c>
      <c r="L215">
        <v>1</v>
      </c>
    </row>
    <row r="216" spans="3:12" x14ac:dyDescent="0.25">
      <c r="C216" s="3">
        <v>42326</v>
      </c>
      <c r="D216" s="3" t="s">
        <v>68</v>
      </c>
      <c r="E216">
        <v>153</v>
      </c>
      <c r="F216">
        <v>44</v>
      </c>
      <c r="G216">
        <v>24</v>
      </c>
      <c r="H216">
        <v>18</v>
      </c>
      <c r="I216">
        <v>14</v>
      </c>
      <c r="J216">
        <v>40</v>
      </c>
      <c r="K216">
        <v>12</v>
      </c>
      <c r="L216">
        <v>1</v>
      </c>
    </row>
    <row r="217" spans="3:12" x14ac:dyDescent="0.25">
      <c r="C217" s="3">
        <v>42326</v>
      </c>
      <c r="D217" s="3" t="s">
        <v>69</v>
      </c>
      <c r="E217">
        <v>125</v>
      </c>
      <c r="F217">
        <v>27</v>
      </c>
      <c r="G217">
        <v>26</v>
      </c>
      <c r="H217">
        <v>17</v>
      </c>
      <c r="I217">
        <v>8</v>
      </c>
      <c r="J217">
        <v>37</v>
      </c>
      <c r="K217">
        <v>10</v>
      </c>
      <c r="L217">
        <v>0</v>
      </c>
    </row>
    <row r="218" spans="3:12" x14ac:dyDescent="0.25">
      <c r="C218" s="3">
        <v>42326</v>
      </c>
      <c r="D218" s="3" t="s">
        <v>70</v>
      </c>
      <c r="E218">
        <v>92</v>
      </c>
      <c r="F218">
        <v>22</v>
      </c>
      <c r="G218">
        <v>15</v>
      </c>
      <c r="H218">
        <v>9</v>
      </c>
      <c r="I218">
        <v>4</v>
      </c>
      <c r="J218">
        <v>29</v>
      </c>
      <c r="K218">
        <v>12</v>
      </c>
      <c r="L218">
        <v>1</v>
      </c>
    </row>
    <row r="219" spans="3:12" x14ac:dyDescent="0.25">
      <c r="C219" s="3">
        <v>42326</v>
      </c>
      <c r="D219" s="3" t="s">
        <v>71</v>
      </c>
      <c r="E219">
        <v>69</v>
      </c>
      <c r="F219">
        <v>8</v>
      </c>
      <c r="G219">
        <v>14</v>
      </c>
      <c r="H219">
        <v>12</v>
      </c>
      <c r="I219">
        <v>8</v>
      </c>
      <c r="J219">
        <v>21</v>
      </c>
      <c r="K219">
        <v>5</v>
      </c>
      <c r="L219">
        <v>1</v>
      </c>
    </row>
    <row r="220" spans="3:12" x14ac:dyDescent="0.25">
      <c r="C220" s="3">
        <v>42326</v>
      </c>
      <c r="D220" s="3" t="s">
        <v>72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3:12" x14ac:dyDescent="0.25">
      <c r="C221" s="3">
        <v>42327</v>
      </c>
      <c r="D221" s="3" t="s">
        <v>57</v>
      </c>
      <c r="E221">
        <v>41</v>
      </c>
      <c r="F221">
        <v>11</v>
      </c>
      <c r="G221">
        <v>8</v>
      </c>
      <c r="H221">
        <v>6</v>
      </c>
      <c r="I221">
        <v>1</v>
      </c>
      <c r="J221">
        <v>10</v>
      </c>
      <c r="K221">
        <v>4</v>
      </c>
      <c r="L221">
        <v>1</v>
      </c>
    </row>
    <row r="222" spans="3:12" x14ac:dyDescent="0.25">
      <c r="C222" s="3">
        <v>42327</v>
      </c>
      <c r="D222" s="3" t="s">
        <v>58</v>
      </c>
      <c r="E222">
        <v>125</v>
      </c>
      <c r="F222">
        <v>37</v>
      </c>
      <c r="G222">
        <v>20</v>
      </c>
      <c r="H222">
        <v>11</v>
      </c>
      <c r="I222">
        <v>13</v>
      </c>
      <c r="J222">
        <v>32</v>
      </c>
      <c r="K222">
        <v>11</v>
      </c>
      <c r="L222">
        <v>1</v>
      </c>
    </row>
    <row r="223" spans="3:12" x14ac:dyDescent="0.25">
      <c r="C223" s="3">
        <v>42327</v>
      </c>
      <c r="D223" s="3" t="s">
        <v>59</v>
      </c>
      <c r="E223">
        <v>154</v>
      </c>
      <c r="F223">
        <v>40</v>
      </c>
      <c r="G223">
        <v>25</v>
      </c>
      <c r="H223">
        <v>19</v>
      </c>
      <c r="I223">
        <v>10</v>
      </c>
      <c r="J223">
        <v>44</v>
      </c>
      <c r="K223">
        <v>15</v>
      </c>
      <c r="L223">
        <v>1</v>
      </c>
    </row>
    <row r="224" spans="3:12" x14ac:dyDescent="0.25">
      <c r="C224" s="3">
        <v>42327</v>
      </c>
      <c r="D224" s="3" t="s">
        <v>60</v>
      </c>
      <c r="E224">
        <v>182</v>
      </c>
      <c r="F224">
        <v>51</v>
      </c>
      <c r="G224">
        <v>29</v>
      </c>
      <c r="H224">
        <v>17</v>
      </c>
      <c r="I224">
        <v>16</v>
      </c>
      <c r="J224">
        <v>53</v>
      </c>
      <c r="K224">
        <v>15</v>
      </c>
      <c r="L224">
        <v>1</v>
      </c>
    </row>
    <row r="225" spans="3:12" x14ac:dyDescent="0.25">
      <c r="C225" s="3">
        <v>42327</v>
      </c>
      <c r="D225" s="3" t="s">
        <v>61</v>
      </c>
      <c r="E225">
        <v>181</v>
      </c>
      <c r="F225">
        <v>59</v>
      </c>
      <c r="G225">
        <v>33</v>
      </c>
      <c r="H225">
        <v>25</v>
      </c>
      <c r="I225">
        <v>18</v>
      </c>
      <c r="J225">
        <v>33</v>
      </c>
      <c r="K225">
        <v>10</v>
      </c>
      <c r="L225">
        <v>3</v>
      </c>
    </row>
    <row r="226" spans="3:12" x14ac:dyDescent="0.25">
      <c r="C226" s="3">
        <v>42327</v>
      </c>
      <c r="D226" s="3" t="s">
        <v>62</v>
      </c>
      <c r="E226">
        <v>163</v>
      </c>
      <c r="F226">
        <v>29</v>
      </c>
      <c r="G226">
        <v>32</v>
      </c>
      <c r="H226">
        <v>15</v>
      </c>
      <c r="I226">
        <v>19</v>
      </c>
      <c r="J226">
        <v>45</v>
      </c>
      <c r="K226">
        <v>22</v>
      </c>
      <c r="L226">
        <v>1</v>
      </c>
    </row>
    <row r="227" spans="3:12" x14ac:dyDescent="0.25">
      <c r="C227" s="3">
        <v>42327</v>
      </c>
      <c r="D227" s="3" t="s">
        <v>63</v>
      </c>
      <c r="E227">
        <v>147</v>
      </c>
      <c r="F227">
        <v>51</v>
      </c>
      <c r="G227">
        <v>21</v>
      </c>
      <c r="H227">
        <v>13</v>
      </c>
      <c r="I227">
        <v>17</v>
      </c>
      <c r="J227">
        <v>30</v>
      </c>
      <c r="K227">
        <v>13</v>
      </c>
      <c r="L227">
        <v>2</v>
      </c>
    </row>
    <row r="228" spans="3:12" x14ac:dyDescent="0.25">
      <c r="C228" s="3">
        <v>42327</v>
      </c>
      <c r="D228" s="3" t="s">
        <v>64</v>
      </c>
      <c r="E228">
        <v>164</v>
      </c>
      <c r="F228">
        <v>48</v>
      </c>
      <c r="G228">
        <v>29</v>
      </c>
      <c r="H228">
        <v>23</v>
      </c>
      <c r="I228">
        <v>12</v>
      </c>
      <c r="J228">
        <v>37</v>
      </c>
      <c r="K228">
        <v>14</v>
      </c>
      <c r="L228">
        <v>1</v>
      </c>
    </row>
    <row r="229" spans="3:12" x14ac:dyDescent="0.25">
      <c r="C229" s="3">
        <v>42327</v>
      </c>
      <c r="D229" s="3" t="s">
        <v>65</v>
      </c>
      <c r="E229">
        <v>131</v>
      </c>
      <c r="F229">
        <v>36</v>
      </c>
      <c r="G229">
        <v>29</v>
      </c>
      <c r="H229">
        <v>14</v>
      </c>
      <c r="I229">
        <v>7</v>
      </c>
      <c r="J229">
        <v>31</v>
      </c>
      <c r="K229">
        <v>13</v>
      </c>
      <c r="L229">
        <v>1</v>
      </c>
    </row>
    <row r="230" spans="3:12" x14ac:dyDescent="0.25">
      <c r="C230" s="3">
        <v>42327</v>
      </c>
      <c r="D230" s="3" t="s">
        <v>66</v>
      </c>
      <c r="E230">
        <v>142</v>
      </c>
      <c r="F230">
        <v>40</v>
      </c>
      <c r="G230">
        <v>23</v>
      </c>
      <c r="H230">
        <v>15</v>
      </c>
      <c r="I230">
        <v>10</v>
      </c>
      <c r="J230">
        <v>40</v>
      </c>
      <c r="K230">
        <v>14</v>
      </c>
      <c r="L230">
        <v>0</v>
      </c>
    </row>
    <row r="231" spans="3:12" x14ac:dyDescent="0.25">
      <c r="C231" s="3">
        <v>42327</v>
      </c>
      <c r="D231" s="3" t="s">
        <v>67</v>
      </c>
      <c r="E231">
        <v>125</v>
      </c>
      <c r="F231">
        <v>32</v>
      </c>
      <c r="G231">
        <v>21</v>
      </c>
      <c r="H231">
        <v>22</v>
      </c>
      <c r="I231">
        <v>11</v>
      </c>
      <c r="J231">
        <v>30</v>
      </c>
      <c r="K231">
        <v>6</v>
      </c>
      <c r="L231">
        <v>3</v>
      </c>
    </row>
    <row r="232" spans="3:12" x14ac:dyDescent="0.25">
      <c r="C232" s="3">
        <v>42327</v>
      </c>
      <c r="D232" s="3" t="s">
        <v>68</v>
      </c>
      <c r="E232">
        <v>101</v>
      </c>
      <c r="F232">
        <v>36</v>
      </c>
      <c r="G232">
        <v>12</v>
      </c>
      <c r="H232">
        <v>17</v>
      </c>
      <c r="I232">
        <v>4</v>
      </c>
      <c r="J232">
        <v>20</v>
      </c>
      <c r="K232">
        <v>9</v>
      </c>
      <c r="L232">
        <v>3</v>
      </c>
    </row>
    <row r="233" spans="3:12" x14ac:dyDescent="0.25">
      <c r="C233" s="3">
        <v>42327</v>
      </c>
      <c r="D233" s="3" t="s">
        <v>69</v>
      </c>
      <c r="E233">
        <v>125</v>
      </c>
      <c r="F233">
        <v>39</v>
      </c>
      <c r="G233">
        <v>23</v>
      </c>
      <c r="H233">
        <v>19</v>
      </c>
      <c r="I233">
        <v>7</v>
      </c>
      <c r="J233">
        <v>30</v>
      </c>
      <c r="K233">
        <v>6</v>
      </c>
      <c r="L233">
        <v>1</v>
      </c>
    </row>
    <row r="234" spans="3:12" x14ac:dyDescent="0.25">
      <c r="C234" s="3">
        <v>42327</v>
      </c>
      <c r="D234" s="3" t="s">
        <v>70</v>
      </c>
      <c r="E234">
        <v>92</v>
      </c>
      <c r="F234">
        <v>16</v>
      </c>
      <c r="G234">
        <v>14</v>
      </c>
      <c r="H234">
        <v>16</v>
      </c>
      <c r="I234">
        <v>8</v>
      </c>
      <c r="J234">
        <v>31</v>
      </c>
      <c r="K234">
        <v>4</v>
      </c>
      <c r="L234">
        <v>3</v>
      </c>
    </row>
    <row r="235" spans="3:12" x14ac:dyDescent="0.25">
      <c r="C235" s="3">
        <v>42327</v>
      </c>
      <c r="D235" s="3" t="s">
        <v>71</v>
      </c>
      <c r="E235">
        <v>55</v>
      </c>
      <c r="F235">
        <v>15</v>
      </c>
      <c r="G235">
        <v>9</v>
      </c>
      <c r="H235">
        <v>7</v>
      </c>
      <c r="I235">
        <v>3</v>
      </c>
      <c r="J235">
        <v>13</v>
      </c>
      <c r="K235">
        <v>8</v>
      </c>
      <c r="L235">
        <v>0</v>
      </c>
    </row>
    <row r="236" spans="3:12" x14ac:dyDescent="0.25">
      <c r="C236" s="3">
        <v>42327</v>
      </c>
      <c r="D236" s="3" t="s">
        <v>72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3:12" x14ac:dyDescent="0.25">
      <c r="C237" s="3">
        <v>42328</v>
      </c>
      <c r="D237" s="3" t="s">
        <v>57</v>
      </c>
      <c r="E237">
        <v>17</v>
      </c>
      <c r="F237">
        <v>2</v>
      </c>
      <c r="G237">
        <v>7</v>
      </c>
      <c r="H237">
        <v>4</v>
      </c>
      <c r="I237">
        <v>0</v>
      </c>
      <c r="J237">
        <v>3</v>
      </c>
      <c r="K237">
        <v>1</v>
      </c>
      <c r="L237">
        <v>0</v>
      </c>
    </row>
    <row r="238" spans="3:12" x14ac:dyDescent="0.25">
      <c r="C238" s="3">
        <v>42328</v>
      </c>
      <c r="D238" s="3" t="s">
        <v>58</v>
      </c>
      <c r="E238">
        <v>54</v>
      </c>
      <c r="F238">
        <v>13</v>
      </c>
      <c r="G238">
        <v>8</v>
      </c>
      <c r="H238">
        <v>3</v>
      </c>
      <c r="I238">
        <v>7</v>
      </c>
      <c r="J238">
        <v>16</v>
      </c>
      <c r="K238">
        <v>6</v>
      </c>
      <c r="L238">
        <v>1</v>
      </c>
    </row>
    <row r="239" spans="3:12" x14ac:dyDescent="0.25">
      <c r="C239" s="3">
        <v>42328</v>
      </c>
      <c r="D239" s="3" t="s">
        <v>59</v>
      </c>
      <c r="E239">
        <v>100</v>
      </c>
      <c r="F239">
        <v>22</v>
      </c>
      <c r="G239">
        <v>20</v>
      </c>
      <c r="H239">
        <v>15</v>
      </c>
      <c r="I239">
        <v>12</v>
      </c>
      <c r="J239">
        <v>23</v>
      </c>
      <c r="K239">
        <v>7</v>
      </c>
      <c r="L239">
        <v>1</v>
      </c>
    </row>
    <row r="240" spans="3:12" x14ac:dyDescent="0.25">
      <c r="C240" s="3">
        <v>42328</v>
      </c>
      <c r="D240" s="3" t="s">
        <v>60</v>
      </c>
      <c r="E240">
        <v>115</v>
      </c>
      <c r="F240">
        <v>36</v>
      </c>
      <c r="G240">
        <v>23</v>
      </c>
      <c r="H240">
        <v>12</v>
      </c>
      <c r="I240">
        <v>7</v>
      </c>
      <c r="J240">
        <v>25</v>
      </c>
      <c r="K240">
        <v>9</v>
      </c>
      <c r="L240">
        <v>3</v>
      </c>
    </row>
    <row r="241" spans="3:12" x14ac:dyDescent="0.25">
      <c r="C241" s="3">
        <v>42328</v>
      </c>
      <c r="D241" s="3" t="s">
        <v>61</v>
      </c>
      <c r="E241">
        <v>120</v>
      </c>
      <c r="F241">
        <v>29</v>
      </c>
      <c r="G241">
        <v>20</v>
      </c>
      <c r="H241">
        <v>15</v>
      </c>
      <c r="I241">
        <v>18</v>
      </c>
      <c r="J241">
        <v>29</v>
      </c>
      <c r="K241">
        <v>9</v>
      </c>
      <c r="L241">
        <v>0</v>
      </c>
    </row>
    <row r="242" spans="3:12" x14ac:dyDescent="0.25">
      <c r="C242" s="3">
        <v>42328</v>
      </c>
      <c r="D242" s="3" t="s">
        <v>62</v>
      </c>
      <c r="E242">
        <v>115</v>
      </c>
      <c r="F242">
        <v>39</v>
      </c>
      <c r="G242">
        <v>18</v>
      </c>
      <c r="H242">
        <v>12</v>
      </c>
      <c r="I242">
        <v>6</v>
      </c>
      <c r="J242">
        <v>34</v>
      </c>
      <c r="K242">
        <v>6</v>
      </c>
      <c r="L242">
        <v>0</v>
      </c>
    </row>
    <row r="243" spans="3:12" x14ac:dyDescent="0.25">
      <c r="C243" s="3">
        <v>42328</v>
      </c>
      <c r="D243" s="3" t="s">
        <v>63</v>
      </c>
      <c r="E243">
        <v>97</v>
      </c>
      <c r="F243">
        <v>22</v>
      </c>
      <c r="G243">
        <v>13</v>
      </c>
      <c r="H243">
        <v>13</v>
      </c>
      <c r="I243">
        <v>14</v>
      </c>
      <c r="J243">
        <v>26</v>
      </c>
      <c r="K243">
        <v>8</v>
      </c>
      <c r="L243">
        <v>1</v>
      </c>
    </row>
    <row r="244" spans="3:12" x14ac:dyDescent="0.25">
      <c r="C244" s="3">
        <v>42328</v>
      </c>
      <c r="D244" s="3" t="s">
        <v>64</v>
      </c>
      <c r="E244">
        <v>65</v>
      </c>
      <c r="F244">
        <v>16</v>
      </c>
      <c r="G244">
        <v>17</v>
      </c>
      <c r="H244">
        <v>3</v>
      </c>
      <c r="I244">
        <v>8</v>
      </c>
      <c r="J244">
        <v>18</v>
      </c>
      <c r="K244">
        <v>3</v>
      </c>
      <c r="L244">
        <v>0</v>
      </c>
    </row>
    <row r="245" spans="3:12" x14ac:dyDescent="0.25">
      <c r="C245" s="3">
        <v>42328</v>
      </c>
      <c r="D245" s="3" t="s">
        <v>65</v>
      </c>
      <c r="E245">
        <v>98</v>
      </c>
      <c r="F245">
        <v>20</v>
      </c>
      <c r="G245">
        <v>14</v>
      </c>
      <c r="H245">
        <v>20</v>
      </c>
      <c r="I245">
        <v>9</v>
      </c>
      <c r="J245">
        <v>28</v>
      </c>
      <c r="K245">
        <v>7</v>
      </c>
      <c r="L245">
        <v>0</v>
      </c>
    </row>
    <row r="246" spans="3:12" x14ac:dyDescent="0.25">
      <c r="C246" s="3">
        <v>42328</v>
      </c>
      <c r="D246" s="3" t="s">
        <v>66</v>
      </c>
      <c r="E246">
        <v>88</v>
      </c>
      <c r="F246">
        <v>19</v>
      </c>
      <c r="G246">
        <v>19</v>
      </c>
      <c r="H246">
        <v>4</v>
      </c>
      <c r="I246">
        <v>7</v>
      </c>
      <c r="J246">
        <v>28</v>
      </c>
      <c r="K246">
        <v>10</v>
      </c>
      <c r="L246">
        <v>1</v>
      </c>
    </row>
    <row r="247" spans="3:12" x14ac:dyDescent="0.25">
      <c r="C247" s="3">
        <v>42328</v>
      </c>
      <c r="D247" s="3" t="s">
        <v>67</v>
      </c>
      <c r="E247">
        <v>83</v>
      </c>
      <c r="F247">
        <v>29</v>
      </c>
      <c r="G247">
        <v>13</v>
      </c>
      <c r="H247">
        <v>6</v>
      </c>
      <c r="I247">
        <v>11</v>
      </c>
      <c r="J247">
        <v>13</v>
      </c>
      <c r="K247">
        <v>11</v>
      </c>
      <c r="L247">
        <v>0</v>
      </c>
    </row>
    <row r="248" spans="3:12" x14ac:dyDescent="0.25">
      <c r="C248" s="3">
        <v>42328</v>
      </c>
      <c r="D248" s="3" t="s">
        <v>68</v>
      </c>
      <c r="E248">
        <v>61</v>
      </c>
      <c r="F248">
        <v>17</v>
      </c>
      <c r="G248">
        <v>5</v>
      </c>
      <c r="H248">
        <v>7</v>
      </c>
      <c r="I248">
        <v>9</v>
      </c>
      <c r="J248">
        <v>15</v>
      </c>
      <c r="K248">
        <v>6</v>
      </c>
      <c r="L248">
        <v>2</v>
      </c>
    </row>
    <row r="249" spans="3:12" x14ac:dyDescent="0.25">
      <c r="C249" s="3">
        <v>42328</v>
      </c>
      <c r="D249" s="3" t="s">
        <v>69</v>
      </c>
      <c r="E249">
        <v>44</v>
      </c>
      <c r="F249">
        <v>14</v>
      </c>
      <c r="G249">
        <v>6</v>
      </c>
      <c r="H249">
        <v>4</v>
      </c>
      <c r="I249">
        <v>6</v>
      </c>
      <c r="J249">
        <v>11</v>
      </c>
      <c r="K249">
        <v>3</v>
      </c>
      <c r="L249">
        <v>0</v>
      </c>
    </row>
    <row r="250" spans="3:12" x14ac:dyDescent="0.25">
      <c r="C250" s="3">
        <v>42328</v>
      </c>
      <c r="D250" s="3" t="s">
        <v>70</v>
      </c>
      <c r="E250">
        <v>51</v>
      </c>
      <c r="F250">
        <v>10</v>
      </c>
      <c r="G250">
        <v>7</v>
      </c>
      <c r="H250">
        <v>3</v>
      </c>
      <c r="I250">
        <v>7</v>
      </c>
      <c r="J250">
        <v>17</v>
      </c>
      <c r="K250">
        <v>7</v>
      </c>
      <c r="L250">
        <v>0</v>
      </c>
    </row>
    <row r="251" spans="3:12" x14ac:dyDescent="0.25">
      <c r="C251" s="3">
        <v>42328</v>
      </c>
      <c r="D251" s="3" t="s">
        <v>71</v>
      </c>
      <c r="E251">
        <v>50</v>
      </c>
      <c r="F251">
        <v>14</v>
      </c>
      <c r="G251">
        <v>7</v>
      </c>
      <c r="H251">
        <v>6</v>
      </c>
      <c r="I251">
        <v>2</v>
      </c>
      <c r="J251">
        <v>10</v>
      </c>
      <c r="K251">
        <v>10</v>
      </c>
      <c r="L251">
        <v>1</v>
      </c>
    </row>
    <row r="252" spans="3:12" x14ac:dyDescent="0.25">
      <c r="C252" s="3">
        <v>42328</v>
      </c>
      <c r="D252" s="3" t="s">
        <v>72</v>
      </c>
      <c r="E252">
        <v>3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3:12" x14ac:dyDescent="0.25">
      <c r="C253" s="3">
        <v>42329</v>
      </c>
      <c r="D253" s="3" t="s">
        <v>57</v>
      </c>
      <c r="E253">
        <v>17</v>
      </c>
      <c r="F253">
        <v>4</v>
      </c>
      <c r="G253">
        <v>6</v>
      </c>
      <c r="H253">
        <v>2</v>
      </c>
      <c r="I253">
        <v>1</v>
      </c>
      <c r="J253">
        <v>4</v>
      </c>
      <c r="K253">
        <v>0</v>
      </c>
      <c r="L253">
        <v>0</v>
      </c>
    </row>
    <row r="254" spans="3:12" x14ac:dyDescent="0.25">
      <c r="C254" s="3">
        <v>42329</v>
      </c>
      <c r="D254" s="3" t="s">
        <v>58</v>
      </c>
      <c r="E254">
        <v>19</v>
      </c>
      <c r="F254">
        <v>5</v>
      </c>
      <c r="G254">
        <v>2</v>
      </c>
      <c r="H254">
        <v>3</v>
      </c>
      <c r="I254">
        <v>3</v>
      </c>
      <c r="J254">
        <v>5</v>
      </c>
      <c r="K254">
        <v>1</v>
      </c>
      <c r="L254">
        <v>0</v>
      </c>
    </row>
    <row r="255" spans="3:12" x14ac:dyDescent="0.25">
      <c r="C255" s="3">
        <v>42329</v>
      </c>
      <c r="D255" s="3" t="s">
        <v>59</v>
      </c>
      <c r="E255">
        <v>42</v>
      </c>
      <c r="F255">
        <v>6</v>
      </c>
      <c r="G255">
        <v>2</v>
      </c>
      <c r="H255">
        <v>9</v>
      </c>
      <c r="I255">
        <v>13</v>
      </c>
      <c r="J255">
        <v>11</v>
      </c>
      <c r="K255">
        <v>0</v>
      </c>
      <c r="L255">
        <v>1</v>
      </c>
    </row>
    <row r="256" spans="3:12" x14ac:dyDescent="0.25">
      <c r="C256" s="3">
        <v>42329</v>
      </c>
      <c r="D256" s="3" t="s">
        <v>60</v>
      </c>
      <c r="E256">
        <v>67</v>
      </c>
      <c r="F256">
        <v>16</v>
      </c>
      <c r="G256">
        <v>14</v>
      </c>
      <c r="H256">
        <v>11</v>
      </c>
      <c r="I256">
        <v>4</v>
      </c>
      <c r="J256">
        <v>19</v>
      </c>
      <c r="K256">
        <v>3</v>
      </c>
      <c r="L256">
        <v>0</v>
      </c>
    </row>
    <row r="257" spans="3:12" x14ac:dyDescent="0.25">
      <c r="C257" s="3">
        <v>42329</v>
      </c>
      <c r="D257" s="3" t="s">
        <v>61</v>
      </c>
      <c r="E257">
        <v>60</v>
      </c>
      <c r="F257">
        <v>14</v>
      </c>
      <c r="G257">
        <v>7</v>
      </c>
      <c r="H257">
        <v>7</v>
      </c>
      <c r="I257">
        <v>7</v>
      </c>
      <c r="J257">
        <v>19</v>
      </c>
      <c r="K257">
        <v>6</v>
      </c>
      <c r="L257">
        <v>0</v>
      </c>
    </row>
    <row r="258" spans="3:12" x14ac:dyDescent="0.25">
      <c r="C258" s="3">
        <v>42329</v>
      </c>
      <c r="D258" s="3" t="s">
        <v>62</v>
      </c>
      <c r="E258">
        <v>67</v>
      </c>
      <c r="F258">
        <v>18</v>
      </c>
      <c r="G258">
        <v>13</v>
      </c>
      <c r="H258">
        <v>10</v>
      </c>
      <c r="I258">
        <v>3</v>
      </c>
      <c r="J258">
        <v>13</v>
      </c>
      <c r="K258">
        <v>9</v>
      </c>
      <c r="L258">
        <v>1</v>
      </c>
    </row>
    <row r="259" spans="3:12" x14ac:dyDescent="0.25">
      <c r="C259" s="3">
        <v>42329</v>
      </c>
      <c r="D259" s="3" t="s">
        <v>63</v>
      </c>
      <c r="E259">
        <v>53</v>
      </c>
      <c r="F259">
        <v>15</v>
      </c>
      <c r="G259">
        <v>12</v>
      </c>
      <c r="H259">
        <v>3</v>
      </c>
      <c r="I259">
        <v>3</v>
      </c>
      <c r="J259">
        <v>12</v>
      </c>
      <c r="K259">
        <v>4</v>
      </c>
      <c r="L259">
        <v>4</v>
      </c>
    </row>
    <row r="260" spans="3:12" x14ac:dyDescent="0.25">
      <c r="C260" s="3">
        <v>42329</v>
      </c>
      <c r="D260" s="3" t="s">
        <v>64</v>
      </c>
      <c r="E260">
        <v>61</v>
      </c>
      <c r="F260">
        <v>22</v>
      </c>
      <c r="G260">
        <v>9</v>
      </c>
      <c r="H260">
        <v>3</v>
      </c>
      <c r="I260">
        <v>3</v>
      </c>
      <c r="J260">
        <v>15</v>
      </c>
      <c r="K260">
        <v>8</v>
      </c>
      <c r="L260">
        <v>1</v>
      </c>
    </row>
    <row r="261" spans="3:12" x14ac:dyDescent="0.25">
      <c r="C261" s="3">
        <v>42329</v>
      </c>
      <c r="D261" s="3" t="s">
        <v>65</v>
      </c>
      <c r="E261">
        <v>41</v>
      </c>
      <c r="F261">
        <v>11</v>
      </c>
      <c r="G261">
        <v>5</v>
      </c>
      <c r="H261">
        <v>4</v>
      </c>
      <c r="I261">
        <v>1</v>
      </c>
      <c r="J261">
        <v>17</v>
      </c>
      <c r="K261">
        <v>3</v>
      </c>
      <c r="L261">
        <v>0</v>
      </c>
    </row>
    <row r="262" spans="3:12" x14ac:dyDescent="0.25">
      <c r="C262" s="3">
        <v>42329</v>
      </c>
      <c r="D262" s="3" t="s">
        <v>66</v>
      </c>
      <c r="E262">
        <v>47</v>
      </c>
      <c r="F262">
        <v>13</v>
      </c>
      <c r="G262">
        <v>4</v>
      </c>
      <c r="H262">
        <v>2</v>
      </c>
      <c r="I262">
        <v>2</v>
      </c>
      <c r="J262">
        <v>17</v>
      </c>
      <c r="K262">
        <v>8</v>
      </c>
      <c r="L262">
        <v>1</v>
      </c>
    </row>
    <row r="263" spans="3:12" x14ac:dyDescent="0.25">
      <c r="C263" s="3">
        <v>42329</v>
      </c>
      <c r="D263" s="3" t="s">
        <v>67</v>
      </c>
      <c r="E263">
        <v>40</v>
      </c>
      <c r="F263">
        <v>11</v>
      </c>
      <c r="G263">
        <v>9</v>
      </c>
      <c r="H263">
        <v>3</v>
      </c>
      <c r="I263">
        <v>3</v>
      </c>
      <c r="J263">
        <v>12</v>
      </c>
      <c r="K263">
        <v>2</v>
      </c>
      <c r="L263">
        <v>0</v>
      </c>
    </row>
    <row r="264" spans="3:12" x14ac:dyDescent="0.25">
      <c r="C264" s="3">
        <v>42329</v>
      </c>
      <c r="D264" s="3" t="s">
        <v>68</v>
      </c>
      <c r="E264">
        <v>31</v>
      </c>
      <c r="F264">
        <v>7</v>
      </c>
      <c r="G264">
        <v>3</v>
      </c>
      <c r="H264">
        <v>2</v>
      </c>
      <c r="I264">
        <v>0</v>
      </c>
      <c r="J264">
        <v>10</v>
      </c>
      <c r="K264">
        <v>8</v>
      </c>
      <c r="L264">
        <v>1</v>
      </c>
    </row>
    <row r="265" spans="3:12" x14ac:dyDescent="0.25">
      <c r="C265" s="3">
        <v>42329</v>
      </c>
      <c r="D265" s="3" t="s">
        <v>69</v>
      </c>
      <c r="E265">
        <v>30</v>
      </c>
      <c r="F265">
        <v>7</v>
      </c>
      <c r="G265">
        <v>5</v>
      </c>
      <c r="H265">
        <v>3</v>
      </c>
      <c r="I265">
        <v>3</v>
      </c>
      <c r="J265">
        <v>7</v>
      </c>
      <c r="K265">
        <v>5</v>
      </c>
      <c r="L265">
        <v>0</v>
      </c>
    </row>
    <row r="266" spans="3:12" x14ac:dyDescent="0.25">
      <c r="C266" s="3">
        <v>42329</v>
      </c>
      <c r="D266" s="3" t="s">
        <v>70</v>
      </c>
      <c r="E266">
        <v>23</v>
      </c>
      <c r="F266">
        <v>4</v>
      </c>
      <c r="G266">
        <v>4</v>
      </c>
      <c r="H266">
        <v>2</v>
      </c>
      <c r="I266">
        <v>4</v>
      </c>
      <c r="J266">
        <v>8</v>
      </c>
      <c r="K266">
        <v>1</v>
      </c>
      <c r="L266">
        <v>0</v>
      </c>
    </row>
    <row r="267" spans="3:12" x14ac:dyDescent="0.25">
      <c r="C267" s="3">
        <v>42329</v>
      </c>
      <c r="D267" s="3" t="s">
        <v>71</v>
      </c>
      <c r="E267">
        <v>23</v>
      </c>
      <c r="F267">
        <v>4</v>
      </c>
      <c r="G267">
        <v>1</v>
      </c>
      <c r="H267">
        <v>4</v>
      </c>
      <c r="I267">
        <v>4</v>
      </c>
      <c r="J267">
        <v>7</v>
      </c>
      <c r="K267">
        <v>3</v>
      </c>
      <c r="L267">
        <v>0</v>
      </c>
    </row>
    <row r="268" spans="3:12" x14ac:dyDescent="0.25">
      <c r="C268" s="3">
        <v>42331</v>
      </c>
      <c r="D268" s="3" t="s">
        <v>57</v>
      </c>
      <c r="E268">
        <v>26</v>
      </c>
      <c r="F268">
        <v>8</v>
      </c>
      <c r="G268">
        <v>6</v>
      </c>
      <c r="H268">
        <v>2</v>
      </c>
      <c r="I268">
        <v>1</v>
      </c>
      <c r="J268">
        <v>5</v>
      </c>
      <c r="K268">
        <v>4</v>
      </c>
      <c r="L268">
        <v>0</v>
      </c>
    </row>
    <row r="269" spans="3:12" x14ac:dyDescent="0.25">
      <c r="C269" s="3">
        <v>42331</v>
      </c>
      <c r="D269" s="3" t="s">
        <v>58</v>
      </c>
      <c r="E269">
        <v>78</v>
      </c>
      <c r="F269">
        <v>25</v>
      </c>
      <c r="G269">
        <v>10</v>
      </c>
      <c r="H269">
        <v>6</v>
      </c>
      <c r="I269">
        <v>11</v>
      </c>
      <c r="J269">
        <v>18</v>
      </c>
      <c r="K269">
        <v>8</v>
      </c>
      <c r="L269">
        <v>0</v>
      </c>
    </row>
    <row r="270" spans="3:12" x14ac:dyDescent="0.25">
      <c r="C270" s="3">
        <v>42331</v>
      </c>
      <c r="D270" s="3" t="s">
        <v>59</v>
      </c>
      <c r="E270">
        <v>130</v>
      </c>
      <c r="F270">
        <v>37</v>
      </c>
      <c r="G270">
        <v>22</v>
      </c>
      <c r="H270">
        <v>14</v>
      </c>
      <c r="I270">
        <v>9</v>
      </c>
      <c r="J270">
        <v>32</v>
      </c>
      <c r="K270">
        <v>14</v>
      </c>
      <c r="L270">
        <v>2</v>
      </c>
    </row>
    <row r="271" spans="3:12" x14ac:dyDescent="0.25">
      <c r="C271" s="3">
        <v>42331</v>
      </c>
      <c r="D271" s="3" t="s">
        <v>60</v>
      </c>
      <c r="E271">
        <v>197</v>
      </c>
      <c r="F271">
        <v>52</v>
      </c>
      <c r="G271">
        <v>36</v>
      </c>
      <c r="H271">
        <v>21</v>
      </c>
      <c r="I271">
        <v>28</v>
      </c>
      <c r="J271">
        <v>40</v>
      </c>
      <c r="K271">
        <v>18</v>
      </c>
      <c r="L271">
        <v>2</v>
      </c>
    </row>
    <row r="272" spans="3:12" x14ac:dyDescent="0.25">
      <c r="C272" s="3">
        <v>42331</v>
      </c>
      <c r="D272" s="3" t="s">
        <v>61</v>
      </c>
      <c r="E272">
        <v>219</v>
      </c>
      <c r="F272">
        <v>60</v>
      </c>
      <c r="G272">
        <v>46</v>
      </c>
      <c r="H272">
        <v>19</v>
      </c>
      <c r="I272">
        <v>27</v>
      </c>
      <c r="J272">
        <v>53</v>
      </c>
      <c r="K272">
        <v>14</v>
      </c>
      <c r="L272">
        <v>0</v>
      </c>
    </row>
    <row r="273" spans="3:12" x14ac:dyDescent="0.25">
      <c r="C273" s="3">
        <v>42331</v>
      </c>
      <c r="D273" s="3" t="s">
        <v>62</v>
      </c>
      <c r="E273">
        <v>176</v>
      </c>
      <c r="F273">
        <v>47</v>
      </c>
      <c r="G273">
        <v>27</v>
      </c>
      <c r="H273">
        <v>21</v>
      </c>
      <c r="I273">
        <v>16</v>
      </c>
      <c r="J273">
        <v>38</v>
      </c>
      <c r="K273">
        <v>25</v>
      </c>
      <c r="L273">
        <v>2</v>
      </c>
    </row>
    <row r="274" spans="3:12" x14ac:dyDescent="0.25">
      <c r="C274" s="3">
        <v>42331</v>
      </c>
      <c r="D274" s="3" t="s">
        <v>63</v>
      </c>
      <c r="E274">
        <v>194</v>
      </c>
      <c r="F274">
        <v>60</v>
      </c>
      <c r="G274">
        <v>28</v>
      </c>
      <c r="H274">
        <v>13</v>
      </c>
      <c r="I274">
        <v>16</v>
      </c>
      <c r="J274">
        <v>54</v>
      </c>
      <c r="K274">
        <v>23</v>
      </c>
      <c r="L274">
        <v>0</v>
      </c>
    </row>
    <row r="275" spans="3:12" x14ac:dyDescent="0.25">
      <c r="C275" s="3">
        <v>42331</v>
      </c>
      <c r="D275" s="3" t="s">
        <v>64</v>
      </c>
      <c r="E275">
        <v>163</v>
      </c>
      <c r="F275">
        <v>58</v>
      </c>
      <c r="G275">
        <v>22</v>
      </c>
      <c r="H275">
        <v>10</v>
      </c>
      <c r="I275">
        <v>10</v>
      </c>
      <c r="J275">
        <v>41</v>
      </c>
      <c r="K275">
        <v>20</v>
      </c>
      <c r="L275">
        <v>2</v>
      </c>
    </row>
    <row r="276" spans="3:12" x14ac:dyDescent="0.25">
      <c r="C276" s="3">
        <v>42331</v>
      </c>
      <c r="D276" s="3" t="s">
        <v>65</v>
      </c>
      <c r="E276">
        <v>168</v>
      </c>
      <c r="F276">
        <v>36</v>
      </c>
      <c r="G276">
        <v>29</v>
      </c>
      <c r="H276">
        <v>18</v>
      </c>
      <c r="I276">
        <v>18</v>
      </c>
      <c r="J276">
        <v>48</v>
      </c>
      <c r="K276">
        <v>19</v>
      </c>
      <c r="L276">
        <v>0</v>
      </c>
    </row>
    <row r="277" spans="3:12" x14ac:dyDescent="0.25">
      <c r="C277" s="3">
        <v>42331</v>
      </c>
      <c r="D277" s="3" t="s">
        <v>66</v>
      </c>
      <c r="E277">
        <v>153</v>
      </c>
      <c r="F277">
        <v>33</v>
      </c>
      <c r="G277">
        <v>28</v>
      </c>
      <c r="H277">
        <v>11</v>
      </c>
      <c r="I277">
        <v>20</v>
      </c>
      <c r="J277">
        <v>45</v>
      </c>
      <c r="K277">
        <v>13</v>
      </c>
      <c r="L277">
        <v>3</v>
      </c>
    </row>
    <row r="278" spans="3:12" x14ac:dyDescent="0.25">
      <c r="C278" s="3">
        <v>42331</v>
      </c>
      <c r="D278" s="3" t="s">
        <v>67</v>
      </c>
      <c r="E278">
        <v>125</v>
      </c>
      <c r="F278">
        <v>27</v>
      </c>
      <c r="G278">
        <v>18</v>
      </c>
      <c r="H278">
        <v>19</v>
      </c>
      <c r="I278">
        <v>7</v>
      </c>
      <c r="J278">
        <v>37</v>
      </c>
      <c r="K278">
        <v>16</v>
      </c>
      <c r="L278">
        <v>1</v>
      </c>
    </row>
    <row r="279" spans="3:12" x14ac:dyDescent="0.25">
      <c r="C279" s="3">
        <v>42331</v>
      </c>
      <c r="D279" s="3" t="s">
        <v>68</v>
      </c>
      <c r="E279">
        <v>127</v>
      </c>
      <c r="F279">
        <v>27</v>
      </c>
      <c r="G279">
        <v>14</v>
      </c>
      <c r="H279">
        <v>6</v>
      </c>
      <c r="I279">
        <v>19</v>
      </c>
      <c r="J279">
        <v>41</v>
      </c>
      <c r="K279">
        <v>18</v>
      </c>
      <c r="L279">
        <v>2</v>
      </c>
    </row>
    <row r="280" spans="3:12" x14ac:dyDescent="0.25">
      <c r="C280" s="3">
        <v>42331</v>
      </c>
      <c r="D280" s="3" t="s">
        <v>69</v>
      </c>
      <c r="E280">
        <v>113</v>
      </c>
      <c r="F280">
        <v>38</v>
      </c>
      <c r="G280">
        <v>19</v>
      </c>
      <c r="H280">
        <v>18</v>
      </c>
      <c r="I280">
        <v>8</v>
      </c>
      <c r="J280">
        <v>20</v>
      </c>
      <c r="K280">
        <v>9</v>
      </c>
      <c r="L280">
        <v>1</v>
      </c>
    </row>
    <row r="281" spans="3:12" x14ac:dyDescent="0.25">
      <c r="C281" s="3">
        <v>42331</v>
      </c>
      <c r="D281" s="3" t="s">
        <v>70</v>
      </c>
      <c r="E281">
        <v>129</v>
      </c>
      <c r="F281">
        <v>31</v>
      </c>
      <c r="G281">
        <v>19</v>
      </c>
      <c r="H281">
        <v>20</v>
      </c>
      <c r="I281">
        <v>10</v>
      </c>
      <c r="J281">
        <v>34</v>
      </c>
      <c r="K281">
        <v>15</v>
      </c>
      <c r="L281">
        <v>0</v>
      </c>
    </row>
    <row r="282" spans="3:12" x14ac:dyDescent="0.25">
      <c r="C282" s="3">
        <v>42331</v>
      </c>
      <c r="D282" s="3" t="s">
        <v>71</v>
      </c>
      <c r="E282">
        <v>63</v>
      </c>
      <c r="F282">
        <v>16</v>
      </c>
      <c r="G282">
        <v>11</v>
      </c>
      <c r="H282">
        <v>6</v>
      </c>
      <c r="I282">
        <v>5</v>
      </c>
      <c r="J282">
        <v>19</v>
      </c>
      <c r="K282">
        <v>6</v>
      </c>
      <c r="L282">
        <v>0</v>
      </c>
    </row>
    <row r="283" spans="3:12" x14ac:dyDescent="0.25">
      <c r="C283" s="3">
        <v>42331</v>
      </c>
      <c r="D283" s="3" t="s">
        <v>72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3:12" x14ac:dyDescent="0.25">
      <c r="C284" s="3">
        <v>42332</v>
      </c>
      <c r="D284" s="3" t="s">
        <v>57</v>
      </c>
      <c r="E284">
        <v>38</v>
      </c>
      <c r="F284">
        <v>11</v>
      </c>
      <c r="G284">
        <v>6</v>
      </c>
      <c r="H284">
        <v>7</v>
      </c>
      <c r="I284">
        <v>3</v>
      </c>
      <c r="J284">
        <v>10</v>
      </c>
      <c r="K284">
        <v>1</v>
      </c>
      <c r="L284">
        <v>0</v>
      </c>
    </row>
    <row r="285" spans="3:12" x14ac:dyDescent="0.25">
      <c r="C285" s="3">
        <v>42332</v>
      </c>
      <c r="D285" s="3" t="s">
        <v>58</v>
      </c>
      <c r="E285">
        <v>94</v>
      </c>
      <c r="F285">
        <v>29</v>
      </c>
      <c r="G285">
        <v>15</v>
      </c>
      <c r="H285">
        <v>17</v>
      </c>
      <c r="I285">
        <v>8</v>
      </c>
      <c r="J285">
        <v>15</v>
      </c>
      <c r="K285">
        <v>8</v>
      </c>
      <c r="L285">
        <v>2</v>
      </c>
    </row>
    <row r="286" spans="3:12" x14ac:dyDescent="0.25">
      <c r="C286" s="3">
        <v>42332</v>
      </c>
      <c r="D286" s="3" t="s">
        <v>59</v>
      </c>
      <c r="E286">
        <v>187</v>
      </c>
      <c r="F286">
        <v>57</v>
      </c>
      <c r="G286">
        <v>30</v>
      </c>
      <c r="H286">
        <v>22</v>
      </c>
      <c r="I286">
        <v>15</v>
      </c>
      <c r="J286">
        <v>45</v>
      </c>
      <c r="K286">
        <v>17</v>
      </c>
      <c r="L286">
        <v>1</v>
      </c>
    </row>
    <row r="287" spans="3:12" x14ac:dyDescent="0.25">
      <c r="C287" s="3">
        <v>42332</v>
      </c>
      <c r="D287" s="3" t="s">
        <v>60</v>
      </c>
      <c r="E287">
        <v>189</v>
      </c>
      <c r="F287">
        <v>55</v>
      </c>
      <c r="G287">
        <v>39</v>
      </c>
      <c r="H287">
        <v>22</v>
      </c>
      <c r="I287">
        <v>15</v>
      </c>
      <c r="J287">
        <v>39</v>
      </c>
      <c r="K287">
        <v>18</v>
      </c>
      <c r="L287">
        <v>1</v>
      </c>
    </row>
    <row r="288" spans="3:12" x14ac:dyDescent="0.25">
      <c r="C288" s="3">
        <v>42332</v>
      </c>
      <c r="D288" s="3" t="s">
        <v>61</v>
      </c>
      <c r="E288">
        <v>223</v>
      </c>
      <c r="F288">
        <v>73</v>
      </c>
      <c r="G288">
        <v>29</v>
      </c>
      <c r="H288">
        <v>23</v>
      </c>
      <c r="I288">
        <v>15</v>
      </c>
      <c r="J288">
        <v>54</v>
      </c>
      <c r="K288">
        <v>25</v>
      </c>
      <c r="L288">
        <v>4</v>
      </c>
    </row>
    <row r="289" spans="3:12" x14ac:dyDescent="0.25">
      <c r="C289" s="3">
        <v>42332</v>
      </c>
      <c r="D289" s="3" t="s">
        <v>62</v>
      </c>
      <c r="E289">
        <v>162</v>
      </c>
      <c r="F289">
        <v>39</v>
      </c>
      <c r="G289">
        <v>38</v>
      </c>
      <c r="H289">
        <v>15</v>
      </c>
      <c r="I289">
        <v>15</v>
      </c>
      <c r="J289">
        <v>36</v>
      </c>
      <c r="K289">
        <v>17</v>
      </c>
      <c r="L289">
        <v>2</v>
      </c>
    </row>
    <row r="290" spans="3:12" x14ac:dyDescent="0.25">
      <c r="C290" s="3">
        <v>42332</v>
      </c>
      <c r="D290" s="3" t="s">
        <v>63</v>
      </c>
      <c r="E290">
        <v>170</v>
      </c>
      <c r="F290">
        <v>42</v>
      </c>
      <c r="G290">
        <v>27</v>
      </c>
      <c r="H290">
        <v>25</v>
      </c>
      <c r="I290">
        <v>11</v>
      </c>
      <c r="J290">
        <v>44</v>
      </c>
      <c r="K290">
        <v>17</v>
      </c>
      <c r="L290">
        <v>4</v>
      </c>
    </row>
    <row r="291" spans="3:12" x14ac:dyDescent="0.25">
      <c r="C291" s="3">
        <v>42332</v>
      </c>
      <c r="D291" s="3" t="s">
        <v>64</v>
      </c>
      <c r="E291">
        <v>195</v>
      </c>
      <c r="F291">
        <v>56</v>
      </c>
      <c r="G291">
        <v>36</v>
      </c>
      <c r="H291">
        <v>25</v>
      </c>
      <c r="I291">
        <v>20</v>
      </c>
      <c r="J291">
        <v>41</v>
      </c>
      <c r="K291">
        <v>14</v>
      </c>
      <c r="L291">
        <v>3</v>
      </c>
    </row>
    <row r="292" spans="3:12" x14ac:dyDescent="0.25">
      <c r="C292" s="3">
        <v>42332</v>
      </c>
      <c r="D292" s="3" t="s">
        <v>65</v>
      </c>
      <c r="E292">
        <v>173</v>
      </c>
      <c r="F292">
        <v>53</v>
      </c>
      <c r="G292">
        <v>34</v>
      </c>
      <c r="H292">
        <v>31</v>
      </c>
      <c r="I292">
        <v>11</v>
      </c>
      <c r="J292">
        <v>32</v>
      </c>
      <c r="K292">
        <v>10</v>
      </c>
      <c r="L292">
        <v>2</v>
      </c>
    </row>
    <row r="293" spans="3:12" x14ac:dyDescent="0.25">
      <c r="C293" s="3">
        <v>42332</v>
      </c>
      <c r="D293" s="3" t="s">
        <v>66</v>
      </c>
      <c r="E293">
        <v>199</v>
      </c>
      <c r="F293">
        <v>67</v>
      </c>
      <c r="G293">
        <v>28</v>
      </c>
      <c r="H293">
        <v>26</v>
      </c>
      <c r="I293">
        <v>19</v>
      </c>
      <c r="J293">
        <v>40</v>
      </c>
      <c r="K293">
        <v>16</v>
      </c>
      <c r="L293">
        <v>3</v>
      </c>
    </row>
    <row r="294" spans="3:12" x14ac:dyDescent="0.25">
      <c r="C294" s="3">
        <v>42332</v>
      </c>
      <c r="D294" s="3" t="s">
        <v>67</v>
      </c>
      <c r="E294">
        <v>242</v>
      </c>
      <c r="F294">
        <v>62</v>
      </c>
      <c r="G294">
        <v>44</v>
      </c>
      <c r="H294">
        <v>35</v>
      </c>
      <c r="I294">
        <v>22</v>
      </c>
      <c r="J294">
        <v>52</v>
      </c>
      <c r="K294">
        <v>24</v>
      </c>
      <c r="L294">
        <v>3</v>
      </c>
    </row>
    <row r="295" spans="3:12" x14ac:dyDescent="0.25">
      <c r="C295" s="3">
        <v>42332</v>
      </c>
      <c r="D295" s="3" t="s">
        <v>68</v>
      </c>
      <c r="E295">
        <v>148</v>
      </c>
      <c r="F295">
        <v>28</v>
      </c>
      <c r="G295">
        <v>21</v>
      </c>
      <c r="H295">
        <v>30</v>
      </c>
      <c r="I295">
        <v>19</v>
      </c>
      <c r="J295">
        <v>37</v>
      </c>
      <c r="K295">
        <v>13</v>
      </c>
      <c r="L295">
        <v>0</v>
      </c>
    </row>
    <row r="296" spans="3:12" x14ac:dyDescent="0.25">
      <c r="C296" s="3">
        <v>42332</v>
      </c>
      <c r="D296" s="3" t="s">
        <v>69</v>
      </c>
      <c r="E296">
        <v>120</v>
      </c>
      <c r="F296">
        <v>27</v>
      </c>
      <c r="G296">
        <v>23</v>
      </c>
      <c r="H296">
        <v>23</v>
      </c>
      <c r="I296">
        <v>12</v>
      </c>
      <c r="J296">
        <v>23</v>
      </c>
      <c r="K296">
        <v>12</v>
      </c>
      <c r="L296">
        <v>0</v>
      </c>
    </row>
    <row r="297" spans="3:12" x14ac:dyDescent="0.25">
      <c r="C297" s="3">
        <v>42332</v>
      </c>
      <c r="D297" s="3" t="s">
        <v>70</v>
      </c>
      <c r="E297">
        <v>128</v>
      </c>
      <c r="F297">
        <v>34</v>
      </c>
      <c r="G297">
        <v>20</v>
      </c>
      <c r="H297">
        <v>18</v>
      </c>
      <c r="I297">
        <v>6</v>
      </c>
      <c r="J297">
        <v>35</v>
      </c>
      <c r="K297">
        <v>15</v>
      </c>
      <c r="L297">
        <v>0</v>
      </c>
    </row>
    <row r="298" spans="3:12" x14ac:dyDescent="0.25">
      <c r="C298" s="3">
        <v>42332</v>
      </c>
      <c r="D298" s="3" t="s">
        <v>71</v>
      </c>
      <c r="E298">
        <v>86</v>
      </c>
      <c r="F298">
        <v>21</v>
      </c>
      <c r="G298">
        <v>10</v>
      </c>
      <c r="H298">
        <v>13</v>
      </c>
      <c r="I298">
        <v>10</v>
      </c>
      <c r="J298">
        <v>24</v>
      </c>
      <c r="K298">
        <v>5</v>
      </c>
      <c r="L298">
        <v>3</v>
      </c>
    </row>
    <row r="299" spans="3:12" x14ac:dyDescent="0.25">
      <c r="C299" s="3">
        <v>42332</v>
      </c>
      <c r="D299" s="3" t="s">
        <v>72</v>
      </c>
      <c r="E299">
        <v>3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0</v>
      </c>
      <c r="L299">
        <v>0</v>
      </c>
    </row>
    <row r="300" spans="3:12" x14ac:dyDescent="0.25">
      <c r="C300" s="3">
        <v>42333</v>
      </c>
      <c r="D300" s="3" t="s">
        <v>57</v>
      </c>
      <c r="E300">
        <v>48</v>
      </c>
      <c r="F300">
        <v>13</v>
      </c>
      <c r="G300">
        <v>6</v>
      </c>
      <c r="H300">
        <v>5</v>
      </c>
      <c r="I300">
        <v>9</v>
      </c>
      <c r="J300">
        <v>12</v>
      </c>
      <c r="K300">
        <v>2</v>
      </c>
      <c r="L300">
        <v>1</v>
      </c>
    </row>
    <row r="301" spans="3:12" x14ac:dyDescent="0.25">
      <c r="C301" s="3">
        <v>42333</v>
      </c>
      <c r="D301" s="3" t="s">
        <v>58</v>
      </c>
      <c r="E301">
        <v>101</v>
      </c>
      <c r="F301">
        <v>26</v>
      </c>
      <c r="G301">
        <v>20</v>
      </c>
      <c r="H301">
        <v>10</v>
      </c>
      <c r="I301">
        <v>11</v>
      </c>
      <c r="J301">
        <v>20</v>
      </c>
      <c r="K301">
        <v>13</v>
      </c>
      <c r="L301">
        <v>1</v>
      </c>
    </row>
    <row r="302" spans="3:12" x14ac:dyDescent="0.25">
      <c r="C302" s="3">
        <v>42333</v>
      </c>
      <c r="D302" s="3" t="s">
        <v>59</v>
      </c>
      <c r="E302">
        <v>157</v>
      </c>
      <c r="F302">
        <v>38</v>
      </c>
      <c r="G302">
        <v>34</v>
      </c>
      <c r="H302">
        <v>20</v>
      </c>
      <c r="I302">
        <v>7</v>
      </c>
      <c r="J302">
        <v>47</v>
      </c>
      <c r="K302">
        <v>10</v>
      </c>
      <c r="L302">
        <v>1</v>
      </c>
    </row>
    <row r="303" spans="3:12" x14ac:dyDescent="0.25">
      <c r="C303" s="3">
        <v>42333</v>
      </c>
      <c r="D303" s="3" t="s">
        <v>60</v>
      </c>
      <c r="E303">
        <v>183</v>
      </c>
      <c r="F303">
        <v>51</v>
      </c>
      <c r="G303">
        <v>29</v>
      </c>
      <c r="H303">
        <v>28</v>
      </c>
      <c r="I303">
        <v>10</v>
      </c>
      <c r="J303">
        <v>43</v>
      </c>
      <c r="K303">
        <v>18</v>
      </c>
      <c r="L303">
        <v>4</v>
      </c>
    </row>
    <row r="304" spans="3:12" x14ac:dyDescent="0.25">
      <c r="C304" s="3">
        <v>42333</v>
      </c>
      <c r="D304" s="3" t="s">
        <v>61</v>
      </c>
      <c r="E304">
        <v>178</v>
      </c>
      <c r="F304">
        <v>48</v>
      </c>
      <c r="G304">
        <v>35</v>
      </c>
      <c r="H304">
        <v>17</v>
      </c>
      <c r="I304">
        <v>13</v>
      </c>
      <c r="J304">
        <v>43</v>
      </c>
      <c r="K304">
        <v>20</v>
      </c>
      <c r="L304">
        <v>2</v>
      </c>
    </row>
    <row r="305" spans="3:12" x14ac:dyDescent="0.25">
      <c r="C305" s="3">
        <v>42333</v>
      </c>
      <c r="D305" s="3" t="s">
        <v>62</v>
      </c>
      <c r="E305">
        <v>187</v>
      </c>
      <c r="F305">
        <v>52</v>
      </c>
      <c r="G305">
        <v>31</v>
      </c>
      <c r="H305">
        <v>11</v>
      </c>
      <c r="I305">
        <v>20</v>
      </c>
      <c r="J305">
        <v>39</v>
      </c>
      <c r="K305">
        <v>27</v>
      </c>
      <c r="L305">
        <v>7</v>
      </c>
    </row>
    <row r="306" spans="3:12" x14ac:dyDescent="0.25">
      <c r="C306" s="3">
        <v>42333</v>
      </c>
      <c r="D306" s="3" t="s">
        <v>63</v>
      </c>
      <c r="E306">
        <v>150</v>
      </c>
      <c r="F306">
        <v>34</v>
      </c>
      <c r="G306">
        <v>27</v>
      </c>
      <c r="H306">
        <v>21</v>
      </c>
      <c r="I306">
        <v>10</v>
      </c>
      <c r="J306">
        <v>42</v>
      </c>
      <c r="K306">
        <v>15</v>
      </c>
      <c r="L306">
        <v>1</v>
      </c>
    </row>
    <row r="307" spans="3:12" x14ac:dyDescent="0.25">
      <c r="C307" s="3">
        <v>42333</v>
      </c>
      <c r="D307" s="3" t="s">
        <v>64</v>
      </c>
      <c r="E307">
        <v>171</v>
      </c>
      <c r="F307">
        <v>43</v>
      </c>
      <c r="G307">
        <v>27</v>
      </c>
      <c r="H307">
        <v>23</v>
      </c>
      <c r="I307">
        <v>16</v>
      </c>
      <c r="J307">
        <v>39</v>
      </c>
      <c r="K307">
        <v>22</v>
      </c>
      <c r="L307">
        <v>1</v>
      </c>
    </row>
    <row r="308" spans="3:12" x14ac:dyDescent="0.25">
      <c r="C308" s="3">
        <v>42333</v>
      </c>
      <c r="D308" s="3" t="s">
        <v>65</v>
      </c>
      <c r="E308">
        <v>157</v>
      </c>
      <c r="F308">
        <v>41</v>
      </c>
      <c r="G308">
        <v>31</v>
      </c>
      <c r="H308">
        <v>21</v>
      </c>
      <c r="I308">
        <v>15</v>
      </c>
      <c r="J308">
        <v>37</v>
      </c>
      <c r="K308">
        <v>10</v>
      </c>
      <c r="L308">
        <v>2</v>
      </c>
    </row>
    <row r="309" spans="3:12" x14ac:dyDescent="0.25">
      <c r="C309" s="3">
        <v>42333</v>
      </c>
      <c r="D309" s="3" t="s">
        <v>66</v>
      </c>
      <c r="E309">
        <v>166</v>
      </c>
      <c r="F309">
        <v>36</v>
      </c>
      <c r="G309">
        <v>37</v>
      </c>
      <c r="H309">
        <v>22</v>
      </c>
      <c r="I309">
        <v>18</v>
      </c>
      <c r="J309">
        <v>35</v>
      </c>
      <c r="K309">
        <v>15</v>
      </c>
      <c r="L309">
        <v>3</v>
      </c>
    </row>
    <row r="310" spans="3:12" x14ac:dyDescent="0.25">
      <c r="C310" s="3">
        <v>42333</v>
      </c>
      <c r="D310" s="3" t="s">
        <v>67</v>
      </c>
      <c r="E310">
        <v>149</v>
      </c>
      <c r="F310">
        <v>26</v>
      </c>
      <c r="G310">
        <v>38</v>
      </c>
      <c r="H310">
        <v>19</v>
      </c>
      <c r="I310">
        <v>14</v>
      </c>
      <c r="J310">
        <v>39</v>
      </c>
      <c r="K310">
        <v>12</v>
      </c>
      <c r="L310">
        <v>1</v>
      </c>
    </row>
    <row r="311" spans="3:12" x14ac:dyDescent="0.25">
      <c r="C311" s="3">
        <v>42333</v>
      </c>
      <c r="D311" s="3" t="s">
        <v>68</v>
      </c>
      <c r="E311">
        <v>149</v>
      </c>
      <c r="F311">
        <v>29</v>
      </c>
      <c r="G311">
        <v>26</v>
      </c>
      <c r="H311">
        <v>28</v>
      </c>
      <c r="I311">
        <v>11</v>
      </c>
      <c r="J311">
        <v>39</v>
      </c>
      <c r="K311">
        <v>13</v>
      </c>
      <c r="L311">
        <v>3</v>
      </c>
    </row>
    <row r="312" spans="3:12" x14ac:dyDescent="0.25">
      <c r="C312" s="3">
        <v>42333</v>
      </c>
      <c r="D312" s="3" t="s">
        <v>69</v>
      </c>
      <c r="E312">
        <v>137</v>
      </c>
      <c r="F312">
        <v>32</v>
      </c>
      <c r="G312">
        <v>26</v>
      </c>
      <c r="H312">
        <v>16</v>
      </c>
      <c r="I312">
        <v>8</v>
      </c>
      <c r="J312">
        <v>42</v>
      </c>
      <c r="K312">
        <v>11</v>
      </c>
      <c r="L312">
        <v>2</v>
      </c>
    </row>
    <row r="313" spans="3:12" x14ac:dyDescent="0.25">
      <c r="C313" s="3">
        <v>42333</v>
      </c>
      <c r="D313" s="3" t="s">
        <v>70</v>
      </c>
      <c r="E313">
        <v>88</v>
      </c>
      <c r="F313">
        <v>18</v>
      </c>
      <c r="G313">
        <v>14</v>
      </c>
      <c r="H313">
        <v>17</v>
      </c>
      <c r="I313">
        <v>7</v>
      </c>
      <c r="J313">
        <v>28</v>
      </c>
      <c r="K313">
        <v>4</v>
      </c>
      <c r="L313">
        <v>0</v>
      </c>
    </row>
    <row r="314" spans="3:12" x14ac:dyDescent="0.25">
      <c r="C314" s="3">
        <v>42333</v>
      </c>
      <c r="D314" s="3" t="s">
        <v>71</v>
      </c>
      <c r="E314">
        <v>79</v>
      </c>
      <c r="F314">
        <v>22</v>
      </c>
      <c r="G314">
        <v>10</v>
      </c>
      <c r="H314">
        <v>11</v>
      </c>
      <c r="I314">
        <v>6</v>
      </c>
      <c r="J314">
        <v>20</v>
      </c>
      <c r="K314">
        <v>8</v>
      </c>
      <c r="L314">
        <v>2</v>
      </c>
    </row>
    <row r="315" spans="3:12" x14ac:dyDescent="0.25">
      <c r="C315" s="3">
        <v>42333</v>
      </c>
      <c r="D315" s="3" t="s">
        <v>72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3:12" x14ac:dyDescent="0.25">
      <c r="C316" s="3">
        <v>42334</v>
      </c>
      <c r="D316" s="3" t="s">
        <v>57</v>
      </c>
      <c r="E316">
        <v>34</v>
      </c>
      <c r="F316">
        <v>11</v>
      </c>
      <c r="G316">
        <v>4</v>
      </c>
      <c r="H316">
        <v>4</v>
      </c>
      <c r="I316">
        <v>2</v>
      </c>
      <c r="J316">
        <v>12</v>
      </c>
      <c r="K316">
        <v>1</v>
      </c>
      <c r="L316">
        <v>0</v>
      </c>
    </row>
    <row r="317" spans="3:12" x14ac:dyDescent="0.25">
      <c r="C317" s="3">
        <v>42334</v>
      </c>
      <c r="D317" s="3" t="s">
        <v>58</v>
      </c>
      <c r="E317">
        <v>79</v>
      </c>
      <c r="F317">
        <v>24</v>
      </c>
      <c r="G317">
        <v>16</v>
      </c>
      <c r="H317">
        <v>9</v>
      </c>
      <c r="I317">
        <v>5</v>
      </c>
      <c r="J317">
        <v>18</v>
      </c>
      <c r="K317">
        <v>6</v>
      </c>
      <c r="L317">
        <v>1</v>
      </c>
    </row>
    <row r="318" spans="3:12" x14ac:dyDescent="0.25">
      <c r="C318" s="3">
        <v>42334</v>
      </c>
      <c r="D318" s="3" t="s">
        <v>59</v>
      </c>
      <c r="E318">
        <v>164</v>
      </c>
      <c r="F318">
        <v>49</v>
      </c>
      <c r="G318">
        <v>37</v>
      </c>
      <c r="H318">
        <v>15</v>
      </c>
      <c r="I318">
        <v>14</v>
      </c>
      <c r="J318">
        <v>37</v>
      </c>
      <c r="K318">
        <v>11</v>
      </c>
      <c r="L318">
        <v>1</v>
      </c>
    </row>
    <row r="319" spans="3:12" x14ac:dyDescent="0.25">
      <c r="C319" s="3">
        <v>42334</v>
      </c>
      <c r="D319" s="3" t="s">
        <v>60</v>
      </c>
      <c r="E319">
        <v>154</v>
      </c>
      <c r="F319">
        <v>44</v>
      </c>
      <c r="G319">
        <v>24</v>
      </c>
      <c r="H319">
        <v>20</v>
      </c>
      <c r="I319">
        <v>10</v>
      </c>
      <c r="J319">
        <v>39</v>
      </c>
      <c r="K319">
        <v>15</v>
      </c>
      <c r="L319">
        <v>2</v>
      </c>
    </row>
    <row r="320" spans="3:12" x14ac:dyDescent="0.25">
      <c r="C320" s="3">
        <v>42334</v>
      </c>
      <c r="D320" s="3" t="s">
        <v>61</v>
      </c>
      <c r="E320">
        <v>188</v>
      </c>
      <c r="F320">
        <v>53</v>
      </c>
      <c r="G320">
        <v>37</v>
      </c>
      <c r="H320">
        <v>26</v>
      </c>
      <c r="I320">
        <v>18</v>
      </c>
      <c r="J320">
        <v>40</v>
      </c>
      <c r="K320">
        <v>12</v>
      </c>
      <c r="L320">
        <v>2</v>
      </c>
    </row>
    <row r="321" spans="3:12" x14ac:dyDescent="0.25">
      <c r="C321" s="3">
        <v>42334</v>
      </c>
      <c r="D321" s="3" t="s">
        <v>62</v>
      </c>
      <c r="E321">
        <v>183</v>
      </c>
      <c r="F321">
        <v>56</v>
      </c>
      <c r="G321">
        <v>38</v>
      </c>
      <c r="H321">
        <v>20</v>
      </c>
      <c r="I321">
        <v>18</v>
      </c>
      <c r="J321">
        <v>33</v>
      </c>
      <c r="K321">
        <v>17</v>
      </c>
      <c r="L321">
        <v>1</v>
      </c>
    </row>
    <row r="322" spans="3:12" x14ac:dyDescent="0.25">
      <c r="C322" s="3">
        <v>42334</v>
      </c>
      <c r="D322" s="3" t="s">
        <v>63</v>
      </c>
      <c r="E322">
        <v>153</v>
      </c>
      <c r="F322">
        <v>43</v>
      </c>
      <c r="G322">
        <v>23</v>
      </c>
      <c r="H322">
        <v>25</v>
      </c>
      <c r="I322">
        <v>18</v>
      </c>
      <c r="J322">
        <v>35</v>
      </c>
      <c r="K322">
        <v>7</v>
      </c>
      <c r="L322">
        <v>2</v>
      </c>
    </row>
    <row r="323" spans="3:12" x14ac:dyDescent="0.25">
      <c r="C323" s="3">
        <v>42334</v>
      </c>
      <c r="D323" s="3" t="s">
        <v>64</v>
      </c>
      <c r="E323">
        <v>156</v>
      </c>
      <c r="F323">
        <v>48</v>
      </c>
      <c r="G323">
        <v>32</v>
      </c>
      <c r="H323">
        <v>12</v>
      </c>
      <c r="I323">
        <v>11</v>
      </c>
      <c r="J323">
        <v>40</v>
      </c>
      <c r="K323">
        <v>11</v>
      </c>
      <c r="L323">
        <v>2</v>
      </c>
    </row>
    <row r="324" spans="3:12" x14ac:dyDescent="0.25">
      <c r="C324" s="3">
        <v>42334</v>
      </c>
      <c r="D324" s="3" t="s">
        <v>65</v>
      </c>
      <c r="E324">
        <v>141</v>
      </c>
      <c r="F324">
        <v>42</v>
      </c>
      <c r="G324">
        <v>26</v>
      </c>
      <c r="H324">
        <v>13</v>
      </c>
      <c r="I324">
        <v>15</v>
      </c>
      <c r="J324">
        <v>34</v>
      </c>
      <c r="K324">
        <v>10</v>
      </c>
      <c r="L324">
        <v>1</v>
      </c>
    </row>
    <row r="325" spans="3:12" x14ac:dyDescent="0.25">
      <c r="C325" s="3">
        <v>42334</v>
      </c>
      <c r="D325" s="3" t="s">
        <v>66</v>
      </c>
      <c r="E325">
        <v>142</v>
      </c>
      <c r="F325">
        <v>27</v>
      </c>
      <c r="G325">
        <v>29</v>
      </c>
      <c r="H325">
        <v>14</v>
      </c>
      <c r="I325">
        <v>20</v>
      </c>
      <c r="J325">
        <v>34</v>
      </c>
      <c r="K325">
        <v>16</v>
      </c>
      <c r="L325">
        <v>2</v>
      </c>
    </row>
    <row r="326" spans="3:12" x14ac:dyDescent="0.25">
      <c r="C326" s="3">
        <v>42334</v>
      </c>
      <c r="D326" s="3" t="s">
        <v>67</v>
      </c>
      <c r="E326">
        <v>145</v>
      </c>
      <c r="F326">
        <v>35</v>
      </c>
      <c r="G326">
        <v>31</v>
      </c>
      <c r="H326">
        <v>26</v>
      </c>
      <c r="I326">
        <v>6</v>
      </c>
      <c r="J326">
        <v>38</v>
      </c>
      <c r="K326">
        <v>9</v>
      </c>
      <c r="L326">
        <v>0</v>
      </c>
    </row>
    <row r="327" spans="3:12" x14ac:dyDescent="0.25">
      <c r="C327" s="3">
        <v>42334</v>
      </c>
      <c r="D327" s="3" t="s">
        <v>68</v>
      </c>
      <c r="E327">
        <v>123</v>
      </c>
      <c r="F327">
        <v>32</v>
      </c>
      <c r="G327">
        <v>23</v>
      </c>
      <c r="H327">
        <v>11</v>
      </c>
      <c r="I327">
        <v>18</v>
      </c>
      <c r="J327">
        <v>32</v>
      </c>
      <c r="K327">
        <v>7</v>
      </c>
      <c r="L327">
        <v>0</v>
      </c>
    </row>
    <row r="328" spans="3:12" x14ac:dyDescent="0.25">
      <c r="C328" s="3">
        <v>42334</v>
      </c>
      <c r="D328" s="3" t="s">
        <v>69</v>
      </c>
      <c r="E328">
        <v>75</v>
      </c>
      <c r="F328">
        <v>15</v>
      </c>
      <c r="G328">
        <v>15</v>
      </c>
      <c r="H328">
        <v>16</v>
      </c>
      <c r="I328">
        <v>5</v>
      </c>
      <c r="J328">
        <v>17</v>
      </c>
      <c r="K328">
        <v>6</v>
      </c>
      <c r="L328">
        <v>1</v>
      </c>
    </row>
    <row r="329" spans="3:12" x14ac:dyDescent="0.25">
      <c r="C329" s="3">
        <v>42334</v>
      </c>
      <c r="D329" s="3" t="s">
        <v>70</v>
      </c>
      <c r="E329">
        <v>93</v>
      </c>
      <c r="F329">
        <v>21</v>
      </c>
      <c r="G329">
        <v>21</v>
      </c>
      <c r="H329">
        <v>13</v>
      </c>
      <c r="I329">
        <v>4</v>
      </c>
      <c r="J329">
        <v>29</v>
      </c>
      <c r="K329">
        <v>4</v>
      </c>
      <c r="L329">
        <v>1</v>
      </c>
    </row>
    <row r="330" spans="3:12" x14ac:dyDescent="0.25">
      <c r="C330" s="3">
        <v>42334</v>
      </c>
      <c r="D330" s="3" t="s">
        <v>71</v>
      </c>
      <c r="E330">
        <v>75</v>
      </c>
      <c r="F330">
        <v>18</v>
      </c>
      <c r="G330">
        <v>14</v>
      </c>
      <c r="H330">
        <v>5</v>
      </c>
      <c r="I330">
        <v>7</v>
      </c>
      <c r="J330">
        <v>20</v>
      </c>
      <c r="K330">
        <v>10</v>
      </c>
      <c r="L330">
        <v>1</v>
      </c>
    </row>
    <row r="331" spans="3:12" x14ac:dyDescent="0.25">
      <c r="C331" s="3">
        <v>42334</v>
      </c>
      <c r="D331" s="3" t="s">
        <v>72</v>
      </c>
      <c r="E331">
        <v>27</v>
      </c>
      <c r="F331">
        <v>11</v>
      </c>
      <c r="G331">
        <v>3</v>
      </c>
      <c r="H331">
        <v>3</v>
      </c>
      <c r="I331">
        <v>4</v>
      </c>
      <c r="J331">
        <v>5</v>
      </c>
      <c r="K331">
        <v>1</v>
      </c>
      <c r="L331">
        <v>0</v>
      </c>
    </row>
    <row r="332" spans="3:12" x14ac:dyDescent="0.25">
      <c r="C332" s="3">
        <v>42334</v>
      </c>
      <c r="D332" s="3" t="s">
        <v>73</v>
      </c>
      <c r="E332">
        <v>38</v>
      </c>
      <c r="F332">
        <v>13</v>
      </c>
      <c r="G332">
        <v>1</v>
      </c>
      <c r="H332">
        <v>2</v>
      </c>
      <c r="I332">
        <v>3</v>
      </c>
      <c r="J332">
        <v>14</v>
      </c>
      <c r="K332">
        <v>5</v>
      </c>
      <c r="L332">
        <v>0</v>
      </c>
    </row>
    <row r="333" spans="3:12" x14ac:dyDescent="0.25">
      <c r="C333" s="3">
        <v>42335</v>
      </c>
      <c r="D333" s="3" t="s">
        <v>74</v>
      </c>
      <c r="E333">
        <v>19</v>
      </c>
      <c r="F333">
        <v>8</v>
      </c>
      <c r="G333">
        <v>1</v>
      </c>
      <c r="H333">
        <v>2</v>
      </c>
      <c r="I333">
        <v>1</v>
      </c>
      <c r="J333">
        <v>5</v>
      </c>
      <c r="K333">
        <v>1</v>
      </c>
      <c r="L333">
        <v>1</v>
      </c>
    </row>
    <row r="334" spans="3:12" x14ac:dyDescent="0.25">
      <c r="C334" s="3">
        <v>42335</v>
      </c>
      <c r="D334" s="3" t="s">
        <v>75</v>
      </c>
      <c r="E334">
        <v>6</v>
      </c>
      <c r="F334">
        <v>2</v>
      </c>
      <c r="G334">
        <v>0</v>
      </c>
      <c r="H334">
        <v>0</v>
      </c>
      <c r="I334">
        <v>1</v>
      </c>
      <c r="J334">
        <v>3</v>
      </c>
      <c r="K334">
        <v>0</v>
      </c>
      <c r="L334">
        <v>0</v>
      </c>
    </row>
    <row r="335" spans="3:12" x14ac:dyDescent="0.25">
      <c r="C335" s="3">
        <v>42335</v>
      </c>
      <c r="D335" s="3" t="s">
        <v>76</v>
      </c>
      <c r="E335">
        <v>4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</row>
    <row r="336" spans="3:12" x14ac:dyDescent="0.25">
      <c r="C336" s="3">
        <v>42335</v>
      </c>
      <c r="D336" s="3" t="s">
        <v>77</v>
      </c>
      <c r="E336">
        <v>7</v>
      </c>
      <c r="F336">
        <v>2</v>
      </c>
      <c r="G336">
        <v>1</v>
      </c>
      <c r="H336">
        <v>1</v>
      </c>
      <c r="I336">
        <v>1</v>
      </c>
      <c r="J336">
        <v>2</v>
      </c>
      <c r="K336">
        <v>0</v>
      </c>
      <c r="L336">
        <v>0</v>
      </c>
    </row>
    <row r="337" spans="3:12" x14ac:dyDescent="0.25">
      <c r="C337" s="3">
        <v>42335</v>
      </c>
      <c r="D337" s="3" t="s">
        <v>78</v>
      </c>
      <c r="E337">
        <v>2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3:12" x14ac:dyDescent="0.25">
      <c r="C338" s="3">
        <v>42335</v>
      </c>
      <c r="D338" s="3" t="s">
        <v>79</v>
      </c>
      <c r="E338">
        <v>3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3:12" x14ac:dyDescent="0.25">
      <c r="C339" s="3">
        <v>42335</v>
      </c>
      <c r="D339" s="3" t="s">
        <v>80</v>
      </c>
      <c r="E339">
        <v>10</v>
      </c>
      <c r="F339">
        <v>3</v>
      </c>
      <c r="G339">
        <v>0</v>
      </c>
      <c r="H339">
        <v>0</v>
      </c>
      <c r="I339">
        <v>1</v>
      </c>
      <c r="J339">
        <v>5</v>
      </c>
      <c r="K339">
        <v>1</v>
      </c>
      <c r="L339">
        <v>0</v>
      </c>
    </row>
    <row r="340" spans="3:12" x14ac:dyDescent="0.25">
      <c r="C340" s="3">
        <v>42335</v>
      </c>
      <c r="D340" s="3" t="s">
        <v>57</v>
      </c>
      <c r="E340">
        <v>40</v>
      </c>
      <c r="F340">
        <v>12</v>
      </c>
      <c r="G340">
        <v>12</v>
      </c>
      <c r="H340">
        <v>3</v>
      </c>
      <c r="I340">
        <v>3</v>
      </c>
      <c r="J340">
        <v>8</v>
      </c>
      <c r="K340">
        <v>2</v>
      </c>
      <c r="L340">
        <v>0</v>
      </c>
    </row>
    <row r="341" spans="3:12" x14ac:dyDescent="0.25">
      <c r="C341" s="3">
        <v>42335</v>
      </c>
      <c r="D341" s="3" t="s">
        <v>58</v>
      </c>
      <c r="E341">
        <v>83</v>
      </c>
      <c r="F341">
        <v>24</v>
      </c>
      <c r="G341">
        <v>18</v>
      </c>
      <c r="H341">
        <v>6</v>
      </c>
      <c r="I341">
        <v>2</v>
      </c>
      <c r="J341">
        <v>21</v>
      </c>
      <c r="K341">
        <v>12</v>
      </c>
      <c r="L341">
        <v>0</v>
      </c>
    </row>
    <row r="342" spans="3:12" x14ac:dyDescent="0.25">
      <c r="C342" s="3">
        <v>42335</v>
      </c>
      <c r="D342" s="3" t="s">
        <v>59</v>
      </c>
      <c r="E342">
        <v>148</v>
      </c>
      <c r="F342">
        <v>41</v>
      </c>
      <c r="G342">
        <v>28</v>
      </c>
      <c r="H342">
        <v>14</v>
      </c>
      <c r="I342">
        <v>15</v>
      </c>
      <c r="J342">
        <v>32</v>
      </c>
      <c r="K342">
        <v>14</v>
      </c>
      <c r="L342">
        <v>4</v>
      </c>
    </row>
    <row r="343" spans="3:12" x14ac:dyDescent="0.25">
      <c r="C343" s="3">
        <v>42335</v>
      </c>
      <c r="D343" s="3" t="s">
        <v>60</v>
      </c>
      <c r="E343">
        <v>161</v>
      </c>
      <c r="F343">
        <v>46</v>
      </c>
      <c r="G343">
        <v>37</v>
      </c>
      <c r="H343">
        <v>21</v>
      </c>
      <c r="I343">
        <v>12</v>
      </c>
      <c r="J343">
        <v>25</v>
      </c>
      <c r="K343">
        <v>19</v>
      </c>
      <c r="L343">
        <v>1</v>
      </c>
    </row>
    <row r="344" spans="3:12" x14ac:dyDescent="0.25">
      <c r="C344" s="3">
        <v>42335</v>
      </c>
      <c r="D344" s="3" t="s">
        <v>61</v>
      </c>
      <c r="E344">
        <v>173</v>
      </c>
      <c r="F344">
        <v>49</v>
      </c>
      <c r="G344">
        <v>23</v>
      </c>
      <c r="H344">
        <v>16</v>
      </c>
      <c r="I344">
        <v>13</v>
      </c>
      <c r="J344">
        <v>44</v>
      </c>
      <c r="K344">
        <v>25</v>
      </c>
      <c r="L344">
        <v>3</v>
      </c>
    </row>
    <row r="345" spans="3:12" x14ac:dyDescent="0.25">
      <c r="C345" s="3">
        <v>42335</v>
      </c>
      <c r="D345" s="3" t="s">
        <v>62</v>
      </c>
      <c r="E345">
        <v>160</v>
      </c>
      <c r="F345">
        <v>44</v>
      </c>
      <c r="G345">
        <v>34</v>
      </c>
      <c r="H345">
        <v>14</v>
      </c>
      <c r="I345">
        <v>18</v>
      </c>
      <c r="J345">
        <v>31</v>
      </c>
      <c r="K345">
        <v>15</v>
      </c>
      <c r="L345">
        <v>4</v>
      </c>
    </row>
    <row r="346" spans="3:12" x14ac:dyDescent="0.25">
      <c r="C346" s="3">
        <v>42335</v>
      </c>
      <c r="D346" s="3" t="s">
        <v>63</v>
      </c>
      <c r="E346">
        <v>161</v>
      </c>
      <c r="F346">
        <v>38</v>
      </c>
      <c r="G346">
        <v>30</v>
      </c>
      <c r="H346">
        <v>11</v>
      </c>
      <c r="I346">
        <v>12</v>
      </c>
      <c r="J346">
        <v>51</v>
      </c>
      <c r="K346">
        <v>19</v>
      </c>
      <c r="L346">
        <v>0</v>
      </c>
    </row>
    <row r="347" spans="3:12" x14ac:dyDescent="0.25">
      <c r="C347" s="3">
        <v>42335</v>
      </c>
      <c r="D347" s="3" t="s">
        <v>64</v>
      </c>
      <c r="E347">
        <v>138</v>
      </c>
      <c r="F347">
        <v>38</v>
      </c>
      <c r="G347">
        <v>26</v>
      </c>
      <c r="H347">
        <v>19</v>
      </c>
      <c r="I347">
        <v>11</v>
      </c>
      <c r="J347">
        <v>33</v>
      </c>
      <c r="K347">
        <v>11</v>
      </c>
      <c r="L347">
        <v>0</v>
      </c>
    </row>
    <row r="348" spans="3:12" x14ac:dyDescent="0.25">
      <c r="C348" s="3">
        <v>42335</v>
      </c>
      <c r="D348" s="3" t="s">
        <v>65</v>
      </c>
      <c r="E348">
        <v>159</v>
      </c>
      <c r="F348">
        <v>44</v>
      </c>
      <c r="G348">
        <v>21</v>
      </c>
      <c r="H348">
        <v>14</v>
      </c>
      <c r="I348">
        <v>18</v>
      </c>
      <c r="J348">
        <v>44</v>
      </c>
      <c r="K348">
        <v>17</v>
      </c>
      <c r="L348">
        <v>1</v>
      </c>
    </row>
    <row r="349" spans="3:12" x14ac:dyDescent="0.25">
      <c r="C349" s="3">
        <v>42335</v>
      </c>
      <c r="D349" s="3" t="s">
        <v>66</v>
      </c>
      <c r="E349">
        <v>136</v>
      </c>
      <c r="F349">
        <v>36</v>
      </c>
      <c r="G349">
        <v>25</v>
      </c>
      <c r="H349">
        <v>12</v>
      </c>
      <c r="I349">
        <v>10</v>
      </c>
      <c r="J349">
        <v>36</v>
      </c>
      <c r="K349">
        <v>16</v>
      </c>
      <c r="L349">
        <v>1</v>
      </c>
    </row>
    <row r="350" spans="3:12" x14ac:dyDescent="0.25">
      <c r="C350" s="3">
        <v>42335</v>
      </c>
      <c r="D350" s="3" t="s">
        <v>67</v>
      </c>
      <c r="E350">
        <v>156</v>
      </c>
      <c r="F350">
        <v>48</v>
      </c>
      <c r="G350">
        <v>22</v>
      </c>
      <c r="H350">
        <v>9</v>
      </c>
      <c r="I350">
        <v>11</v>
      </c>
      <c r="J350">
        <v>51</v>
      </c>
      <c r="K350">
        <v>13</v>
      </c>
      <c r="L350">
        <v>2</v>
      </c>
    </row>
    <row r="351" spans="3:12" x14ac:dyDescent="0.25">
      <c r="C351" s="3">
        <v>42335</v>
      </c>
      <c r="D351" s="3" t="s">
        <v>68</v>
      </c>
      <c r="E351">
        <v>103</v>
      </c>
      <c r="F351">
        <v>34</v>
      </c>
      <c r="G351">
        <v>17</v>
      </c>
      <c r="H351">
        <v>11</v>
      </c>
      <c r="I351">
        <v>7</v>
      </c>
      <c r="J351">
        <v>21</v>
      </c>
      <c r="K351">
        <v>12</v>
      </c>
      <c r="L351">
        <v>1</v>
      </c>
    </row>
    <row r="352" spans="3:12" x14ac:dyDescent="0.25">
      <c r="C352" s="3">
        <v>42335</v>
      </c>
      <c r="D352" s="3" t="s">
        <v>69</v>
      </c>
      <c r="E352">
        <v>88</v>
      </c>
      <c r="F352">
        <v>34</v>
      </c>
      <c r="G352">
        <v>11</v>
      </c>
      <c r="H352">
        <v>10</v>
      </c>
      <c r="I352">
        <v>9</v>
      </c>
      <c r="J352">
        <v>18</v>
      </c>
      <c r="K352">
        <v>5</v>
      </c>
      <c r="L352">
        <v>1</v>
      </c>
    </row>
    <row r="353" spans="3:12" x14ac:dyDescent="0.25">
      <c r="C353" s="3">
        <v>42335</v>
      </c>
      <c r="D353" s="3" t="s">
        <v>70</v>
      </c>
      <c r="E353">
        <v>72</v>
      </c>
      <c r="F353">
        <v>24</v>
      </c>
      <c r="G353">
        <v>9</v>
      </c>
      <c r="H353">
        <v>5</v>
      </c>
      <c r="I353">
        <v>3</v>
      </c>
      <c r="J353">
        <v>24</v>
      </c>
      <c r="K353">
        <v>7</v>
      </c>
      <c r="L353">
        <v>0</v>
      </c>
    </row>
    <row r="354" spans="3:12" x14ac:dyDescent="0.25">
      <c r="C354" s="3">
        <v>42335</v>
      </c>
      <c r="D354" s="3" t="s">
        <v>71</v>
      </c>
      <c r="E354">
        <v>69</v>
      </c>
      <c r="F354">
        <v>22</v>
      </c>
      <c r="G354">
        <v>10</v>
      </c>
      <c r="H354">
        <v>8</v>
      </c>
      <c r="I354">
        <v>6</v>
      </c>
      <c r="J354">
        <v>17</v>
      </c>
      <c r="K354">
        <v>4</v>
      </c>
      <c r="L354">
        <v>2</v>
      </c>
    </row>
    <row r="355" spans="3:12" x14ac:dyDescent="0.25">
      <c r="C355" s="3">
        <v>42335</v>
      </c>
      <c r="D355" s="3" t="s">
        <v>72</v>
      </c>
      <c r="E355">
        <v>35</v>
      </c>
      <c r="F355">
        <v>12</v>
      </c>
      <c r="G355">
        <v>5</v>
      </c>
      <c r="H355">
        <v>3</v>
      </c>
      <c r="I355">
        <v>2</v>
      </c>
      <c r="J355">
        <v>8</v>
      </c>
      <c r="K355">
        <v>5</v>
      </c>
      <c r="L355">
        <v>0</v>
      </c>
    </row>
    <row r="356" spans="3:12" x14ac:dyDescent="0.25">
      <c r="C356" s="3">
        <v>42335</v>
      </c>
      <c r="D356" s="3" t="s">
        <v>73</v>
      </c>
      <c r="E356">
        <v>23</v>
      </c>
      <c r="F356">
        <v>12</v>
      </c>
      <c r="G356">
        <v>1</v>
      </c>
      <c r="H356">
        <v>0</v>
      </c>
      <c r="I356">
        <v>2</v>
      </c>
      <c r="J356">
        <v>5</v>
      </c>
      <c r="K356">
        <v>3</v>
      </c>
      <c r="L356">
        <v>0</v>
      </c>
    </row>
    <row r="357" spans="3:12" x14ac:dyDescent="0.25">
      <c r="C357" s="3">
        <v>42336</v>
      </c>
      <c r="D357" s="3" t="s">
        <v>74</v>
      </c>
      <c r="E357">
        <v>20</v>
      </c>
      <c r="F357">
        <v>4</v>
      </c>
      <c r="G357">
        <v>4</v>
      </c>
      <c r="H357">
        <v>1</v>
      </c>
      <c r="I357">
        <v>2</v>
      </c>
      <c r="J357">
        <v>5</v>
      </c>
      <c r="K357">
        <v>4</v>
      </c>
      <c r="L357">
        <v>0</v>
      </c>
    </row>
    <row r="358" spans="3:12" x14ac:dyDescent="0.25">
      <c r="C358" s="3">
        <v>42336</v>
      </c>
      <c r="D358" s="3" t="s">
        <v>75</v>
      </c>
      <c r="E358">
        <v>7</v>
      </c>
      <c r="F358">
        <v>1</v>
      </c>
      <c r="G358">
        <v>2</v>
      </c>
      <c r="H358">
        <v>0</v>
      </c>
      <c r="I358">
        <v>2</v>
      </c>
      <c r="J358">
        <v>1</v>
      </c>
      <c r="K358">
        <v>1</v>
      </c>
      <c r="L358">
        <v>0</v>
      </c>
    </row>
    <row r="359" spans="3:12" x14ac:dyDescent="0.25">
      <c r="C359" s="3">
        <v>42336</v>
      </c>
      <c r="D359" s="3" t="s">
        <v>76</v>
      </c>
      <c r="E359">
        <v>8</v>
      </c>
      <c r="F359">
        <v>1</v>
      </c>
      <c r="G359">
        <v>2</v>
      </c>
      <c r="H359">
        <v>0</v>
      </c>
      <c r="I359">
        <v>1</v>
      </c>
      <c r="J359">
        <v>1</v>
      </c>
      <c r="K359">
        <v>2</v>
      </c>
      <c r="L359">
        <v>1</v>
      </c>
    </row>
    <row r="360" spans="3:12" x14ac:dyDescent="0.25">
      <c r="C360" s="3">
        <v>42336</v>
      </c>
      <c r="D360" s="3" t="s">
        <v>77</v>
      </c>
      <c r="E360">
        <v>4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</row>
    <row r="361" spans="3:12" x14ac:dyDescent="0.25">
      <c r="C361" s="3">
        <v>42336</v>
      </c>
      <c r="D361" s="3" t="s">
        <v>79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</v>
      </c>
      <c r="L361">
        <v>0</v>
      </c>
    </row>
    <row r="362" spans="3:12" x14ac:dyDescent="0.25">
      <c r="C362" s="3">
        <v>42336</v>
      </c>
      <c r="D362" s="3" t="s">
        <v>80</v>
      </c>
      <c r="E362">
        <v>5</v>
      </c>
      <c r="F362">
        <v>1</v>
      </c>
      <c r="G362">
        <v>2</v>
      </c>
      <c r="H362">
        <v>0</v>
      </c>
      <c r="I362">
        <v>0</v>
      </c>
      <c r="J362">
        <v>2</v>
      </c>
      <c r="K362">
        <v>0</v>
      </c>
      <c r="L362">
        <v>0</v>
      </c>
    </row>
    <row r="363" spans="3:12" x14ac:dyDescent="0.25">
      <c r="C363" s="3">
        <v>42336</v>
      </c>
      <c r="D363" s="3" t="s">
        <v>57</v>
      </c>
      <c r="E363">
        <v>12</v>
      </c>
      <c r="F363">
        <v>4</v>
      </c>
      <c r="G363">
        <v>1</v>
      </c>
      <c r="H363">
        <v>3</v>
      </c>
      <c r="I363">
        <v>2</v>
      </c>
      <c r="J363">
        <v>1</v>
      </c>
      <c r="K363">
        <v>1</v>
      </c>
      <c r="L363">
        <v>0</v>
      </c>
    </row>
    <row r="364" spans="3:12" x14ac:dyDescent="0.25">
      <c r="C364" s="3">
        <v>42336</v>
      </c>
      <c r="D364" s="3" t="s">
        <v>58</v>
      </c>
      <c r="E364">
        <v>28</v>
      </c>
      <c r="F364">
        <v>8</v>
      </c>
      <c r="G364">
        <v>5</v>
      </c>
      <c r="H364">
        <v>2</v>
      </c>
      <c r="I364">
        <v>2</v>
      </c>
      <c r="J364">
        <v>9</v>
      </c>
      <c r="K364">
        <v>2</v>
      </c>
      <c r="L364">
        <v>0</v>
      </c>
    </row>
    <row r="365" spans="3:12" x14ac:dyDescent="0.25">
      <c r="C365" s="3">
        <v>42336</v>
      </c>
      <c r="D365" s="3" t="s">
        <v>59</v>
      </c>
      <c r="E365">
        <v>64</v>
      </c>
      <c r="F365">
        <v>21</v>
      </c>
      <c r="G365">
        <v>10</v>
      </c>
      <c r="H365">
        <v>9</v>
      </c>
      <c r="I365">
        <v>3</v>
      </c>
      <c r="J365">
        <v>14</v>
      </c>
      <c r="K365">
        <v>7</v>
      </c>
      <c r="L365">
        <v>0</v>
      </c>
    </row>
    <row r="366" spans="3:12" x14ac:dyDescent="0.25">
      <c r="C366" s="3">
        <v>42336</v>
      </c>
      <c r="D366" s="3" t="s">
        <v>60</v>
      </c>
      <c r="E366">
        <v>57</v>
      </c>
      <c r="F366">
        <v>16</v>
      </c>
      <c r="G366">
        <v>12</v>
      </c>
      <c r="H366">
        <v>3</v>
      </c>
      <c r="I366">
        <v>4</v>
      </c>
      <c r="J366">
        <v>19</v>
      </c>
      <c r="K366">
        <v>2</v>
      </c>
      <c r="L366">
        <v>1</v>
      </c>
    </row>
    <row r="367" spans="3:12" x14ac:dyDescent="0.25">
      <c r="C367" s="3">
        <v>42336</v>
      </c>
      <c r="D367" s="3" t="s">
        <v>61</v>
      </c>
      <c r="E367">
        <v>73</v>
      </c>
      <c r="F367">
        <v>19</v>
      </c>
      <c r="G367">
        <v>12</v>
      </c>
      <c r="H367">
        <v>7</v>
      </c>
      <c r="I367">
        <v>7</v>
      </c>
      <c r="J367">
        <v>25</v>
      </c>
      <c r="K367">
        <v>3</v>
      </c>
      <c r="L367">
        <v>0</v>
      </c>
    </row>
    <row r="368" spans="3:12" x14ac:dyDescent="0.25">
      <c r="C368" s="3">
        <v>42336</v>
      </c>
      <c r="D368" t="s">
        <v>62</v>
      </c>
      <c r="E368">
        <v>86</v>
      </c>
      <c r="F368">
        <v>25</v>
      </c>
      <c r="G368">
        <v>10</v>
      </c>
      <c r="H368">
        <v>15</v>
      </c>
      <c r="I368">
        <v>8</v>
      </c>
      <c r="J368">
        <v>20</v>
      </c>
      <c r="K368">
        <v>8</v>
      </c>
      <c r="L368">
        <v>0</v>
      </c>
    </row>
    <row r="369" spans="3:12" x14ac:dyDescent="0.25">
      <c r="C369" s="3">
        <v>42336</v>
      </c>
      <c r="D369" t="s">
        <v>63</v>
      </c>
      <c r="E369">
        <v>59</v>
      </c>
      <c r="F369">
        <v>26</v>
      </c>
      <c r="G369">
        <v>6</v>
      </c>
      <c r="H369">
        <v>6</v>
      </c>
      <c r="I369">
        <v>8</v>
      </c>
      <c r="J369">
        <v>10</v>
      </c>
      <c r="K369">
        <v>3</v>
      </c>
      <c r="L369">
        <v>0</v>
      </c>
    </row>
    <row r="370" spans="3:12" x14ac:dyDescent="0.25">
      <c r="C370" s="3">
        <v>42336</v>
      </c>
      <c r="D370" t="s">
        <v>64</v>
      </c>
      <c r="E370">
        <v>62</v>
      </c>
      <c r="F370">
        <v>18</v>
      </c>
      <c r="G370">
        <v>8</v>
      </c>
      <c r="H370">
        <v>4</v>
      </c>
      <c r="I370">
        <v>6</v>
      </c>
      <c r="J370">
        <v>21</v>
      </c>
      <c r="K370">
        <v>4</v>
      </c>
      <c r="L370">
        <v>1</v>
      </c>
    </row>
    <row r="371" spans="3:12" x14ac:dyDescent="0.25">
      <c r="C371" s="3">
        <v>42336</v>
      </c>
      <c r="D371" t="s">
        <v>65</v>
      </c>
      <c r="E371">
        <v>44</v>
      </c>
      <c r="F371">
        <v>15</v>
      </c>
      <c r="G371">
        <v>8</v>
      </c>
      <c r="H371">
        <v>0</v>
      </c>
      <c r="I371">
        <v>5</v>
      </c>
      <c r="J371">
        <v>13</v>
      </c>
      <c r="K371">
        <v>3</v>
      </c>
      <c r="L371">
        <v>0</v>
      </c>
    </row>
    <row r="372" spans="3:12" x14ac:dyDescent="0.25">
      <c r="C372" s="3">
        <v>42336</v>
      </c>
      <c r="D372" t="s">
        <v>66</v>
      </c>
      <c r="E372">
        <v>52</v>
      </c>
      <c r="F372">
        <v>12</v>
      </c>
      <c r="G372">
        <v>7</v>
      </c>
      <c r="H372">
        <v>5</v>
      </c>
      <c r="I372">
        <v>7</v>
      </c>
      <c r="J372">
        <v>17</v>
      </c>
      <c r="K372">
        <v>4</v>
      </c>
      <c r="L372">
        <v>0</v>
      </c>
    </row>
    <row r="373" spans="3:12" x14ac:dyDescent="0.25">
      <c r="C373" s="3">
        <v>42336</v>
      </c>
      <c r="D373" t="s">
        <v>67</v>
      </c>
      <c r="E373">
        <v>48</v>
      </c>
      <c r="F373">
        <v>10</v>
      </c>
      <c r="G373">
        <v>7</v>
      </c>
      <c r="H373">
        <v>1</v>
      </c>
      <c r="I373">
        <v>4</v>
      </c>
      <c r="J373">
        <v>17</v>
      </c>
      <c r="K373">
        <v>8</v>
      </c>
      <c r="L373">
        <v>1</v>
      </c>
    </row>
    <row r="374" spans="3:12" x14ac:dyDescent="0.25">
      <c r="C374" s="3">
        <v>42336</v>
      </c>
      <c r="D374" t="s">
        <v>68</v>
      </c>
      <c r="E374">
        <v>44</v>
      </c>
      <c r="F374">
        <v>14</v>
      </c>
      <c r="G374">
        <v>8</v>
      </c>
      <c r="H374">
        <v>2</v>
      </c>
      <c r="I374">
        <v>2</v>
      </c>
      <c r="J374">
        <v>12</v>
      </c>
      <c r="K374">
        <v>6</v>
      </c>
      <c r="L374">
        <v>0</v>
      </c>
    </row>
    <row r="375" spans="3:12" x14ac:dyDescent="0.25">
      <c r="C375" s="3">
        <v>42336</v>
      </c>
      <c r="D375" t="s">
        <v>69</v>
      </c>
      <c r="E375">
        <v>41</v>
      </c>
      <c r="F375">
        <v>14</v>
      </c>
      <c r="G375">
        <v>6</v>
      </c>
      <c r="H375">
        <v>0</v>
      </c>
      <c r="I375">
        <v>2</v>
      </c>
      <c r="J375">
        <v>13</v>
      </c>
      <c r="K375">
        <v>6</v>
      </c>
      <c r="L375">
        <v>0</v>
      </c>
    </row>
    <row r="376" spans="3:12" x14ac:dyDescent="0.25">
      <c r="C376" s="3">
        <v>42336</v>
      </c>
      <c r="D376" t="s">
        <v>70</v>
      </c>
      <c r="E376">
        <v>31</v>
      </c>
      <c r="F376">
        <v>8</v>
      </c>
      <c r="G376">
        <v>5</v>
      </c>
      <c r="H376">
        <v>4</v>
      </c>
      <c r="I376">
        <v>1</v>
      </c>
      <c r="J376">
        <v>6</v>
      </c>
      <c r="K376">
        <v>7</v>
      </c>
      <c r="L376">
        <v>0</v>
      </c>
    </row>
    <row r="377" spans="3:12" x14ac:dyDescent="0.25">
      <c r="C377" s="3">
        <v>42336</v>
      </c>
      <c r="D377" t="s">
        <v>71</v>
      </c>
      <c r="E377">
        <v>37</v>
      </c>
      <c r="F377">
        <v>15</v>
      </c>
      <c r="G377">
        <v>2</v>
      </c>
      <c r="H377">
        <v>1</v>
      </c>
      <c r="I377">
        <v>4</v>
      </c>
      <c r="J377">
        <v>12</v>
      </c>
      <c r="K377">
        <v>3</v>
      </c>
      <c r="L377">
        <v>0</v>
      </c>
    </row>
    <row r="378" spans="3:12" x14ac:dyDescent="0.25">
      <c r="C378" s="3">
        <v>42336</v>
      </c>
      <c r="D378" t="s">
        <v>72</v>
      </c>
      <c r="E378">
        <v>23</v>
      </c>
      <c r="F378">
        <v>10</v>
      </c>
      <c r="G378">
        <v>0</v>
      </c>
      <c r="H378">
        <v>0</v>
      </c>
      <c r="I378">
        <v>1</v>
      </c>
      <c r="J378">
        <v>11</v>
      </c>
      <c r="K378">
        <v>1</v>
      </c>
      <c r="L378">
        <v>0</v>
      </c>
    </row>
    <row r="379" spans="3:12" x14ac:dyDescent="0.25">
      <c r="C379" s="3">
        <v>42336</v>
      </c>
      <c r="D379" t="s">
        <v>73</v>
      </c>
      <c r="E379">
        <v>16</v>
      </c>
      <c r="F379">
        <v>7</v>
      </c>
      <c r="G379">
        <v>0</v>
      </c>
      <c r="H379">
        <v>3</v>
      </c>
      <c r="I379">
        <v>2</v>
      </c>
      <c r="J379">
        <v>3</v>
      </c>
      <c r="K379">
        <v>1</v>
      </c>
      <c r="L379">
        <v>0</v>
      </c>
    </row>
    <row r="380" spans="3:12" x14ac:dyDescent="0.25">
      <c r="C380" s="3">
        <v>42337</v>
      </c>
      <c r="D380" t="s">
        <v>74</v>
      </c>
      <c r="E380">
        <v>11</v>
      </c>
      <c r="F380">
        <v>2</v>
      </c>
      <c r="G380">
        <v>1</v>
      </c>
      <c r="H380">
        <v>2</v>
      </c>
      <c r="I380">
        <v>1</v>
      </c>
      <c r="J380">
        <v>5</v>
      </c>
      <c r="K380">
        <v>0</v>
      </c>
      <c r="L380">
        <v>0</v>
      </c>
    </row>
    <row r="381" spans="3:12" x14ac:dyDescent="0.25">
      <c r="C381" s="3">
        <v>42337</v>
      </c>
      <c r="D381" t="s">
        <v>75</v>
      </c>
      <c r="E381">
        <v>9</v>
      </c>
      <c r="F381">
        <v>2</v>
      </c>
      <c r="G381">
        <v>1</v>
      </c>
      <c r="H381">
        <v>1</v>
      </c>
      <c r="I381">
        <v>1</v>
      </c>
      <c r="J381">
        <v>3</v>
      </c>
      <c r="K381">
        <v>1</v>
      </c>
      <c r="L381">
        <v>0</v>
      </c>
    </row>
    <row r="382" spans="3:12" x14ac:dyDescent="0.25">
      <c r="C382" s="3">
        <v>42337</v>
      </c>
      <c r="D382" t="s">
        <v>76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3:12" x14ac:dyDescent="0.25">
      <c r="C383" s="3">
        <v>42337</v>
      </c>
      <c r="D383" t="s">
        <v>77</v>
      </c>
      <c r="E383">
        <v>6</v>
      </c>
      <c r="F383">
        <v>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3:12" x14ac:dyDescent="0.25">
      <c r="C384" s="3">
        <v>42337</v>
      </c>
      <c r="D384" t="s">
        <v>78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3:12" x14ac:dyDescent="0.25">
      <c r="C385" s="3">
        <v>42337</v>
      </c>
      <c r="D385" t="s">
        <v>79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3:12" x14ac:dyDescent="0.25">
      <c r="C386" s="3">
        <v>42338</v>
      </c>
      <c r="D386" t="s">
        <v>57</v>
      </c>
      <c r="E386">
        <v>32</v>
      </c>
      <c r="F386">
        <v>12</v>
      </c>
      <c r="G386">
        <v>4</v>
      </c>
      <c r="H386">
        <v>3</v>
      </c>
      <c r="I386">
        <v>2</v>
      </c>
      <c r="J386">
        <v>8</v>
      </c>
      <c r="K386">
        <v>3</v>
      </c>
      <c r="L386">
        <v>0</v>
      </c>
    </row>
    <row r="387" spans="3:12" x14ac:dyDescent="0.25">
      <c r="C387" s="3">
        <v>42338</v>
      </c>
      <c r="D387" t="s">
        <v>58</v>
      </c>
      <c r="E387">
        <v>90</v>
      </c>
      <c r="F387">
        <v>41</v>
      </c>
      <c r="G387">
        <v>9</v>
      </c>
      <c r="H387">
        <v>7</v>
      </c>
      <c r="I387">
        <v>7</v>
      </c>
      <c r="J387">
        <v>21</v>
      </c>
      <c r="K387">
        <v>4</v>
      </c>
      <c r="L387">
        <v>1</v>
      </c>
    </row>
    <row r="388" spans="3:12" x14ac:dyDescent="0.25">
      <c r="C388" s="3">
        <v>42338</v>
      </c>
      <c r="D388" t="s">
        <v>59</v>
      </c>
      <c r="E388">
        <v>164</v>
      </c>
      <c r="F388">
        <v>44</v>
      </c>
      <c r="G388">
        <v>25</v>
      </c>
      <c r="H388">
        <v>15</v>
      </c>
      <c r="I388">
        <v>16</v>
      </c>
      <c r="J388">
        <v>48</v>
      </c>
      <c r="K388">
        <v>15</v>
      </c>
      <c r="L388">
        <v>1</v>
      </c>
    </row>
    <row r="389" spans="3:12" x14ac:dyDescent="0.25">
      <c r="C389" s="3">
        <v>42338</v>
      </c>
      <c r="D389" t="s">
        <v>60</v>
      </c>
      <c r="E389">
        <v>179</v>
      </c>
      <c r="F389">
        <v>62</v>
      </c>
      <c r="G389">
        <v>30</v>
      </c>
      <c r="H389">
        <v>21</v>
      </c>
      <c r="I389">
        <v>11</v>
      </c>
      <c r="J389">
        <v>35</v>
      </c>
      <c r="K389">
        <v>19</v>
      </c>
      <c r="L389">
        <v>1</v>
      </c>
    </row>
    <row r="390" spans="3:12" x14ac:dyDescent="0.25">
      <c r="C390" s="3">
        <v>42338</v>
      </c>
      <c r="D390" t="s">
        <v>61</v>
      </c>
      <c r="E390">
        <v>201</v>
      </c>
      <c r="F390">
        <v>70</v>
      </c>
      <c r="G390">
        <v>29</v>
      </c>
      <c r="H390">
        <v>18</v>
      </c>
      <c r="I390">
        <v>26</v>
      </c>
      <c r="J390">
        <v>39</v>
      </c>
      <c r="K390">
        <v>17</v>
      </c>
      <c r="L390">
        <v>2</v>
      </c>
    </row>
    <row r="391" spans="3:12" x14ac:dyDescent="0.25">
      <c r="C391" s="3">
        <v>42338</v>
      </c>
      <c r="D391" t="s">
        <v>62</v>
      </c>
      <c r="E391">
        <v>197</v>
      </c>
      <c r="F391">
        <v>55</v>
      </c>
      <c r="G391">
        <v>29</v>
      </c>
      <c r="H391">
        <v>17</v>
      </c>
      <c r="I391">
        <v>17</v>
      </c>
      <c r="J391">
        <v>62</v>
      </c>
      <c r="K391">
        <v>16</v>
      </c>
      <c r="L391">
        <v>1</v>
      </c>
    </row>
    <row r="392" spans="3:12" x14ac:dyDescent="0.25">
      <c r="C392" s="3">
        <v>42338</v>
      </c>
      <c r="D392" t="s">
        <v>63</v>
      </c>
      <c r="E392">
        <v>178</v>
      </c>
      <c r="F392">
        <v>48</v>
      </c>
      <c r="G392">
        <v>27</v>
      </c>
      <c r="H392">
        <v>19</v>
      </c>
      <c r="I392">
        <v>20</v>
      </c>
      <c r="J392">
        <v>47</v>
      </c>
      <c r="K392">
        <v>14</v>
      </c>
      <c r="L392">
        <v>3</v>
      </c>
    </row>
    <row r="393" spans="3:12" x14ac:dyDescent="0.25">
      <c r="C393" s="3">
        <v>42338</v>
      </c>
      <c r="D393" t="s">
        <v>64</v>
      </c>
      <c r="E393">
        <v>188</v>
      </c>
      <c r="F393">
        <v>56</v>
      </c>
      <c r="G393">
        <v>36</v>
      </c>
      <c r="H393">
        <v>16</v>
      </c>
      <c r="I393">
        <v>12</v>
      </c>
      <c r="J393">
        <v>44</v>
      </c>
      <c r="K393">
        <v>20</v>
      </c>
      <c r="L393">
        <v>4</v>
      </c>
    </row>
    <row r="394" spans="3:12" x14ac:dyDescent="0.25">
      <c r="C394" s="3">
        <v>42338</v>
      </c>
      <c r="D394" t="s">
        <v>65</v>
      </c>
      <c r="E394">
        <v>165</v>
      </c>
      <c r="F394">
        <v>46</v>
      </c>
      <c r="G394">
        <v>30</v>
      </c>
      <c r="H394">
        <v>12</v>
      </c>
      <c r="I394">
        <v>17</v>
      </c>
      <c r="J394">
        <v>42</v>
      </c>
      <c r="K394">
        <v>18</v>
      </c>
      <c r="L394">
        <v>0</v>
      </c>
    </row>
    <row r="395" spans="3:12" x14ac:dyDescent="0.25">
      <c r="C395" s="3">
        <v>42338</v>
      </c>
      <c r="D395" t="s">
        <v>66</v>
      </c>
      <c r="E395">
        <v>170</v>
      </c>
      <c r="F395">
        <v>40</v>
      </c>
      <c r="G395">
        <v>32</v>
      </c>
      <c r="H395">
        <v>14</v>
      </c>
      <c r="I395">
        <v>17</v>
      </c>
      <c r="J395">
        <v>48</v>
      </c>
      <c r="K395">
        <v>16</v>
      </c>
      <c r="L395">
        <v>3</v>
      </c>
    </row>
    <row r="396" spans="3:12" x14ac:dyDescent="0.25">
      <c r="C396" s="3">
        <v>42338</v>
      </c>
      <c r="D396" t="s">
        <v>67</v>
      </c>
      <c r="E396">
        <v>180</v>
      </c>
      <c r="F396">
        <v>42</v>
      </c>
      <c r="G396">
        <v>29</v>
      </c>
      <c r="H396">
        <v>23</v>
      </c>
      <c r="I396">
        <v>20</v>
      </c>
      <c r="J396">
        <v>47</v>
      </c>
      <c r="K396">
        <v>18</v>
      </c>
      <c r="L396">
        <v>1</v>
      </c>
    </row>
    <row r="397" spans="3:12" x14ac:dyDescent="0.25">
      <c r="C397" s="3">
        <v>42338</v>
      </c>
      <c r="D397" t="s">
        <v>68</v>
      </c>
      <c r="E397">
        <v>131</v>
      </c>
      <c r="F397">
        <v>40</v>
      </c>
      <c r="G397">
        <v>20</v>
      </c>
      <c r="H397">
        <v>10</v>
      </c>
      <c r="I397">
        <v>14</v>
      </c>
      <c r="J397">
        <v>38</v>
      </c>
      <c r="K397">
        <v>8</v>
      </c>
      <c r="L397">
        <v>1</v>
      </c>
    </row>
    <row r="398" spans="3:12" x14ac:dyDescent="0.25">
      <c r="C398" s="3">
        <v>42338</v>
      </c>
      <c r="D398" t="s">
        <v>69</v>
      </c>
      <c r="E398">
        <v>127</v>
      </c>
      <c r="F398">
        <v>38</v>
      </c>
      <c r="G398">
        <v>12</v>
      </c>
      <c r="H398">
        <v>16</v>
      </c>
      <c r="I398">
        <v>14</v>
      </c>
      <c r="J398">
        <v>29</v>
      </c>
      <c r="K398">
        <v>16</v>
      </c>
      <c r="L398">
        <v>2</v>
      </c>
    </row>
    <row r="399" spans="3:12" x14ac:dyDescent="0.25">
      <c r="C399" s="3">
        <v>42338</v>
      </c>
      <c r="D399" t="s">
        <v>70</v>
      </c>
      <c r="E399">
        <v>102</v>
      </c>
      <c r="F399">
        <v>31</v>
      </c>
      <c r="G399">
        <v>20</v>
      </c>
      <c r="H399">
        <v>14</v>
      </c>
      <c r="I399">
        <v>6</v>
      </c>
      <c r="J399">
        <v>23</v>
      </c>
      <c r="K399">
        <v>8</v>
      </c>
      <c r="L399">
        <v>0</v>
      </c>
    </row>
    <row r="400" spans="3:12" x14ac:dyDescent="0.25">
      <c r="C400" s="3">
        <v>42338</v>
      </c>
      <c r="D400" t="s">
        <v>71</v>
      </c>
      <c r="E400">
        <v>74</v>
      </c>
      <c r="F400">
        <v>13</v>
      </c>
      <c r="G400">
        <v>14</v>
      </c>
      <c r="H400">
        <v>8</v>
      </c>
      <c r="I400">
        <v>7</v>
      </c>
      <c r="J400">
        <v>24</v>
      </c>
      <c r="K400">
        <v>8</v>
      </c>
      <c r="L400"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tabColor rgb="FFC00000"/>
  </sheetPr>
  <dimension ref="A1:X292"/>
  <sheetViews>
    <sheetView workbookViewId="0">
      <selection activeCell="O9" sqref="O9"/>
    </sheetView>
  </sheetViews>
  <sheetFormatPr defaultRowHeight="15" x14ac:dyDescent="0.25"/>
  <cols>
    <col min="3" max="3" width="10.7109375" bestFit="1" customWidth="1"/>
    <col min="4" max="4" width="5.5703125" bestFit="1" customWidth="1"/>
    <col min="5" max="5" width="7.7109375" bestFit="1" customWidth="1"/>
    <col min="6" max="6" width="20.7109375" bestFit="1" customWidth="1"/>
    <col min="7" max="7" width="22.7109375" bestFit="1" customWidth="1"/>
    <col min="8" max="8" width="17.28515625" bestFit="1" customWidth="1"/>
    <col min="9" max="9" width="14.85546875" bestFit="1" customWidth="1"/>
    <col min="10" max="10" width="22.7109375" bestFit="1" customWidth="1"/>
    <col min="11" max="11" width="13.28515625" bestFit="1" customWidth="1"/>
    <col min="12" max="12" width="18.28515625" bestFit="1" customWidth="1"/>
    <col min="13" max="13" width="10.140625" bestFit="1" customWidth="1"/>
    <col min="15" max="15" width="18" bestFit="1" customWidth="1"/>
    <col min="16" max="16" width="8.140625" customWidth="1"/>
    <col min="17" max="17" width="14.5703125" customWidth="1"/>
    <col min="18" max="18" width="16.42578125" customWidth="1"/>
    <col min="19" max="19" width="11" customWidth="1"/>
    <col min="20" max="20" width="8.7109375" customWidth="1"/>
    <col min="21" max="21" width="16.42578125" customWidth="1"/>
    <col min="22" max="22" width="7.140625" customWidth="1"/>
    <col min="23" max="23" width="18.7109375" customWidth="1"/>
    <col min="24" max="24" width="10.5703125" bestFit="1" customWidth="1"/>
  </cols>
  <sheetData>
    <row r="1" spans="1:24" x14ac:dyDescent="0.25">
      <c r="C1" t="s">
        <v>16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12</v>
      </c>
      <c r="M1" t="s">
        <v>5</v>
      </c>
      <c r="O1" s="7" t="s">
        <v>24</v>
      </c>
      <c r="P1" t="s">
        <v>26</v>
      </c>
      <c r="Q1" t="s">
        <v>29</v>
      </c>
      <c r="R1" t="s">
        <v>30</v>
      </c>
      <c r="S1" t="s">
        <v>31</v>
      </c>
      <c r="T1" t="s">
        <v>45</v>
      </c>
      <c r="U1" t="s">
        <v>32</v>
      </c>
      <c r="V1" t="s">
        <v>39</v>
      </c>
      <c r="W1" t="s">
        <v>28</v>
      </c>
      <c r="X1" t="s">
        <v>25</v>
      </c>
    </row>
    <row r="2" spans="1:24" x14ac:dyDescent="0.25">
      <c r="A2" s="3"/>
      <c r="B2" t="s">
        <v>17</v>
      </c>
      <c r="C2" s="3">
        <v>42291</v>
      </c>
      <c r="D2" s="2">
        <v>0.3125</v>
      </c>
      <c r="E2">
        <v>4</v>
      </c>
      <c r="F2">
        <v>3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O2" s="14">
        <v>42291</v>
      </c>
      <c r="P2" s="1">
        <v>184</v>
      </c>
      <c r="Q2" s="1">
        <v>40</v>
      </c>
      <c r="R2" s="1">
        <v>26</v>
      </c>
      <c r="S2" s="1">
        <v>7</v>
      </c>
      <c r="T2" s="1">
        <v>22</v>
      </c>
      <c r="U2" s="1">
        <v>20</v>
      </c>
      <c r="V2" s="1">
        <v>45</v>
      </c>
      <c r="W2" s="1">
        <v>11</v>
      </c>
      <c r="X2" s="1">
        <v>13</v>
      </c>
    </row>
    <row r="3" spans="1:24" x14ac:dyDescent="0.25">
      <c r="A3" s="3"/>
      <c r="B3" t="s">
        <v>17</v>
      </c>
      <c r="C3" s="3">
        <v>42291</v>
      </c>
      <c r="D3" s="2">
        <v>0.33333333333333331</v>
      </c>
      <c r="E3">
        <v>2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O3" s="14">
        <v>42292</v>
      </c>
      <c r="P3" s="1">
        <v>138</v>
      </c>
      <c r="Q3" s="1">
        <v>22</v>
      </c>
      <c r="R3" s="1">
        <v>19</v>
      </c>
      <c r="S3" s="1">
        <v>3</v>
      </c>
      <c r="T3" s="1">
        <v>20</v>
      </c>
      <c r="U3" s="1">
        <v>14</v>
      </c>
      <c r="V3" s="1">
        <v>46</v>
      </c>
      <c r="W3" s="1">
        <v>5</v>
      </c>
      <c r="X3" s="1">
        <v>9</v>
      </c>
    </row>
    <row r="4" spans="1:24" x14ac:dyDescent="0.25">
      <c r="A4" s="3"/>
      <c r="B4" t="s">
        <v>17</v>
      </c>
      <c r="C4" s="3">
        <v>42291</v>
      </c>
      <c r="D4" s="2">
        <v>0.34375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O4" s="14">
        <v>42293</v>
      </c>
      <c r="P4" s="1">
        <v>124</v>
      </c>
      <c r="Q4" s="1">
        <v>31</v>
      </c>
      <c r="R4" s="1">
        <v>27</v>
      </c>
      <c r="S4" s="1">
        <v>6</v>
      </c>
      <c r="T4" s="1">
        <v>10</v>
      </c>
      <c r="U4" s="1">
        <v>11</v>
      </c>
      <c r="V4" s="1">
        <v>20</v>
      </c>
      <c r="W4" s="1">
        <v>8</v>
      </c>
      <c r="X4" s="1">
        <v>11</v>
      </c>
    </row>
    <row r="5" spans="1:24" x14ac:dyDescent="0.25">
      <c r="A5" s="3"/>
      <c r="B5" t="s">
        <v>17</v>
      </c>
      <c r="C5" s="3">
        <v>42291</v>
      </c>
      <c r="D5" s="2">
        <v>0.35416666666666669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O5" s="14">
        <v>42294</v>
      </c>
      <c r="P5" s="1">
        <v>47</v>
      </c>
      <c r="Q5" s="1">
        <v>12</v>
      </c>
      <c r="R5" s="1">
        <v>4</v>
      </c>
      <c r="S5" s="1">
        <v>5</v>
      </c>
      <c r="T5" s="1">
        <v>4</v>
      </c>
      <c r="U5" s="1">
        <v>4</v>
      </c>
      <c r="V5" s="1">
        <v>13</v>
      </c>
      <c r="W5" s="1">
        <v>3</v>
      </c>
      <c r="X5" s="1">
        <v>2</v>
      </c>
    </row>
    <row r="6" spans="1:24" x14ac:dyDescent="0.25">
      <c r="A6" s="3"/>
      <c r="B6" t="s">
        <v>17</v>
      </c>
      <c r="C6" s="3">
        <v>42291</v>
      </c>
      <c r="D6" s="2">
        <v>0.36458333333333331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O6" s="14">
        <v>42296</v>
      </c>
      <c r="P6" s="1">
        <v>155</v>
      </c>
      <c r="Q6" s="1">
        <v>35</v>
      </c>
      <c r="R6" s="1">
        <v>26</v>
      </c>
      <c r="S6" s="1">
        <v>9</v>
      </c>
      <c r="T6" s="1">
        <v>25</v>
      </c>
      <c r="U6" s="1">
        <v>12</v>
      </c>
      <c r="V6" s="1">
        <v>28</v>
      </c>
      <c r="W6" s="1">
        <v>8</v>
      </c>
      <c r="X6" s="1">
        <v>12</v>
      </c>
    </row>
    <row r="7" spans="1:24" x14ac:dyDescent="0.25">
      <c r="A7" s="3"/>
      <c r="B7" t="s">
        <v>17</v>
      </c>
      <c r="C7" s="3">
        <v>42291</v>
      </c>
      <c r="D7" s="2">
        <v>0.375</v>
      </c>
      <c r="E7">
        <v>3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O7" s="14">
        <v>42297</v>
      </c>
      <c r="P7" s="1">
        <v>168</v>
      </c>
      <c r="Q7" s="1">
        <v>44</v>
      </c>
      <c r="R7" s="1">
        <v>26</v>
      </c>
      <c r="S7" s="1">
        <v>11</v>
      </c>
      <c r="T7" s="1">
        <v>17</v>
      </c>
      <c r="U7" s="1">
        <v>19</v>
      </c>
      <c r="V7" s="1">
        <v>30</v>
      </c>
      <c r="W7" s="1">
        <v>11</v>
      </c>
      <c r="X7" s="1">
        <v>10</v>
      </c>
    </row>
    <row r="8" spans="1:24" x14ac:dyDescent="0.25">
      <c r="A8" s="3"/>
      <c r="B8" t="s">
        <v>17</v>
      </c>
      <c r="C8" s="3">
        <v>42291</v>
      </c>
      <c r="D8" s="2">
        <v>0.38541666666666669</v>
      </c>
      <c r="E8">
        <v>3</v>
      </c>
      <c r="F8">
        <v>0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O8" s="6" t="s">
        <v>18</v>
      </c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3"/>
      <c r="B9" t="s">
        <v>17</v>
      </c>
      <c r="C9" s="3">
        <v>42291</v>
      </c>
      <c r="D9" s="2">
        <v>0.39583333333333331</v>
      </c>
      <c r="E9">
        <v>4</v>
      </c>
      <c r="F9">
        <v>0</v>
      </c>
      <c r="G9">
        <v>1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</row>
    <row r="10" spans="1:24" x14ac:dyDescent="0.25">
      <c r="A10" s="3"/>
      <c r="B10" t="s">
        <v>17</v>
      </c>
      <c r="C10" s="3">
        <v>42291</v>
      </c>
      <c r="D10" s="2">
        <v>0.40625</v>
      </c>
      <c r="E10">
        <v>3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 spans="1:24" x14ac:dyDescent="0.25">
      <c r="A11" s="3"/>
      <c r="B11" t="s">
        <v>17</v>
      </c>
      <c r="C11" s="3">
        <v>42291</v>
      </c>
      <c r="D11" s="2">
        <v>0.41666666666666669</v>
      </c>
      <c r="E11">
        <v>4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</row>
    <row r="12" spans="1:24" x14ac:dyDescent="0.25">
      <c r="A12" s="3"/>
      <c r="B12" t="s">
        <v>17</v>
      </c>
      <c r="C12" s="3">
        <v>42291</v>
      </c>
      <c r="D12" s="2">
        <v>0.42708333333333331</v>
      </c>
      <c r="E12">
        <v>4</v>
      </c>
      <c r="F12">
        <v>1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0</v>
      </c>
    </row>
    <row r="13" spans="1:24" x14ac:dyDescent="0.25">
      <c r="A13" s="3"/>
      <c r="B13" t="s">
        <v>17</v>
      </c>
      <c r="C13" s="3">
        <v>42291</v>
      </c>
      <c r="D13" s="2">
        <v>0.4375</v>
      </c>
      <c r="E13">
        <v>3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25">
      <c r="A14" s="3"/>
      <c r="B14" t="s">
        <v>17</v>
      </c>
      <c r="C14" s="3">
        <v>42291</v>
      </c>
      <c r="D14" s="2">
        <v>0.44791666666666669</v>
      </c>
      <c r="E14">
        <v>6</v>
      </c>
      <c r="F14">
        <v>0</v>
      </c>
      <c r="G14">
        <v>1</v>
      </c>
      <c r="H14">
        <v>0</v>
      </c>
      <c r="I14">
        <v>1</v>
      </c>
      <c r="J14">
        <v>0</v>
      </c>
      <c r="K14">
        <v>2</v>
      </c>
      <c r="L14">
        <v>1</v>
      </c>
      <c r="M14">
        <v>1</v>
      </c>
    </row>
    <row r="15" spans="1:24" x14ac:dyDescent="0.25">
      <c r="A15" s="3"/>
      <c r="B15" t="s">
        <v>17</v>
      </c>
      <c r="C15" s="3">
        <v>42291</v>
      </c>
      <c r="D15" s="2">
        <v>0.45833333333333331</v>
      </c>
      <c r="E15">
        <v>7</v>
      </c>
      <c r="F15">
        <v>3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</row>
    <row r="16" spans="1:24" x14ac:dyDescent="0.25">
      <c r="A16" s="3"/>
      <c r="B16" t="s">
        <v>17</v>
      </c>
      <c r="C16" s="3">
        <v>42291</v>
      </c>
      <c r="D16" s="2">
        <v>0.46875</v>
      </c>
      <c r="E16">
        <v>3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</row>
    <row r="17" spans="1:13" x14ac:dyDescent="0.25">
      <c r="A17" s="3"/>
      <c r="B17" t="s">
        <v>17</v>
      </c>
      <c r="C17" s="3">
        <v>42291</v>
      </c>
      <c r="D17" s="2">
        <v>0.47916666666666669</v>
      </c>
      <c r="E17">
        <v>6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 spans="1:13" x14ac:dyDescent="0.25">
      <c r="A18" s="3"/>
      <c r="B18" t="s">
        <v>17</v>
      </c>
      <c r="C18" s="3">
        <v>42291</v>
      </c>
      <c r="D18" s="2">
        <v>0.48958333333333331</v>
      </c>
      <c r="E18">
        <v>6</v>
      </c>
      <c r="F18">
        <v>1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1</v>
      </c>
    </row>
    <row r="19" spans="1:13" x14ac:dyDescent="0.25">
      <c r="A19" s="3"/>
      <c r="B19" t="s">
        <v>17</v>
      </c>
      <c r="C19" s="3">
        <v>42291</v>
      </c>
      <c r="D19" s="2">
        <v>0.5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 s="3"/>
      <c r="B20" t="s">
        <v>17</v>
      </c>
      <c r="C20" s="3">
        <v>42291</v>
      </c>
      <c r="D20" s="2">
        <v>0.51041666666666663</v>
      </c>
      <c r="E20">
        <v>3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3"/>
      <c r="B21" t="s">
        <v>17</v>
      </c>
      <c r="C21" s="3">
        <v>42291</v>
      </c>
      <c r="D21" s="2">
        <v>0.52083333333333337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</row>
    <row r="22" spans="1:13" x14ac:dyDescent="0.25">
      <c r="A22" s="3"/>
      <c r="B22" t="s">
        <v>17</v>
      </c>
      <c r="C22" s="3">
        <v>42291</v>
      </c>
      <c r="D22" s="2">
        <v>0.53125</v>
      </c>
      <c r="E22">
        <v>4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</row>
    <row r="23" spans="1:13" x14ac:dyDescent="0.25">
      <c r="A23" s="3"/>
      <c r="B23" t="s">
        <v>17</v>
      </c>
      <c r="C23" s="3">
        <v>42291</v>
      </c>
      <c r="D23" s="2">
        <v>0.54166666666666663</v>
      </c>
      <c r="E23">
        <v>3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 x14ac:dyDescent="0.25">
      <c r="A24" s="3"/>
      <c r="B24" t="s">
        <v>17</v>
      </c>
      <c r="C24" s="3">
        <v>42291</v>
      </c>
      <c r="D24" s="2">
        <v>0.55208333333333337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</row>
    <row r="25" spans="1:13" x14ac:dyDescent="0.25">
      <c r="A25" s="3"/>
      <c r="B25" t="s">
        <v>17</v>
      </c>
      <c r="C25" s="3">
        <v>42291</v>
      </c>
      <c r="D25" s="2">
        <v>0.5625</v>
      </c>
      <c r="E25">
        <v>3</v>
      </c>
      <c r="F25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3"/>
      <c r="B26" t="s">
        <v>17</v>
      </c>
      <c r="C26" s="3">
        <v>42291</v>
      </c>
      <c r="D26" s="2">
        <v>0.57291666666666663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</row>
    <row r="27" spans="1:13" x14ac:dyDescent="0.25">
      <c r="A27" s="3"/>
      <c r="B27" t="s">
        <v>17</v>
      </c>
      <c r="C27" s="3">
        <v>42291</v>
      </c>
      <c r="D27" s="2">
        <v>0.58333333333333337</v>
      </c>
      <c r="E27">
        <v>5</v>
      </c>
      <c r="F27">
        <v>1</v>
      </c>
      <c r="G27">
        <v>0</v>
      </c>
      <c r="H27">
        <v>2</v>
      </c>
      <c r="I27">
        <v>1</v>
      </c>
      <c r="J27">
        <v>0</v>
      </c>
      <c r="K27">
        <v>1</v>
      </c>
      <c r="L27">
        <v>0</v>
      </c>
      <c r="M27">
        <v>0</v>
      </c>
    </row>
    <row r="28" spans="1:13" x14ac:dyDescent="0.25">
      <c r="A28" s="3"/>
      <c r="B28" t="s">
        <v>17</v>
      </c>
      <c r="C28" s="3">
        <v>42291</v>
      </c>
      <c r="D28" s="2">
        <v>0.59375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s="3"/>
      <c r="B29" t="s">
        <v>17</v>
      </c>
      <c r="C29" s="3">
        <v>42291</v>
      </c>
      <c r="D29" s="2">
        <v>0.60416666666666663</v>
      </c>
      <c r="E29">
        <v>4</v>
      </c>
      <c r="F29">
        <v>1</v>
      </c>
      <c r="G29">
        <v>0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</row>
    <row r="30" spans="1:13" x14ac:dyDescent="0.25">
      <c r="A30" s="3"/>
      <c r="B30" t="s">
        <v>17</v>
      </c>
      <c r="C30" s="3">
        <v>42291</v>
      </c>
      <c r="D30" s="2">
        <v>0.61458333333333337</v>
      </c>
      <c r="E30">
        <v>3</v>
      </c>
      <c r="F30">
        <v>0</v>
      </c>
      <c r="G30">
        <v>0</v>
      </c>
      <c r="H30">
        <v>0</v>
      </c>
      <c r="I30">
        <v>2</v>
      </c>
      <c r="J30">
        <v>0</v>
      </c>
      <c r="K30">
        <v>1</v>
      </c>
      <c r="L30">
        <v>0</v>
      </c>
      <c r="M30">
        <v>0</v>
      </c>
    </row>
    <row r="31" spans="1:13" x14ac:dyDescent="0.25">
      <c r="A31" s="3"/>
      <c r="B31" t="s">
        <v>17</v>
      </c>
      <c r="C31" s="3">
        <v>42291</v>
      </c>
      <c r="D31" s="2">
        <v>0.625</v>
      </c>
      <c r="E31">
        <v>9</v>
      </c>
      <c r="F31">
        <v>1</v>
      </c>
      <c r="G31">
        <v>4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</row>
    <row r="32" spans="1:13" x14ac:dyDescent="0.25">
      <c r="A32" s="3"/>
      <c r="B32" t="s">
        <v>17</v>
      </c>
      <c r="C32" s="3">
        <v>42291</v>
      </c>
      <c r="D32" s="2">
        <v>0.63541666666666663</v>
      </c>
      <c r="E32">
        <v>6</v>
      </c>
      <c r="F32">
        <v>0</v>
      </c>
      <c r="G32">
        <v>1</v>
      </c>
      <c r="H32">
        <v>0</v>
      </c>
      <c r="I32">
        <v>0</v>
      </c>
      <c r="J32">
        <v>2</v>
      </c>
      <c r="K32">
        <v>1</v>
      </c>
      <c r="L32">
        <v>0</v>
      </c>
      <c r="M32">
        <v>2</v>
      </c>
    </row>
    <row r="33" spans="1:13" x14ac:dyDescent="0.25">
      <c r="A33" s="3"/>
      <c r="B33" t="s">
        <v>17</v>
      </c>
      <c r="C33" s="3">
        <v>42291</v>
      </c>
      <c r="D33" s="2">
        <v>0.64583333333333337</v>
      </c>
      <c r="E33">
        <v>4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</row>
    <row r="34" spans="1:13" x14ac:dyDescent="0.25">
      <c r="A34" s="3"/>
      <c r="B34" t="s">
        <v>17</v>
      </c>
      <c r="C34" s="3">
        <v>42291</v>
      </c>
      <c r="D34" s="2">
        <v>0.65625</v>
      </c>
      <c r="E34">
        <v>3</v>
      </c>
      <c r="F34">
        <v>1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3"/>
      <c r="B35" t="s">
        <v>17</v>
      </c>
      <c r="C35" s="3">
        <v>42291</v>
      </c>
      <c r="D35" s="2">
        <v>0.66666666666666663</v>
      </c>
      <c r="E35">
        <v>4</v>
      </c>
      <c r="F35">
        <v>0</v>
      </c>
      <c r="G35">
        <v>0</v>
      </c>
      <c r="H35">
        <v>0</v>
      </c>
      <c r="I35">
        <v>1</v>
      </c>
      <c r="J35">
        <v>0</v>
      </c>
      <c r="K35">
        <v>3</v>
      </c>
      <c r="L35">
        <v>0</v>
      </c>
      <c r="M35">
        <v>0</v>
      </c>
    </row>
    <row r="36" spans="1:13" x14ac:dyDescent="0.25">
      <c r="A36" s="3"/>
      <c r="B36" t="s">
        <v>17</v>
      </c>
      <c r="C36" s="3">
        <v>42291</v>
      </c>
      <c r="D36" s="2">
        <v>0.6875</v>
      </c>
      <c r="E36">
        <v>5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1</v>
      </c>
    </row>
    <row r="37" spans="1:13" x14ac:dyDescent="0.25">
      <c r="A37" s="3"/>
      <c r="B37" t="s">
        <v>17</v>
      </c>
      <c r="C37" s="3">
        <v>42291</v>
      </c>
      <c r="D37" s="2">
        <v>0.69791666666666663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s="3"/>
      <c r="B38" t="s">
        <v>17</v>
      </c>
      <c r="C38" s="3">
        <v>42291</v>
      </c>
      <c r="D38" s="2">
        <v>0.70833333333333337</v>
      </c>
      <c r="E38">
        <v>3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 x14ac:dyDescent="0.25">
      <c r="A39" s="3"/>
      <c r="B39" t="s">
        <v>17</v>
      </c>
      <c r="C39" s="3">
        <v>42291</v>
      </c>
      <c r="D39" s="2">
        <v>0.71875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</row>
    <row r="40" spans="1:13" x14ac:dyDescent="0.25">
      <c r="A40" s="3"/>
      <c r="B40" t="s">
        <v>17</v>
      </c>
      <c r="C40" s="3">
        <v>42291</v>
      </c>
      <c r="D40" s="2">
        <v>0.72916666666666663</v>
      </c>
      <c r="E40">
        <v>2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s="3"/>
      <c r="B41" t="s">
        <v>17</v>
      </c>
      <c r="C41" s="3">
        <v>42291</v>
      </c>
      <c r="D41" s="2">
        <v>0.73958333333333337</v>
      </c>
      <c r="E41">
        <v>4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3"/>
      <c r="B42" t="s">
        <v>17</v>
      </c>
      <c r="C42" s="3">
        <v>42291</v>
      </c>
      <c r="D42" s="2">
        <v>0.75</v>
      </c>
      <c r="E42">
        <v>4</v>
      </c>
      <c r="F42">
        <v>1</v>
      </c>
      <c r="G42">
        <v>0</v>
      </c>
      <c r="H42">
        <v>0</v>
      </c>
      <c r="I42">
        <v>1</v>
      </c>
      <c r="J42">
        <v>2</v>
      </c>
      <c r="K42">
        <v>0</v>
      </c>
      <c r="L42">
        <v>0</v>
      </c>
      <c r="M42">
        <v>0</v>
      </c>
    </row>
    <row r="43" spans="1:13" x14ac:dyDescent="0.25">
      <c r="A43" s="3"/>
      <c r="B43" t="s">
        <v>17</v>
      </c>
      <c r="C43" s="3">
        <v>42291</v>
      </c>
      <c r="D43" s="2">
        <v>0.76041666666666663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 x14ac:dyDescent="0.25">
      <c r="A44" s="3"/>
      <c r="B44" t="s">
        <v>17</v>
      </c>
      <c r="C44" s="3">
        <v>42291</v>
      </c>
      <c r="D44" s="2">
        <v>0.77083333333333337</v>
      </c>
      <c r="E44">
        <v>3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</row>
    <row r="45" spans="1:13" x14ac:dyDescent="0.25">
      <c r="A45" s="3"/>
      <c r="B45" t="s">
        <v>17</v>
      </c>
      <c r="C45" s="3">
        <v>42291</v>
      </c>
      <c r="D45" s="2">
        <v>0.78125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25">
      <c r="A46" s="3"/>
      <c r="B46" t="s">
        <v>17</v>
      </c>
      <c r="C46" s="3">
        <v>42291</v>
      </c>
      <c r="D46" s="2">
        <v>0.79166666666666663</v>
      </c>
      <c r="E46">
        <v>3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 s="3"/>
      <c r="B47" t="s">
        <v>17</v>
      </c>
      <c r="C47" s="3">
        <v>42291</v>
      </c>
      <c r="D47" s="2">
        <v>0.80208333333333337</v>
      </c>
      <c r="E47">
        <v>2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5">
      <c r="A48" s="3"/>
      <c r="B48" t="s">
        <v>17</v>
      </c>
      <c r="C48" s="3">
        <v>42291</v>
      </c>
      <c r="D48" s="2">
        <v>0.8125</v>
      </c>
      <c r="E48">
        <v>2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</row>
    <row r="49" spans="1:13" x14ac:dyDescent="0.25">
      <c r="A49" s="3"/>
      <c r="B49" t="s">
        <v>17</v>
      </c>
      <c r="C49" s="3">
        <v>42291</v>
      </c>
      <c r="D49" s="2">
        <v>0.82291666666666663</v>
      </c>
      <c r="E49">
        <v>2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</row>
    <row r="50" spans="1:13" x14ac:dyDescent="0.25">
      <c r="A50" s="3"/>
      <c r="B50" t="s">
        <v>17</v>
      </c>
      <c r="C50" s="3">
        <v>42291</v>
      </c>
      <c r="D50" s="2">
        <v>0.83333333333333337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s="3"/>
      <c r="B51" t="s">
        <v>17</v>
      </c>
      <c r="C51" s="3">
        <v>42291</v>
      </c>
      <c r="D51" s="2">
        <v>0.84375</v>
      </c>
      <c r="E51">
        <v>3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</row>
    <row r="52" spans="1:13" x14ac:dyDescent="0.25">
      <c r="A52" s="3"/>
      <c r="B52" t="s">
        <v>17</v>
      </c>
      <c r="C52" s="3">
        <v>42291</v>
      </c>
      <c r="D52" s="2">
        <v>0.85416666666666663</v>
      </c>
      <c r="E52">
        <v>3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</row>
    <row r="53" spans="1:13" x14ac:dyDescent="0.25">
      <c r="A53" s="3"/>
      <c r="B53" t="s">
        <v>17</v>
      </c>
      <c r="C53" s="3">
        <v>42291</v>
      </c>
      <c r="D53" s="2">
        <v>0.875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 x14ac:dyDescent="0.25">
      <c r="A54" s="3"/>
      <c r="B54" t="s">
        <v>17</v>
      </c>
      <c r="C54" s="3">
        <v>42291</v>
      </c>
      <c r="D54" s="2">
        <v>0.88541666666666663</v>
      </c>
      <c r="E54">
        <v>7</v>
      </c>
      <c r="F54">
        <v>2</v>
      </c>
      <c r="G54">
        <v>0</v>
      </c>
      <c r="H54">
        <v>0</v>
      </c>
      <c r="I54">
        <v>0</v>
      </c>
      <c r="J54">
        <v>1</v>
      </c>
      <c r="K54">
        <v>3</v>
      </c>
      <c r="L54">
        <v>1</v>
      </c>
      <c r="M54">
        <v>0</v>
      </c>
    </row>
    <row r="55" spans="1:13" x14ac:dyDescent="0.25">
      <c r="A55" s="3"/>
      <c r="B55" t="s">
        <v>17</v>
      </c>
      <c r="C55" s="3">
        <v>42291</v>
      </c>
      <c r="D55" s="2">
        <v>0.89583333333333337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5">
      <c r="A56" s="3"/>
      <c r="B56" t="s">
        <v>17</v>
      </c>
      <c r="C56" s="3">
        <v>42292</v>
      </c>
      <c r="D56" s="2">
        <v>0.3125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 x14ac:dyDescent="0.25">
      <c r="A57" s="3"/>
      <c r="B57" t="s">
        <v>17</v>
      </c>
      <c r="C57" s="3">
        <v>42292</v>
      </c>
      <c r="D57" s="2">
        <v>0.32291666666666669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/>
      <c r="B58" t="s">
        <v>17</v>
      </c>
      <c r="C58" s="3">
        <v>42292</v>
      </c>
      <c r="D58" s="2">
        <v>0.34375</v>
      </c>
      <c r="E58">
        <v>3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</row>
    <row r="59" spans="1:13" x14ac:dyDescent="0.25">
      <c r="A59" s="3"/>
      <c r="B59" t="s">
        <v>17</v>
      </c>
      <c r="C59" s="3">
        <v>42292</v>
      </c>
      <c r="D59" s="2">
        <v>0.35416666666666669</v>
      </c>
      <c r="E59">
        <v>4</v>
      </c>
      <c r="F59">
        <v>0</v>
      </c>
      <c r="G59">
        <v>3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5">
      <c r="A60" s="3"/>
      <c r="B60" t="s">
        <v>17</v>
      </c>
      <c r="C60" s="3">
        <v>42292</v>
      </c>
      <c r="D60" s="2">
        <v>0.36458333333333331</v>
      </c>
      <c r="E60">
        <v>2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s="3"/>
      <c r="B61" t="s">
        <v>17</v>
      </c>
      <c r="C61" s="3">
        <v>42292</v>
      </c>
      <c r="D61" s="2">
        <v>0.375</v>
      </c>
      <c r="E61">
        <v>3</v>
      </c>
      <c r="F61">
        <v>2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s="3"/>
      <c r="B62" t="s">
        <v>17</v>
      </c>
      <c r="C62" s="3">
        <v>42292</v>
      </c>
      <c r="D62" s="2">
        <v>0.38541666666666669</v>
      </c>
      <c r="E62">
        <v>4</v>
      </c>
      <c r="F62">
        <v>1</v>
      </c>
      <c r="G62">
        <v>0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</row>
    <row r="63" spans="1:13" x14ac:dyDescent="0.25">
      <c r="A63" s="3"/>
      <c r="B63" t="s">
        <v>17</v>
      </c>
      <c r="C63" s="3">
        <v>42292</v>
      </c>
      <c r="D63" s="2">
        <v>0.39583333333333331</v>
      </c>
      <c r="E63">
        <v>3</v>
      </c>
      <c r="F63">
        <v>0</v>
      </c>
      <c r="G63">
        <v>2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5">
      <c r="A64" s="3"/>
      <c r="B64" t="s">
        <v>17</v>
      </c>
      <c r="C64" s="3">
        <v>42292</v>
      </c>
      <c r="D64" s="2">
        <v>0.40625</v>
      </c>
      <c r="E64">
        <v>3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25">
      <c r="A65" s="3"/>
      <c r="B65" t="s">
        <v>17</v>
      </c>
      <c r="C65" s="3">
        <v>42292</v>
      </c>
      <c r="D65" s="2">
        <v>0.41666666666666669</v>
      </c>
      <c r="E65">
        <v>3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</row>
    <row r="66" spans="1:13" x14ac:dyDescent="0.25">
      <c r="A66" s="3"/>
      <c r="B66" t="s">
        <v>17</v>
      </c>
      <c r="C66" s="3">
        <v>42292</v>
      </c>
      <c r="D66" s="2">
        <v>0.42708333333333331</v>
      </c>
      <c r="E66">
        <v>7</v>
      </c>
      <c r="F66">
        <v>0</v>
      </c>
      <c r="G66">
        <v>0</v>
      </c>
      <c r="H66">
        <v>0</v>
      </c>
      <c r="I66">
        <v>2</v>
      </c>
      <c r="J66">
        <v>1</v>
      </c>
      <c r="K66">
        <v>2</v>
      </c>
      <c r="L66">
        <v>1</v>
      </c>
      <c r="M66">
        <v>1</v>
      </c>
    </row>
    <row r="67" spans="1:13" x14ac:dyDescent="0.25">
      <c r="A67" s="3"/>
      <c r="B67" t="s">
        <v>17</v>
      </c>
      <c r="C67" s="3">
        <v>42292</v>
      </c>
      <c r="D67" s="2">
        <v>0.44791666666666669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5">
      <c r="A68" s="3"/>
      <c r="B68" t="s">
        <v>17</v>
      </c>
      <c r="C68" s="3">
        <v>42292</v>
      </c>
      <c r="D68" s="2">
        <v>0.45833333333333331</v>
      </c>
      <c r="E68">
        <v>7</v>
      </c>
      <c r="F68">
        <v>1</v>
      </c>
      <c r="G68">
        <v>1</v>
      </c>
      <c r="H68">
        <v>0</v>
      </c>
      <c r="I68">
        <v>1</v>
      </c>
      <c r="J68">
        <v>0</v>
      </c>
      <c r="K68">
        <v>4</v>
      </c>
      <c r="L68">
        <v>0</v>
      </c>
      <c r="M68">
        <v>0</v>
      </c>
    </row>
    <row r="69" spans="1:13" x14ac:dyDescent="0.25">
      <c r="A69" s="3"/>
      <c r="B69" t="s">
        <v>17</v>
      </c>
      <c r="C69" s="3">
        <v>42292</v>
      </c>
      <c r="D69" s="2">
        <v>0.46875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5">
      <c r="A70" s="3"/>
      <c r="B70" t="s">
        <v>17</v>
      </c>
      <c r="C70" s="3">
        <v>42292</v>
      </c>
      <c r="D70" s="2">
        <v>0.47916666666666669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5">
      <c r="A71" s="3"/>
      <c r="B71" t="s">
        <v>17</v>
      </c>
      <c r="C71" s="3">
        <v>42292</v>
      </c>
      <c r="D71" s="2">
        <v>0.5</v>
      </c>
      <c r="E71">
        <v>4</v>
      </c>
      <c r="F71">
        <v>1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0</v>
      </c>
    </row>
    <row r="72" spans="1:13" x14ac:dyDescent="0.25">
      <c r="A72" s="3"/>
      <c r="B72" t="s">
        <v>17</v>
      </c>
      <c r="C72" s="3">
        <v>42292</v>
      </c>
      <c r="D72" s="2">
        <v>0.51041666666666663</v>
      </c>
      <c r="E72">
        <v>6</v>
      </c>
      <c r="F72">
        <v>0</v>
      </c>
      <c r="G72">
        <v>1</v>
      </c>
      <c r="H72">
        <v>0</v>
      </c>
      <c r="I72">
        <v>2</v>
      </c>
      <c r="J72">
        <v>1</v>
      </c>
      <c r="K72">
        <v>0</v>
      </c>
      <c r="L72">
        <v>2</v>
      </c>
      <c r="M72">
        <v>0</v>
      </c>
    </row>
    <row r="73" spans="1:13" x14ac:dyDescent="0.25">
      <c r="A73" s="3"/>
      <c r="B73" t="s">
        <v>17</v>
      </c>
      <c r="C73" s="3">
        <v>42292</v>
      </c>
      <c r="D73" s="2">
        <v>0.52083333333333337</v>
      </c>
      <c r="E73">
        <v>4</v>
      </c>
      <c r="F73">
        <v>2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5">
      <c r="A74" s="3"/>
      <c r="B74" t="s">
        <v>17</v>
      </c>
      <c r="C74" s="3">
        <v>42292</v>
      </c>
      <c r="D74" s="2">
        <v>0.53125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</row>
    <row r="75" spans="1:13" x14ac:dyDescent="0.25">
      <c r="A75" s="3"/>
      <c r="B75" t="s">
        <v>17</v>
      </c>
      <c r="C75" s="3">
        <v>42292</v>
      </c>
      <c r="D75" s="2">
        <v>0.54166666666666663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s="3"/>
      <c r="B76" t="s">
        <v>17</v>
      </c>
      <c r="C76" s="3">
        <v>42292</v>
      </c>
      <c r="D76" s="2">
        <v>0.55208333333333337</v>
      </c>
      <c r="E76">
        <v>5</v>
      </c>
      <c r="F76">
        <v>2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</row>
    <row r="77" spans="1:13" x14ac:dyDescent="0.25">
      <c r="A77" s="3"/>
      <c r="B77" t="s">
        <v>17</v>
      </c>
      <c r="C77" s="3">
        <v>42292</v>
      </c>
      <c r="D77" s="2">
        <v>0.57291666666666663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s="3"/>
      <c r="B78" t="s">
        <v>17</v>
      </c>
      <c r="C78" s="3">
        <v>42292</v>
      </c>
      <c r="D78" s="2">
        <v>0.58333333333333337</v>
      </c>
      <c r="E78">
        <v>5</v>
      </c>
      <c r="F78">
        <v>0</v>
      </c>
      <c r="G78">
        <v>0</v>
      </c>
      <c r="H78">
        <v>0</v>
      </c>
      <c r="I78">
        <v>0</v>
      </c>
      <c r="J78">
        <v>1</v>
      </c>
      <c r="K78">
        <v>4</v>
      </c>
      <c r="L78">
        <v>0</v>
      </c>
      <c r="M78">
        <v>0</v>
      </c>
    </row>
    <row r="79" spans="1:13" x14ac:dyDescent="0.25">
      <c r="A79" s="3"/>
      <c r="B79" t="s">
        <v>17</v>
      </c>
      <c r="C79" s="3">
        <v>42292</v>
      </c>
      <c r="D79" s="2">
        <v>0.59375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s="3"/>
      <c r="B80" t="s">
        <v>17</v>
      </c>
      <c r="C80" s="3">
        <v>42292</v>
      </c>
      <c r="D80" s="2">
        <v>0.61458333333333337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s="3"/>
      <c r="B81" t="s">
        <v>17</v>
      </c>
      <c r="C81" s="3">
        <v>42292</v>
      </c>
      <c r="D81" s="2">
        <v>0.625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5">
      <c r="A82" s="3"/>
      <c r="B82" t="s">
        <v>17</v>
      </c>
      <c r="C82" s="3">
        <v>42292</v>
      </c>
      <c r="D82" s="2">
        <v>0.63541666666666663</v>
      </c>
      <c r="E82">
        <v>3</v>
      </c>
      <c r="F82">
        <v>1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s="3"/>
      <c r="B83" t="s">
        <v>17</v>
      </c>
      <c r="C83" s="3">
        <v>42292</v>
      </c>
      <c r="D83" s="2">
        <v>0.64583333333333337</v>
      </c>
      <c r="E83">
        <v>3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s="3"/>
      <c r="B84" t="s">
        <v>17</v>
      </c>
      <c r="C84" s="3">
        <v>42292</v>
      </c>
      <c r="D84" s="2">
        <v>0.65625</v>
      </c>
      <c r="E84">
        <v>2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s="3"/>
      <c r="B85" t="s">
        <v>17</v>
      </c>
      <c r="C85" s="3">
        <v>42292</v>
      </c>
      <c r="D85" s="2">
        <v>0.66666666666666663</v>
      </c>
      <c r="E85">
        <v>4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</row>
    <row r="86" spans="1:13" x14ac:dyDescent="0.25">
      <c r="A86" s="3"/>
      <c r="B86" t="s">
        <v>17</v>
      </c>
      <c r="C86" s="3">
        <v>42292</v>
      </c>
      <c r="D86" s="2">
        <v>0.67708333333333337</v>
      </c>
      <c r="E86">
        <v>3</v>
      </c>
      <c r="F86">
        <v>1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s="3"/>
      <c r="B87" t="s">
        <v>17</v>
      </c>
      <c r="C87" s="3">
        <v>42292</v>
      </c>
      <c r="D87" s="2">
        <v>0.6875</v>
      </c>
      <c r="E87">
        <v>8</v>
      </c>
      <c r="F87">
        <v>1</v>
      </c>
      <c r="G87">
        <v>0</v>
      </c>
      <c r="H87">
        <v>0</v>
      </c>
      <c r="I87">
        <v>1</v>
      </c>
      <c r="J87">
        <v>2</v>
      </c>
      <c r="K87">
        <v>4</v>
      </c>
      <c r="L87">
        <v>0</v>
      </c>
      <c r="M87">
        <v>0</v>
      </c>
    </row>
    <row r="88" spans="1:13" x14ac:dyDescent="0.25">
      <c r="A88" s="3"/>
      <c r="B88" t="s">
        <v>17</v>
      </c>
      <c r="C88" s="3">
        <v>42292</v>
      </c>
      <c r="D88" s="2">
        <v>0.69791666666666663</v>
      </c>
      <c r="E88">
        <v>3</v>
      </c>
      <c r="F88">
        <v>1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s="3"/>
      <c r="B89" t="s">
        <v>17</v>
      </c>
      <c r="C89" s="3">
        <v>42292</v>
      </c>
      <c r="D89" s="2">
        <v>0.70833333333333337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 x14ac:dyDescent="0.25">
      <c r="A90" s="3"/>
      <c r="B90" t="s">
        <v>17</v>
      </c>
      <c r="C90" s="3">
        <v>42292</v>
      </c>
      <c r="D90" s="2">
        <v>0.71875</v>
      </c>
      <c r="E90">
        <v>4</v>
      </c>
      <c r="F90">
        <v>1</v>
      </c>
      <c r="G90">
        <v>1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</row>
    <row r="91" spans="1:13" x14ac:dyDescent="0.25">
      <c r="A91" s="3"/>
      <c r="B91" t="s">
        <v>17</v>
      </c>
      <c r="C91" s="3">
        <v>42292</v>
      </c>
      <c r="D91" s="2">
        <v>0.72916666666666663</v>
      </c>
      <c r="E91">
        <v>4</v>
      </c>
      <c r="F91">
        <v>0</v>
      </c>
      <c r="G91">
        <v>0</v>
      </c>
      <c r="H91">
        <v>0</v>
      </c>
      <c r="I91">
        <v>0</v>
      </c>
      <c r="J91">
        <v>1</v>
      </c>
      <c r="K91">
        <v>3</v>
      </c>
      <c r="L91">
        <v>0</v>
      </c>
      <c r="M91">
        <v>0</v>
      </c>
    </row>
    <row r="92" spans="1:13" x14ac:dyDescent="0.25">
      <c r="A92" s="3"/>
      <c r="B92" t="s">
        <v>17</v>
      </c>
      <c r="C92" s="3">
        <v>42292</v>
      </c>
      <c r="D92" s="2">
        <v>0.73958333333333337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s="3"/>
      <c r="B93" t="s">
        <v>17</v>
      </c>
      <c r="C93" s="3">
        <v>42292</v>
      </c>
      <c r="D93" s="2">
        <v>0.75</v>
      </c>
      <c r="E93">
        <v>4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</row>
    <row r="94" spans="1:13" x14ac:dyDescent="0.25">
      <c r="A94" s="3"/>
      <c r="B94" t="s">
        <v>17</v>
      </c>
      <c r="C94" s="3">
        <v>42292</v>
      </c>
      <c r="D94" s="2">
        <v>0.76041666666666663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5">
      <c r="A95" s="3"/>
      <c r="B95" t="s">
        <v>17</v>
      </c>
      <c r="C95" s="3">
        <v>42292</v>
      </c>
      <c r="D95" s="2">
        <v>0.78125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s="3"/>
      <c r="B96" t="s">
        <v>17</v>
      </c>
      <c r="C96" s="3">
        <v>42292</v>
      </c>
      <c r="D96" s="2">
        <v>0.79166666666666663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 x14ac:dyDescent="0.25">
      <c r="A97" s="3"/>
      <c r="B97" t="s">
        <v>17</v>
      </c>
      <c r="C97" s="3">
        <v>42292</v>
      </c>
      <c r="D97" s="2">
        <v>0.83333333333333337</v>
      </c>
      <c r="E97">
        <v>5</v>
      </c>
      <c r="F97">
        <v>0</v>
      </c>
      <c r="G97">
        <v>0</v>
      </c>
      <c r="H97">
        <v>0</v>
      </c>
      <c r="I97">
        <v>1</v>
      </c>
      <c r="J97">
        <v>0</v>
      </c>
      <c r="K97">
        <v>2</v>
      </c>
      <c r="L97">
        <v>0</v>
      </c>
      <c r="M97">
        <v>2</v>
      </c>
    </row>
    <row r="98" spans="1:13" x14ac:dyDescent="0.25">
      <c r="A98" s="3"/>
      <c r="B98" t="s">
        <v>17</v>
      </c>
      <c r="C98" s="3">
        <v>42292</v>
      </c>
      <c r="D98" s="2">
        <v>0.84375</v>
      </c>
      <c r="E98">
        <v>4</v>
      </c>
      <c r="F98">
        <v>1</v>
      </c>
      <c r="G98">
        <v>0</v>
      </c>
      <c r="H98">
        <v>0</v>
      </c>
      <c r="I98">
        <v>0</v>
      </c>
      <c r="J98">
        <v>1</v>
      </c>
      <c r="K98">
        <v>2</v>
      </c>
      <c r="L98">
        <v>0</v>
      </c>
      <c r="M98">
        <v>0</v>
      </c>
    </row>
    <row r="99" spans="1:13" x14ac:dyDescent="0.25">
      <c r="A99" s="3"/>
      <c r="B99" t="s">
        <v>17</v>
      </c>
      <c r="C99" s="3">
        <v>42292</v>
      </c>
      <c r="D99" s="2">
        <v>0.85416666666666663</v>
      </c>
      <c r="E99">
        <v>5</v>
      </c>
      <c r="F99">
        <v>0</v>
      </c>
      <c r="G99">
        <v>0</v>
      </c>
      <c r="H99">
        <v>0</v>
      </c>
      <c r="I99">
        <v>2</v>
      </c>
      <c r="J99">
        <v>1</v>
      </c>
      <c r="K99">
        <v>2</v>
      </c>
      <c r="L99">
        <v>0</v>
      </c>
      <c r="M99">
        <v>0</v>
      </c>
    </row>
    <row r="100" spans="1:13" x14ac:dyDescent="0.25">
      <c r="A100" s="3"/>
      <c r="B100" t="s">
        <v>17</v>
      </c>
      <c r="C100" s="3">
        <v>42292</v>
      </c>
      <c r="D100" s="2">
        <v>0.88541666666666663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5">
      <c r="A101" s="3"/>
      <c r="B101" t="s">
        <v>17</v>
      </c>
      <c r="C101" s="3">
        <v>42292</v>
      </c>
      <c r="D101" s="2">
        <v>0.89583333333333337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s="3"/>
      <c r="B102" t="s">
        <v>17</v>
      </c>
      <c r="C102" s="3">
        <v>42292</v>
      </c>
      <c r="D102" s="2">
        <v>0.90625</v>
      </c>
      <c r="E102">
        <v>3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2</v>
      </c>
      <c r="L102">
        <v>0</v>
      </c>
      <c r="M102">
        <v>0</v>
      </c>
    </row>
    <row r="103" spans="1:13" x14ac:dyDescent="0.25">
      <c r="A103" s="3"/>
      <c r="B103" t="s">
        <v>17</v>
      </c>
      <c r="C103" s="3">
        <v>42293</v>
      </c>
      <c r="D103" s="2">
        <v>0.29166666666666669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s="3"/>
      <c r="B104" t="s">
        <v>17</v>
      </c>
      <c r="C104" s="3">
        <v>42293</v>
      </c>
      <c r="D104" s="2">
        <v>0.3125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</row>
    <row r="105" spans="1:13" x14ac:dyDescent="0.25">
      <c r="A105" s="3"/>
      <c r="B105" t="s">
        <v>17</v>
      </c>
      <c r="C105" s="3">
        <v>42293</v>
      </c>
      <c r="D105" s="2">
        <v>0.32291666666666669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5">
      <c r="A106" s="3"/>
      <c r="B106" t="s">
        <v>17</v>
      </c>
      <c r="C106" s="3">
        <v>42293</v>
      </c>
      <c r="D106" s="2">
        <v>0.33333333333333331</v>
      </c>
      <c r="E106">
        <v>3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5">
      <c r="A107" s="3"/>
      <c r="B107" t="s">
        <v>17</v>
      </c>
      <c r="C107" s="3">
        <v>42293</v>
      </c>
      <c r="D107" s="2">
        <v>0.34375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5">
      <c r="A108" s="3"/>
      <c r="B108" t="s">
        <v>17</v>
      </c>
      <c r="C108" s="3">
        <v>42293</v>
      </c>
      <c r="D108" s="2">
        <v>0.35416666666666669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5">
      <c r="A109" s="3"/>
      <c r="B109" t="s">
        <v>17</v>
      </c>
      <c r="C109" s="3">
        <v>42293</v>
      </c>
      <c r="D109" s="2">
        <v>0.375</v>
      </c>
      <c r="E109">
        <v>3</v>
      </c>
      <c r="F109">
        <v>0</v>
      </c>
      <c r="G109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3"/>
      <c r="B110" t="s">
        <v>17</v>
      </c>
      <c r="C110" s="3">
        <v>42293</v>
      </c>
      <c r="D110" s="2">
        <v>0.38541666666666669</v>
      </c>
      <c r="E110">
        <v>4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</row>
    <row r="111" spans="1:13" x14ac:dyDescent="0.25">
      <c r="A111" s="3"/>
      <c r="B111" t="s">
        <v>17</v>
      </c>
      <c r="C111" s="3">
        <v>42293</v>
      </c>
      <c r="D111" s="2">
        <v>0.39583333333333331</v>
      </c>
      <c r="E111">
        <v>4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</row>
    <row r="112" spans="1:13" x14ac:dyDescent="0.25">
      <c r="A112" s="3"/>
      <c r="B112" t="s">
        <v>17</v>
      </c>
      <c r="C112" s="3">
        <v>42293</v>
      </c>
      <c r="D112" s="2">
        <v>0.40625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5">
      <c r="A113" s="3"/>
      <c r="B113" t="s">
        <v>17</v>
      </c>
      <c r="C113" s="3">
        <v>42293</v>
      </c>
      <c r="D113" s="2">
        <v>0.41666666666666669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</row>
    <row r="114" spans="1:13" x14ac:dyDescent="0.25">
      <c r="A114" s="3"/>
      <c r="B114" t="s">
        <v>17</v>
      </c>
      <c r="C114" s="3">
        <v>42293</v>
      </c>
      <c r="D114" s="2">
        <v>0.42708333333333331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</row>
    <row r="115" spans="1:13" x14ac:dyDescent="0.25">
      <c r="A115" s="3"/>
      <c r="B115" t="s">
        <v>17</v>
      </c>
      <c r="C115" s="3">
        <v>42293</v>
      </c>
      <c r="D115" s="2">
        <v>0.4375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</row>
    <row r="116" spans="1:13" x14ac:dyDescent="0.25">
      <c r="A116" s="3"/>
      <c r="B116" t="s">
        <v>17</v>
      </c>
      <c r="C116" s="3">
        <v>42293</v>
      </c>
      <c r="D116" s="2">
        <v>0.44791666666666669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3"/>
      <c r="B117" t="s">
        <v>17</v>
      </c>
      <c r="C117" s="3">
        <v>42293</v>
      </c>
      <c r="D117" s="2">
        <v>0.45833333333333331</v>
      </c>
      <c r="E117">
        <v>7</v>
      </c>
      <c r="F117">
        <v>1</v>
      </c>
      <c r="G117">
        <v>3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</row>
    <row r="118" spans="1:13" x14ac:dyDescent="0.25">
      <c r="A118" s="3"/>
      <c r="B118" t="s">
        <v>17</v>
      </c>
      <c r="C118" s="3">
        <v>42293</v>
      </c>
      <c r="D118" s="2">
        <v>0.46875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3"/>
      <c r="B119" t="s">
        <v>17</v>
      </c>
      <c r="C119" s="3">
        <v>42293</v>
      </c>
      <c r="D119" s="2">
        <v>0.47916666666666669</v>
      </c>
      <c r="E119">
        <v>6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</v>
      </c>
    </row>
    <row r="120" spans="1:13" x14ac:dyDescent="0.25">
      <c r="A120" s="3"/>
      <c r="B120" t="s">
        <v>17</v>
      </c>
      <c r="C120" s="3">
        <v>42293</v>
      </c>
      <c r="D120" s="2">
        <v>0.48958333333333331</v>
      </c>
      <c r="E120">
        <v>3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3"/>
      <c r="B121" t="s">
        <v>17</v>
      </c>
      <c r="C121" s="3">
        <v>42293</v>
      </c>
      <c r="D121" s="2">
        <v>0.5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 x14ac:dyDescent="0.25">
      <c r="A122" s="3"/>
      <c r="B122" t="s">
        <v>17</v>
      </c>
      <c r="C122" s="3">
        <v>42293</v>
      </c>
      <c r="D122" s="2">
        <v>0.51041666666666663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</row>
    <row r="123" spans="1:13" x14ac:dyDescent="0.25">
      <c r="A123" s="3"/>
      <c r="B123" t="s">
        <v>17</v>
      </c>
      <c r="C123" s="3">
        <v>42293</v>
      </c>
      <c r="D123" s="2">
        <v>0.52083333333333337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 x14ac:dyDescent="0.25">
      <c r="A124" s="3"/>
      <c r="B124" t="s">
        <v>17</v>
      </c>
      <c r="C124" s="3">
        <v>42293</v>
      </c>
      <c r="D124" s="2">
        <v>0.53125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3"/>
      <c r="B125" t="s">
        <v>17</v>
      </c>
      <c r="C125" s="3">
        <v>42293</v>
      </c>
      <c r="D125" s="2">
        <v>0.55208333333333337</v>
      </c>
      <c r="E125">
        <v>5</v>
      </c>
      <c r="F125">
        <v>3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</row>
    <row r="126" spans="1:13" x14ac:dyDescent="0.25">
      <c r="A126" s="3"/>
      <c r="B126" t="s">
        <v>17</v>
      </c>
      <c r="C126" s="3">
        <v>42293</v>
      </c>
      <c r="D126" s="2">
        <v>0.5625</v>
      </c>
      <c r="E126">
        <v>4</v>
      </c>
      <c r="F126">
        <v>1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3"/>
      <c r="B127" t="s">
        <v>17</v>
      </c>
      <c r="C127" s="3">
        <v>42293</v>
      </c>
      <c r="D127" s="2">
        <v>0.57291666666666663</v>
      </c>
      <c r="E127">
        <v>3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5">
      <c r="A128" s="3"/>
      <c r="B128" t="s">
        <v>17</v>
      </c>
      <c r="C128" s="3">
        <v>42293</v>
      </c>
      <c r="D128" s="2">
        <v>0.58333333333333337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25">
      <c r="A129" s="3"/>
      <c r="B129" t="s">
        <v>17</v>
      </c>
      <c r="C129" s="3">
        <v>42293</v>
      </c>
      <c r="D129" s="2">
        <v>0.59375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3"/>
      <c r="B130" t="s">
        <v>17</v>
      </c>
      <c r="C130" s="3">
        <v>42293</v>
      </c>
      <c r="D130" s="2">
        <v>0.61458333333333337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 x14ac:dyDescent="0.25">
      <c r="A131" s="3"/>
      <c r="B131" t="s">
        <v>17</v>
      </c>
      <c r="C131" s="3">
        <v>42293</v>
      </c>
      <c r="D131" s="2">
        <v>0.625</v>
      </c>
      <c r="E131">
        <v>5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5">
      <c r="A132" s="3"/>
      <c r="B132" t="s">
        <v>17</v>
      </c>
      <c r="C132" s="3">
        <v>42293</v>
      </c>
      <c r="D132" s="2">
        <v>0.63541666666666663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3"/>
      <c r="B133" t="s">
        <v>17</v>
      </c>
      <c r="C133" s="3">
        <v>42293</v>
      </c>
      <c r="D133" s="2">
        <v>0.64583333333333337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 x14ac:dyDescent="0.25">
      <c r="A134" s="3"/>
      <c r="B134" t="s">
        <v>17</v>
      </c>
      <c r="C134" s="3">
        <v>42293</v>
      </c>
      <c r="D134" s="2">
        <v>0.65625</v>
      </c>
      <c r="E134">
        <v>4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</row>
    <row r="135" spans="1:13" x14ac:dyDescent="0.25">
      <c r="A135" s="3"/>
      <c r="B135" t="s">
        <v>17</v>
      </c>
      <c r="C135" s="3">
        <v>42293</v>
      </c>
      <c r="D135" s="2">
        <v>0.66666666666666663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3"/>
      <c r="B136" t="s">
        <v>17</v>
      </c>
      <c r="C136" s="3">
        <v>42293</v>
      </c>
      <c r="D136" s="2">
        <v>0.6875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 x14ac:dyDescent="0.25">
      <c r="A137" s="3"/>
      <c r="B137" t="s">
        <v>17</v>
      </c>
      <c r="C137" s="3">
        <v>42293</v>
      </c>
      <c r="D137" s="2">
        <v>0.69791666666666663</v>
      </c>
      <c r="E137">
        <v>4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3"/>
      <c r="B138" t="s">
        <v>17</v>
      </c>
      <c r="C138" s="3">
        <v>42293</v>
      </c>
      <c r="D138" s="2">
        <v>0.70833333333333337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3"/>
      <c r="B139" t="s">
        <v>17</v>
      </c>
      <c r="C139" s="3">
        <v>42293</v>
      </c>
      <c r="D139" s="2">
        <v>0.71875</v>
      </c>
      <c r="E139">
        <v>4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</row>
    <row r="140" spans="1:13" x14ac:dyDescent="0.25">
      <c r="A140" s="3"/>
      <c r="B140" t="s">
        <v>17</v>
      </c>
      <c r="C140" s="3">
        <v>42293</v>
      </c>
      <c r="D140" s="2">
        <v>0.72916666666666663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3"/>
      <c r="B141" t="s">
        <v>17</v>
      </c>
      <c r="C141" s="3">
        <v>42293</v>
      </c>
      <c r="D141" s="2">
        <v>0.73958333333333337</v>
      </c>
      <c r="E141">
        <v>2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3"/>
      <c r="B142" t="s">
        <v>17</v>
      </c>
      <c r="C142" s="3">
        <v>42293</v>
      </c>
      <c r="D142" s="2">
        <v>0.75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 spans="1:13" x14ac:dyDescent="0.25">
      <c r="A143" s="3"/>
      <c r="B143" t="s">
        <v>17</v>
      </c>
      <c r="C143" s="3">
        <v>42293</v>
      </c>
      <c r="D143" s="2">
        <v>0.77083333333333337</v>
      </c>
      <c r="E143">
        <v>3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</row>
    <row r="144" spans="1:13" x14ac:dyDescent="0.25">
      <c r="A144" s="3"/>
      <c r="B144" t="s">
        <v>17</v>
      </c>
      <c r="C144" s="3">
        <v>42293</v>
      </c>
      <c r="D144" s="2">
        <v>0.78125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3"/>
      <c r="B145" t="s">
        <v>17</v>
      </c>
      <c r="C145" s="3">
        <v>42293</v>
      </c>
      <c r="D145" s="2">
        <v>0.79166666666666663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3"/>
      <c r="B146" t="s">
        <v>17</v>
      </c>
      <c r="C146" s="3">
        <v>42293</v>
      </c>
      <c r="D146" s="2">
        <v>0.80208333333333337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3"/>
      <c r="B147" t="s">
        <v>17</v>
      </c>
      <c r="C147" s="3">
        <v>42293</v>
      </c>
      <c r="D147" s="2">
        <v>0.8125</v>
      </c>
      <c r="E147">
        <v>2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3"/>
      <c r="B148" t="s">
        <v>17</v>
      </c>
      <c r="C148" s="3">
        <v>42293</v>
      </c>
      <c r="D148" s="2">
        <v>0.82291666666666663</v>
      </c>
      <c r="E148">
        <v>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25">
      <c r="A149" s="3"/>
      <c r="B149" t="s">
        <v>17</v>
      </c>
      <c r="C149" s="3">
        <v>42293</v>
      </c>
      <c r="D149" s="2">
        <v>0.83333333333333337</v>
      </c>
      <c r="E149">
        <v>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s="3"/>
      <c r="B150" t="s">
        <v>17</v>
      </c>
      <c r="C150" s="3">
        <v>42293</v>
      </c>
      <c r="D150" s="2">
        <v>0.84375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</row>
    <row r="151" spans="1:13" x14ac:dyDescent="0.25">
      <c r="A151" s="3"/>
      <c r="B151" t="s">
        <v>17</v>
      </c>
      <c r="C151" s="3">
        <v>42293</v>
      </c>
      <c r="D151" s="2">
        <v>0.85416666666666663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 x14ac:dyDescent="0.25">
      <c r="A152" s="3"/>
      <c r="B152" t="s">
        <v>17</v>
      </c>
      <c r="C152" s="3">
        <v>42293</v>
      </c>
      <c r="D152" s="2">
        <v>0.86458333333333337</v>
      </c>
      <c r="E152">
        <v>2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5">
      <c r="A153" s="3"/>
      <c r="B153" t="s">
        <v>17</v>
      </c>
      <c r="C153" s="3">
        <v>42293</v>
      </c>
      <c r="D153" s="2">
        <v>0.875</v>
      </c>
      <c r="E153">
        <v>3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5">
      <c r="A154" s="3"/>
      <c r="B154" t="s">
        <v>17</v>
      </c>
      <c r="C154" s="3">
        <v>42293</v>
      </c>
      <c r="D154" s="2">
        <v>0.88541666666666663</v>
      </c>
      <c r="E154">
        <v>4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0</v>
      </c>
    </row>
    <row r="155" spans="1:13" x14ac:dyDescent="0.25">
      <c r="A155" s="3"/>
      <c r="B155" t="s">
        <v>17</v>
      </c>
      <c r="C155" s="3">
        <v>42293</v>
      </c>
      <c r="D155" s="2">
        <v>0.89583333333333337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5">
      <c r="A156" s="3"/>
      <c r="B156" t="s">
        <v>17</v>
      </c>
      <c r="C156" s="3">
        <v>42293</v>
      </c>
      <c r="D156" s="2">
        <v>0.90625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25">
      <c r="A157" s="3"/>
      <c r="B157" t="s">
        <v>17</v>
      </c>
      <c r="C157" s="3">
        <v>42294</v>
      </c>
      <c r="D157" s="2">
        <v>0.34375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s="3"/>
      <c r="B158" t="s">
        <v>17</v>
      </c>
      <c r="C158" s="3">
        <v>42294</v>
      </c>
      <c r="D158" s="2">
        <v>0.36458333333333331</v>
      </c>
      <c r="E158">
        <v>2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5">
      <c r="A159" s="3"/>
      <c r="B159" t="s">
        <v>17</v>
      </c>
      <c r="C159" s="3">
        <v>42294</v>
      </c>
      <c r="D159" s="2">
        <v>0.375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s="3"/>
      <c r="B160" t="s">
        <v>17</v>
      </c>
      <c r="C160" s="3">
        <v>42294</v>
      </c>
      <c r="D160" s="2">
        <v>0.39583333333333331</v>
      </c>
      <c r="E160">
        <v>3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s="3"/>
      <c r="B161" t="s">
        <v>17</v>
      </c>
      <c r="C161" s="3">
        <v>42294</v>
      </c>
      <c r="D161" s="2">
        <v>0.40625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s="3"/>
      <c r="B162" t="s">
        <v>17</v>
      </c>
      <c r="C162" s="3">
        <v>42294</v>
      </c>
      <c r="D162" s="2">
        <v>0.41666666666666669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s="3"/>
      <c r="B163" t="s">
        <v>17</v>
      </c>
      <c r="C163" s="3">
        <v>42294</v>
      </c>
      <c r="D163" s="2">
        <v>0.42708333333333331</v>
      </c>
      <c r="E163">
        <v>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</row>
    <row r="164" spans="1:13" x14ac:dyDescent="0.25">
      <c r="A164" s="3"/>
      <c r="B164" t="s">
        <v>17</v>
      </c>
      <c r="C164" s="3">
        <v>42294</v>
      </c>
      <c r="D164" s="2">
        <v>0.4375</v>
      </c>
      <c r="E164">
        <v>3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</row>
    <row r="165" spans="1:13" x14ac:dyDescent="0.25">
      <c r="A165" s="3"/>
      <c r="B165" t="s">
        <v>17</v>
      </c>
      <c r="C165" s="3">
        <v>42294</v>
      </c>
      <c r="D165" s="2">
        <v>0.45833333333333331</v>
      </c>
      <c r="E165">
        <v>2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5">
      <c r="A166" s="3"/>
      <c r="B166" t="s">
        <v>17</v>
      </c>
      <c r="C166" s="3">
        <v>42294</v>
      </c>
      <c r="D166" s="2">
        <v>0.46875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s="3"/>
      <c r="B167" t="s">
        <v>17</v>
      </c>
      <c r="C167" s="3">
        <v>42294</v>
      </c>
      <c r="D167" s="2">
        <v>0.48958333333333331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</row>
    <row r="168" spans="1:13" x14ac:dyDescent="0.25">
      <c r="A168" s="3"/>
      <c r="B168" t="s">
        <v>17</v>
      </c>
      <c r="C168" s="3">
        <v>42294</v>
      </c>
      <c r="D168" s="2">
        <v>0.5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s="3"/>
      <c r="B169" t="s">
        <v>17</v>
      </c>
      <c r="C169" s="3">
        <v>42294</v>
      </c>
      <c r="D169" s="2">
        <v>0.52083333333333337</v>
      </c>
      <c r="E169">
        <v>5</v>
      </c>
      <c r="F169">
        <v>2</v>
      </c>
      <c r="G169">
        <v>0</v>
      </c>
      <c r="H169">
        <v>0</v>
      </c>
      <c r="I169">
        <v>1</v>
      </c>
      <c r="J169">
        <v>0</v>
      </c>
      <c r="K169">
        <v>2</v>
      </c>
      <c r="L169">
        <v>0</v>
      </c>
      <c r="M169">
        <v>0</v>
      </c>
    </row>
    <row r="170" spans="1:13" x14ac:dyDescent="0.25">
      <c r="A170" s="3"/>
      <c r="B170" t="s">
        <v>17</v>
      </c>
      <c r="C170" s="3">
        <v>42294</v>
      </c>
      <c r="D170" s="2">
        <v>0.53125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s="3"/>
      <c r="B171" t="s">
        <v>17</v>
      </c>
      <c r="C171" s="3">
        <v>42294</v>
      </c>
      <c r="D171" s="2">
        <v>0.5625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 x14ac:dyDescent="0.25">
      <c r="A172" s="3"/>
      <c r="B172" t="s">
        <v>17</v>
      </c>
      <c r="C172" s="3">
        <v>42294</v>
      </c>
      <c r="D172" s="2">
        <v>0.58333333333333337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s="3"/>
      <c r="B173" t="s">
        <v>17</v>
      </c>
      <c r="C173" s="3">
        <v>42294</v>
      </c>
      <c r="D173" s="2">
        <v>0.60416666666666663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s="3"/>
      <c r="B174" t="s">
        <v>17</v>
      </c>
      <c r="C174" s="3">
        <v>42294</v>
      </c>
      <c r="D174" s="2">
        <v>0.61458333333333337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s="3"/>
      <c r="B175" t="s">
        <v>17</v>
      </c>
      <c r="C175" s="3">
        <v>42294</v>
      </c>
      <c r="D175" s="2">
        <v>0.625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</row>
    <row r="176" spans="1:13" x14ac:dyDescent="0.25">
      <c r="A176" s="3"/>
      <c r="B176" t="s">
        <v>17</v>
      </c>
      <c r="C176" s="3">
        <v>42294</v>
      </c>
      <c r="D176" s="2">
        <v>0.65625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</row>
    <row r="177" spans="1:13" x14ac:dyDescent="0.25">
      <c r="A177" s="3"/>
      <c r="B177" t="s">
        <v>17</v>
      </c>
      <c r="C177" s="3">
        <v>42294</v>
      </c>
      <c r="D177" s="2">
        <v>0.66666666666666663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5">
      <c r="A178" s="3"/>
      <c r="B178" t="s">
        <v>17</v>
      </c>
      <c r="C178" s="3">
        <v>42294</v>
      </c>
      <c r="D178" s="2">
        <v>0.6875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</row>
    <row r="179" spans="1:13" x14ac:dyDescent="0.25">
      <c r="A179" s="3"/>
      <c r="B179" t="s">
        <v>17</v>
      </c>
      <c r="C179" s="3">
        <v>42294</v>
      </c>
      <c r="D179" s="2">
        <v>0.69791666666666663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5">
      <c r="A180" s="3"/>
      <c r="B180" t="s">
        <v>17</v>
      </c>
      <c r="C180" s="3">
        <v>42294</v>
      </c>
      <c r="D180" s="2">
        <v>0.71875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5">
      <c r="A181" s="3"/>
      <c r="B181" t="s">
        <v>17</v>
      </c>
      <c r="C181" s="3">
        <v>42294</v>
      </c>
      <c r="D181" s="2">
        <v>0.75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5">
      <c r="A182" s="3"/>
      <c r="B182" t="s">
        <v>17</v>
      </c>
      <c r="C182" s="3">
        <v>42294</v>
      </c>
      <c r="D182" s="2">
        <v>0.78125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s="3"/>
      <c r="B183" t="s">
        <v>17</v>
      </c>
      <c r="C183" s="3">
        <v>42294</v>
      </c>
      <c r="D183" s="2">
        <v>0.80208333333333337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</row>
    <row r="184" spans="1:13" x14ac:dyDescent="0.25">
      <c r="A184" s="3"/>
      <c r="B184" t="s">
        <v>17</v>
      </c>
      <c r="C184" s="3">
        <v>42294</v>
      </c>
      <c r="D184" s="2">
        <v>0.8125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5">
      <c r="A185" s="3"/>
      <c r="B185" t="s">
        <v>17</v>
      </c>
      <c r="C185" s="3">
        <v>42294</v>
      </c>
      <c r="D185" s="2">
        <v>0.84375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s="3"/>
      <c r="B186" t="s">
        <v>17</v>
      </c>
      <c r="C186" s="3">
        <v>42294</v>
      </c>
      <c r="D186" s="2">
        <v>0.89583333333333337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5">
      <c r="A187" s="3"/>
      <c r="B187" t="s">
        <v>17</v>
      </c>
      <c r="C187" s="3">
        <v>42296</v>
      </c>
      <c r="D187" s="2">
        <v>0.33333333333333331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s="3"/>
      <c r="B188" t="s">
        <v>17</v>
      </c>
      <c r="C188" s="3">
        <v>42296</v>
      </c>
      <c r="D188" s="2">
        <v>0.35416666666666669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s="3"/>
      <c r="B189" t="s">
        <v>17</v>
      </c>
      <c r="C189" s="3">
        <v>42296</v>
      </c>
      <c r="D189" s="2">
        <v>0.36458333333333331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5">
      <c r="A190" s="3"/>
      <c r="B190" t="s">
        <v>17</v>
      </c>
      <c r="C190" s="3">
        <v>42296</v>
      </c>
      <c r="D190" s="2">
        <v>0.375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5">
      <c r="A191" s="3"/>
      <c r="B191" t="s">
        <v>17</v>
      </c>
      <c r="C191" s="3">
        <v>42296</v>
      </c>
      <c r="D191" s="2">
        <v>0.38541666666666669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</row>
    <row r="192" spans="1:13" x14ac:dyDescent="0.25">
      <c r="A192" s="3"/>
      <c r="B192" t="s">
        <v>17</v>
      </c>
      <c r="C192" s="3">
        <v>42296</v>
      </c>
      <c r="D192" s="2">
        <v>0.39583333333333331</v>
      </c>
      <c r="E192">
        <v>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</row>
    <row r="193" spans="1:13" x14ac:dyDescent="0.25">
      <c r="A193" s="3"/>
      <c r="B193" t="s">
        <v>17</v>
      </c>
      <c r="C193" s="3">
        <v>42296</v>
      </c>
      <c r="D193" s="2">
        <v>0.40625</v>
      </c>
      <c r="E193">
        <v>2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s="3"/>
      <c r="B194" t="s">
        <v>17</v>
      </c>
      <c r="C194" s="3">
        <v>42296</v>
      </c>
      <c r="D194" s="2">
        <v>0.41666666666666669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2</v>
      </c>
    </row>
    <row r="195" spans="1:13" x14ac:dyDescent="0.25">
      <c r="A195" s="3"/>
      <c r="B195" t="s">
        <v>17</v>
      </c>
      <c r="C195" s="3">
        <v>42296</v>
      </c>
      <c r="D195" s="2">
        <v>0.42708333333333331</v>
      </c>
      <c r="E195">
        <v>2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s="3"/>
      <c r="B196" t="s">
        <v>17</v>
      </c>
      <c r="C196" s="3">
        <v>42296</v>
      </c>
      <c r="D196" s="2">
        <v>0.4375</v>
      </c>
      <c r="E196">
        <v>4</v>
      </c>
      <c r="F196">
        <v>1</v>
      </c>
      <c r="G196">
        <v>1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s="3"/>
      <c r="B197" t="s">
        <v>17</v>
      </c>
      <c r="C197" s="3">
        <v>42296</v>
      </c>
      <c r="D197" s="2">
        <v>0.44791666666666669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s="3"/>
      <c r="B198" t="s">
        <v>17</v>
      </c>
      <c r="C198" s="3">
        <v>42296</v>
      </c>
      <c r="D198" s="2">
        <v>0.45833333333333331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5">
      <c r="A199" s="3"/>
      <c r="B199" t="s">
        <v>17</v>
      </c>
      <c r="C199" s="3">
        <v>42296</v>
      </c>
      <c r="D199" s="2">
        <v>0.47916666666666669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</row>
    <row r="200" spans="1:13" x14ac:dyDescent="0.25">
      <c r="A200" s="3"/>
      <c r="B200" t="s">
        <v>17</v>
      </c>
      <c r="C200" s="3">
        <v>42296</v>
      </c>
      <c r="D200" s="2">
        <v>0.48958333333333331</v>
      </c>
      <c r="E200">
        <v>3</v>
      </c>
      <c r="F200">
        <v>2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s="3"/>
      <c r="B201" t="s">
        <v>17</v>
      </c>
      <c r="C201" s="3">
        <v>42296</v>
      </c>
      <c r="D201" s="2">
        <v>0.5</v>
      </c>
      <c r="E201">
        <v>3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</row>
    <row r="202" spans="1:13" x14ac:dyDescent="0.25">
      <c r="A202" s="3"/>
      <c r="B202" t="s">
        <v>17</v>
      </c>
      <c r="C202" s="3">
        <v>42296</v>
      </c>
      <c r="D202" s="2">
        <v>0.51041666666666663</v>
      </c>
      <c r="E202">
        <v>5</v>
      </c>
      <c r="F202">
        <v>0</v>
      </c>
      <c r="G202">
        <v>1</v>
      </c>
      <c r="H202">
        <v>0</v>
      </c>
      <c r="I202">
        <v>2</v>
      </c>
      <c r="J202">
        <v>0</v>
      </c>
      <c r="K202">
        <v>1</v>
      </c>
      <c r="L202">
        <v>0</v>
      </c>
      <c r="M202">
        <v>1</v>
      </c>
    </row>
    <row r="203" spans="1:13" x14ac:dyDescent="0.25">
      <c r="A203" s="3"/>
      <c r="B203" t="s">
        <v>17</v>
      </c>
      <c r="C203" s="3">
        <v>42296</v>
      </c>
      <c r="D203" s="2">
        <v>0.52083333333333337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</row>
    <row r="204" spans="1:13" x14ac:dyDescent="0.25">
      <c r="A204" s="3"/>
      <c r="B204" t="s">
        <v>17</v>
      </c>
      <c r="C204" s="3">
        <v>42296</v>
      </c>
      <c r="D204" s="2">
        <v>0.53125</v>
      </c>
      <c r="E204">
        <v>4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5">
      <c r="A205" s="3"/>
      <c r="B205" t="s">
        <v>17</v>
      </c>
      <c r="C205" s="3">
        <v>42296</v>
      </c>
      <c r="D205" s="2">
        <v>0.54166666666666663</v>
      </c>
      <c r="E205">
        <v>8</v>
      </c>
      <c r="F205">
        <v>2</v>
      </c>
      <c r="G205">
        <v>1</v>
      </c>
      <c r="H205">
        <v>2</v>
      </c>
      <c r="I205">
        <v>1</v>
      </c>
      <c r="J205">
        <v>0</v>
      </c>
      <c r="K205">
        <v>2</v>
      </c>
      <c r="L205">
        <v>0</v>
      </c>
      <c r="M205">
        <v>0</v>
      </c>
    </row>
    <row r="206" spans="1:13" x14ac:dyDescent="0.25">
      <c r="A206" s="3"/>
      <c r="B206" t="s">
        <v>17</v>
      </c>
      <c r="C206" s="3">
        <v>42296</v>
      </c>
      <c r="D206" s="2">
        <v>0.55208333333333337</v>
      </c>
      <c r="E206">
        <v>8</v>
      </c>
      <c r="F206">
        <v>0</v>
      </c>
      <c r="G206">
        <v>1</v>
      </c>
      <c r="H206">
        <v>0</v>
      </c>
      <c r="I206">
        <v>1</v>
      </c>
      <c r="J206">
        <v>3</v>
      </c>
      <c r="K206">
        <v>2</v>
      </c>
      <c r="L206">
        <v>1</v>
      </c>
      <c r="M206">
        <v>0</v>
      </c>
    </row>
    <row r="207" spans="1:13" x14ac:dyDescent="0.25">
      <c r="A207" s="3"/>
      <c r="B207" t="s">
        <v>17</v>
      </c>
      <c r="C207" s="3">
        <v>42296</v>
      </c>
      <c r="D207" s="2">
        <v>0.5625</v>
      </c>
      <c r="E207">
        <v>3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5">
      <c r="A208" s="3"/>
      <c r="B208" t="s">
        <v>17</v>
      </c>
      <c r="C208" s="3">
        <v>42296</v>
      </c>
      <c r="D208" s="2">
        <v>0.57291666666666663</v>
      </c>
      <c r="E208">
        <v>5</v>
      </c>
      <c r="F208">
        <v>4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</row>
    <row r="209" spans="1:13" x14ac:dyDescent="0.25">
      <c r="A209" s="3"/>
      <c r="B209" t="s">
        <v>17</v>
      </c>
      <c r="C209" s="3">
        <v>42296</v>
      </c>
      <c r="D209" s="2">
        <v>0.58333333333333337</v>
      </c>
      <c r="E209">
        <v>4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5">
      <c r="A210" s="3"/>
      <c r="B210" t="s">
        <v>17</v>
      </c>
      <c r="C210" s="3">
        <v>42296</v>
      </c>
      <c r="D210" s="2">
        <v>0.59375</v>
      </c>
      <c r="E210">
        <v>4</v>
      </c>
      <c r="F210">
        <v>1</v>
      </c>
      <c r="G210">
        <v>0</v>
      </c>
      <c r="H210">
        <v>0</v>
      </c>
      <c r="I210">
        <v>2</v>
      </c>
      <c r="J210">
        <v>0</v>
      </c>
      <c r="K210">
        <v>1</v>
      </c>
      <c r="L210">
        <v>0</v>
      </c>
      <c r="M210">
        <v>0</v>
      </c>
    </row>
    <row r="211" spans="1:13" x14ac:dyDescent="0.25">
      <c r="A211" s="3"/>
      <c r="B211" t="s">
        <v>17</v>
      </c>
      <c r="C211" s="3">
        <v>42296</v>
      </c>
      <c r="D211" s="2">
        <v>0.60416666666666663</v>
      </c>
      <c r="E211">
        <v>4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</row>
    <row r="212" spans="1:13" x14ac:dyDescent="0.25">
      <c r="A212" s="3"/>
      <c r="B212" t="s">
        <v>17</v>
      </c>
      <c r="C212" s="3">
        <v>42296</v>
      </c>
      <c r="D212" s="2">
        <v>0.61458333333333337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 s="3"/>
      <c r="B213" t="s">
        <v>17</v>
      </c>
      <c r="C213" s="3">
        <v>42296</v>
      </c>
      <c r="D213" s="2">
        <v>0.625</v>
      </c>
      <c r="E213">
        <v>4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</row>
    <row r="214" spans="1:13" x14ac:dyDescent="0.25">
      <c r="A214" s="3"/>
      <c r="B214" t="s">
        <v>17</v>
      </c>
      <c r="C214" s="3">
        <v>42296</v>
      </c>
      <c r="D214" s="2">
        <v>0.63541666666666663</v>
      </c>
      <c r="E214">
        <v>3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5">
      <c r="A215" s="3"/>
      <c r="B215" t="s">
        <v>17</v>
      </c>
      <c r="C215" s="3">
        <v>42296</v>
      </c>
      <c r="D215" s="2">
        <v>0.64583333333333337</v>
      </c>
      <c r="E215">
        <v>2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</row>
    <row r="216" spans="1:13" x14ac:dyDescent="0.25">
      <c r="A216" s="3"/>
      <c r="B216" t="s">
        <v>17</v>
      </c>
      <c r="C216" s="3">
        <v>42296</v>
      </c>
      <c r="D216" s="2">
        <v>0.65625</v>
      </c>
      <c r="E216">
        <v>5</v>
      </c>
      <c r="F216">
        <v>3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</row>
    <row r="217" spans="1:13" x14ac:dyDescent="0.25">
      <c r="A217" s="3"/>
      <c r="B217" t="s">
        <v>17</v>
      </c>
      <c r="C217" s="3">
        <v>42296</v>
      </c>
      <c r="D217" s="2">
        <v>0.66666666666666663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s="3"/>
      <c r="B218" t="s">
        <v>17</v>
      </c>
      <c r="C218" s="3">
        <v>42296</v>
      </c>
      <c r="D218" s="2">
        <v>0.67708333333333337</v>
      </c>
      <c r="E218">
        <v>2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s="3"/>
      <c r="B219" t="s">
        <v>17</v>
      </c>
      <c r="C219" s="3">
        <v>42296</v>
      </c>
      <c r="D219" s="2">
        <v>0.6875</v>
      </c>
      <c r="E219">
        <v>5</v>
      </c>
      <c r="F219">
        <v>1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5">
      <c r="A220" s="3"/>
      <c r="B220" t="s">
        <v>17</v>
      </c>
      <c r="C220" s="3">
        <v>42296</v>
      </c>
      <c r="D220" s="2">
        <v>0.70833333333333337</v>
      </c>
      <c r="E220">
        <v>3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</row>
    <row r="221" spans="1:13" x14ac:dyDescent="0.25">
      <c r="A221" s="3"/>
      <c r="B221" t="s">
        <v>17</v>
      </c>
      <c r="C221" s="3">
        <v>42296</v>
      </c>
      <c r="D221" s="2">
        <v>0.71875</v>
      </c>
      <c r="E221">
        <v>4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</row>
    <row r="222" spans="1:13" x14ac:dyDescent="0.25">
      <c r="A222" s="3"/>
      <c r="B222" t="s">
        <v>17</v>
      </c>
      <c r="C222" s="3">
        <v>42296</v>
      </c>
      <c r="D222" s="2">
        <v>0.72916666666666663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s="3"/>
      <c r="B223" t="s">
        <v>17</v>
      </c>
      <c r="C223" s="3">
        <v>42296</v>
      </c>
      <c r="D223" s="2">
        <v>0.73958333333333337</v>
      </c>
      <c r="E223">
        <v>4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</v>
      </c>
      <c r="L223">
        <v>0</v>
      </c>
      <c r="M223">
        <v>1</v>
      </c>
    </row>
    <row r="224" spans="1:13" x14ac:dyDescent="0.25">
      <c r="A224" s="3"/>
      <c r="B224" t="s">
        <v>17</v>
      </c>
      <c r="C224" s="3">
        <v>42296</v>
      </c>
      <c r="D224" s="2">
        <v>0.75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2</v>
      </c>
      <c r="M224">
        <v>0</v>
      </c>
    </row>
    <row r="225" spans="1:13" x14ac:dyDescent="0.25">
      <c r="A225" s="3"/>
      <c r="B225" t="s">
        <v>17</v>
      </c>
      <c r="C225" s="3">
        <v>42296</v>
      </c>
      <c r="D225" s="2">
        <v>0.76041666666666663</v>
      </c>
      <c r="E225">
        <v>6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0</v>
      </c>
    </row>
    <row r="226" spans="1:13" x14ac:dyDescent="0.25">
      <c r="A226" s="3"/>
      <c r="B226" t="s">
        <v>17</v>
      </c>
      <c r="C226" s="3">
        <v>42296</v>
      </c>
      <c r="D226" s="2">
        <v>0.77083333333333337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</row>
    <row r="227" spans="1:13" x14ac:dyDescent="0.25">
      <c r="A227" s="3"/>
      <c r="B227" t="s">
        <v>17</v>
      </c>
      <c r="C227" s="3">
        <v>42296</v>
      </c>
      <c r="D227" s="2">
        <v>0.78125</v>
      </c>
      <c r="E227">
        <v>2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s="3"/>
      <c r="B228" t="s">
        <v>17</v>
      </c>
      <c r="C228" s="3">
        <v>42296</v>
      </c>
      <c r="D228" s="2">
        <v>0.79166666666666663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s="3"/>
      <c r="B229" t="s">
        <v>17</v>
      </c>
      <c r="C229" s="3">
        <v>42296</v>
      </c>
      <c r="D229" s="2">
        <v>0.80208333333333337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s="3"/>
      <c r="B230" t="s">
        <v>17</v>
      </c>
      <c r="C230" s="3">
        <v>42296</v>
      </c>
      <c r="D230" s="2">
        <v>0.8125</v>
      </c>
      <c r="E230">
        <v>2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</row>
    <row r="231" spans="1:13" x14ac:dyDescent="0.25">
      <c r="A231" s="3"/>
      <c r="B231" t="s">
        <v>17</v>
      </c>
      <c r="C231" s="3">
        <v>42296</v>
      </c>
      <c r="D231" s="2">
        <v>0.82291666666666663</v>
      </c>
      <c r="E231">
        <v>8</v>
      </c>
      <c r="F231">
        <v>0</v>
      </c>
      <c r="G231">
        <v>2</v>
      </c>
      <c r="H231">
        <v>0</v>
      </c>
      <c r="I231">
        <v>2</v>
      </c>
      <c r="J231">
        <v>1</v>
      </c>
      <c r="K231">
        <v>1</v>
      </c>
      <c r="L231">
        <v>1</v>
      </c>
      <c r="M231">
        <v>1</v>
      </c>
    </row>
    <row r="232" spans="1:13" x14ac:dyDescent="0.25">
      <c r="A232" s="3"/>
      <c r="B232" t="s">
        <v>17</v>
      </c>
      <c r="C232" s="3">
        <v>42296</v>
      </c>
      <c r="D232" s="2">
        <v>0.83333333333333337</v>
      </c>
      <c r="E232">
        <v>3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 x14ac:dyDescent="0.25">
      <c r="A233" s="3"/>
      <c r="B233" t="s">
        <v>17</v>
      </c>
      <c r="C233" s="3">
        <v>42296</v>
      </c>
      <c r="D233" s="2">
        <v>0.84375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s="3"/>
      <c r="B234" t="s">
        <v>17</v>
      </c>
      <c r="C234" s="3">
        <v>42296</v>
      </c>
      <c r="D234" s="2">
        <v>0.85416666666666663</v>
      </c>
      <c r="E234">
        <v>3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1</v>
      </c>
    </row>
    <row r="235" spans="1:13" x14ac:dyDescent="0.25">
      <c r="A235" s="3"/>
      <c r="B235" t="s">
        <v>17</v>
      </c>
      <c r="C235" s="3">
        <v>42296</v>
      </c>
      <c r="D235" s="2">
        <v>0.86458333333333337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0</v>
      </c>
    </row>
    <row r="236" spans="1:13" x14ac:dyDescent="0.25">
      <c r="A236" s="3"/>
      <c r="B236" t="s">
        <v>17</v>
      </c>
      <c r="C236" s="3">
        <v>42296</v>
      </c>
      <c r="D236" s="2">
        <v>0.875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5">
      <c r="A237" s="3"/>
      <c r="B237" t="s">
        <v>17</v>
      </c>
      <c r="C237" s="3">
        <v>42296</v>
      </c>
      <c r="D237" s="2">
        <v>0.88541666666666663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s="3"/>
      <c r="B238" t="s">
        <v>17</v>
      </c>
      <c r="C238" s="3">
        <v>42296</v>
      </c>
      <c r="D238" s="2">
        <v>0.89583333333333337</v>
      </c>
      <c r="E238">
        <v>2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s="3"/>
      <c r="B239" t="s">
        <v>17</v>
      </c>
      <c r="C239" s="3">
        <v>42296</v>
      </c>
      <c r="D239" s="2">
        <v>0.90625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s="3"/>
      <c r="B240" t="s">
        <v>17</v>
      </c>
      <c r="C240" s="3">
        <v>42297</v>
      </c>
      <c r="D240" s="2">
        <v>0.3125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s="3"/>
      <c r="B241" t="s">
        <v>17</v>
      </c>
      <c r="C241" s="3">
        <v>42297</v>
      </c>
      <c r="D241" s="2">
        <v>0.34375</v>
      </c>
      <c r="E241">
        <v>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5">
      <c r="A242" s="3"/>
      <c r="B242" t="s">
        <v>17</v>
      </c>
      <c r="C242" s="3">
        <v>42297</v>
      </c>
      <c r="D242" s="2">
        <v>0.35416666666666669</v>
      </c>
      <c r="E242">
        <v>3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</row>
    <row r="243" spans="1:13" x14ac:dyDescent="0.25">
      <c r="A243" s="3"/>
      <c r="B243" t="s">
        <v>17</v>
      </c>
      <c r="C243" s="3">
        <v>42297</v>
      </c>
      <c r="D243" s="2">
        <v>0.36458333333333331</v>
      </c>
      <c r="E243">
        <v>3</v>
      </c>
      <c r="F243">
        <v>0</v>
      </c>
      <c r="G243">
        <v>1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s="3"/>
      <c r="B244" t="s">
        <v>17</v>
      </c>
      <c r="C244" s="3">
        <v>42297</v>
      </c>
      <c r="D244" s="2">
        <v>0.38541666666666669</v>
      </c>
      <c r="E244">
        <v>4</v>
      </c>
      <c r="F244">
        <v>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s="3"/>
      <c r="B245" t="s">
        <v>17</v>
      </c>
      <c r="C245" s="3">
        <v>42297</v>
      </c>
      <c r="D245" s="2">
        <v>0.39583333333333331</v>
      </c>
      <c r="E245">
        <v>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</row>
    <row r="246" spans="1:13" x14ac:dyDescent="0.25">
      <c r="A246" s="3"/>
      <c r="B246" t="s">
        <v>17</v>
      </c>
      <c r="C246" s="3">
        <v>42297</v>
      </c>
      <c r="D246" s="2">
        <v>0.40625</v>
      </c>
      <c r="E246">
        <v>5</v>
      </c>
      <c r="F246">
        <v>2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</row>
    <row r="247" spans="1:13" x14ac:dyDescent="0.25">
      <c r="A247" s="3"/>
      <c r="B247" t="s">
        <v>17</v>
      </c>
      <c r="C247" s="3">
        <v>42297</v>
      </c>
      <c r="D247" s="2">
        <v>0.41666666666666669</v>
      </c>
      <c r="E247">
        <v>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5">
      <c r="A248" s="3"/>
      <c r="B248" t="s">
        <v>17</v>
      </c>
      <c r="C248" s="3">
        <v>42297</v>
      </c>
      <c r="D248" s="2">
        <v>0.42708333333333331</v>
      </c>
      <c r="E248">
        <v>3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</row>
    <row r="249" spans="1:13" x14ac:dyDescent="0.25">
      <c r="A249" s="3"/>
      <c r="B249" t="s">
        <v>17</v>
      </c>
      <c r="C249" s="3">
        <v>42297</v>
      </c>
      <c r="D249" s="2">
        <v>0.4375</v>
      </c>
      <c r="E249">
        <v>3</v>
      </c>
      <c r="F249">
        <v>2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s="3"/>
      <c r="B250" t="s">
        <v>17</v>
      </c>
      <c r="C250" s="3">
        <v>42297</v>
      </c>
      <c r="D250" s="2">
        <v>0.44791666666666669</v>
      </c>
      <c r="E250">
        <v>3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s="3"/>
      <c r="B251" t="s">
        <v>17</v>
      </c>
      <c r="C251" s="3">
        <v>42297</v>
      </c>
      <c r="D251" s="2">
        <v>0.45833333333333331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s="3"/>
      <c r="B252" t="s">
        <v>17</v>
      </c>
      <c r="C252" s="3">
        <v>42297</v>
      </c>
      <c r="D252" s="2">
        <v>0.46875</v>
      </c>
      <c r="E252">
        <v>4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 x14ac:dyDescent="0.25">
      <c r="A253" s="3"/>
      <c r="B253" t="s">
        <v>17</v>
      </c>
      <c r="C253" s="3">
        <v>42297</v>
      </c>
      <c r="D253" s="2">
        <v>0.47916666666666669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</row>
    <row r="254" spans="1:13" x14ac:dyDescent="0.25">
      <c r="A254" s="3"/>
      <c r="B254" t="s">
        <v>17</v>
      </c>
      <c r="C254" s="3">
        <v>42297</v>
      </c>
      <c r="D254" s="2">
        <v>0.48958333333333331</v>
      </c>
      <c r="E254">
        <v>4</v>
      </c>
      <c r="F254">
        <v>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s="3"/>
      <c r="B255" t="s">
        <v>17</v>
      </c>
      <c r="C255" s="3">
        <v>42297</v>
      </c>
      <c r="D255" s="2">
        <v>0.5</v>
      </c>
      <c r="E255">
        <v>2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s="3"/>
      <c r="B256" t="s">
        <v>17</v>
      </c>
      <c r="C256" s="3">
        <v>42297</v>
      </c>
      <c r="D256" s="2">
        <v>0.51041666666666663</v>
      </c>
      <c r="E256">
        <v>5</v>
      </c>
      <c r="F256">
        <v>3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s="3"/>
      <c r="B257" t="s">
        <v>17</v>
      </c>
      <c r="C257" s="3">
        <v>42297</v>
      </c>
      <c r="D257" s="2">
        <v>0.52083333333333337</v>
      </c>
      <c r="E257">
        <v>4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2</v>
      </c>
      <c r="L257">
        <v>0</v>
      </c>
      <c r="M257">
        <v>0</v>
      </c>
    </row>
    <row r="258" spans="1:13" x14ac:dyDescent="0.25">
      <c r="A258" s="3"/>
      <c r="B258" t="s">
        <v>17</v>
      </c>
      <c r="C258" s="3">
        <v>42297</v>
      </c>
      <c r="D258" s="2">
        <v>0.53125</v>
      </c>
      <c r="E258">
        <v>3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5">
      <c r="A259" s="3"/>
      <c r="B259" t="s">
        <v>17</v>
      </c>
      <c r="C259" s="3">
        <v>42297</v>
      </c>
      <c r="D259" s="2">
        <v>0.54166666666666663</v>
      </c>
      <c r="E259">
        <v>2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s="3"/>
      <c r="B260" t="s">
        <v>17</v>
      </c>
      <c r="C260" s="3">
        <v>42297</v>
      </c>
      <c r="D260" s="2">
        <v>0.55208333333333337</v>
      </c>
      <c r="E260">
        <v>4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</row>
    <row r="261" spans="1:13" x14ac:dyDescent="0.25">
      <c r="A261" s="3"/>
      <c r="B261" t="s">
        <v>17</v>
      </c>
      <c r="C261" s="3">
        <v>42297</v>
      </c>
      <c r="D261" s="2">
        <v>0.5625</v>
      </c>
      <c r="E261">
        <v>5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</row>
    <row r="262" spans="1:13" x14ac:dyDescent="0.25">
      <c r="A262" s="3"/>
      <c r="B262" t="s">
        <v>17</v>
      </c>
      <c r="C262" s="3">
        <v>42297</v>
      </c>
      <c r="D262" s="2">
        <v>0.57291666666666663</v>
      </c>
      <c r="E262">
        <v>4</v>
      </c>
      <c r="F262">
        <v>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</row>
    <row r="263" spans="1:13" x14ac:dyDescent="0.25">
      <c r="A263" s="3"/>
      <c r="B263" t="s">
        <v>17</v>
      </c>
      <c r="C263" s="3">
        <v>42297</v>
      </c>
      <c r="D263" s="2">
        <v>0.58333333333333337</v>
      </c>
      <c r="E263">
        <v>4</v>
      </c>
      <c r="F263">
        <v>0</v>
      </c>
      <c r="G263">
        <v>0</v>
      </c>
      <c r="H263">
        <v>0</v>
      </c>
      <c r="I263">
        <v>2</v>
      </c>
      <c r="J263">
        <v>1</v>
      </c>
      <c r="K263">
        <v>0</v>
      </c>
      <c r="L263">
        <v>0</v>
      </c>
      <c r="M263">
        <v>1</v>
      </c>
    </row>
    <row r="264" spans="1:13" x14ac:dyDescent="0.25">
      <c r="A264" s="3"/>
      <c r="B264" t="s">
        <v>17</v>
      </c>
      <c r="C264" s="3">
        <v>42297</v>
      </c>
      <c r="D264" s="2">
        <v>0.59375</v>
      </c>
      <c r="E264">
        <v>3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</row>
    <row r="265" spans="1:13" x14ac:dyDescent="0.25">
      <c r="A265" s="3"/>
      <c r="B265" t="s">
        <v>17</v>
      </c>
      <c r="C265" s="3">
        <v>42297</v>
      </c>
      <c r="D265" s="2">
        <v>0.60416666666666663</v>
      </c>
      <c r="E265">
        <v>3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s="3"/>
      <c r="B266" t="s">
        <v>17</v>
      </c>
      <c r="C266" s="3">
        <v>42297</v>
      </c>
      <c r="D266" s="2">
        <v>0.61458333333333337</v>
      </c>
      <c r="E266">
        <v>2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 s="3"/>
      <c r="B267" t="s">
        <v>17</v>
      </c>
      <c r="C267" s="3">
        <v>42297</v>
      </c>
      <c r="D267" s="2">
        <v>0.625</v>
      </c>
      <c r="E267">
        <v>7</v>
      </c>
      <c r="F267">
        <v>2</v>
      </c>
      <c r="G267">
        <v>0</v>
      </c>
      <c r="H267">
        <v>0</v>
      </c>
      <c r="I267">
        <v>0</v>
      </c>
      <c r="J267">
        <v>1</v>
      </c>
      <c r="K267">
        <v>3</v>
      </c>
      <c r="L267">
        <v>0</v>
      </c>
      <c r="M267">
        <v>1</v>
      </c>
    </row>
    <row r="268" spans="1:13" x14ac:dyDescent="0.25">
      <c r="A268" s="3"/>
      <c r="B268" t="s">
        <v>17</v>
      </c>
      <c r="C268" s="3">
        <v>42297</v>
      </c>
      <c r="D268" s="2">
        <v>0.63541666666666663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 s="3"/>
      <c r="B269" t="s">
        <v>17</v>
      </c>
      <c r="C269" s="3">
        <v>42297</v>
      </c>
      <c r="D269" s="2">
        <v>0.64583333333333337</v>
      </c>
      <c r="E269">
        <v>9</v>
      </c>
      <c r="F269">
        <v>2</v>
      </c>
      <c r="G269">
        <v>1</v>
      </c>
      <c r="H269">
        <v>1</v>
      </c>
      <c r="I269">
        <v>0</v>
      </c>
      <c r="J269">
        <v>2</v>
      </c>
      <c r="K269">
        <v>1</v>
      </c>
      <c r="L269">
        <v>0</v>
      </c>
      <c r="M269">
        <v>2</v>
      </c>
    </row>
    <row r="270" spans="1:13" x14ac:dyDescent="0.25">
      <c r="A270" s="3"/>
      <c r="B270" t="s">
        <v>17</v>
      </c>
      <c r="C270" s="3">
        <v>42297</v>
      </c>
      <c r="D270" s="2">
        <v>0.65625</v>
      </c>
      <c r="E270">
        <v>4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1</v>
      </c>
    </row>
    <row r="271" spans="1:13" x14ac:dyDescent="0.25">
      <c r="A271" s="3"/>
      <c r="B271" t="s">
        <v>17</v>
      </c>
      <c r="C271" s="3">
        <v>42297</v>
      </c>
      <c r="D271" s="2">
        <v>0.66666666666666663</v>
      </c>
      <c r="E271">
        <v>6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2</v>
      </c>
      <c r="L271">
        <v>1</v>
      </c>
      <c r="M271">
        <v>0</v>
      </c>
    </row>
    <row r="272" spans="1:13" x14ac:dyDescent="0.25">
      <c r="A272" s="3"/>
      <c r="B272" t="s">
        <v>17</v>
      </c>
      <c r="C272" s="3">
        <v>42297</v>
      </c>
      <c r="D272" s="2">
        <v>0.67708333333333337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</row>
    <row r="273" spans="1:13" x14ac:dyDescent="0.25">
      <c r="A273" s="3"/>
      <c r="B273" t="s">
        <v>17</v>
      </c>
      <c r="C273" s="3">
        <v>42297</v>
      </c>
      <c r="D273" s="2">
        <v>0.6875</v>
      </c>
      <c r="E273">
        <v>4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</row>
    <row r="274" spans="1:13" x14ac:dyDescent="0.25">
      <c r="A274" s="3"/>
      <c r="B274" t="s">
        <v>17</v>
      </c>
      <c r="C274" s="3">
        <v>42297</v>
      </c>
      <c r="D274" s="2">
        <v>0.69791666666666663</v>
      </c>
      <c r="E274">
        <v>2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s="3"/>
      <c r="B275" t="s">
        <v>17</v>
      </c>
      <c r="C275" s="3">
        <v>42297</v>
      </c>
      <c r="D275" s="2">
        <v>0.70833333333333337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5">
      <c r="A276" s="3"/>
      <c r="B276" t="s">
        <v>17</v>
      </c>
      <c r="C276" s="3">
        <v>42297</v>
      </c>
      <c r="D276" s="2">
        <v>0.71875</v>
      </c>
      <c r="E276">
        <v>3</v>
      </c>
      <c r="F276">
        <v>2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 s="3"/>
      <c r="B277" t="s">
        <v>17</v>
      </c>
      <c r="C277" s="3">
        <v>42297</v>
      </c>
      <c r="D277" s="2">
        <v>0.72916666666666663</v>
      </c>
      <c r="E277">
        <v>3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5">
      <c r="A278" s="3"/>
      <c r="B278" t="s">
        <v>17</v>
      </c>
      <c r="C278" s="3">
        <v>42297</v>
      </c>
      <c r="D278" s="2">
        <v>0.73958333333333337</v>
      </c>
      <c r="E278">
        <v>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</row>
    <row r="279" spans="1:13" x14ac:dyDescent="0.25">
      <c r="A279" s="3"/>
      <c r="B279" t="s">
        <v>17</v>
      </c>
      <c r="C279" s="3">
        <v>42297</v>
      </c>
      <c r="D279" s="2">
        <v>0.75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</row>
    <row r="280" spans="1:13" x14ac:dyDescent="0.25">
      <c r="A280" s="3"/>
      <c r="B280" t="s">
        <v>17</v>
      </c>
      <c r="C280" s="3">
        <v>42297</v>
      </c>
      <c r="D280" s="2">
        <v>0.76041666666666663</v>
      </c>
      <c r="E280">
        <v>4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</row>
    <row r="281" spans="1:13" x14ac:dyDescent="0.25">
      <c r="A281" s="3"/>
      <c r="B281" t="s">
        <v>17</v>
      </c>
      <c r="C281" s="3">
        <v>42297</v>
      </c>
      <c r="D281" s="2">
        <v>0.77083333333333337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</row>
    <row r="282" spans="1:13" x14ac:dyDescent="0.25">
      <c r="A282" s="3"/>
      <c r="B282" t="s">
        <v>17</v>
      </c>
      <c r="C282" s="3">
        <v>42297</v>
      </c>
      <c r="D282" s="2">
        <v>0.78125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</row>
    <row r="283" spans="1:13" x14ac:dyDescent="0.25">
      <c r="A283" s="3"/>
      <c r="B283" t="s">
        <v>17</v>
      </c>
      <c r="C283" s="3">
        <v>42297</v>
      </c>
      <c r="D283" s="2">
        <v>0.79166666666666663</v>
      </c>
      <c r="E283">
        <v>3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</row>
    <row r="284" spans="1:13" x14ac:dyDescent="0.25">
      <c r="A284" s="3"/>
      <c r="B284" t="s">
        <v>17</v>
      </c>
      <c r="C284" s="3">
        <v>42297</v>
      </c>
      <c r="D284" s="2">
        <v>0.80208333333333337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 x14ac:dyDescent="0.25">
      <c r="A285" s="3"/>
      <c r="B285" t="s">
        <v>17</v>
      </c>
      <c r="C285" s="3">
        <v>42297</v>
      </c>
      <c r="D285" s="2">
        <v>0.8125</v>
      </c>
      <c r="E285">
        <v>4</v>
      </c>
      <c r="F285">
        <v>2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</row>
    <row r="286" spans="1:13" x14ac:dyDescent="0.25">
      <c r="A286" s="3"/>
      <c r="B286" t="s">
        <v>17</v>
      </c>
      <c r="C286" s="3">
        <v>42297</v>
      </c>
      <c r="D286" s="2">
        <v>0.82291666666666663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s="3"/>
      <c r="B287" t="s">
        <v>17</v>
      </c>
      <c r="C287" s="3">
        <v>42297</v>
      </c>
      <c r="D287" s="2">
        <v>0.83333333333333337</v>
      </c>
      <c r="E287">
        <v>4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2</v>
      </c>
      <c r="M287">
        <v>0</v>
      </c>
    </row>
    <row r="288" spans="1:13" x14ac:dyDescent="0.25">
      <c r="A288" s="3"/>
      <c r="B288" t="s">
        <v>17</v>
      </c>
      <c r="C288" s="3">
        <v>42297</v>
      </c>
      <c r="D288" s="2">
        <v>0.84375</v>
      </c>
      <c r="E288">
        <v>3</v>
      </c>
      <c r="F288">
        <v>0</v>
      </c>
      <c r="G288">
        <v>1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s="3"/>
      <c r="B289" t="s">
        <v>17</v>
      </c>
      <c r="C289" s="3">
        <v>42297</v>
      </c>
      <c r="D289" s="2">
        <v>0.85416666666666663</v>
      </c>
      <c r="E289">
        <v>2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s="3"/>
      <c r="B290" t="s">
        <v>17</v>
      </c>
      <c r="C290" s="3">
        <v>42297</v>
      </c>
      <c r="D290" s="2">
        <v>0.86458333333333337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25">
      <c r="A291" s="3"/>
      <c r="B291" t="s">
        <v>17</v>
      </c>
      <c r="C291" s="3">
        <v>42297</v>
      </c>
      <c r="D291" s="2">
        <v>0.875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5">
      <c r="A292" s="3"/>
      <c r="B292" t="s">
        <v>17</v>
      </c>
      <c r="C292" s="3">
        <v>42297</v>
      </c>
      <c r="D292" s="2">
        <v>0.89583333333333337</v>
      </c>
      <c r="E292">
        <v>3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>
    <tabColor rgb="FFC00000"/>
  </sheetPr>
  <dimension ref="A1:N365"/>
  <sheetViews>
    <sheetView topLeftCell="F1" workbookViewId="0">
      <selection activeCell="N1" sqref="N1"/>
    </sheetView>
  </sheetViews>
  <sheetFormatPr defaultRowHeight="15" x14ac:dyDescent="0.25"/>
  <cols>
    <col min="3" max="3" width="10.7109375" bestFit="1" customWidth="1"/>
    <col min="4" max="4" width="5.5703125" bestFit="1" customWidth="1"/>
    <col min="5" max="5" width="7.7109375" bestFit="1" customWidth="1"/>
    <col min="6" max="6" width="38.28515625" bestFit="1" customWidth="1"/>
    <col min="7" max="7" width="10.140625" bestFit="1" customWidth="1"/>
    <col min="8" max="8" width="20.42578125" bestFit="1" customWidth="1"/>
    <col min="10" max="10" width="18" bestFit="1" customWidth="1"/>
    <col min="11" max="11" width="8.140625" customWidth="1"/>
    <col min="12" max="12" width="38.7109375" customWidth="1"/>
    <col min="13" max="13" width="10.5703125" customWidth="1"/>
    <col min="14" max="14" width="20.85546875" customWidth="1"/>
  </cols>
  <sheetData>
    <row r="1" spans="1:14" x14ac:dyDescent="0.25">
      <c r="C1" t="s">
        <v>16</v>
      </c>
      <c r="D1" t="s">
        <v>0</v>
      </c>
      <c r="E1" t="s">
        <v>6</v>
      </c>
      <c r="F1" t="s">
        <v>14</v>
      </c>
      <c r="G1" t="s">
        <v>5</v>
      </c>
      <c r="H1" t="s">
        <v>15</v>
      </c>
      <c r="J1" s="7" t="s">
        <v>24</v>
      </c>
      <c r="K1" t="s">
        <v>26</v>
      </c>
      <c r="L1" t="s">
        <v>46</v>
      </c>
      <c r="M1" t="s">
        <v>25</v>
      </c>
      <c r="N1" t="s">
        <v>47</v>
      </c>
    </row>
    <row r="2" spans="1:14" x14ac:dyDescent="0.25">
      <c r="A2" s="3"/>
      <c r="B2" t="s">
        <v>17</v>
      </c>
      <c r="C2" s="3">
        <v>42291</v>
      </c>
      <c r="D2" s="2">
        <v>0.29166666666666669</v>
      </c>
      <c r="E2">
        <v>26</v>
      </c>
      <c r="F2">
        <v>0</v>
      </c>
      <c r="G2">
        <v>5</v>
      </c>
      <c r="H2">
        <v>21</v>
      </c>
      <c r="J2" s="14">
        <v>42291</v>
      </c>
      <c r="K2" s="1">
        <v>2808</v>
      </c>
      <c r="L2" s="1">
        <v>279</v>
      </c>
      <c r="M2" s="1">
        <v>175</v>
      </c>
      <c r="N2" s="1">
        <v>2354</v>
      </c>
    </row>
    <row r="3" spans="1:14" x14ac:dyDescent="0.25">
      <c r="A3" s="3"/>
      <c r="B3" t="s">
        <v>17</v>
      </c>
      <c r="C3" s="3">
        <v>42291</v>
      </c>
      <c r="D3" s="2">
        <v>0.30208333333333331</v>
      </c>
      <c r="E3">
        <v>11</v>
      </c>
      <c r="F3">
        <v>2</v>
      </c>
      <c r="G3">
        <v>0</v>
      </c>
      <c r="H3">
        <v>9</v>
      </c>
      <c r="J3" s="14">
        <v>42292</v>
      </c>
      <c r="K3" s="1">
        <v>2297</v>
      </c>
      <c r="L3" s="1">
        <v>258</v>
      </c>
      <c r="M3" s="1">
        <v>189</v>
      </c>
      <c r="N3" s="1">
        <v>1850</v>
      </c>
    </row>
    <row r="4" spans="1:14" x14ac:dyDescent="0.25">
      <c r="A4" s="3"/>
      <c r="B4" t="s">
        <v>17</v>
      </c>
      <c r="C4" s="3">
        <v>42291</v>
      </c>
      <c r="D4" s="2">
        <v>0.3125</v>
      </c>
      <c r="E4">
        <v>16</v>
      </c>
      <c r="F4">
        <v>2</v>
      </c>
      <c r="G4">
        <v>2</v>
      </c>
      <c r="H4">
        <v>12</v>
      </c>
      <c r="J4" s="14">
        <v>42293</v>
      </c>
      <c r="K4" s="1">
        <v>1838</v>
      </c>
      <c r="L4" s="1">
        <v>192</v>
      </c>
      <c r="M4" s="1">
        <v>122</v>
      </c>
      <c r="N4" s="1">
        <v>1524</v>
      </c>
    </row>
    <row r="5" spans="1:14" x14ac:dyDescent="0.25">
      <c r="A5" s="3"/>
      <c r="B5" t="s">
        <v>17</v>
      </c>
      <c r="C5" s="3">
        <v>42291</v>
      </c>
      <c r="D5" s="2">
        <v>0.32291666666666669</v>
      </c>
      <c r="E5">
        <v>15</v>
      </c>
      <c r="F5">
        <v>3</v>
      </c>
      <c r="G5">
        <v>0</v>
      </c>
      <c r="H5">
        <v>12</v>
      </c>
      <c r="J5" s="14">
        <v>42294</v>
      </c>
      <c r="K5" s="1">
        <v>795</v>
      </c>
      <c r="L5" s="1">
        <v>93</v>
      </c>
      <c r="M5" s="1">
        <v>54</v>
      </c>
      <c r="N5" s="1">
        <v>648</v>
      </c>
    </row>
    <row r="6" spans="1:14" x14ac:dyDescent="0.25">
      <c r="A6" s="3"/>
      <c r="B6" t="s">
        <v>17</v>
      </c>
      <c r="C6" s="3">
        <v>42291</v>
      </c>
      <c r="D6" s="2">
        <v>0.33333333333333331</v>
      </c>
      <c r="E6">
        <v>35</v>
      </c>
      <c r="F6">
        <v>5</v>
      </c>
      <c r="G6">
        <v>3</v>
      </c>
      <c r="H6">
        <v>27</v>
      </c>
      <c r="J6" s="14">
        <v>42296</v>
      </c>
      <c r="K6" s="1">
        <v>2475</v>
      </c>
      <c r="L6" s="1">
        <v>270</v>
      </c>
      <c r="M6" s="1">
        <v>160</v>
      </c>
      <c r="N6" s="1">
        <v>2045</v>
      </c>
    </row>
    <row r="7" spans="1:14" x14ac:dyDescent="0.25">
      <c r="A7" s="3"/>
      <c r="B7" t="s">
        <v>17</v>
      </c>
      <c r="C7" s="3">
        <v>42291</v>
      </c>
      <c r="D7" s="2">
        <v>0.34375</v>
      </c>
      <c r="E7">
        <v>21</v>
      </c>
      <c r="F7">
        <v>3</v>
      </c>
      <c r="G7">
        <v>2</v>
      </c>
      <c r="H7">
        <v>16</v>
      </c>
      <c r="J7" s="14">
        <v>42297</v>
      </c>
      <c r="K7" s="1">
        <v>2652</v>
      </c>
      <c r="L7" s="1">
        <v>279</v>
      </c>
      <c r="M7" s="1">
        <v>163</v>
      </c>
      <c r="N7" s="1">
        <v>2210</v>
      </c>
    </row>
    <row r="8" spans="1:14" x14ac:dyDescent="0.25">
      <c r="A8" s="3"/>
      <c r="B8" t="s">
        <v>17</v>
      </c>
      <c r="C8" s="3">
        <v>42291</v>
      </c>
      <c r="D8" s="2">
        <v>0.35416666666666669</v>
      </c>
      <c r="E8">
        <v>32</v>
      </c>
      <c r="F8">
        <v>3</v>
      </c>
      <c r="G8">
        <v>1</v>
      </c>
      <c r="H8">
        <v>28</v>
      </c>
      <c r="J8" s="6" t="s">
        <v>18</v>
      </c>
      <c r="K8" s="1"/>
      <c r="L8" s="1"/>
      <c r="M8" s="1"/>
      <c r="N8" s="1"/>
    </row>
    <row r="9" spans="1:14" x14ac:dyDescent="0.25">
      <c r="A9" s="3"/>
      <c r="B9" t="s">
        <v>17</v>
      </c>
      <c r="C9" s="3">
        <v>42291</v>
      </c>
      <c r="D9" s="2">
        <v>0.36458333333333331</v>
      </c>
      <c r="E9">
        <v>39</v>
      </c>
      <c r="F9">
        <v>6</v>
      </c>
      <c r="G9">
        <v>1</v>
      </c>
      <c r="H9">
        <v>32</v>
      </c>
    </row>
    <row r="10" spans="1:14" x14ac:dyDescent="0.25">
      <c r="A10" s="3"/>
      <c r="B10" t="s">
        <v>17</v>
      </c>
      <c r="C10" s="3">
        <v>42291</v>
      </c>
      <c r="D10" s="2">
        <v>0.375</v>
      </c>
      <c r="E10">
        <v>45</v>
      </c>
      <c r="F10">
        <v>5</v>
      </c>
      <c r="G10">
        <v>1</v>
      </c>
      <c r="H10">
        <v>39</v>
      </c>
    </row>
    <row r="11" spans="1:14" x14ac:dyDescent="0.25">
      <c r="A11" s="3"/>
      <c r="B11" t="s">
        <v>17</v>
      </c>
      <c r="C11" s="3">
        <v>42291</v>
      </c>
      <c r="D11" s="2">
        <v>0.38541666666666669</v>
      </c>
      <c r="E11">
        <v>63</v>
      </c>
      <c r="F11">
        <v>9</v>
      </c>
      <c r="G11">
        <v>4</v>
      </c>
      <c r="H11">
        <v>50</v>
      </c>
    </row>
    <row r="12" spans="1:14" x14ac:dyDescent="0.25">
      <c r="A12" s="3"/>
      <c r="B12" t="s">
        <v>17</v>
      </c>
      <c r="C12" s="3">
        <v>42291</v>
      </c>
      <c r="D12" s="2">
        <v>0.39583333333333331</v>
      </c>
      <c r="E12">
        <v>67</v>
      </c>
      <c r="F12">
        <v>10</v>
      </c>
      <c r="G12">
        <v>4</v>
      </c>
      <c r="H12">
        <v>53</v>
      </c>
    </row>
    <row r="13" spans="1:14" x14ac:dyDescent="0.25">
      <c r="A13" s="3"/>
      <c r="B13" t="s">
        <v>17</v>
      </c>
      <c r="C13" s="3">
        <v>42291</v>
      </c>
      <c r="D13" s="2">
        <v>0.40625</v>
      </c>
      <c r="E13">
        <v>59</v>
      </c>
      <c r="F13">
        <v>5</v>
      </c>
      <c r="G13">
        <v>10</v>
      </c>
      <c r="H13">
        <v>44</v>
      </c>
    </row>
    <row r="14" spans="1:14" x14ac:dyDescent="0.25">
      <c r="A14" s="3"/>
      <c r="B14" t="s">
        <v>17</v>
      </c>
      <c r="C14" s="3">
        <v>42291</v>
      </c>
      <c r="D14" s="2">
        <v>0.41666666666666669</v>
      </c>
      <c r="E14">
        <v>87</v>
      </c>
      <c r="F14">
        <v>8</v>
      </c>
      <c r="G14">
        <v>12</v>
      </c>
      <c r="H14">
        <v>67</v>
      </c>
    </row>
    <row r="15" spans="1:14" x14ac:dyDescent="0.25">
      <c r="A15" s="3"/>
      <c r="B15" t="s">
        <v>17</v>
      </c>
      <c r="C15" s="3">
        <v>42291</v>
      </c>
      <c r="D15" s="2">
        <v>0.42708333333333331</v>
      </c>
      <c r="E15">
        <v>61</v>
      </c>
      <c r="F15">
        <v>4</v>
      </c>
      <c r="G15">
        <v>4</v>
      </c>
      <c r="H15">
        <v>53</v>
      </c>
    </row>
    <row r="16" spans="1:14" x14ac:dyDescent="0.25">
      <c r="A16" s="3"/>
      <c r="B16" t="s">
        <v>17</v>
      </c>
      <c r="C16" s="3">
        <v>42291</v>
      </c>
      <c r="D16" s="2">
        <v>0.4375</v>
      </c>
      <c r="E16">
        <v>58</v>
      </c>
      <c r="F16">
        <v>5</v>
      </c>
      <c r="G16">
        <v>3</v>
      </c>
      <c r="H16">
        <v>50</v>
      </c>
    </row>
    <row r="17" spans="1:8" x14ac:dyDescent="0.25">
      <c r="A17" s="3"/>
      <c r="B17" t="s">
        <v>17</v>
      </c>
      <c r="C17" s="3">
        <v>42291</v>
      </c>
      <c r="D17" s="2">
        <v>0.44791666666666669</v>
      </c>
      <c r="E17">
        <v>71</v>
      </c>
      <c r="F17">
        <v>7</v>
      </c>
      <c r="G17">
        <v>10</v>
      </c>
      <c r="H17">
        <v>54</v>
      </c>
    </row>
    <row r="18" spans="1:8" x14ac:dyDescent="0.25">
      <c r="A18" s="3"/>
      <c r="B18" t="s">
        <v>17</v>
      </c>
      <c r="C18" s="3">
        <v>42291</v>
      </c>
      <c r="D18" s="2">
        <v>0.45833333333333331</v>
      </c>
      <c r="E18">
        <v>70</v>
      </c>
      <c r="F18">
        <v>9</v>
      </c>
      <c r="G18">
        <v>4</v>
      </c>
      <c r="H18">
        <v>57</v>
      </c>
    </row>
    <row r="19" spans="1:8" x14ac:dyDescent="0.25">
      <c r="A19" s="3"/>
      <c r="B19" t="s">
        <v>17</v>
      </c>
      <c r="C19" s="3">
        <v>42291</v>
      </c>
      <c r="D19" s="2">
        <v>0.46875</v>
      </c>
      <c r="E19">
        <v>45</v>
      </c>
      <c r="F19">
        <v>6</v>
      </c>
      <c r="G19">
        <v>1</v>
      </c>
      <c r="H19">
        <v>38</v>
      </c>
    </row>
    <row r="20" spans="1:8" x14ac:dyDescent="0.25">
      <c r="A20" s="3"/>
      <c r="B20" t="s">
        <v>17</v>
      </c>
      <c r="C20" s="3">
        <v>42291</v>
      </c>
      <c r="D20" s="2">
        <v>0.47916666666666669</v>
      </c>
      <c r="E20">
        <v>59</v>
      </c>
      <c r="F20">
        <v>4</v>
      </c>
      <c r="G20">
        <v>4</v>
      </c>
      <c r="H20">
        <v>51</v>
      </c>
    </row>
    <row r="21" spans="1:8" x14ac:dyDescent="0.25">
      <c r="A21" s="3"/>
      <c r="B21" t="s">
        <v>17</v>
      </c>
      <c r="C21" s="3">
        <v>42291</v>
      </c>
      <c r="D21" s="2">
        <v>0.48958333333333331</v>
      </c>
      <c r="E21">
        <v>50</v>
      </c>
      <c r="F21">
        <v>8</v>
      </c>
      <c r="G21">
        <v>1</v>
      </c>
      <c r="H21">
        <v>41</v>
      </c>
    </row>
    <row r="22" spans="1:8" x14ac:dyDescent="0.25">
      <c r="A22" s="3"/>
      <c r="B22" t="s">
        <v>17</v>
      </c>
      <c r="C22" s="3">
        <v>42291</v>
      </c>
      <c r="D22" s="2">
        <v>0.5</v>
      </c>
      <c r="E22">
        <v>69</v>
      </c>
      <c r="F22">
        <v>5</v>
      </c>
      <c r="G22">
        <v>6</v>
      </c>
      <c r="H22">
        <v>58</v>
      </c>
    </row>
    <row r="23" spans="1:8" x14ac:dyDescent="0.25">
      <c r="A23" s="3"/>
      <c r="B23" t="s">
        <v>17</v>
      </c>
      <c r="C23" s="3">
        <v>42291</v>
      </c>
      <c r="D23" s="2">
        <v>0.51041666666666663</v>
      </c>
      <c r="E23">
        <v>50</v>
      </c>
      <c r="F23">
        <v>5</v>
      </c>
      <c r="G23">
        <v>3</v>
      </c>
      <c r="H23">
        <v>42</v>
      </c>
    </row>
    <row r="24" spans="1:8" x14ac:dyDescent="0.25">
      <c r="A24" s="3"/>
      <c r="B24" t="s">
        <v>17</v>
      </c>
      <c r="C24" s="3">
        <v>42291</v>
      </c>
      <c r="D24" s="2">
        <v>0.52083333333333337</v>
      </c>
      <c r="E24">
        <v>45</v>
      </c>
      <c r="F24">
        <v>4</v>
      </c>
      <c r="G24">
        <v>2</v>
      </c>
      <c r="H24">
        <v>39</v>
      </c>
    </row>
    <row r="25" spans="1:8" x14ac:dyDescent="0.25">
      <c r="A25" s="3"/>
      <c r="B25" t="s">
        <v>17</v>
      </c>
      <c r="C25" s="3">
        <v>42291</v>
      </c>
      <c r="D25" s="2">
        <v>0.53125</v>
      </c>
      <c r="E25">
        <v>66</v>
      </c>
      <c r="F25">
        <v>4</v>
      </c>
      <c r="G25">
        <v>1</v>
      </c>
      <c r="H25">
        <v>61</v>
      </c>
    </row>
    <row r="26" spans="1:8" x14ac:dyDescent="0.25">
      <c r="A26" s="3"/>
      <c r="B26" t="s">
        <v>17</v>
      </c>
      <c r="C26" s="3">
        <v>42291</v>
      </c>
      <c r="D26" s="2">
        <v>0.54166666666666663</v>
      </c>
      <c r="E26">
        <v>60</v>
      </c>
      <c r="F26">
        <v>3</v>
      </c>
      <c r="G26">
        <v>2</v>
      </c>
      <c r="H26">
        <v>55</v>
      </c>
    </row>
    <row r="27" spans="1:8" x14ac:dyDescent="0.25">
      <c r="A27" s="3"/>
      <c r="B27" t="s">
        <v>17</v>
      </c>
      <c r="C27" s="3">
        <v>42291</v>
      </c>
      <c r="D27" s="2">
        <v>0.55208333333333337</v>
      </c>
      <c r="E27">
        <v>53</v>
      </c>
      <c r="F27">
        <v>5</v>
      </c>
      <c r="G27">
        <v>2</v>
      </c>
      <c r="H27">
        <v>46</v>
      </c>
    </row>
    <row r="28" spans="1:8" x14ac:dyDescent="0.25">
      <c r="A28" s="3"/>
      <c r="B28" t="s">
        <v>17</v>
      </c>
      <c r="C28" s="3">
        <v>42291</v>
      </c>
      <c r="D28" s="2">
        <v>0.5625</v>
      </c>
      <c r="E28">
        <v>64</v>
      </c>
      <c r="F28">
        <v>7</v>
      </c>
      <c r="G28">
        <v>2</v>
      </c>
      <c r="H28">
        <v>55</v>
      </c>
    </row>
    <row r="29" spans="1:8" x14ac:dyDescent="0.25">
      <c r="A29" s="3"/>
      <c r="B29" t="s">
        <v>17</v>
      </c>
      <c r="C29" s="3">
        <v>42291</v>
      </c>
      <c r="D29" s="2">
        <v>0.57291666666666663</v>
      </c>
      <c r="E29">
        <v>45</v>
      </c>
      <c r="F29">
        <v>3</v>
      </c>
      <c r="G29">
        <v>3</v>
      </c>
      <c r="H29">
        <v>39</v>
      </c>
    </row>
    <row r="30" spans="1:8" x14ac:dyDescent="0.25">
      <c r="A30" s="3"/>
      <c r="B30" t="s">
        <v>17</v>
      </c>
      <c r="C30" s="3">
        <v>42291</v>
      </c>
      <c r="D30" s="2">
        <v>0.58333333333333337</v>
      </c>
      <c r="E30">
        <v>72</v>
      </c>
      <c r="F30">
        <v>2</v>
      </c>
      <c r="G30">
        <v>6</v>
      </c>
      <c r="H30">
        <v>64</v>
      </c>
    </row>
    <row r="31" spans="1:8" x14ac:dyDescent="0.25">
      <c r="A31" s="3"/>
      <c r="B31" t="s">
        <v>17</v>
      </c>
      <c r="C31" s="3">
        <v>42291</v>
      </c>
      <c r="D31" s="2">
        <v>0.59375</v>
      </c>
      <c r="E31">
        <v>44</v>
      </c>
      <c r="F31">
        <v>4</v>
      </c>
      <c r="G31">
        <v>0</v>
      </c>
      <c r="H31">
        <v>40</v>
      </c>
    </row>
    <row r="32" spans="1:8" x14ac:dyDescent="0.25">
      <c r="A32" s="3"/>
      <c r="B32" t="s">
        <v>17</v>
      </c>
      <c r="C32" s="3">
        <v>42291</v>
      </c>
      <c r="D32" s="2">
        <v>0.60416666666666663</v>
      </c>
      <c r="E32">
        <v>51</v>
      </c>
      <c r="F32">
        <v>4</v>
      </c>
      <c r="G32">
        <v>3</v>
      </c>
      <c r="H32">
        <v>44</v>
      </c>
    </row>
    <row r="33" spans="1:8" x14ac:dyDescent="0.25">
      <c r="A33" s="3"/>
      <c r="B33" t="s">
        <v>17</v>
      </c>
      <c r="C33" s="3">
        <v>42291</v>
      </c>
      <c r="D33" s="2">
        <v>0.61458333333333337</v>
      </c>
      <c r="E33">
        <v>61</v>
      </c>
      <c r="F33">
        <v>9</v>
      </c>
      <c r="G33">
        <v>4</v>
      </c>
      <c r="H33">
        <v>48</v>
      </c>
    </row>
    <row r="34" spans="1:8" x14ac:dyDescent="0.25">
      <c r="A34" s="3"/>
      <c r="B34" t="s">
        <v>17</v>
      </c>
      <c r="C34" s="3">
        <v>42291</v>
      </c>
      <c r="D34" s="2">
        <v>0.625</v>
      </c>
      <c r="E34">
        <v>70</v>
      </c>
      <c r="F34">
        <v>4</v>
      </c>
      <c r="G34">
        <v>3</v>
      </c>
      <c r="H34">
        <v>63</v>
      </c>
    </row>
    <row r="35" spans="1:8" x14ac:dyDescent="0.25">
      <c r="A35" s="3"/>
      <c r="B35" t="s">
        <v>17</v>
      </c>
      <c r="C35" s="3">
        <v>42291</v>
      </c>
      <c r="D35" s="2">
        <v>0.63541666666666663</v>
      </c>
      <c r="E35">
        <v>54</v>
      </c>
      <c r="F35">
        <v>3</v>
      </c>
      <c r="G35">
        <v>3</v>
      </c>
      <c r="H35">
        <v>48</v>
      </c>
    </row>
    <row r="36" spans="1:8" x14ac:dyDescent="0.25">
      <c r="A36" s="3"/>
      <c r="B36" t="s">
        <v>17</v>
      </c>
      <c r="C36" s="3">
        <v>42291</v>
      </c>
      <c r="D36" s="2">
        <v>0.64583333333333337</v>
      </c>
      <c r="E36">
        <v>58</v>
      </c>
      <c r="F36">
        <v>5</v>
      </c>
      <c r="G36">
        <v>3</v>
      </c>
      <c r="H36">
        <v>50</v>
      </c>
    </row>
    <row r="37" spans="1:8" x14ac:dyDescent="0.25">
      <c r="A37" s="3"/>
      <c r="B37" t="s">
        <v>17</v>
      </c>
      <c r="C37" s="3">
        <v>42291</v>
      </c>
      <c r="D37" s="2">
        <v>0.65625</v>
      </c>
      <c r="E37">
        <v>43</v>
      </c>
      <c r="F37">
        <v>3</v>
      </c>
      <c r="G37">
        <v>2</v>
      </c>
      <c r="H37">
        <v>38</v>
      </c>
    </row>
    <row r="38" spans="1:8" x14ac:dyDescent="0.25">
      <c r="A38" s="3"/>
      <c r="B38" t="s">
        <v>17</v>
      </c>
      <c r="C38" s="3">
        <v>42291</v>
      </c>
      <c r="D38" s="2">
        <v>0.66666666666666663</v>
      </c>
      <c r="E38">
        <v>62</v>
      </c>
      <c r="F38">
        <v>6</v>
      </c>
      <c r="G38">
        <v>4</v>
      </c>
      <c r="H38">
        <v>52</v>
      </c>
    </row>
    <row r="39" spans="1:8" x14ac:dyDescent="0.25">
      <c r="A39" s="3"/>
      <c r="B39" t="s">
        <v>17</v>
      </c>
      <c r="C39" s="3">
        <v>42291</v>
      </c>
      <c r="D39" s="2">
        <v>0.67708333333333337</v>
      </c>
      <c r="E39">
        <v>56</v>
      </c>
      <c r="F39">
        <v>2</v>
      </c>
      <c r="G39">
        <v>1</v>
      </c>
      <c r="H39">
        <v>53</v>
      </c>
    </row>
    <row r="40" spans="1:8" x14ac:dyDescent="0.25">
      <c r="A40" s="3"/>
      <c r="B40" t="s">
        <v>17</v>
      </c>
      <c r="C40" s="3">
        <v>42291</v>
      </c>
      <c r="D40" s="2">
        <v>0.6875</v>
      </c>
      <c r="E40">
        <v>56</v>
      </c>
      <c r="F40">
        <v>7</v>
      </c>
      <c r="G40">
        <v>2</v>
      </c>
      <c r="H40">
        <v>47</v>
      </c>
    </row>
    <row r="41" spans="1:8" x14ac:dyDescent="0.25">
      <c r="A41" s="3"/>
      <c r="B41" t="s">
        <v>17</v>
      </c>
      <c r="C41" s="3">
        <v>42291</v>
      </c>
      <c r="D41" s="2">
        <v>0.69791666666666663</v>
      </c>
      <c r="E41">
        <v>30</v>
      </c>
      <c r="F41">
        <v>2</v>
      </c>
      <c r="G41">
        <v>1</v>
      </c>
      <c r="H41">
        <v>27</v>
      </c>
    </row>
    <row r="42" spans="1:8" x14ac:dyDescent="0.25">
      <c r="A42" s="3"/>
      <c r="B42" t="s">
        <v>17</v>
      </c>
      <c r="C42" s="3">
        <v>42291</v>
      </c>
      <c r="D42" s="2">
        <v>0.70833333333333337</v>
      </c>
      <c r="E42">
        <v>53</v>
      </c>
      <c r="F42">
        <v>6</v>
      </c>
      <c r="G42">
        <v>5</v>
      </c>
      <c r="H42">
        <v>42</v>
      </c>
    </row>
    <row r="43" spans="1:8" x14ac:dyDescent="0.25">
      <c r="A43" s="3"/>
      <c r="B43" t="s">
        <v>17</v>
      </c>
      <c r="C43" s="3">
        <v>42291</v>
      </c>
      <c r="D43" s="2">
        <v>0.71875</v>
      </c>
      <c r="E43">
        <v>44</v>
      </c>
      <c r="F43">
        <v>3</v>
      </c>
      <c r="G43">
        <v>0</v>
      </c>
      <c r="H43">
        <v>41</v>
      </c>
    </row>
    <row r="44" spans="1:8" x14ac:dyDescent="0.25">
      <c r="A44" s="3"/>
      <c r="B44" t="s">
        <v>17</v>
      </c>
      <c r="C44" s="3">
        <v>42291</v>
      </c>
      <c r="D44" s="2">
        <v>0.72916666666666663</v>
      </c>
      <c r="E44">
        <v>41</v>
      </c>
      <c r="F44">
        <v>6</v>
      </c>
      <c r="G44">
        <v>2</v>
      </c>
      <c r="H44">
        <v>33</v>
      </c>
    </row>
    <row r="45" spans="1:8" x14ac:dyDescent="0.25">
      <c r="A45" s="3"/>
      <c r="B45" t="s">
        <v>17</v>
      </c>
      <c r="C45" s="3">
        <v>42291</v>
      </c>
      <c r="D45" s="2">
        <v>0.73958333333333337</v>
      </c>
      <c r="E45">
        <v>43</v>
      </c>
      <c r="F45">
        <v>7</v>
      </c>
      <c r="G45">
        <v>2</v>
      </c>
      <c r="H45">
        <v>34</v>
      </c>
    </row>
    <row r="46" spans="1:8" x14ac:dyDescent="0.25">
      <c r="A46" s="3"/>
      <c r="B46" t="s">
        <v>17</v>
      </c>
      <c r="C46" s="3">
        <v>42291</v>
      </c>
      <c r="D46" s="2">
        <v>0.75</v>
      </c>
      <c r="E46">
        <v>58</v>
      </c>
      <c r="F46">
        <v>15</v>
      </c>
      <c r="G46">
        <v>6</v>
      </c>
      <c r="H46">
        <v>37</v>
      </c>
    </row>
    <row r="47" spans="1:8" x14ac:dyDescent="0.25">
      <c r="A47" s="3"/>
      <c r="B47" t="s">
        <v>17</v>
      </c>
      <c r="C47" s="3">
        <v>42291</v>
      </c>
      <c r="D47" s="2">
        <v>0.76041666666666663</v>
      </c>
      <c r="E47">
        <v>49</v>
      </c>
      <c r="F47">
        <v>4</v>
      </c>
      <c r="G47">
        <v>2</v>
      </c>
      <c r="H47">
        <v>43</v>
      </c>
    </row>
    <row r="48" spans="1:8" x14ac:dyDescent="0.25">
      <c r="A48" s="3"/>
      <c r="B48" t="s">
        <v>17</v>
      </c>
      <c r="C48" s="3">
        <v>42291</v>
      </c>
      <c r="D48" s="2">
        <v>0.77083333333333337</v>
      </c>
      <c r="E48">
        <v>54</v>
      </c>
      <c r="F48">
        <v>7</v>
      </c>
      <c r="G48">
        <v>4</v>
      </c>
      <c r="H48">
        <v>43</v>
      </c>
    </row>
    <row r="49" spans="1:8" x14ac:dyDescent="0.25">
      <c r="A49" s="3"/>
      <c r="B49" t="s">
        <v>17</v>
      </c>
      <c r="C49" s="3">
        <v>42291</v>
      </c>
      <c r="D49" s="2">
        <v>0.78125</v>
      </c>
      <c r="E49">
        <v>52</v>
      </c>
      <c r="F49">
        <v>5</v>
      </c>
      <c r="G49">
        <v>3</v>
      </c>
      <c r="H49">
        <v>44</v>
      </c>
    </row>
    <row r="50" spans="1:8" x14ac:dyDescent="0.25">
      <c r="A50" s="3"/>
      <c r="B50" t="s">
        <v>17</v>
      </c>
      <c r="C50" s="3">
        <v>42291</v>
      </c>
      <c r="D50" s="2">
        <v>0.79166666666666663</v>
      </c>
      <c r="E50">
        <v>37</v>
      </c>
      <c r="F50">
        <v>2</v>
      </c>
      <c r="G50">
        <v>2</v>
      </c>
      <c r="H50">
        <v>33</v>
      </c>
    </row>
    <row r="51" spans="1:8" x14ac:dyDescent="0.25">
      <c r="A51" s="3"/>
      <c r="B51" t="s">
        <v>17</v>
      </c>
      <c r="C51" s="3">
        <v>42291</v>
      </c>
      <c r="D51" s="2">
        <v>0.80208333333333337</v>
      </c>
      <c r="E51">
        <v>29</v>
      </c>
      <c r="F51">
        <v>2</v>
      </c>
      <c r="G51">
        <v>3</v>
      </c>
      <c r="H51">
        <v>24</v>
      </c>
    </row>
    <row r="52" spans="1:8" x14ac:dyDescent="0.25">
      <c r="A52" s="3"/>
      <c r="B52" t="s">
        <v>17</v>
      </c>
      <c r="C52" s="3">
        <v>42291</v>
      </c>
      <c r="D52" s="2">
        <v>0.8125</v>
      </c>
      <c r="E52">
        <v>32</v>
      </c>
      <c r="F52">
        <v>5</v>
      </c>
      <c r="G52">
        <v>2</v>
      </c>
      <c r="H52">
        <v>25</v>
      </c>
    </row>
    <row r="53" spans="1:8" x14ac:dyDescent="0.25">
      <c r="A53" s="3"/>
      <c r="B53" t="s">
        <v>17</v>
      </c>
      <c r="C53" s="3">
        <v>42291</v>
      </c>
      <c r="D53" s="2">
        <v>0.82291666666666663</v>
      </c>
      <c r="E53">
        <v>23</v>
      </c>
      <c r="F53">
        <v>2</v>
      </c>
      <c r="G53">
        <v>1</v>
      </c>
      <c r="H53">
        <v>20</v>
      </c>
    </row>
    <row r="54" spans="1:8" x14ac:dyDescent="0.25">
      <c r="A54" s="3"/>
      <c r="B54" t="s">
        <v>17</v>
      </c>
      <c r="C54" s="3">
        <v>42291</v>
      </c>
      <c r="D54" s="2">
        <v>0.83333333333333337</v>
      </c>
      <c r="E54">
        <v>36</v>
      </c>
      <c r="F54">
        <v>3</v>
      </c>
      <c r="G54">
        <v>3</v>
      </c>
      <c r="H54">
        <v>30</v>
      </c>
    </row>
    <row r="55" spans="1:8" x14ac:dyDescent="0.25">
      <c r="A55" s="3"/>
      <c r="B55" t="s">
        <v>17</v>
      </c>
      <c r="C55" s="3">
        <v>42291</v>
      </c>
      <c r="D55" s="2">
        <v>0.84375</v>
      </c>
      <c r="E55">
        <v>33</v>
      </c>
      <c r="F55">
        <v>3</v>
      </c>
      <c r="G55">
        <v>3</v>
      </c>
      <c r="H55">
        <v>27</v>
      </c>
    </row>
    <row r="56" spans="1:8" x14ac:dyDescent="0.25">
      <c r="A56" s="3"/>
      <c r="B56" t="s">
        <v>17</v>
      </c>
      <c r="C56" s="3">
        <v>42291</v>
      </c>
      <c r="D56" s="2">
        <v>0.85416666666666663</v>
      </c>
      <c r="E56">
        <v>35</v>
      </c>
      <c r="F56">
        <v>7</v>
      </c>
      <c r="G56">
        <v>1</v>
      </c>
      <c r="H56">
        <v>27</v>
      </c>
    </row>
    <row r="57" spans="1:8" x14ac:dyDescent="0.25">
      <c r="A57" s="3"/>
      <c r="B57" t="s">
        <v>17</v>
      </c>
      <c r="C57" s="3">
        <v>42291</v>
      </c>
      <c r="D57" s="2">
        <v>0.86458333333333337</v>
      </c>
      <c r="E57">
        <v>22</v>
      </c>
      <c r="F57">
        <v>1</v>
      </c>
      <c r="G57">
        <v>1</v>
      </c>
      <c r="H57">
        <v>20</v>
      </c>
    </row>
    <row r="58" spans="1:8" x14ac:dyDescent="0.25">
      <c r="A58" s="3"/>
      <c r="B58" t="s">
        <v>17</v>
      </c>
      <c r="C58" s="3">
        <v>42291</v>
      </c>
      <c r="D58" s="2">
        <v>0.875</v>
      </c>
      <c r="E58">
        <v>45</v>
      </c>
      <c r="F58">
        <v>7</v>
      </c>
      <c r="G58">
        <v>4</v>
      </c>
      <c r="H58">
        <v>34</v>
      </c>
    </row>
    <row r="59" spans="1:8" x14ac:dyDescent="0.25">
      <c r="A59" s="3"/>
      <c r="B59" t="s">
        <v>17</v>
      </c>
      <c r="C59" s="3">
        <v>42291</v>
      </c>
      <c r="D59" s="2">
        <v>0.88541666666666663</v>
      </c>
      <c r="E59">
        <v>42</v>
      </c>
      <c r="F59">
        <v>2</v>
      </c>
      <c r="G59">
        <v>3</v>
      </c>
      <c r="H59">
        <v>37</v>
      </c>
    </row>
    <row r="60" spans="1:8" x14ac:dyDescent="0.25">
      <c r="A60" s="3"/>
      <c r="B60" t="s">
        <v>17</v>
      </c>
      <c r="C60" s="3">
        <v>42291</v>
      </c>
      <c r="D60" s="2">
        <v>0.89583333333333337</v>
      </c>
      <c r="E60">
        <v>15</v>
      </c>
      <c r="F60">
        <v>0</v>
      </c>
      <c r="G60">
        <v>0</v>
      </c>
      <c r="H60">
        <v>15</v>
      </c>
    </row>
    <row r="61" spans="1:8" x14ac:dyDescent="0.25">
      <c r="A61" s="3"/>
      <c r="B61" t="s">
        <v>17</v>
      </c>
      <c r="C61" s="3">
        <v>42291</v>
      </c>
      <c r="D61" s="2">
        <v>0.90625</v>
      </c>
      <c r="E61">
        <v>23</v>
      </c>
      <c r="F61">
        <v>1</v>
      </c>
      <c r="G61">
        <v>3</v>
      </c>
      <c r="H61">
        <v>19</v>
      </c>
    </row>
    <row r="62" spans="1:8" x14ac:dyDescent="0.25">
      <c r="A62" s="3"/>
      <c r="B62" t="s">
        <v>17</v>
      </c>
      <c r="C62" s="3">
        <v>42291</v>
      </c>
      <c r="D62" s="2">
        <v>0.91666666666666663</v>
      </c>
      <c r="E62">
        <v>3</v>
      </c>
      <c r="F62">
        <v>0</v>
      </c>
      <c r="G62">
        <v>0</v>
      </c>
      <c r="H62">
        <v>3</v>
      </c>
    </row>
    <row r="63" spans="1:8" x14ac:dyDescent="0.25">
      <c r="A63" s="3"/>
      <c r="B63" t="s">
        <v>17</v>
      </c>
      <c r="C63" s="3">
        <v>42292</v>
      </c>
      <c r="D63" s="2">
        <v>0.29166666666666669</v>
      </c>
      <c r="E63">
        <v>9</v>
      </c>
      <c r="F63">
        <v>1</v>
      </c>
      <c r="G63">
        <v>0</v>
      </c>
      <c r="H63">
        <v>8</v>
      </c>
    </row>
    <row r="64" spans="1:8" x14ac:dyDescent="0.25">
      <c r="A64" s="3"/>
      <c r="B64" t="s">
        <v>17</v>
      </c>
      <c r="C64" s="3">
        <v>42292</v>
      </c>
      <c r="D64" s="2">
        <v>0.30208333333333331</v>
      </c>
      <c r="E64">
        <v>8</v>
      </c>
      <c r="F64">
        <v>2</v>
      </c>
      <c r="G64">
        <v>1</v>
      </c>
      <c r="H64">
        <v>5</v>
      </c>
    </row>
    <row r="65" spans="1:8" x14ac:dyDescent="0.25">
      <c r="A65" s="3"/>
      <c r="B65" t="s">
        <v>17</v>
      </c>
      <c r="C65" s="3">
        <v>42292</v>
      </c>
      <c r="D65" s="2">
        <v>0.3125</v>
      </c>
      <c r="E65">
        <v>16</v>
      </c>
      <c r="F65">
        <v>1</v>
      </c>
      <c r="G65">
        <v>1</v>
      </c>
      <c r="H65">
        <v>14</v>
      </c>
    </row>
    <row r="66" spans="1:8" x14ac:dyDescent="0.25">
      <c r="A66" s="3"/>
      <c r="B66" t="s">
        <v>17</v>
      </c>
      <c r="C66" s="3">
        <v>42292</v>
      </c>
      <c r="D66" s="2">
        <v>0.32291666666666669</v>
      </c>
      <c r="E66">
        <v>18</v>
      </c>
      <c r="F66">
        <v>1</v>
      </c>
      <c r="G66">
        <v>2</v>
      </c>
      <c r="H66">
        <v>15</v>
      </c>
    </row>
    <row r="67" spans="1:8" x14ac:dyDescent="0.25">
      <c r="A67" s="3"/>
      <c r="B67" t="s">
        <v>17</v>
      </c>
      <c r="C67" s="3">
        <v>42292</v>
      </c>
      <c r="D67" s="2">
        <v>0.33333333333333331</v>
      </c>
      <c r="E67">
        <v>22</v>
      </c>
      <c r="F67">
        <v>1</v>
      </c>
      <c r="G67">
        <v>1</v>
      </c>
      <c r="H67">
        <v>20</v>
      </c>
    </row>
    <row r="68" spans="1:8" x14ac:dyDescent="0.25">
      <c r="A68" s="3"/>
      <c r="B68" t="s">
        <v>17</v>
      </c>
      <c r="C68" s="3">
        <v>42292</v>
      </c>
      <c r="D68" s="2">
        <v>0.34375</v>
      </c>
      <c r="E68">
        <v>43</v>
      </c>
      <c r="F68">
        <v>3</v>
      </c>
      <c r="G68">
        <v>4</v>
      </c>
      <c r="H68">
        <v>36</v>
      </c>
    </row>
    <row r="69" spans="1:8" x14ac:dyDescent="0.25">
      <c r="A69" s="3"/>
      <c r="B69" t="s">
        <v>17</v>
      </c>
      <c r="C69" s="3">
        <v>42292</v>
      </c>
      <c r="D69" s="2">
        <v>0.35416666666666669</v>
      </c>
      <c r="E69">
        <v>38</v>
      </c>
      <c r="F69">
        <v>3</v>
      </c>
      <c r="G69">
        <v>5</v>
      </c>
      <c r="H69">
        <v>30</v>
      </c>
    </row>
    <row r="70" spans="1:8" x14ac:dyDescent="0.25">
      <c r="A70" s="3"/>
      <c r="B70" t="s">
        <v>17</v>
      </c>
      <c r="C70" s="3">
        <v>42292</v>
      </c>
      <c r="D70" s="2">
        <v>0.36458333333333331</v>
      </c>
      <c r="E70">
        <v>52</v>
      </c>
      <c r="F70">
        <v>9</v>
      </c>
      <c r="G70">
        <v>4</v>
      </c>
      <c r="H70">
        <v>39</v>
      </c>
    </row>
    <row r="71" spans="1:8" x14ac:dyDescent="0.25">
      <c r="A71" s="3"/>
      <c r="B71" t="s">
        <v>17</v>
      </c>
      <c r="C71" s="3">
        <v>42292</v>
      </c>
      <c r="D71" s="2">
        <v>0.375</v>
      </c>
      <c r="E71">
        <v>49</v>
      </c>
      <c r="F71">
        <v>6</v>
      </c>
      <c r="G71">
        <v>2</v>
      </c>
      <c r="H71">
        <v>41</v>
      </c>
    </row>
    <row r="72" spans="1:8" x14ac:dyDescent="0.25">
      <c r="A72" s="3"/>
      <c r="B72" t="s">
        <v>17</v>
      </c>
      <c r="C72" s="3">
        <v>42292</v>
      </c>
      <c r="D72" s="2">
        <v>0.38541666666666669</v>
      </c>
      <c r="E72">
        <v>45</v>
      </c>
      <c r="F72">
        <v>2</v>
      </c>
      <c r="G72">
        <v>2</v>
      </c>
      <c r="H72">
        <v>41</v>
      </c>
    </row>
    <row r="73" spans="1:8" x14ac:dyDescent="0.25">
      <c r="A73" s="3"/>
      <c r="B73" t="s">
        <v>17</v>
      </c>
      <c r="C73" s="3">
        <v>42292</v>
      </c>
      <c r="D73" s="2">
        <v>0.39583333333333331</v>
      </c>
      <c r="E73">
        <v>52</v>
      </c>
      <c r="F73">
        <v>7</v>
      </c>
      <c r="G73">
        <v>4</v>
      </c>
      <c r="H73">
        <v>41</v>
      </c>
    </row>
    <row r="74" spans="1:8" x14ac:dyDescent="0.25">
      <c r="A74" s="3"/>
      <c r="B74" t="s">
        <v>17</v>
      </c>
      <c r="C74" s="3">
        <v>42292</v>
      </c>
      <c r="D74" s="2">
        <v>0.40625</v>
      </c>
      <c r="E74">
        <v>59</v>
      </c>
      <c r="F74">
        <v>8</v>
      </c>
      <c r="G74">
        <v>5</v>
      </c>
      <c r="H74">
        <v>46</v>
      </c>
    </row>
    <row r="75" spans="1:8" x14ac:dyDescent="0.25">
      <c r="A75" s="3"/>
      <c r="B75" t="s">
        <v>17</v>
      </c>
      <c r="C75" s="3">
        <v>42292</v>
      </c>
      <c r="D75" s="2">
        <v>0.41666666666666669</v>
      </c>
      <c r="E75">
        <v>62</v>
      </c>
      <c r="F75">
        <v>6</v>
      </c>
      <c r="G75">
        <v>6</v>
      </c>
      <c r="H75">
        <v>50</v>
      </c>
    </row>
    <row r="76" spans="1:8" x14ac:dyDescent="0.25">
      <c r="A76" s="3"/>
      <c r="B76" t="s">
        <v>17</v>
      </c>
      <c r="C76" s="3">
        <v>42292</v>
      </c>
      <c r="D76" s="2">
        <v>0.42708333333333331</v>
      </c>
      <c r="E76">
        <v>68</v>
      </c>
      <c r="F76">
        <v>12</v>
      </c>
      <c r="G76">
        <v>9</v>
      </c>
      <c r="H76">
        <v>47</v>
      </c>
    </row>
    <row r="77" spans="1:8" x14ac:dyDescent="0.25">
      <c r="A77" s="3"/>
      <c r="B77" t="s">
        <v>17</v>
      </c>
      <c r="C77" s="3">
        <v>42292</v>
      </c>
      <c r="D77" s="2">
        <v>0.4375</v>
      </c>
      <c r="E77">
        <v>44</v>
      </c>
      <c r="F77">
        <v>3</v>
      </c>
      <c r="G77">
        <v>3</v>
      </c>
      <c r="H77">
        <v>38</v>
      </c>
    </row>
    <row r="78" spans="1:8" x14ac:dyDescent="0.25">
      <c r="A78" s="3"/>
      <c r="B78" t="s">
        <v>17</v>
      </c>
      <c r="C78" s="3">
        <v>42292</v>
      </c>
      <c r="D78" s="2">
        <v>0.44791666666666669</v>
      </c>
      <c r="E78">
        <v>49</v>
      </c>
      <c r="F78">
        <v>5</v>
      </c>
      <c r="G78">
        <v>6</v>
      </c>
      <c r="H78">
        <v>38</v>
      </c>
    </row>
    <row r="79" spans="1:8" x14ac:dyDescent="0.25">
      <c r="A79" s="3"/>
      <c r="B79" t="s">
        <v>17</v>
      </c>
      <c r="C79" s="3">
        <v>42292</v>
      </c>
      <c r="D79" s="2">
        <v>0.45833333333333331</v>
      </c>
      <c r="E79">
        <v>72</v>
      </c>
      <c r="F79">
        <v>9</v>
      </c>
      <c r="G79">
        <v>8</v>
      </c>
      <c r="H79">
        <v>55</v>
      </c>
    </row>
    <row r="80" spans="1:8" x14ac:dyDescent="0.25">
      <c r="A80" s="3"/>
      <c r="B80" t="s">
        <v>17</v>
      </c>
      <c r="C80" s="3">
        <v>42292</v>
      </c>
      <c r="D80" s="2">
        <v>0.46875</v>
      </c>
      <c r="E80">
        <v>44</v>
      </c>
      <c r="F80">
        <v>1</v>
      </c>
      <c r="G80">
        <v>4</v>
      </c>
      <c r="H80">
        <v>39</v>
      </c>
    </row>
    <row r="81" spans="1:8" x14ac:dyDescent="0.25">
      <c r="A81" s="3"/>
      <c r="B81" t="s">
        <v>17</v>
      </c>
      <c r="C81" s="3">
        <v>42292</v>
      </c>
      <c r="D81" s="2">
        <v>0.47916666666666669</v>
      </c>
      <c r="E81">
        <v>43</v>
      </c>
      <c r="F81">
        <v>6</v>
      </c>
      <c r="G81">
        <v>4</v>
      </c>
      <c r="H81">
        <v>33</v>
      </c>
    </row>
    <row r="82" spans="1:8" x14ac:dyDescent="0.25">
      <c r="A82" s="3"/>
      <c r="B82" t="s">
        <v>17</v>
      </c>
      <c r="C82" s="3">
        <v>42292</v>
      </c>
      <c r="D82" s="2">
        <v>0.48958333333333331</v>
      </c>
      <c r="E82">
        <v>39</v>
      </c>
      <c r="F82">
        <v>4</v>
      </c>
      <c r="G82">
        <v>4</v>
      </c>
      <c r="H82">
        <v>31</v>
      </c>
    </row>
    <row r="83" spans="1:8" x14ac:dyDescent="0.25">
      <c r="A83" s="3"/>
      <c r="B83" t="s">
        <v>17</v>
      </c>
      <c r="C83" s="3">
        <v>42292</v>
      </c>
      <c r="D83" s="2">
        <v>0.5</v>
      </c>
      <c r="E83">
        <v>54</v>
      </c>
      <c r="F83">
        <v>5</v>
      </c>
      <c r="G83">
        <v>6</v>
      </c>
      <c r="H83">
        <v>43</v>
      </c>
    </row>
    <row r="84" spans="1:8" x14ac:dyDescent="0.25">
      <c r="A84" s="3"/>
      <c r="B84" t="s">
        <v>17</v>
      </c>
      <c r="C84" s="3">
        <v>42292</v>
      </c>
      <c r="D84" s="2">
        <v>0.51041666666666663</v>
      </c>
      <c r="E84">
        <v>60</v>
      </c>
      <c r="F84">
        <v>7</v>
      </c>
      <c r="G84">
        <v>6</v>
      </c>
      <c r="H84">
        <v>47</v>
      </c>
    </row>
    <row r="85" spans="1:8" x14ac:dyDescent="0.25">
      <c r="A85" s="3"/>
      <c r="B85" t="s">
        <v>17</v>
      </c>
      <c r="C85" s="3">
        <v>42292</v>
      </c>
      <c r="D85" s="2">
        <v>0.52083333333333337</v>
      </c>
      <c r="E85">
        <v>50</v>
      </c>
      <c r="F85">
        <v>3</v>
      </c>
      <c r="G85">
        <v>10</v>
      </c>
      <c r="H85">
        <v>37</v>
      </c>
    </row>
    <row r="86" spans="1:8" x14ac:dyDescent="0.25">
      <c r="A86" s="3"/>
      <c r="B86" t="s">
        <v>17</v>
      </c>
      <c r="C86" s="3">
        <v>42292</v>
      </c>
      <c r="D86" s="2">
        <v>0.53125</v>
      </c>
      <c r="E86">
        <v>49</v>
      </c>
      <c r="F86">
        <v>5</v>
      </c>
      <c r="G86">
        <v>5</v>
      </c>
      <c r="H86">
        <v>39</v>
      </c>
    </row>
    <row r="87" spans="1:8" x14ac:dyDescent="0.25">
      <c r="A87" s="3"/>
      <c r="B87" t="s">
        <v>17</v>
      </c>
      <c r="C87" s="3">
        <v>42292</v>
      </c>
      <c r="D87" s="2">
        <v>0.54166666666666663</v>
      </c>
      <c r="E87">
        <v>49</v>
      </c>
      <c r="F87">
        <v>6</v>
      </c>
      <c r="G87">
        <v>4</v>
      </c>
      <c r="H87">
        <v>39</v>
      </c>
    </row>
    <row r="88" spans="1:8" x14ac:dyDescent="0.25">
      <c r="A88" s="3"/>
      <c r="B88" t="s">
        <v>17</v>
      </c>
      <c r="C88" s="3">
        <v>42292</v>
      </c>
      <c r="D88" s="2">
        <v>0.55208333333333337</v>
      </c>
      <c r="E88">
        <v>39</v>
      </c>
      <c r="F88">
        <v>4</v>
      </c>
      <c r="G88">
        <v>3</v>
      </c>
      <c r="H88">
        <v>32</v>
      </c>
    </row>
    <row r="89" spans="1:8" x14ac:dyDescent="0.25">
      <c r="A89" s="3"/>
      <c r="B89" t="s">
        <v>17</v>
      </c>
      <c r="C89" s="3">
        <v>42292</v>
      </c>
      <c r="D89" s="2">
        <v>0.5625</v>
      </c>
      <c r="E89">
        <v>36</v>
      </c>
      <c r="F89">
        <v>3</v>
      </c>
      <c r="G89">
        <v>5</v>
      </c>
      <c r="H89">
        <v>28</v>
      </c>
    </row>
    <row r="90" spans="1:8" x14ac:dyDescent="0.25">
      <c r="A90" s="3"/>
      <c r="B90" t="s">
        <v>17</v>
      </c>
      <c r="C90" s="3">
        <v>42292</v>
      </c>
      <c r="D90" s="2">
        <v>0.57291666666666663</v>
      </c>
      <c r="E90">
        <v>36</v>
      </c>
      <c r="F90">
        <v>5</v>
      </c>
      <c r="G90">
        <v>5</v>
      </c>
      <c r="H90">
        <v>26</v>
      </c>
    </row>
    <row r="91" spans="1:8" x14ac:dyDescent="0.25">
      <c r="A91" s="3"/>
      <c r="B91" t="s">
        <v>17</v>
      </c>
      <c r="C91" s="3">
        <v>42292</v>
      </c>
      <c r="D91" s="2">
        <v>0.58333333333333337</v>
      </c>
      <c r="E91">
        <v>56</v>
      </c>
      <c r="F91">
        <v>4</v>
      </c>
      <c r="G91">
        <v>4</v>
      </c>
      <c r="H91">
        <v>48</v>
      </c>
    </row>
    <row r="92" spans="1:8" x14ac:dyDescent="0.25">
      <c r="A92" s="3"/>
      <c r="B92" t="s">
        <v>17</v>
      </c>
      <c r="C92" s="3">
        <v>42292</v>
      </c>
      <c r="D92" s="2">
        <v>0.59375</v>
      </c>
      <c r="E92">
        <v>59</v>
      </c>
      <c r="F92">
        <v>5</v>
      </c>
      <c r="G92">
        <v>5</v>
      </c>
      <c r="H92">
        <v>49</v>
      </c>
    </row>
    <row r="93" spans="1:8" x14ac:dyDescent="0.25">
      <c r="A93" s="3"/>
      <c r="B93" t="s">
        <v>17</v>
      </c>
      <c r="C93" s="3">
        <v>42292</v>
      </c>
      <c r="D93" s="2">
        <v>0.60416666666666663</v>
      </c>
      <c r="E93">
        <v>41</v>
      </c>
      <c r="F93">
        <v>4</v>
      </c>
      <c r="G93">
        <v>7</v>
      </c>
      <c r="H93">
        <v>30</v>
      </c>
    </row>
    <row r="94" spans="1:8" x14ac:dyDescent="0.25">
      <c r="A94" s="3"/>
      <c r="B94" t="s">
        <v>17</v>
      </c>
      <c r="C94" s="3">
        <v>42292</v>
      </c>
      <c r="D94" s="2">
        <v>0.61458333333333337</v>
      </c>
      <c r="E94">
        <v>41</v>
      </c>
      <c r="F94">
        <v>11</v>
      </c>
      <c r="G94">
        <v>2</v>
      </c>
      <c r="H94">
        <v>28</v>
      </c>
    </row>
    <row r="95" spans="1:8" x14ac:dyDescent="0.25">
      <c r="A95" s="3"/>
      <c r="B95" t="s">
        <v>17</v>
      </c>
      <c r="C95" s="3">
        <v>42292</v>
      </c>
      <c r="D95" s="2">
        <v>0.625</v>
      </c>
      <c r="E95">
        <v>50</v>
      </c>
      <c r="F95">
        <v>10</v>
      </c>
      <c r="G95">
        <v>0</v>
      </c>
      <c r="H95">
        <v>40</v>
      </c>
    </row>
    <row r="96" spans="1:8" x14ac:dyDescent="0.25">
      <c r="A96" s="3"/>
      <c r="B96" t="s">
        <v>17</v>
      </c>
      <c r="C96" s="3">
        <v>42292</v>
      </c>
      <c r="D96" s="2">
        <v>0.63541666666666663</v>
      </c>
      <c r="E96">
        <v>35</v>
      </c>
      <c r="F96">
        <v>3</v>
      </c>
      <c r="G96">
        <v>0</v>
      </c>
      <c r="H96">
        <v>32</v>
      </c>
    </row>
    <row r="97" spans="1:8" x14ac:dyDescent="0.25">
      <c r="A97" s="3"/>
      <c r="B97" t="s">
        <v>17</v>
      </c>
      <c r="C97" s="3">
        <v>42292</v>
      </c>
      <c r="D97" s="2">
        <v>0.64583333333333337</v>
      </c>
      <c r="E97">
        <v>56</v>
      </c>
      <c r="F97">
        <v>6</v>
      </c>
      <c r="G97">
        <v>9</v>
      </c>
      <c r="H97">
        <v>41</v>
      </c>
    </row>
    <row r="98" spans="1:8" x14ac:dyDescent="0.25">
      <c r="A98" s="3"/>
      <c r="B98" t="s">
        <v>17</v>
      </c>
      <c r="C98" s="3">
        <v>42292</v>
      </c>
      <c r="D98" s="2">
        <v>0.65625</v>
      </c>
      <c r="E98">
        <v>51</v>
      </c>
      <c r="F98">
        <v>8</v>
      </c>
      <c r="G98">
        <v>5</v>
      </c>
      <c r="H98">
        <v>38</v>
      </c>
    </row>
    <row r="99" spans="1:8" x14ac:dyDescent="0.25">
      <c r="A99" s="3"/>
      <c r="B99" t="s">
        <v>17</v>
      </c>
      <c r="C99" s="3">
        <v>42292</v>
      </c>
      <c r="D99" s="2">
        <v>0.66666666666666663</v>
      </c>
      <c r="E99">
        <v>52</v>
      </c>
      <c r="F99">
        <v>7</v>
      </c>
      <c r="G99">
        <v>0</v>
      </c>
      <c r="H99">
        <v>45</v>
      </c>
    </row>
    <row r="100" spans="1:8" x14ac:dyDescent="0.25">
      <c r="A100" s="3"/>
      <c r="B100" t="s">
        <v>17</v>
      </c>
      <c r="C100" s="3">
        <v>42292</v>
      </c>
      <c r="D100" s="2">
        <v>0.67708333333333337</v>
      </c>
      <c r="E100">
        <v>31</v>
      </c>
      <c r="F100">
        <v>2</v>
      </c>
      <c r="G100">
        <v>1</v>
      </c>
      <c r="H100">
        <v>28</v>
      </c>
    </row>
    <row r="101" spans="1:8" x14ac:dyDescent="0.25">
      <c r="A101" s="3"/>
      <c r="B101" t="s">
        <v>17</v>
      </c>
      <c r="C101" s="3">
        <v>42292</v>
      </c>
      <c r="D101" s="2">
        <v>0.6875</v>
      </c>
      <c r="E101">
        <v>39</v>
      </c>
      <c r="F101">
        <v>6</v>
      </c>
      <c r="G101">
        <v>0</v>
      </c>
      <c r="H101">
        <v>33</v>
      </c>
    </row>
    <row r="102" spans="1:8" x14ac:dyDescent="0.25">
      <c r="A102" s="3"/>
      <c r="B102" t="s">
        <v>17</v>
      </c>
      <c r="C102" s="3">
        <v>42292</v>
      </c>
      <c r="D102" s="2">
        <v>0.69791666666666663</v>
      </c>
      <c r="E102">
        <v>42</v>
      </c>
      <c r="F102">
        <v>4</v>
      </c>
      <c r="G102">
        <v>2</v>
      </c>
      <c r="H102">
        <v>36</v>
      </c>
    </row>
    <row r="103" spans="1:8" x14ac:dyDescent="0.25">
      <c r="A103" s="3"/>
      <c r="B103" t="s">
        <v>17</v>
      </c>
      <c r="C103" s="3">
        <v>42292</v>
      </c>
      <c r="D103" s="2">
        <v>0.70833333333333337</v>
      </c>
      <c r="E103">
        <v>23</v>
      </c>
      <c r="F103">
        <v>1</v>
      </c>
      <c r="G103">
        <v>2</v>
      </c>
      <c r="H103">
        <v>20</v>
      </c>
    </row>
    <row r="104" spans="1:8" x14ac:dyDescent="0.25">
      <c r="A104" s="3"/>
      <c r="B104" t="s">
        <v>17</v>
      </c>
      <c r="C104" s="3">
        <v>42292</v>
      </c>
      <c r="D104" s="2">
        <v>0.71875</v>
      </c>
      <c r="E104">
        <v>46</v>
      </c>
      <c r="F104">
        <v>3</v>
      </c>
      <c r="G104">
        <v>5</v>
      </c>
      <c r="H104">
        <v>38</v>
      </c>
    </row>
    <row r="105" spans="1:8" x14ac:dyDescent="0.25">
      <c r="A105" s="3"/>
      <c r="B105" t="s">
        <v>17</v>
      </c>
      <c r="C105" s="3">
        <v>42292</v>
      </c>
      <c r="D105" s="2">
        <v>0.72916666666666663</v>
      </c>
      <c r="E105">
        <v>50</v>
      </c>
      <c r="F105">
        <v>8</v>
      </c>
      <c r="G105">
        <v>2</v>
      </c>
      <c r="H105">
        <v>40</v>
      </c>
    </row>
    <row r="106" spans="1:8" x14ac:dyDescent="0.25">
      <c r="A106" s="3"/>
      <c r="B106" t="s">
        <v>17</v>
      </c>
      <c r="C106" s="3">
        <v>42292</v>
      </c>
      <c r="D106" s="2">
        <v>0.73958333333333337</v>
      </c>
      <c r="E106">
        <v>34</v>
      </c>
      <c r="F106">
        <v>5</v>
      </c>
      <c r="G106">
        <v>3</v>
      </c>
      <c r="H106">
        <v>26</v>
      </c>
    </row>
    <row r="107" spans="1:8" x14ac:dyDescent="0.25">
      <c r="A107" s="3"/>
      <c r="B107" t="s">
        <v>17</v>
      </c>
      <c r="C107" s="3">
        <v>42292</v>
      </c>
      <c r="D107" s="2">
        <v>0.75</v>
      </c>
      <c r="E107">
        <v>35</v>
      </c>
      <c r="F107">
        <v>4</v>
      </c>
      <c r="G107">
        <v>0</v>
      </c>
      <c r="H107">
        <v>31</v>
      </c>
    </row>
    <row r="108" spans="1:8" x14ac:dyDescent="0.25">
      <c r="A108" s="3"/>
      <c r="B108" t="s">
        <v>17</v>
      </c>
      <c r="C108" s="3">
        <v>42292</v>
      </c>
      <c r="D108" s="2">
        <v>0.76041666666666663</v>
      </c>
      <c r="E108">
        <v>29</v>
      </c>
      <c r="F108">
        <v>2</v>
      </c>
      <c r="G108">
        <v>4</v>
      </c>
      <c r="H108">
        <v>23</v>
      </c>
    </row>
    <row r="109" spans="1:8" x14ac:dyDescent="0.25">
      <c r="A109" s="3"/>
      <c r="B109" t="s">
        <v>17</v>
      </c>
      <c r="C109" s="3">
        <v>42292</v>
      </c>
      <c r="D109" s="2">
        <v>0.77083333333333337</v>
      </c>
      <c r="E109">
        <v>21</v>
      </c>
      <c r="F109">
        <v>4</v>
      </c>
      <c r="G109">
        <v>1</v>
      </c>
      <c r="H109">
        <v>16</v>
      </c>
    </row>
    <row r="110" spans="1:8" x14ac:dyDescent="0.25">
      <c r="A110" s="3"/>
      <c r="B110" t="s">
        <v>17</v>
      </c>
      <c r="C110" s="3">
        <v>42292</v>
      </c>
      <c r="D110" s="2">
        <v>0.78125</v>
      </c>
      <c r="E110">
        <v>34</v>
      </c>
      <c r="F110">
        <v>4</v>
      </c>
      <c r="G110">
        <v>7</v>
      </c>
      <c r="H110">
        <v>23</v>
      </c>
    </row>
    <row r="111" spans="1:8" x14ac:dyDescent="0.25">
      <c r="A111" s="3"/>
      <c r="B111" t="s">
        <v>17</v>
      </c>
      <c r="C111" s="3">
        <v>42292</v>
      </c>
      <c r="D111" s="2">
        <v>0.79166666666666663</v>
      </c>
      <c r="E111">
        <v>30</v>
      </c>
      <c r="F111">
        <v>1</v>
      </c>
      <c r="G111">
        <v>1</v>
      </c>
      <c r="H111">
        <v>28</v>
      </c>
    </row>
    <row r="112" spans="1:8" x14ac:dyDescent="0.25">
      <c r="A112" s="3"/>
      <c r="B112" t="s">
        <v>17</v>
      </c>
      <c r="C112" s="3">
        <v>42292</v>
      </c>
      <c r="D112" s="2">
        <v>0.80208333333333337</v>
      </c>
      <c r="E112">
        <v>15</v>
      </c>
      <c r="F112">
        <v>1</v>
      </c>
      <c r="G112">
        <v>2</v>
      </c>
      <c r="H112">
        <v>12</v>
      </c>
    </row>
    <row r="113" spans="1:8" x14ac:dyDescent="0.25">
      <c r="A113" s="3"/>
      <c r="B113" t="s">
        <v>17</v>
      </c>
      <c r="C113" s="3">
        <v>42292</v>
      </c>
      <c r="D113" s="2">
        <v>0.8125</v>
      </c>
      <c r="E113">
        <v>23</v>
      </c>
      <c r="F113">
        <v>1</v>
      </c>
      <c r="G113">
        <v>2</v>
      </c>
      <c r="H113">
        <v>20</v>
      </c>
    </row>
    <row r="114" spans="1:8" x14ac:dyDescent="0.25">
      <c r="A114" s="3"/>
      <c r="B114" t="s">
        <v>17</v>
      </c>
      <c r="C114" s="3">
        <v>42292</v>
      </c>
      <c r="D114" s="2">
        <v>0.82291666666666663</v>
      </c>
      <c r="E114">
        <v>13</v>
      </c>
      <c r="F114">
        <v>3</v>
      </c>
      <c r="G114">
        <v>0</v>
      </c>
      <c r="H114">
        <v>10</v>
      </c>
    </row>
    <row r="115" spans="1:8" x14ac:dyDescent="0.25">
      <c r="A115" s="3"/>
      <c r="B115" t="s">
        <v>17</v>
      </c>
      <c r="C115" s="3">
        <v>42292</v>
      </c>
      <c r="D115" s="2">
        <v>0.83333333333333337</v>
      </c>
      <c r="E115">
        <v>31</v>
      </c>
      <c r="F115">
        <v>3</v>
      </c>
      <c r="G115">
        <v>1</v>
      </c>
      <c r="H115">
        <v>27</v>
      </c>
    </row>
    <row r="116" spans="1:8" x14ac:dyDescent="0.25">
      <c r="A116" s="3"/>
      <c r="B116" t="s">
        <v>17</v>
      </c>
      <c r="C116" s="3">
        <v>42292</v>
      </c>
      <c r="D116" s="2">
        <v>0.84375</v>
      </c>
      <c r="E116">
        <v>33</v>
      </c>
      <c r="F116">
        <v>4</v>
      </c>
      <c r="G116">
        <v>1</v>
      </c>
      <c r="H116">
        <v>28</v>
      </c>
    </row>
    <row r="117" spans="1:8" x14ac:dyDescent="0.25">
      <c r="A117" s="3"/>
      <c r="B117" t="s">
        <v>17</v>
      </c>
      <c r="C117" s="3">
        <v>42292</v>
      </c>
      <c r="D117" s="2">
        <v>0.85416666666666663</v>
      </c>
      <c r="E117">
        <v>25</v>
      </c>
      <c r="F117">
        <v>4</v>
      </c>
      <c r="G117">
        <v>1</v>
      </c>
      <c r="H117">
        <v>20</v>
      </c>
    </row>
    <row r="118" spans="1:8" x14ac:dyDescent="0.25">
      <c r="A118" s="3"/>
      <c r="B118" t="s">
        <v>17</v>
      </c>
      <c r="C118" s="3">
        <v>42292</v>
      </c>
      <c r="D118" s="2">
        <v>0.86458333333333337</v>
      </c>
      <c r="E118">
        <v>18</v>
      </c>
      <c r="F118">
        <v>3</v>
      </c>
      <c r="G118">
        <v>0</v>
      </c>
      <c r="H118">
        <v>15</v>
      </c>
    </row>
    <row r="119" spans="1:8" x14ac:dyDescent="0.25">
      <c r="A119" s="3"/>
      <c r="B119" t="s">
        <v>17</v>
      </c>
      <c r="C119" s="3">
        <v>42292</v>
      </c>
      <c r="D119" s="2">
        <v>0.875</v>
      </c>
      <c r="E119">
        <v>14</v>
      </c>
      <c r="F119">
        <v>1</v>
      </c>
      <c r="G119">
        <v>1</v>
      </c>
      <c r="H119">
        <v>12</v>
      </c>
    </row>
    <row r="120" spans="1:8" x14ac:dyDescent="0.25">
      <c r="A120" s="3"/>
      <c r="B120" t="s">
        <v>17</v>
      </c>
      <c r="C120" s="3">
        <v>42292</v>
      </c>
      <c r="D120" s="2">
        <v>0.88541666666666663</v>
      </c>
      <c r="E120">
        <v>16</v>
      </c>
      <c r="F120">
        <v>3</v>
      </c>
      <c r="G120">
        <v>0</v>
      </c>
      <c r="H120">
        <v>13</v>
      </c>
    </row>
    <row r="121" spans="1:8" x14ac:dyDescent="0.25">
      <c r="A121" s="3"/>
      <c r="B121" t="s">
        <v>17</v>
      </c>
      <c r="C121" s="3">
        <v>42292</v>
      </c>
      <c r="D121" s="2">
        <v>0.89583333333333337</v>
      </c>
      <c r="E121">
        <v>28</v>
      </c>
      <c r="F121">
        <v>5</v>
      </c>
      <c r="G121">
        <v>1</v>
      </c>
      <c r="H121">
        <v>22</v>
      </c>
    </row>
    <row r="122" spans="1:8" x14ac:dyDescent="0.25">
      <c r="A122" s="3"/>
      <c r="B122" t="s">
        <v>17</v>
      </c>
      <c r="C122" s="3">
        <v>42292</v>
      </c>
      <c r="D122" s="2">
        <v>0.90625</v>
      </c>
      <c r="E122">
        <v>17</v>
      </c>
      <c r="F122">
        <v>0</v>
      </c>
      <c r="G122">
        <v>1</v>
      </c>
      <c r="H122">
        <v>16</v>
      </c>
    </row>
    <row r="123" spans="1:8" x14ac:dyDescent="0.25">
      <c r="A123" s="3"/>
      <c r="B123" t="s">
        <v>17</v>
      </c>
      <c r="C123" s="3">
        <v>42292</v>
      </c>
      <c r="D123" s="2">
        <v>0.91666666666666663</v>
      </c>
      <c r="E123">
        <v>4</v>
      </c>
      <c r="F123">
        <v>0</v>
      </c>
      <c r="G123">
        <v>0</v>
      </c>
      <c r="H123">
        <v>4</v>
      </c>
    </row>
    <row r="124" spans="1:8" x14ac:dyDescent="0.25">
      <c r="A124" s="3"/>
      <c r="B124" t="s">
        <v>17</v>
      </c>
      <c r="C124" s="3">
        <v>42293</v>
      </c>
      <c r="D124" s="2">
        <v>0.29166666666666669</v>
      </c>
      <c r="E124">
        <v>10</v>
      </c>
      <c r="F124">
        <v>0</v>
      </c>
      <c r="G124">
        <v>0</v>
      </c>
      <c r="H124">
        <v>10</v>
      </c>
    </row>
    <row r="125" spans="1:8" x14ac:dyDescent="0.25">
      <c r="A125" s="3"/>
      <c r="B125" t="s">
        <v>17</v>
      </c>
      <c r="C125" s="3">
        <v>42293</v>
      </c>
      <c r="D125" s="2">
        <v>0.30208333333333331</v>
      </c>
      <c r="E125">
        <v>2</v>
      </c>
      <c r="F125">
        <v>1</v>
      </c>
      <c r="G125">
        <v>0</v>
      </c>
      <c r="H125">
        <v>1</v>
      </c>
    </row>
    <row r="126" spans="1:8" x14ac:dyDescent="0.25">
      <c r="A126" s="3"/>
      <c r="B126" t="s">
        <v>17</v>
      </c>
      <c r="C126" s="3">
        <v>42293</v>
      </c>
      <c r="D126" s="2">
        <v>0.3125</v>
      </c>
      <c r="E126">
        <v>10</v>
      </c>
      <c r="F126">
        <v>0</v>
      </c>
      <c r="G126">
        <v>0</v>
      </c>
      <c r="H126">
        <v>10</v>
      </c>
    </row>
    <row r="127" spans="1:8" x14ac:dyDescent="0.25">
      <c r="A127" s="3"/>
      <c r="B127" t="s">
        <v>17</v>
      </c>
      <c r="C127" s="3">
        <v>42293</v>
      </c>
      <c r="D127" s="2">
        <v>0.32291666666666669</v>
      </c>
      <c r="E127">
        <v>18</v>
      </c>
      <c r="F127">
        <v>2</v>
      </c>
      <c r="G127">
        <v>3</v>
      </c>
      <c r="H127">
        <v>13</v>
      </c>
    </row>
    <row r="128" spans="1:8" x14ac:dyDescent="0.25">
      <c r="A128" s="3"/>
      <c r="B128" t="s">
        <v>17</v>
      </c>
      <c r="C128" s="3">
        <v>42293</v>
      </c>
      <c r="D128" s="2">
        <v>0.33333333333333331</v>
      </c>
      <c r="E128">
        <v>26</v>
      </c>
      <c r="F128">
        <v>5</v>
      </c>
      <c r="G128">
        <v>2</v>
      </c>
      <c r="H128">
        <v>19</v>
      </c>
    </row>
    <row r="129" spans="1:8" x14ac:dyDescent="0.25">
      <c r="A129" s="3"/>
      <c r="B129" t="s">
        <v>17</v>
      </c>
      <c r="C129" s="3">
        <v>42293</v>
      </c>
      <c r="D129" s="2">
        <v>0.34375</v>
      </c>
      <c r="E129">
        <v>23</v>
      </c>
      <c r="F129">
        <v>2</v>
      </c>
      <c r="G129">
        <v>2</v>
      </c>
      <c r="H129">
        <v>19</v>
      </c>
    </row>
    <row r="130" spans="1:8" x14ac:dyDescent="0.25">
      <c r="A130" s="3"/>
      <c r="B130" t="s">
        <v>17</v>
      </c>
      <c r="C130" s="3">
        <v>42293</v>
      </c>
      <c r="D130" s="2">
        <v>0.35416666666666669</v>
      </c>
      <c r="E130">
        <v>28</v>
      </c>
      <c r="F130">
        <v>3</v>
      </c>
      <c r="G130">
        <v>2</v>
      </c>
      <c r="H130">
        <v>23</v>
      </c>
    </row>
    <row r="131" spans="1:8" x14ac:dyDescent="0.25">
      <c r="A131" s="3"/>
      <c r="B131" t="s">
        <v>17</v>
      </c>
      <c r="C131" s="3">
        <v>42293</v>
      </c>
      <c r="D131" s="2">
        <v>0.36458333333333331</v>
      </c>
      <c r="E131">
        <v>34</v>
      </c>
      <c r="F131">
        <v>3</v>
      </c>
      <c r="G131">
        <v>0</v>
      </c>
      <c r="H131">
        <v>31</v>
      </c>
    </row>
    <row r="132" spans="1:8" x14ac:dyDescent="0.25">
      <c r="A132" s="3"/>
      <c r="B132" t="s">
        <v>17</v>
      </c>
      <c r="C132" s="3">
        <v>42293</v>
      </c>
      <c r="D132" s="2">
        <v>0.375</v>
      </c>
      <c r="E132">
        <v>34</v>
      </c>
      <c r="F132">
        <v>0</v>
      </c>
      <c r="G132">
        <v>3</v>
      </c>
      <c r="H132">
        <v>31</v>
      </c>
    </row>
    <row r="133" spans="1:8" x14ac:dyDescent="0.25">
      <c r="A133" s="3"/>
      <c r="B133" t="s">
        <v>17</v>
      </c>
      <c r="C133" s="3">
        <v>42293</v>
      </c>
      <c r="D133" s="2">
        <v>0.38541666666666669</v>
      </c>
      <c r="E133">
        <v>53</v>
      </c>
      <c r="F133">
        <v>6</v>
      </c>
      <c r="G133">
        <v>2</v>
      </c>
      <c r="H133">
        <v>45</v>
      </c>
    </row>
    <row r="134" spans="1:8" x14ac:dyDescent="0.25">
      <c r="A134" s="3"/>
      <c r="B134" t="s">
        <v>17</v>
      </c>
      <c r="C134" s="3">
        <v>42293</v>
      </c>
      <c r="D134" s="2">
        <v>0.39583333333333331</v>
      </c>
      <c r="E134">
        <v>48</v>
      </c>
      <c r="F134">
        <v>8</v>
      </c>
      <c r="G134">
        <v>2</v>
      </c>
      <c r="H134">
        <v>38</v>
      </c>
    </row>
    <row r="135" spans="1:8" x14ac:dyDescent="0.25">
      <c r="A135" s="3"/>
      <c r="B135" t="s">
        <v>17</v>
      </c>
      <c r="C135" s="3">
        <v>42293</v>
      </c>
      <c r="D135" s="2">
        <v>0.40625</v>
      </c>
      <c r="E135">
        <v>31</v>
      </c>
      <c r="F135">
        <v>2</v>
      </c>
      <c r="G135">
        <v>3</v>
      </c>
      <c r="H135">
        <v>26</v>
      </c>
    </row>
    <row r="136" spans="1:8" x14ac:dyDescent="0.25">
      <c r="A136" s="3"/>
      <c r="B136" t="s">
        <v>17</v>
      </c>
      <c r="C136" s="3">
        <v>42293</v>
      </c>
      <c r="D136" s="2">
        <v>0.41666666666666669</v>
      </c>
      <c r="E136">
        <v>43</v>
      </c>
      <c r="F136">
        <v>4</v>
      </c>
      <c r="G136">
        <v>2</v>
      </c>
      <c r="H136">
        <v>37</v>
      </c>
    </row>
    <row r="137" spans="1:8" x14ac:dyDescent="0.25">
      <c r="A137" s="3"/>
      <c r="B137" t="s">
        <v>17</v>
      </c>
      <c r="C137" s="3">
        <v>42293</v>
      </c>
      <c r="D137" s="2">
        <v>0.42708333333333331</v>
      </c>
      <c r="E137">
        <v>40</v>
      </c>
      <c r="F137">
        <v>4</v>
      </c>
      <c r="G137">
        <v>2</v>
      </c>
      <c r="H137">
        <v>34</v>
      </c>
    </row>
    <row r="138" spans="1:8" x14ac:dyDescent="0.25">
      <c r="A138" s="3"/>
      <c r="B138" t="s">
        <v>17</v>
      </c>
      <c r="C138" s="3">
        <v>42293</v>
      </c>
      <c r="D138" s="2">
        <v>0.4375</v>
      </c>
      <c r="E138">
        <v>32</v>
      </c>
      <c r="F138">
        <v>4</v>
      </c>
      <c r="G138">
        <v>1</v>
      </c>
      <c r="H138">
        <v>27</v>
      </c>
    </row>
    <row r="139" spans="1:8" x14ac:dyDescent="0.25">
      <c r="A139" s="3"/>
      <c r="B139" t="s">
        <v>17</v>
      </c>
      <c r="C139" s="3">
        <v>42293</v>
      </c>
      <c r="D139" s="2">
        <v>0.44791666666666669</v>
      </c>
      <c r="E139">
        <v>43</v>
      </c>
      <c r="F139">
        <v>10</v>
      </c>
      <c r="G139">
        <v>2</v>
      </c>
      <c r="H139">
        <v>31</v>
      </c>
    </row>
    <row r="140" spans="1:8" x14ac:dyDescent="0.25">
      <c r="A140" s="3"/>
      <c r="B140" t="s">
        <v>17</v>
      </c>
      <c r="C140" s="3">
        <v>42293</v>
      </c>
      <c r="D140" s="2">
        <v>0.45833333333333331</v>
      </c>
      <c r="E140">
        <v>53</v>
      </c>
      <c r="F140">
        <v>5</v>
      </c>
      <c r="G140">
        <v>5</v>
      </c>
      <c r="H140">
        <v>43</v>
      </c>
    </row>
    <row r="141" spans="1:8" x14ac:dyDescent="0.25">
      <c r="A141" s="3"/>
      <c r="B141" t="s">
        <v>17</v>
      </c>
      <c r="C141" s="3">
        <v>42293</v>
      </c>
      <c r="D141" s="2">
        <v>0.46875</v>
      </c>
      <c r="E141">
        <v>36</v>
      </c>
      <c r="F141">
        <v>3</v>
      </c>
      <c r="G141">
        <v>2</v>
      </c>
      <c r="H141">
        <v>31</v>
      </c>
    </row>
    <row r="142" spans="1:8" x14ac:dyDescent="0.25">
      <c r="A142" s="3"/>
      <c r="B142" t="s">
        <v>17</v>
      </c>
      <c r="C142" s="3">
        <v>42293</v>
      </c>
      <c r="D142" s="2">
        <v>0.47916666666666669</v>
      </c>
      <c r="E142">
        <v>68</v>
      </c>
      <c r="F142">
        <v>12</v>
      </c>
      <c r="G142">
        <v>6</v>
      </c>
      <c r="H142">
        <v>50</v>
      </c>
    </row>
    <row r="143" spans="1:8" x14ac:dyDescent="0.25">
      <c r="A143" s="3"/>
      <c r="B143" t="s">
        <v>17</v>
      </c>
      <c r="C143" s="3">
        <v>42293</v>
      </c>
      <c r="D143" s="2">
        <v>0.48958333333333331</v>
      </c>
      <c r="E143">
        <v>41</v>
      </c>
      <c r="F143">
        <v>8</v>
      </c>
      <c r="G143">
        <v>6</v>
      </c>
      <c r="H143">
        <v>27</v>
      </c>
    </row>
    <row r="144" spans="1:8" x14ac:dyDescent="0.25">
      <c r="A144" s="3"/>
      <c r="B144" t="s">
        <v>17</v>
      </c>
      <c r="C144" s="3">
        <v>42293</v>
      </c>
      <c r="D144" s="2">
        <v>0.5</v>
      </c>
      <c r="E144">
        <v>54</v>
      </c>
      <c r="F144">
        <v>9</v>
      </c>
      <c r="G144">
        <v>3</v>
      </c>
      <c r="H144">
        <v>42</v>
      </c>
    </row>
    <row r="145" spans="1:8" x14ac:dyDescent="0.25">
      <c r="A145" s="3"/>
      <c r="B145" t="s">
        <v>17</v>
      </c>
      <c r="C145" s="3">
        <v>42293</v>
      </c>
      <c r="D145" s="2">
        <v>0.51041666666666663</v>
      </c>
      <c r="E145">
        <v>39</v>
      </c>
      <c r="F145">
        <v>4</v>
      </c>
      <c r="G145">
        <v>3</v>
      </c>
      <c r="H145">
        <v>32</v>
      </c>
    </row>
    <row r="146" spans="1:8" x14ac:dyDescent="0.25">
      <c r="A146" s="3"/>
      <c r="B146" t="s">
        <v>17</v>
      </c>
      <c r="C146" s="3">
        <v>42293</v>
      </c>
      <c r="D146" s="2">
        <v>0.52083333333333337</v>
      </c>
      <c r="E146">
        <v>26</v>
      </c>
      <c r="F146">
        <v>3</v>
      </c>
      <c r="G146">
        <v>3</v>
      </c>
      <c r="H146">
        <v>20</v>
      </c>
    </row>
    <row r="147" spans="1:8" x14ac:dyDescent="0.25">
      <c r="A147" s="3"/>
      <c r="B147" t="s">
        <v>17</v>
      </c>
      <c r="C147" s="3">
        <v>42293</v>
      </c>
      <c r="D147" s="2">
        <v>0.53125</v>
      </c>
      <c r="E147">
        <v>22</v>
      </c>
      <c r="F147">
        <v>1</v>
      </c>
      <c r="G147">
        <v>2</v>
      </c>
      <c r="H147">
        <v>19</v>
      </c>
    </row>
    <row r="148" spans="1:8" x14ac:dyDescent="0.25">
      <c r="A148" s="3"/>
      <c r="B148" t="s">
        <v>17</v>
      </c>
      <c r="C148" s="3">
        <v>42293</v>
      </c>
      <c r="D148" s="2">
        <v>0.54166666666666663</v>
      </c>
      <c r="E148">
        <v>23</v>
      </c>
      <c r="F148">
        <v>2</v>
      </c>
      <c r="G148">
        <v>0</v>
      </c>
      <c r="H148">
        <v>21</v>
      </c>
    </row>
    <row r="149" spans="1:8" x14ac:dyDescent="0.25">
      <c r="A149" s="3"/>
      <c r="B149" t="s">
        <v>17</v>
      </c>
      <c r="C149" s="3">
        <v>42293</v>
      </c>
      <c r="D149" s="2">
        <v>0.55208333333333337</v>
      </c>
      <c r="E149">
        <v>36</v>
      </c>
      <c r="F149">
        <v>3</v>
      </c>
      <c r="G149">
        <v>3</v>
      </c>
      <c r="H149">
        <v>30</v>
      </c>
    </row>
    <row r="150" spans="1:8" x14ac:dyDescent="0.25">
      <c r="A150" s="3"/>
      <c r="B150" t="s">
        <v>17</v>
      </c>
      <c r="C150" s="3">
        <v>42293</v>
      </c>
      <c r="D150" s="2">
        <v>0.5625</v>
      </c>
      <c r="E150">
        <v>36</v>
      </c>
      <c r="F150">
        <v>3</v>
      </c>
      <c r="G150">
        <v>2</v>
      </c>
      <c r="H150">
        <v>31</v>
      </c>
    </row>
    <row r="151" spans="1:8" x14ac:dyDescent="0.25">
      <c r="A151" s="3"/>
      <c r="B151" t="s">
        <v>17</v>
      </c>
      <c r="C151" s="3">
        <v>42293</v>
      </c>
      <c r="D151" s="2">
        <v>0.57291666666666663</v>
      </c>
      <c r="E151">
        <v>43</v>
      </c>
      <c r="F151">
        <v>6</v>
      </c>
      <c r="G151">
        <v>5</v>
      </c>
      <c r="H151">
        <v>32</v>
      </c>
    </row>
    <row r="152" spans="1:8" x14ac:dyDescent="0.25">
      <c r="A152" s="3"/>
      <c r="B152" t="s">
        <v>17</v>
      </c>
      <c r="C152" s="3">
        <v>42293</v>
      </c>
      <c r="D152" s="2">
        <v>0.58333333333333337</v>
      </c>
      <c r="E152">
        <v>28</v>
      </c>
      <c r="F152">
        <v>0</v>
      </c>
      <c r="G152">
        <v>2</v>
      </c>
      <c r="H152">
        <v>26</v>
      </c>
    </row>
    <row r="153" spans="1:8" x14ac:dyDescent="0.25">
      <c r="A153" s="3"/>
      <c r="B153" t="s">
        <v>17</v>
      </c>
      <c r="C153" s="3">
        <v>42293</v>
      </c>
      <c r="D153" s="2">
        <v>0.59375</v>
      </c>
      <c r="E153">
        <v>30</v>
      </c>
      <c r="F153">
        <v>0</v>
      </c>
      <c r="G153">
        <v>0</v>
      </c>
      <c r="H153">
        <v>30</v>
      </c>
    </row>
    <row r="154" spans="1:8" x14ac:dyDescent="0.25">
      <c r="A154" s="3"/>
      <c r="B154" t="s">
        <v>17</v>
      </c>
      <c r="C154" s="3">
        <v>42293</v>
      </c>
      <c r="D154" s="2">
        <v>0.60416666666666663</v>
      </c>
      <c r="E154">
        <v>30</v>
      </c>
      <c r="F154">
        <v>0</v>
      </c>
      <c r="G154">
        <v>0</v>
      </c>
      <c r="H154">
        <v>30</v>
      </c>
    </row>
    <row r="155" spans="1:8" x14ac:dyDescent="0.25">
      <c r="A155" s="3"/>
      <c r="B155" t="s">
        <v>17</v>
      </c>
      <c r="C155" s="3">
        <v>42293</v>
      </c>
      <c r="D155" s="2">
        <v>0.61458333333333337</v>
      </c>
      <c r="E155">
        <v>35</v>
      </c>
      <c r="F155">
        <v>5</v>
      </c>
      <c r="G155">
        <v>3</v>
      </c>
      <c r="H155">
        <v>27</v>
      </c>
    </row>
    <row r="156" spans="1:8" x14ac:dyDescent="0.25">
      <c r="A156" s="3"/>
      <c r="B156" t="s">
        <v>17</v>
      </c>
      <c r="C156" s="3">
        <v>42293</v>
      </c>
      <c r="D156" s="2">
        <v>0.625</v>
      </c>
      <c r="E156">
        <v>41</v>
      </c>
      <c r="F156">
        <v>4</v>
      </c>
      <c r="G156">
        <v>4</v>
      </c>
      <c r="H156">
        <v>33</v>
      </c>
    </row>
    <row r="157" spans="1:8" x14ac:dyDescent="0.25">
      <c r="A157" s="3"/>
      <c r="B157" t="s">
        <v>17</v>
      </c>
      <c r="C157" s="3">
        <v>42293</v>
      </c>
      <c r="D157" s="2">
        <v>0.63541666666666663</v>
      </c>
      <c r="E157">
        <v>38</v>
      </c>
      <c r="F157">
        <v>3</v>
      </c>
      <c r="G157">
        <v>2</v>
      </c>
      <c r="H157">
        <v>33</v>
      </c>
    </row>
    <row r="158" spans="1:8" x14ac:dyDescent="0.25">
      <c r="A158" s="3"/>
      <c r="B158" t="s">
        <v>17</v>
      </c>
      <c r="C158" s="3">
        <v>42293</v>
      </c>
      <c r="D158" s="2">
        <v>0.64583333333333337</v>
      </c>
      <c r="E158">
        <v>24</v>
      </c>
      <c r="F158">
        <v>3</v>
      </c>
      <c r="G158">
        <v>1</v>
      </c>
      <c r="H158">
        <v>20</v>
      </c>
    </row>
    <row r="159" spans="1:8" x14ac:dyDescent="0.25">
      <c r="A159" s="3"/>
      <c r="B159" t="s">
        <v>17</v>
      </c>
      <c r="C159" s="3">
        <v>42293</v>
      </c>
      <c r="D159" s="2">
        <v>0.65625</v>
      </c>
      <c r="E159">
        <v>38</v>
      </c>
      <c r="F159">
        <v>6</v>
      </c>
      <c r="G159">
        <v>3</v>
      </c>
      <c r="H159">
        <v>29</v>
      </c>
    </row>
    <row r="160" spans="1:8" x14ac:dyDescent="0.25">
      <c r="A160" s="3"/>
      <c r="B160" t="s">
        <v>17</v>
      </c>
      <c r="C160" s="3">
        <v>42293</v>
      </c>
      <c r="D160" s="2">
        <v>0.66666666666666663</v>
      </c>
      <c r="E160">
        <v>38</v>
      </c>
      <c r="F160">
        <v>3</v>
      </c>
      <c r="G160">
        <v>1</v>
      </c>
      <c r="H160">
        <v>34</v>
      </c>
    </row>
    <row r="161" spans="1:8" x14ac:dyDescent="0.25">
      <c r="A161" s="3"/>
      <c r="B161" t="s">
        <v>17</v>
      </c>
      <c r="C161" s="3">
        <v>42293</v>
      </c>
      <c r="D161" s="2">
        <v>0.67708333333333337</v>
      </c>
      <c r="E161">
        <v>38</v>
      </c>
      <c r="F161">
        <v>3</v>
      </c>
      <c r="G161">
        <v>2</v>
      </c>
      <c r="H161">
        <v>33</v>
      </c>
    </row>
    <row r="162" spans="1:8" x14ac:dyDescent="0.25">
      <c r="A162" s="3"/>
      <c r="B162" t="s">
        <v>17</v>
      </c>
      <c r="C162" s="3">
        <v>42293</v>
      </c>
      <c r="D162" s="2">
        <v>0.6875</v>
      </c>
      <c r="E162">
        <v>50</v>
      </c>
      <c r="F162">
        <v>4</v>
      </c>
      <c r="G162">
        <v>8</v>
      </c>
      <c r="H162">
        <v>38</v>
      </c>
    </row>
    <row r="163" spans="1:8" x14ac:dyDescent="0.25">
      <c r="A163" s="3"/>
      <c r="B163" t="s">
        <v>17</v>
      </c>
      <c r="C163" s="3">
        <v>42293</v>
      </c>
      <c r="D163" s="2">
        <v>0.69791666666666663</v>
      </c>
      <c r="E163">
        <v>53</v>
      </c>
      <c r="F163">
        <v>7</v>
      </c>
      <c r="G163">
        <v>6</v>
      </c>
      <c r="H163">
        <v>40</v>
      </c>
    </row>
    <row r="164" spans="1:8" x14ac:dyDescent="0.25">
      <c r="A164" s="3"/>
      <c r="B164" t="s">
        <v>17</v>
      </c>
      <c r="C164" s="3">
        <v>42293</v>
      </c>
      <c r="D164" s="2">
        <v>0.70833333333333337</v>
      </c>
      <c r="E164">
        <v>32</v>
      </c>
      <c r="F164">
        <v>5</v>
      </c>
      <c r="G164">
        <v>3</v>
      </c>
      <c r="H164">
        <v>24</v>
      </c>
    </row>
    <row r="165" spans="1:8" x14ac:dyDescent="0.25">
      <c r="A165" s="3"/>
      <c r="B165" t="s">
        <v>17</v>
      </c>
      <c r="C165" s="3">
        <v>42293</v>
      </c>
      <c r="D165" s="2">
        <v>0.71875</v>
      </c>
      <c r="E165">
        <v>24</v>
      </c>
      <c r="F165">
        <v>1</v>
      </c>
      <c r="G165">
        <v>1</v>
      </c>
      <c r="H165">
        <v>22</v>
      </c>
    </row>
    <row r="166" spans="1:8" x14ac:dyDescent="0.25">
      <c r="A166" s="3"/>
      <c r="B166" t="s">
        <v>17</v>
      </c>
      <c r="C166" s="3">
        <v>42293</v>
      </c>
      <c r="D166" s="2">
        <v>0.72916666666666663</v>
      </c>
      <c r="E166">
        <v>14</v>
      </c>
      <c r="F166">
        <v>2</v>
      </c>
      <c r="G166">
        <v>2</v>
      </c>
      <c r="H166">
        <v>10</v>
      </c>
    </row>
    <row r="167" spans="1:8" x14ac:dyDescent="0.25">
      <c r="A167" s="3"/>
      <c r="B167" t="s">
        <v>17</v>
      </c>
      <c r="C167" s="3">
        <v>42293</v>
      </c>
      <c r="D167" s="2">
        <v>0.73958333333333337</v>
      </c>
      <c r="E167">
        <v>32</v>
      </c>
      <c r="F167">
        <v>3</v>
      </c>
      <c r="G167">
        <v>2</v>
      </c>
      <c r="H167">
        <v>27</v>
      </c>
    </row>
    <row r="168" spans="1:8" x14ac:dyDescent="0.25">
      <c r="A168" s="3"/>
      <c r="B168" t="s">
        <v>17</v>
      </c>
      <c r="C168" s="3">
        <v>42293</v>
      </c>
      <c r="D168" s="2">
        <v>0.75</v>
      </c>
      <c r="E168">
        <v>26</v>
      </c>
      <c r="F168">
        <v>3</v>
      </c>
      <c r="G168">
        <v>0</v>
      </c>
      <c r="H168">
        <v>23</v>
      </c>
    </row>
    <row r="169" spans="1:8" x14ac:dyDescent="0.25">
      <c r="A169" s="3"/>
      <c r="B169" t="s">
        <v>17</v>
      </c>
      <c r="C169" s="3">
        <v>42293</v>
      </c>
      <c r="D169" s="2">
        <v>0.76041666666666663</v>
      </c>
      <c r="E169">
        <v>22</v>
      </c>
      <c r="F169">
        <v>2</v>
      </c>
      <c r="G169">
        <v>1</v>
      </c>
      <c r="H169">
        <v>19</v>
      </c>
    </row>
    <row r="170" spans="1:8" x14ac:dyDescent="0.25">
      <c r="A170" s="3"/>
      <c r="B170" t="s">
        <v>17</v>
      </c>
      <c r="C170" s="3">
        <v>42293</v>
      </c>
      <c r="D170" s="2">
        <v>0.77083333333333337</v>
      </c>
      <c r="E170">
        <v>23</v>
      </c>
      <c r="F170">
        <v>0</v>
      </c>
      <c r="G170">
        <v>1</v>
      </c>
      <c r="H170">
        <v>22</v>
      </c>
    </row>
    <row r="171" spans="1:8" x14ac:dyDescent="0.25">
      <c r="A171" s="3"/>
      <c r="B171" t="s">
        <v>17</v>
      </c>
      <c r="C171" s="3">
        <v>42293</v>
      </c>
      <c r="D171" s="2">
        <v>0.78125</v>
      </c>
      <c r="E171">
        <v>17</v>
      </c>
      <c r="F171">
        <v>2</v>
      </c>
      <c r="G171">
        <v>1</v>
      </c>
      <c r="H171">
        <v>14</v>
      </c>
    </row>
    <row r="172" spans="1:8" x14ac:dyDescent="0.25">
      <c r="A172" s="3"/>
      <c r="B172" t="s">
        <v>17</v>
      </c>
      <c r="C172" s="3">
        <v>42293</v>
      </c>
      <c r="D172" s="2">
        <v>0.79166666666666663</v>
      </c>
      <c r="E172">
        <v>12</v>
      </c>
      <c r="F172">
        <v>2</v>
      </c>
      <c r="G172">
        <v>0</v>
      </c>
      <c r="H172">
        <v>10</v>
      </c>
    </row>
    <row r="173" spans="1:8" x14ac:dyDescent="0.25">
      <c r="A173" s="3"/>
      <c r="B173" t="s">
        <v>17</v>
      </c>
      <c r="C173" s="3">
        <v>42293</v>
      </c>
      <c r="D173" s="2">
        <v>0.80208333333333337</v>
      </c>
      <c r="E173">
        <v>28</v>
      </c>
      <c r="F173">
        <v>6</v>
      </c>
      <c r="G173">
        <v>2</v>
      </c>
      <c r="H173">
        <v>20</v>
      </c>
    </row>
    <row r="174" spans="1:8" x14ac:dyDescent="0.25">
      <c r="A174" s="3"/>
      <c r="B174" t="s">
        <v>17</v>
      </c>
      <c r="C174" s="3">
        <v>42293</v>
      </c>
      <c r="D174" s="2">
        <v>0.8125</v>
      </c>
      <c r="E174">
        <v>24</v>
      </c>
      <c r="F174">
        <v>0</v>
      </c>
      <c r="G174">
        <v>1</v>
      </c>
      <c r="H174">
        <v>23</v>
      </c>
    </row>
    <row r="175" spans="1:8" x14ac:dyDescent="0.25">
      <c r="A175" s="3"/>
      <c r="B175" t="s">
        <v>17</v>
      </c>
      <c r="C175" s="3">
        <v>42293</v>
      </c>
      <c r="D175" s="2">
        <v>0.82291666666666663</v>
      </c>
      <c r="E175">
        <v>24</v>
      </c>
      <c r="F175">
        <v>1</v>
      </c>
      <c r="G175">
        <v>1</v>
      </c>
      <c r="H175">
        <v>22</v>
      </c>
    </row>
    <row r="176" spans="1:8" x14ac:dyDescent="0.25">
      <c r="A176" s="3"/>
      <c r="B176" t="s">
        <v>17</v>
      </c>
      <c r="C176" s="3">
        <v>42293</v>
      </c>
      <c r="D176" s="2">
        <v>0.83333333333333337</v>
      </c>
      <c r="E176">
        <v>37</v>
      </c>
      <c r="F176">
        <v>3</v>
      </c>
      <c r="G176">
        <v>2</v>
      </c>
      <c r="H176">
        <v>32</v>
      </c>
    </row>
    <row r="177" spans="1:8" x14ac:dyDescent="0.25">
      <c r="A177" s="3"/>
      <c r="B177" t="s">
        <v>17</v>
      </c>
      <c r="C177" s="3">
        <v>42293</v>
      </c>
      <c r="D177" s="2">
        <v>0.84375</v>
      </c>
      <c r="E177">
        <v>15</v>
      </c>
      <c r="F177">
        <v>0</v>
      </c>
      <c r="G177">
        <v>2</v>
      </c>
      <c r="H177">
        <v>13</v>
      </c>
    </row>
    <row r="178" spans="1:8" x14ac:dyDescent="0.25">
      <c r="A178" s="3"/>
      <c r="B178" t="s">
        <v>17</v>
      </c>
      <c r="C178" s="3">
        <v>42293</v>
      </c>
      <c r="D178" s="2">
        <v>0.85416666666666663</v>
      </c>
      <c r="E178">
        <v>20</v>
      </c>
      <c r="F178">
        <v>3</v>
      </c>
      <c r="G178">
        <v>0</v>
      </c>
      <c r="H178">
        <v>17</v>
      </c>
    </row>
    <row r="179" spans="1:8" x14ac:dyDescent="0.25">
      <c r="A179" s="3"/>
      <c r="B179" t="s">
        <v>17</v>
      </c>
      <c r="C179" s="3">
        <v>42293</v>
      </c>
      <c r="D179" s="2">
        <v>0.86458333333333337</v>
      </c>
      <c r="E179">
        <v>18</v>
      </c>
      <c r="F179">
        <v>1</v>
      </c>
      <c r="G179">
        <v>0</v>
      </c>
      <c r="H179">
        <v>17</v>
      </c>
    </row>
    <row r="180" spans="1:8" x14ac:dyDescent="0.25">
      <c r="A180" s="3"/>
      <c r="B180" t="s">
        <v>17</v>
      </c>
      <c r="C180" s="3">
        <v>42293</v>
      </c>
      <c r="D180" s="2">
        <v>0.875</v>
      </c>
      <c r="E180">
        <v>23</v>
      </c>
      <c r="F180">
        <v>4</v>
      </c>
      <c r="G180">
        <v>1</v>
      </c>
      <c r="H180">
        <v>18</v>
      </c>
    </row>
    <row r="181" spans="1:8" x14ac:dyDescent="0.25">
      <c r="A181" s="3"/>
      <c r="B181" t="s">
        <v>17</v>
      </c>
      <c r="C181" s="3">
        <v>42293</v>
      </c>
      <c r="D181" s="2">
        <v>0.88541666666666663</v>
      </c>
      <c r="E181">
        <v>22</v>
      </c>
      <c r="F181">
        <v>2</v>
      </c>
      <c r="G181">
        <v>2</v>
      </c>
      <c r="H181">
        <v>18</v>
      </c>
    </row>
    <row r="182" spans="1:8" x14ac:dyDescent="0.25">
      <c r="A182" s="3"/>
      <c r="B182" t="s">
        <v>17</v>
      </c>
      <c r="C182" s="3">
        <v>42293</v>
      </c>
      <c r="D182" s="2">
        <v>0.89583333333333337</v>
      </c>
      <c r="E182">
        <v>15</v>
      </c>
      <c r="F182">
        <v>0</v>
      </c>
      <c r="G182">
        <v>1</v>
      </c>
      <c r="H182">
        <v>14</v>
      </c>
    </row>
    <row r="183" spans="1:8" x14ac:dyDescent="0.25">
      <c r="A183" s="3"/>
      <c r="B183" t="s">
        <v>17</v>
      </c>
      <c r="C183" s="3">
        <v>42293</v>
      </c>
      <c r="D183" s="2">
        <v>0.90625</v>
      </c>
      <c r="E183">
        <v>15</v>
      </c>
      <c r="F183">
        <v>1</v>
      </c>
      <c r="G183">
        <v>1</v>
      </c>
      <c r="H183">
        <v>13</v>
      </c>
    </row>
    <row r="184" spans="1:8" x14ac:dyDescent="0.25">
      <c r="A184" s="3"/>
      <c r="B184" t="s">
        <v>17</v>
      </c>
      <c r="C184" s="3">
        <v>42294</v>
      </c>
      <c r="D184" s="2">
        <v>0.29166666666666669</v>
      </c>
      <c r="E184">
        <v>8</v>
      </c>
      <c r="F184">
        <v>2</v>
      </c>
      <c r="G184">
        <v>0</v>
      </c>
      <c r="H184">
        <v>6</v>
      </c>
    </row>
    <row r="185" spans="1:8" x14ac:dyDescent="0.25">
      <c r="A185" s="3"/>
      <c r="B185" t="s">
        <v>17</v>
      </c>
      <c r="C185" s="3">
        <v>42294</v>
      </c>
      <c r="D185" s="2">
        <v>0.30208333333333331</v>
      </c>
      <c r="E185">
        <v>11</v>
      </c>
      <c r="F185">
        <v>1</v>
      </c>
      <c r="G185">
        <v>1</v>
      </c>
      <c r="H185">
        <v>9</v>
      </c>
    </row>
    <row r="186" spans="1:8" x14ac:dyDescent="0.25">
      <c r="A186" s="3"/>
      <c r="B186" t="s">
        <v>17</v>
      </c>
      <c r="C186" s="3">
        <v>42294</v>
      </c>
      <c r="D186" s="2">
        <v>0.3125</v>
      </c>
      <c r="E186">
        <v>2</v>
      </c>
      <c r="F186">
        <v>0</v>
      </c>
      <c r="G186">
        <v>0</v>
      </c>
      <c r="H186">
        <v>2</v>
      </c>
    </row>
    <row r="187" spans="1:8" x14ac:dyDescent="0.25">
      <c r="A187" s="3"/>
      <c r="B187" t="s">
        <v>17</v>
      </c>
      <c r="C187" s="3">
        <v>42294</v>
      </c>
      <c r="D187" s="2">
        <v>0.32291666666666669</v>
      </c>
      <c r="E187">
        <v>1</v>
      </c>
      <c r="F187">
        <v>0</v>
      </c>
      <c r="G187">
        <v>0</v>
      </c>
      <c r="H187">
        <v>1</v>
      </c>
    </row>
    <row r="188" spans="1:8" x14ac:dyDescent="0.25">
      <c r="A188" s="3"/>
      <c r="B188" t="s">
        <v>17</v>
      </c>
      <c r="C188" s="3">
        <v>42294</v>
      </c>
      <c r="D188" s="2">
        <v>0.33333333333333331</v>
      </c>
      <c r="E188">
        <v>7</v>
      </c>
      <c r="F188">
        <v>2</v>
      </c>
      <c r="G188">
        <v>0</v>
      </c>
      <c r="H188">
        <v>5</v>
      </c>
    </row>
    <row r="189" spans="1:8" x14ac:dyDescent="0.25">
      <c r="A189" s="3"/>
      <c r="B189" t="s">
        <v>17</v>
      </c>
      <c r="C189" s="3">
        <v>42294</v>
      </c>
      <c r="D189" s="2">
        <v>0.34375</v>
      </c>
      <c r="E189">
        <v>7</v>
      </c>
      <c r="F189">
        <v>1</v>
      </c>
      <c r="G189">
        <v>0</v>
      </c>
      <c r="H189">
        <v>6</v>
      </c>
    </row>
    <row r="190" spans="1:8" x14ac:dyDescent="0.25">
      <c r="A190" s="3"/>
      <c r="B190" t="s">
        <v>17</v>
      </c>
      <c r="C190" s="3">
        <v>42294</v>
      </c>
      <c r="D190" s="2">
        <v>0.35416666666666669</v>
      </c>
      <c r="E190">
        <v>3</v>
      </c>
      <c r="F190">
        <v>1</v>
      </c>
      <c r="G190">
        <v>0</v>
      </c>
      <c r="H190">
        <v>2</v>
      </c>
    </row>
    <row r="191" spans="1:8" x14ac:dyDescent="0.25">
      <c r="A191" s="3"/>
      <c r="B191" t="s">
        <v>17</v>
      </c>
      <c r="C191" s="3">
        <v>42294</v>
      </c>
      <c r="D191" s="2">
        <v>0.36458333333333331</v>
      </c>
      <c r="E191">
        <v>15</v>
      </c>
      <c r="F191">
        <v>3</v>
      </c>
      <c r="G191">
        <v>1</v>
      </c>
      <c r="H191">
        <v>11</v>
      </c>
    </row>
    <row r="192" spans="1:8" x14ac:dyDescent="0.25">
      <c r="A192" s="3"/>
      <c r="B192" t="s">
        <v>17</v>
      </c>
      <c r="C192" s="3">
        <v>42294</v>
      </c>
      <c r="D192" s="2">
        <v>0.375</v>
      </c>
      <c r="E192">
        <v>22</v>
      </c>
      <c r="F192">
        <v>2</v>
      </c>
      <c r="G192">
        <v>0</v>
      </c>
      <c r="H192">
        <v>20</v>
      </c>
    </row>
    <row r="193" spans="1:8" x14ac:dyDescent="0.25">
      <c r="A193" s="3"/>
      <c r="B193" t="s">
        <v>17</v>
      </c>
      <c r="C193" s="3">
        <v>42294</v>
      </c>
      <c r="D193" s="2">
        <v>0.38541666666666669</v>
      </c>
      <c r="E193">
        <v>16</v>
      </c>
      <c r="F193">
        <v>2</v>
      </c>
      <c r="G193">
        <v>1</v>
      </c>
      <c r="H193">
        <v>13</v>
      </c>
    </row>
    <row r="194" spans="1:8" x14ac:dyDescent="0.25">
      <c r="A194" s="3"/>
      <c r="B194" t="s">
        <v>17</v>
      </c>
      <c r="C194" s="3">
        <v>42294</v>
      </c>
      <c r="D194" s="2">
        <v>0.39583333333333331</v>
      </c>
      <c r="E194">
        <v>27</v>
      </c>
      <c r="F194">
        <v>2</v>
      </c>
      <c r="G194">
        <v>2</v>
      </c>
      <c r="H194">
        <v>23</v>
      </c>
    </row>
    <row r="195" spans="1:8" x14ac:dyDescent="0.25">
      <c r="A195" s="3"/>
      <c r="B195" t="s">
        <v>17</v>
      </c>
      <c r="C195" s="3">
        <v>42294</v>
      </c>
      <c r="D195" s="2">
        <v>0.40625</v>
      </c>
      <c r="E195">
        <v>17</v>
      </c>
      <c r="F195">
        <v>2</v>
      </c>
      <c r="G195">
        <v>0</v>
      </c>
      <c r="H195">
        <v>15</v>
      </c>
    </row>
    <row r="196" spans="1:8" x14ac:dyDescent="0.25">
      <c r="A196" s="3"/>
      <c r="B196" t="s">
        <v>17</v>
      </c>
      <c r="C196" s="3">
        <v>42294</v>
      </c>
      <c r="D196" s="2">
        <v>0.41666666666666669</v>
      </c>
      <c r="E196">
        <v>34</v>
      </c>
      <c r="F196">
        <v>4</v>
      </c>
      <c r="G196">
        <v>2</v>
      </c>
      <c r="H196">
        <v>28</v>
      </c>
    </row>
    <row r="197" spans="1:8" x14ac:dyDescent="0.25">
      <c r="A197" s="3"/>
      <c r="B197" t="s">
        <v>17</v>
      </c>
      <c r="C197" s="3">
        <v>42294</v>
      </c>
      <c r="D197" s="2">
        <v>0.42708333333333331</v>
      </c>
      <c r="E197">
        <v>16</v>
      </c>
      <c r="F197">
        <v>2</v>
      </c>
      <c r="G197">
        <v>2</v>
      </c>
      <c r="H197">
        <v>12</v>
      </c>
    </row>
    <row r="198" spans="1:8" x14ac:dyDescent="0.25">
      <c r="A198" s="3"/>
      <c r="B198" t="s">
        <v>17</v>
      </c>
      <c r="C198" s="3">
        <v>42294</v>
      </c>
      <c r="D198" s="2">
        <v>0.4375</v>
      </c>
      <c r="E198">
        <v>20</v>
      </c>
      <c r="F198">
        <v>2</v>
      </c>
      <c r="G198">
        <v>0</v>
      </c>
      <c r="H198">
        <v>18</v>
      </c>
    </row>
    <row r="199" spans="1:8" x14ac:dyDescent="0.25">
      <c r="A199" s="3"/>
      <c r="B199" t="s">
        <v>17</v>
      </c>
      <c r="C199" s="3">
        <v>42294</v>
      </c>
      <c r="D199" s="2">
        <v>0.44791666666666669</v>
      </c>
      <c r="E199">
        <v>16</v>
      </c>
      <c r="F199">
        <v>1</v>
      </c>
      <c r="G199">
        <v>4</v>
      </c>
      <c r="H199">
        <v>11</v>
      </c>
    </row>
    <row r="200" spans="1:8" x14ac:dyDescent="0.25">
      <c r="A200" s="3"/>
      <c r="B200" t="s">
        <v>17</v>
      </c>
      <c r="C200" s="3">
        <v>42294</v>
      </c>
      <c r="D200" s="2">
        <v>0.45833333333333331</v>
      </c>
      <c r="E200">
        <v>16</v>
      </c>
      <c r="F200">
        <v>0</v>
      </c>
      <c r="G200">
        <v>1</v>
      </c>
      <c r="H200">
        <v>15</v>
      </c>
    </row>
    <row r="201" spans="1:8" x14ac:dyDescent="0.25">
      <c r="A201" s="3"/>
      <c r="B201" t="s">
        <v>17</v>
      </c>
      <c r="C201" s="3">
        <v>42294</v>
      </c>
      <c r="D201" s="2">
        <v>0.46875</v>
      </c>
      <c r="E201">
        <v>15</v>
      </c>
      <c r="F201">
        <v>3</v>
      </c>
      <c r="G201">
        <v>0</v>
      </c>
      <c r="H201">
        <v>12</v>
      </c>
    </row>
    <row r="202" spans="1:8" x14ac:dyDescent="0.25">
      <c r="A202" s="3"/>
      <c r="B202" t="s">
        <v>17</v>
      </c>
      <c r="C202" s="3">
        <v>42294</v>
      </c>
      <c r="D202" s="2">
        <v>0.47916666666666669</v>
      </c>
      <c r="E202">
        <v>25</v>
      </c>
      <c r="F202">
        <v>3</v>
      </c>
      <c r="G202">
        <v>5</v>
      </c>
      <c r="H202">
        <v>17</v>
      </c>
    </row>
    <row r="203" spans="1:8" x14ac:dyDescent="0.25">
      <c r="A203" s="3"/>
      <c r="B203" t="s">
        <v>17</v>
      </c>
      <c r="C203" s="3">
        <v>42294</v>
      </c>
      <c r="D203" s="2">
        <v>0.48958333333333331</v>
      </c>
      <c r="E203">
        <v>17</v>
      </c>
      <c r="F203">
        <v>0</v>
      </c>
      <c r="G203">
        <v>0</v>
      </c>
      <c r="H203">
        <v>17</v>
      </c>
    </row>
    <row r="204" spans="1:8" x14ac:dyDescent="0.25">
      <c r="A204" s="3"/>
      <c r="B204" t="s">
        <v>17</v>
      </c>
      <c r="C204" s="3">
        <v>42294</v>
      </c>
      <c r="D204" s="2">
        <v>0.5</v>
      </c>
      <c r="E204">
        <v>13</v>
      </c>
      <c r="F204">
        <v>0</v>
      </c>
      <c r="G204">
        <v>0</v>
      </c>
      <c r="H204">
        <v>13</v>
      </c>
    </row>
    <row r="205" spans="1:8" x14ac:dyDescent="0.25">
      <c r="A205" s="3"/>
      <c r="B205" t="s">
        <v>17</v>
      </c>
      <c r="C205" s="3">
        <v>42294</v>
      </c>
      <c r="D205" s="2">
        <v>0.51041666666666663</v>
      </c>
      <c r="E205">
        <v>18</v>
      </c>
      <c r="F205">
        <v>1</v>
      </c>
      <c r="G205">
        <v>2</v>
      </c>
      <c r="H205">
        <v>15</v>
      </c>
    </row>
    <row r="206" spans="1:8" x14ac:dyDescent="0.25">
      <c r="A206" s="3"/>
      <c r="B206" t="s">
        <v>17</v>
      </c>
      <c r="C206" s="3">
        <v>42294</v>
      </c>
      <c r="D206" s="2">
        <v>0.52083333333333337</v>
      </c>
      <c r="E206">
        <v>14</v>
      </c>
      <c r="F206">
        <v>0</v>
      </c>
      <c r="G206">
        <v>0</v>
      </c>
      <c r="H206">
        <v>14</v>
      </c>
    </row>
    <row r="207" spans="1:8" x14ac:dyDescent="0.25">
      <c r="A207" s="3"/>
      <c r="B207" t="s">
        <v>17</v>
      </c>
      <c r="C207" s="3">
        <v>42294</v>
      </c>
      <c r="D207" s="2">
        <v>0.53125</v>
      </c>
      <c r="E207">
        <v>21</v>
      </c>
      <c r="F207">
        <v>4</v>
      </c>
      <c r="G207">
        <v>2</v>
      </c>
      <c r="H207">
        <v>15</v>
      </c>
    </row>
    <row r="208" spans="1:8" x14ac:dyDescent="0.25">
      <c r="A208" s="3"/>
      <c r="B208" t="s">
        <v>17</v>
      </c>
      <c r="C208" s="3">
        <v>42294</v>
      </c>
      <c r="D208" s="2">
        <v>0.54166666666666663</v>
      </c>
      <c r="E208">
        <v>24</v>
      </c>
      <c r="F208">
        <v>1</v>
      </c>
      <c r="G208">
        <v>2</v>
      </c>
      <c r="H208">
        <v>21</v>
      </c>
    </row>
    <row r="209" spans="1:8" x14ac:dyDescent="0.25">
      <c r="A209" s="3"/>
      <c r="B209" t="s">
        <v>17</v>
      </c>
      <c r="C209" s="3">
        <v>42294</v>
      </c>
      <c r="D209" s="2">
        <v>0.55208333333333337</v>
      </c>
      <c r="E209">
        <v>10</v>
      </c>
      <c r="F209">
        <v>1</v>
      </c>
      <c r="G209">
        <v>1</v>
      </c>
      <c r="H209">
        <v>8</v>
      </c>
    </row>
    <row r="210" spans="1:8" x14ac:dyDescent="0.25">
      <c r="A210" s="3"/>
      <c r="B210" t="s">
        <v>17</v>
      </c>
      <c r="C210" s="3">
        <v>42294</v>
      </c>
      <c r="D210" s="2">
        <v>0.5625</v>
      </c>
      <c r="E210">
        <v>9</v>
      </c>
      <c r="F210">
        <v>1</v>
      </c>
      <c r="G210">
        <v>1</v>
      </c>
      <c r="H210">
        <v>7</v>
      </c>
    </row>
    <row r="211" spans="1:8" x14ac:dyDescent="0.25">
      <c r="A211" s="3"/>
      <c r="B211" t="s">
        <v>17</v>
      </c>
      <c r="C211" s="3">
        <v>42294</v>
      </c>
      <c r="D211" s="2">
        <v>0.57291666666666663</v>
      </c>
      <c r="E211">
        <v>16</v>
      </c>
      <c r="F211">
        <v>4</v>
      </c>
      <c r="G211">
        <v>1</v>
      </c>
      <c r="H211">
        <v>11</v>
      </c>
    </row>
    <row r="212" spans="1:8" x14ac:dyDescent="0.25">
      <c r="A212" s="3"/>
      <c r="B212" t="s">
        <v>17</v>
      </c>
      <c r="C212" s="3">
        <v>42294</v>
      </c>
      <c r="D212" s="2">
        <v>0.58333333333333337</v>
      </c>
      <c r="E212">
        <v>16</v>
      </c>
      <c r="F212">
        <v>0</v>
      </c>
      <c r="G212">
        <v>2</v>
      </c>
      <c r="H212">
        <v>14</v>
      </c>
    </row>
    <row r="213" spans="1:8" x14ac:dyDescent="0.25">
      <c r="A213" s="3"/>
      <c r="B213" t="s">
        <v>17</v>
      </c>
      <c r="C213" s="3">
        <v>42294</v>
      </c>
      <c r="D213" s="2">
        <v>0.59375</v>
      </c>
      <c r="E213">
        <v>13</v>
      </c>
      <c r="F213">
        <v>2</v>
      </c>
      <c r="G213">
        <v>0</v>
      </c>
      <c r="H213">
        <v>11</v>
      </c>
    </row>
    <row r="214" spans="1:8" x14ac:dyDescent="0.25">
      <c r="A214" s="3"/>
      <c r="B214" t="s">
        <v>17</v>
      </c>
      <c r="C214" s="3">
        <v>42294</v>
      </c>
      <c r="D214" s="2">
        <v>0.60416666666666663</v>
      </c>
      <c r="E214">
        <v>12</v>
      </c>
      <c r="F214">
        <v>0</v>
      </c>
      <c r="G214">
        <v>0</v>
      </c>
      <c r="H214">
        <v>12</v>
      </c>
    </row>
    <row r="215" spans="1:8" x14ac:dyDescent="0.25">
      <c r="A215" s="3"/>
      <c r="B215" t="s">
        <v>17</v>
      </c>
      <c r="C215" s="3">
        <v>42294</v>
      </c>
      <c r="D215" s="2">
        <v>0.61458333333333337</v>
      </c>
      <c r="E215">
        <v>20</v>
      </c>
      <c r="F215">
        <v>1</v>
      </c>
      <c r="G215">
        <v>1</v>
      </c>
      <c r="H215">
        <v>18</v>
      </c>
    </row>
    <row r="216" spans="1:8" x14ac:dyDescent="0.25">
      <c r="A216" s="3"/>
      <c r="B216" t="s">
        <v>17</v>
      </c>
      <c r="C216" s="3">
        <v>42294</v>
      </c>
      <c r="D216" s="2">
        <v>0.625</v>
      </c>
      <c r="E216">
        <v>17</v>
      </c>
      <c r="F216">
        <v>3</v>
      </c>
      <c r="G216">
        <v>2</v>
      </c>
      <c r="H216">
        <v>12</v>
      </c>
    </row>
    <row r="217" spans="1:8" x14ac:dyDescent="0.25">
      <c r="A217" s="3"/>
      <c r="B217" t="s">
        <v>17</v>
      </c>
      <c r="C217" s="3">
        <v>42294</v>
      </c>
      <c r="D217" s="2">
        <v>0.63541666666666663</v>
      </c>
      <c r="E217">
        <v>25</v>
      </c>
      <c r="F217">
        <v>6</v>
      </c>
      <c r="G217">
        <v>0</v>
      </c>
      <c r="H217">
        <v>19</v>
      </c>
    </row>
    <row r="218" spans="1:8" x14ac:dyDescent="0.25">
      <c r="A218" s="3"/>
      <c r="B218" t="s">
        <v>17</v>
      </c>
      <c r="C218" s="3">
        <v>42294</v>
      </c>
      <c r="D218" s="2">
        <v>0.64583333333333337</v>
      </c>
      <c r="E218">
        <v>19</v>
      </c>
      <c r="F218">
        <v>4</v>
      </c>
      <c r="G218">
        <v>0</v>
      </c>
      <c r="H218">
        <v>15</v>
      </c>
    </row>
    <row r="219" spans="1:8" x14ac:dyDescent="0.25">
      <c r="A219" s="3"/>
      <c r="B219" t="s">
        <v>17</v>
      </c>
      <c r="C219" s="3">
        <v>42294</v>
      </c>
      <c r="D219" s="2">
        <v>0.65625</v>
      </c>
      <c r="E219">
        <v>11</v>
      </c>
      <c r="F219">
        <v>0</v>
      </c>
      <c r="G219">
        <v>0</v>
      </c>
      <c r="H219">
        <v>11</v>
      </c>
    </row>
    <row r="220" spans="1:8" x14ac:dyDescent="0.25">
      <c r="A220" s="3"/>
      <c r="B220" t="s">
        <v>17</v>
      </c>
      <c r="C220" s="3">
        <v>42294</v>
      </c>
      <c r="D220" s="2">
        <v>0.66666666666666663</v>
      </c>
      <c r="E220">
        <v>13</v>
      </c>
      <c r="F220">
        <v>1</v>
      </c>
      <c r="G220">
        <v>1</v>
      </c>
      <c r="H220">
        <v>11</v>
      </c>
    </row>
    <row r="221" spans="1:8" x14ac:dyDescent="0.25">
      <c r="A221" s="3"/>
      <c r="B221" t="s">
        <v>17</v>
      </c>
      <c r="C221" s="3">
        <v>42294</v>
      </c>
      <c r="D221" s="2">
        <v>0.67708333333333337</v>
      </c>
      <c r="E221">
        <v>9</v>
      </c>
      <c r="F221">
        <v>0</v>
      </c>
      <c r="G221">
        <v>1</v>
      </c>
      <c r="H221">
        <v>8</v>
      </c>
    </row>
    <row r="222" spans="1:8" x14ac:dyDescent="0.25">
      <c r="A222" s="3"/>
      <c r="B222" t="s">
        <v>17</v>
      </c>
      <c r="C222" s="3">
        <v>42294</v>
      </c>
      <c r="D222" s="2">
        <v>0.6875</v>
      </c>
      <c r="E222">
        <v>12</v>
      </c>
      <c r="F222">
        <v>3</v>
      </c>
      <c r="G222">
        <v>0</v>
      </c>
      <c r="H222">
        <v>9</v>
      </c>
    </row>
    <row r="223" spans="1:8" x14ac:dyDescent="0.25">
      <c r="A223" s="3"/>
      <c r="B223" t="s">
        <v>17</v>
      </c>
      <c r="C223" s="3">
        <v>42294</v>
      </c>
      <c r="D223" s="2">
        <v>0.69791666666666663</v>
      </c>
      <c r="E223">
        <v>14</v>
      </c>
      <c r="F223">
        <v>1</v>
      </c>
      <c r="G223">
        <v>1</v>
      </c>
      <c r="H223">
        <v>12</v>
      </c>
    </row>
    <row r="224" spans="1:8" x14ac:dyDescent="0.25">
      <c r="A224" s="3"/>
      <c r="B224" t="s">
        <v>17</v>
      </c>
      <c r="C224" s="3">
        <v>42294</v>
      </c>
      <c r="D224" s="2">
        <v>0.70833333333333337</v>
      </c>
      <c r="E224">
        <v>12</v>
      </c>
      <c r="F224">
        <v>2</v>
      </c>
      <c r="G224">
        <v>1</v>
      </c>
      <c r="H224">
        <v>9</v>
      </c>
    </row>
    <row r="225" spans="1:8" x14ac:dyDescent="0.25">
      <c r="A225" s="3"/>
      <c r="B225" t="s">
        <v>17</v>
      </c>
      <c r="C225" s="3">
        <v>42294</v>
      </c>
      <c r="D225" s="2">
        <v>0.71875</v>
      </c>
      <c r="E225">
        <v>14</v>
      </c>
      <c r="F225">
        <v>2</v>
      </c>
      <c r="G225">
        <v>0</v>
      </c>
      <c r="H225">
        <v>12</v>
      </c>
    </row>
    <row r="226" spans="1:8" x14ac:dyDescent="0.25">
      <c r="A226" s="3"/>
      <c r="B226" t="s">
        <v>17</v>
      </c>
      <c r="C226" s="3">
        <v>42294</v>
      </c>
      <c r="D226" s="2">
        <v>0.72916666666666663</v>
      </c>
      <c r="E226">
        <v>9</v>
      </c>
      <c r="F226">
        <v>1</v>
      </c>
      <c r="G226">
        <v>0</v>
      </c>
      <c r="H226">
        <v>8</v>
      </c>
    </row>
    <row r="227" spans="1:8" x14ac:dyDescent="0.25">
      <c r="A227" s="3"/>
      <c r="B227" t="s">
        <v>17</v>
      </c>
      <c r="C227" s="3">
        <v>42294</v>
      </c>
      <c r="D227" s="2">
        <v>0.73958333333333337</v>
      </c>
      <c r="E227">
        <v>4</v>
      </c>
      <c r="F227">
        <v>1</v>
      </c>
      <c r="G227">
        <v>2</v>
      </c>
      <c r="H227">
        <v>1</v>
      </c>
    </row>
    <row r="228" spans="1:8" x14ac:dyDescent="0.25">
      <c r="A228" s="3"/>
      <c r="B228" t="s">
        <v>17</v>
      </c>
      <c r="C228" s="3">
        <v>42294</v>
      </c>
      <c r="D228" s="2">
        <v>0.75</v>
      </c>
      <c r="E228">
        <v>14</v>
      </c>
      <c r="F228">
        <v>2</v>
      </c>
      <c r="G228">
        <v>0</v>
      </c>
      <c r="H228">
        <v>12</v>
      </c>
    </row>
    <row r="229" spans="1:8" x14ac:dyDescent="0.25">
      <c r="A229" s="3"/>
      <c r="B229" t="s">
        <v>17</v>
      </c>
      <c r="C229" s="3">
        <v>42294</v>
      </c>
      <c r="D229" s="2">
        <v>0.76041666666666663</v>
      </c>
      <c r="E229">
        <v>9</v>
      </c>
      <c r="F229">
        <v>1</v>
      </c>
      <c r="G229">
        <v>1</v>
      </c>
      <c r="H229">
        <v>7</v>
      </c>
    </row>
    <row r="230" spans="1:8" x14ac:dyDescent="0.25">
      <c r="A230" s="3"/>
      <c r="B230" t="s">
        <v>17</v>
      </c>
      <c r="C230" s="3">
        <v>42294</v>
      </c>
      <c r="D230" s="2">
        <v>0.77083333333333337</v>
      </c>
      <c r="E230">
        <v>11</v>
      </c>
      <c r="F230">
        <v>0</v>
      </c>
      <c r="G230">
        <v>2</v>
      </c>
      <c r="H230">
        <v>9</v>
      </c>
    </row>
    <row r="231" spans="1:8" x14ac:dyDescent="0.25">
      <c r="A231" s="3"/>
      <c r="B231" t="s">
        <v>17</v>
      </c>
      <c r="C231" s="3">
        <v>42294</v>
      </c>
      <c r="D231" s="2">
        <v>0.78125</v>
      </c>
      <c r="E231">
        <v>10</v>
      </c>
      <c r="F231">
        <v>3</v>
      </c>
      <c r="G231">
        <v>0</v>
      </c>
      <c r="H231">
        <v>7</v>
      </c>
    </row>
    <row r="232" spans="1:8" x14ac:dyDescent="0.25">
      <c r="A232" s="3"/>
      <c r="B232" t="s">
        <v>17</v>
      </c>
      <c r="C232" s="3">
        <v>42294</v>
      </c>
      <c r="D232" s="2">
        <v>0.79166666666666663</v>
      </c>
      <c r="E232">
        <v>12</v>
      </c>
      <c r="F232">
        <v>0</v>
      </c>
      <c r="G232">
        <v>2</v>
      </c>
      <c r="H232">
        <v>10</v>
      </c>
    </row>
    <row r="233" spans="1:8" x14ac:dyDescent="0.25">
      <c r="A233" s="3"/>
      <c r="B233" t="s">
        <v>17</v>
      </c>
      <c r="C233" s="3">
        <v>42294</v>
      </c>
      <c r="D233" s="2">
        <v>0.80208333333333337</v>
      </c>
      <c r="E233">
        <v>14</v>
      </c>
      <c r="F233">
        <v>1</v>
      </c>
      <c r="G233">
        <v>3</v>
      </c>
      <c r="H233">
        <v>10</v>
      </c>
    </row>
    <row r="234" spans="1:8" x14ac:dyDescent="0.25">
      <c r="A234" s="3"/>
      <c r="B234" t="s">
        <v>17</v>
      </c>
      <c r="C234" s="3">
        <v>42294</v>
      </c>
      <c r="D234" s="2">
        <v>0.8125</v>
      </c>
      <c r="E234">
        <v>5</v>
      </c>
      <c r="F234">
        <v>0</v>
      </c>
      <c r="G234">
        <v>0</v>
      </c>
      <c r="H234">
        <v>5</v>
      </c>
    </row>
    <row r="235" spans="1:8" x14ac:dyDescent="0.25">
      <c r="A235" s="3"/>
      <c r="B235" t="s">
        <v>17</v>
      </c>
      <c r="C235" s="3">
        <v>42294</v>
      </c>
      <c r="D235" s="2">
        <v>0.82291666666666663</v>
      </c>
      <c r="E235">
        <v>5</v>
      </c>
      <c r="F235">
        <v>2</v>
      </c>
      <c r="G235">
        <v>1</v>
      </c>
      <c r="H235">
        <v>2</v>
      </c>
    </row>
    <row r="236" spans="1:8" x14ac:dyDescent="0.25">
      <c r="A236" s="3"/>
      <c r="B236" t="s">
        <v>17</v>
      </c>
      <c r="C236" s="3">
        <v>42294</v>
      </c>
      <c r="D236" s="2">
        <v>0.83333333333333337</v>
      </c>
      <c r="E236">
        <v>12</v>
      </c>
      <c r="F236">
        <v>1</v>
      </c>
      <c r="G236">
        <v>1</v>
      </c>
      <c r="H236">
        <v>10</v>
      </c>
    </row>
    <row r="237" spans="1:8" x14ac:dyDescent="0.25">
      <c r="A237" s="3"/>
      <c r="B237" t="s">
        <v>17</v>
      </c>
      <c r="C237" s="3">
        <v>42294</v>
      </c>
      <c r="D237" s="2">
        <v>0.84375</v>
      </c>
      <c r="E237">
        <v>10</v>
      </c>
      <c r="F237">
        <v>1</v>
      </c>
      <c r="G237">
        <v>1</v>
      </c>
      <c r="H237">
        <v>8</v>
      </c>
    </row>
    <row r="238" spans="1:8" x14ac:dyDescent="0.25">
      <c r="A238" s="3"/>
      <c r="B238" t="s">
        <v>17</v>
      </c>
      <c r="C238" s="3">
        <v>42294</v>
      </c>
      <c r="D238" s="2">
        <v>0.85416666666666663</v>
      </c>
      <c r="E238">
        <v>13</v>
      </c>
      <c r="F238">
        <v>3</v>
      </c>
      <c r="G238">
        <v>1</v>
      </c>
      <c r="H238">
        <v>9</v>
      </c>
    </row>
    <row r="239" spans="1:8" x14ac:dyDescent="0.25">
      <c r="A239" s="3"/>
      <c r="B239" t="s">
        <v>17</v>
      </c>
      <c r="C239" s="3">
        <v>42294</v>
      </c>
      <c r="D239" s="2">
        <v>0.86458333333333337</v>
      </c>
      <c r="E239">
        <v>8</v>
      </c>
      <c r="F239">
        <v>1</v>
      </c>
      <c r="G239">
        <v>0</v>
      </c>
      <c r="H239">
        <v>7</v>
      </c>
    </row>
    <row r="240" spans="1:8" x14ac:dyDescent="0.25">
      <c r="A240" s="3"/>
      <c r="B240" t="s">
        <v>17</v>
      </c>
      <c r="C240" s="3">
        <v>42294</v>
      </c>
      <c r="D240" s="2">
        <v>0.875</v>
      </c>
      <c r="E240">
        <v>4</v>
      </c>
      <c r="F240">
        <v>0</v>
      </c>
      <c r="G240">
        <v>0</v>
      </c>
      <c r="H240">
        <v>4</v>
      </c>
    </row>
    <row r="241" spans="1:8" x14ac:dyDescent="0.25">
      <c r="A241" s="3"/>
      <c r="B241" t="s">
        <v>17</v>
      </c>
      <c r="C241" s="3">
        <v>42294</v>
      </c>
      <c r="D241" s="2">
        <v>0.88541666666666663</v>
      </c>
      <c r="E241">
        <v>9</v>
      </c>
      <c r="F241">
        <v>1</v>
      </c>
      <c r="G241">
        <v>2</v>
      </c>
      <c r="H241">
        <v>6</v>
      </c>
    </row>
    <row r="242" spans="1:8" x14ac:dyDescent="0.25">
      <c r="A242" s="3"/>
      <c r="B242" t="s">
        <v>17</v>
      </c>
      <c r="C242" s="3">
        <v>42294</v>
      </c>
      <c r="D242" s="2">
        <v>0.89583333333333337</v>
      </c>
      <c r="E242">
        <v>12</v>
      </c>
      <c r="F242">
        <v>3</v>
      </c>
      <c r="G242">
        <v>1</v>
      </c>
      <c r="H242">
        <v>8</v>
      </c>
    </row>
    <row r="243" spans="1:8" x14ac:dyDescent="0.25">
      <c r="A243" s="3"/>
      <c r="B243" t="s">
        <v>17</v>
      </c>
      <c r="C243" s="3">
        <v>42294</v>
      </c>
      <c r="D243" s="2">
        <v>0.90625</v>
      </c>
      <c r="E243">
        <v>4</v>
      </c>
      <c r="F243">
        <v>0</v>
      </c>
      <c r="G243">
        <v>0</v>
      </c>
      <c r="H243">
        <v>4</v>
      </c>
    </row>
    <row r="244" spans="1:8" x14ac:dyDescent="0.25">
      <c r="A244" s="3"/>
      <c r="B244" t="s">
        <v>17</v>
      </c>
      <c r="C244" s="3">
        <v>42294</v>
      </c>
      <c r="D244" s="2">
        <v>0.91666666666666663</v>
      </c>
      <c r="E244">
        <v>3</v>
      </c>
      <c r="F244">
        <v>2</v>
      </c>
      <c r="G244">
        <v>0</v>
      </c>
      <c r="H244">
        <v>1</v>
      </c>
    </row>
    <row r="245" spans="1:8" x14ac:dyDescent="0.25">
      <c r="A245" s="3"/>
      <c r="B245" t="s">
        <v>17</v>
      </c>
      <c r="C245" s="3">
        <v>42296</v>
      </c>
      <c r="D245" s="2">
        <v>0.29166666666666669</v>
      </c>
      <c r="E245">
        <v>7</v>
      </c>
      <c r="F245">
        <v>1</v>
      </c>
      <c r="G245">
        <v>0</v>
      </c>
      <c r="H245">
        <v>6</v>
      </c>
    </row>
    <row r="246" spans="1:8" x14ac:dyDescent="0.25">
      <c r="A246" s="3"/>
      <c r="B246" t="s">
        <v>17</v>
      </c>
      <c r="C246" s="3">
        <v>42296</v>
      </c>
      <c r="D246" s="2">
        <v>0.30208333333333331</v>
      </c>
      <c r="E246">
        <v>7</v>
      </c>
      <c r="F246">
        <v>2</v>
      </c>
      <c r="G246">
        <v>0</v>
      </c>
      <c r="H246">
        <v>5</v>
      </c>
    </row>
    <row r="247" spans="1:8" x14ac:dyDescent="0.25">
      <c r="A247" s="3"/>
      <c r="B247" t="s">
        <v>17</v>
      </c>
      <c r="C247" s="3">
        <v>42296</v>
      </c>
      <c r="D247" s="2">
        <v>0.3125</v>
      </c>
      <c r="E247">
        <v>3</v>
      </c>
      <c r="F247">
        <v>0</v>
      </c>
      <c r="G247">
        <v>0</v>
      </c>
      <c r="H247">
        <v>3</v>
      </c>
    </row>
    <row r="248" spans="1:8" x14ac:dyDescent="0.25">
      <c r="A248" s="3"/>
      <c r="B248" t="s">
        <v>17</v>
      </c>
      <c r="C248" s="3">
        <v>42296</v>
      </c>
      <c r="D248" s="2">
        <v>0.32291666666666669</v>
      </c>
      <c r="E248">
        <v>3</v>
      </c>
      <c r="F248">
        <v>0</v>
      </c>
      <c r="G248">
        <v>1</v>
      </c>
      <c r="H248">
        <v>2</v>
      </c>
    </row>
    <row r="249" spans="1:8" x14ac:dyDescent="0.25">
      <c r="A249" s="3"/>
      <c r="B249" t="s">
        <v>17</v>
      </c>
      <c r="C249" s="3">
        <v>42296</v>
      </c>
      <c r="D249" s="2">
        <v>0.33333333333333331</v>
      </c>
      <c r="E249">
        <v>17</v>
      </c>
      <c r="F249">
        <v>1</v>
      </c>
      <c r="G249">
        <v>2</v>
      </c>
      <c r="H249">
        <v>14</v>
      </c>
    </row>
    <row r="250" spans="1:8" x14ac:dyDescent="0.25">
      <c r="A250" s="3"/>
      <c r="B250" t="s">
        <v>17</v>
      </c>
      <c r="C250" s="3">
        <v>42296</v>
      </c>
      <c r="D250" s="2">
        <v>0.34375</v>
      </c>
      <c r="E250">
        <v>17</v>
      </c>
      <c r="F250">
        <v>2</v>
      </c>
      <c r="G250">
        <v>0</v>
      </c>
      <c r="H250">
        <v>15</v>
      </c>
    </row>
    <row r="251" spans="1:8" x14ac:dyDescent="0.25">
      <c r="A251" s="3"/>
      <c r="B251" t="s">
        <v>17</v>
      </c>
      <c r="C251" s="3">
        <v>42296</v>
      </c>
      <c r="D251" s="2">
        <v>0.35416666666666669</v>
      </c>
      <c r="E251">
        <v>22</v>
      </c>
      <c r="F251">
        <v>2</v>
      </c>
      <c r="G251">
        <v>0</v>
      </c>
      <c r="H251">
        <v>20</v>
      </c>
    </row>
    <row r="252" spans="1:8" x14ac:dyDescent="0.25">
      <c r="A252" s="3"/>
      <c r="B252" t="s">
        <v>17</v>
      </c>
      <c r="C252" s="3">
        <v>42296</v>
      </c>
      <c r="D252" s="2">
        <v>0.36458333333333331</v>
      </c>
      <c r="E252">
        <v>28</v>
      </c>
      <c r="F252">
        <v>3</v>
      </c>
      <c r="G252">
        <v>3</v>
      </c>
      <c r="H252">
        <v>22</v>
      </c>
    </row>
    <row r="253" spans="1:8" x14ac:dyDescent="0.25">
      <c r="A253" s="3"/>
      <c r="B253" t="s">
        <v>17</v>
      </c>
      <c r="C253" s="3">
        <v>42296</v>
      </c>
      <c r="D253" s="2">
        <v>0.375</v>
      </c>
      <c r="E253">
        <v>21</v>
      </c>
      <c r="F253">
        <v>1</v>
      </c>
      <c r="G253">
        <v>2</v>
      </c>
      <c r="H253">
        <v>18</v>
      </c>
    </row>
    <row r="254" spans="1:8" x14ac:dyDescent="0.25">
      <c r="A254" s="3"/>
      <c r="B254" t="s">
        <v>17</v>
      </c>
      <c r="C254" s="3">
        <v>42296</v>
      </c>
      <c r="D254" s="2">
        <v>0.38541666666666669</v>
      </c>
      <c r="E254">
        <v>25</v>
      </c>
      <c r="F254">
        <v>2</v>
      </c>
      <c r="G254">
        <v>1</v>
      </c>
      <c r="H254">
        <v>22</v>
      </c>
    </row>
    <row r="255" spans="1:8" x14ac:dyDescent="0.25">
      <c r="A255" s="3"/>
      <c r="B255" t="s">
        <v>17</v>
      </c>
      <c r="C255" s="3">
        <v>42296</v>
      </c>
      <c r="D255" s="2">
        <v>0.39583333333333331</v>
      </c>
      <c r="E255">
        <v>42</v>
      </c>
      <c r="F255">
        <v>1</v>
      </c>
      <c r="G255">
        <v>5</v>
      </c>
      <c r="H255">
        <v>36</v>
      </c>
    </row>
    <row r="256" spans="1:8" x14ac:dyDescent="0.25">
      <c r="A256" s="3"/>
      <c r="B256" t="s">
        <v>17</v>
      </c>
      <c r="C256" s="3">
        <v>42296</v>
      </c>
      <c r="D256" s="2">
        <v>0.40625</v>
      </c>
      <c r="E256">
        <v>50</v>
      </c>
      <c r="F256">
        <v>3</v>
      </c>
      <c r="G256">
        <v>3</v>
      </c>
      <c r="H256">
        <v>44</v>
      </c>
    </row>
    <row r="257" spans="1:8" x14ac:dyDescent="0.25">
      <c r="A257" s="3"/>
      <c r="B257" t="s">
        <v>17</v>
      </c>
      <c r="C257" s="3">
        <v>42296</v>
      </c>
      <c r="D257" s="2">
        <v>0.41666666666666669</v>
      </c>
      <c r="E257">
        <v>59</v>
      </c>
      <c r="F257">
        <v>6</v>
      </c>
      <c r="G257">
        <v>3</v>
      </c>
      <c r="H257">
        <v>50</v>
      </c>
    </row>
    <row r="258" spans="1:8" x14ac:dyDescent="0.25">
      <c r="A258" s="3"/>
      <c r="B258" t="s">
        <v>17</v>
      </c>
      <c r="C258" s="3">
        <v>42296</v>
      </c>
      <c r="D258" s="2">
        <v>0.42708333333333331</v>
      </c>
      <c r="E258">
        <v>56</v>
      </c>
      <c r="F258">
        <v>9</v>
      </c>
      <c r="G258">
        <v>4</v>
      </c>
      <c r="H258">
        <v>43</v>
      </c>
    </row>
    <row r="259" spans="1:8" x14ac:dyDescent="0.25">
      <c r="A259" s="3"/>
      <c r="B259" t="s">
        <v>17</v>
      </c>
      <c r="C259" s="3">
        <v>42296</v>
      </c>
      <c r="D259" s="2">
        <v>0.4375</v>
      </c>
      <c r="E259">
        <v>44</v>
      </c>
      <c r="F259">
        <v>5</v>
      </c>
      <c r="G259">
        <v>3</v>
      </c>
      <c r="H259">
        <v>36</v>
      </c>
    </row>
    <row r="260" spans="1:8" x14ac:dyDescent="0.25">
      <c r="A260" s="3"/>
      <c r="B260" t="s">
        <v>17</v>
      </c>
      <c r="C260" s="3">
        <v>42296</v>
      </c>
      <c r="D260" s="2">
        <v>0.44791666666666669</v>
      </c>
      <c r="E260">
        <v>34</v>
      </c>
      <c r="F260">
        <v>1</v>
      </c>
      <c r="G260">
        <v>4</v>
      </c>
      <c r="H260">
        <v>29</v>
      </c>
    </row>
    <row r="261" spans="1:8" x14ac:dyDescent="0.25">
      <c r="A261" s="3"/>
      <c r="B261" t="s">
        <v>17</v>
      </c>
      <c r="C261" s="3">
        <v>42296</v>
      </c>
      <c r="D261" s="2">
        <v>0.45833333333333331</v>
      </c>
      <c r="E261">
        <v>44</v>
      </c>
      <c r="F261">
        <v>5</v>
      </c>
      <c r="G261">
        <v>1</v>
      </c>
      <c r="H261">
        <v>38</v>
      </c>
    </row>
    <row r="262" spans="1:8" x14ac:dyDescent="0.25">
      <c r="A262" s="3"/>
      <c r="B262" t="s">
        <v>17</v>
      </c>
      <c r="C262" s="3">
        <v>42296</v>
      </c>
      <c r="D262" s="2">
        <v>0.46875</v>
      </c>
      <c r="E262">
        <v>62</v>
      </c>
      <c r="F262">
        <v>9</v>
      </c>
      <c r="G262">
        <v>4</v>
      </c>
      <c r="H262">
        <v>49</v>
      </c>
    </row>
    <row r="263" spans="1:8" x14ac:dyDescent="0.25">
      <c r="A263" s="3"/>
      <c r="B263" t="s">
        <v>17</v>
      </c>
      <c r="C263" s="3">
        <v>42296</v>
      </c>
      <c r="D263" s="2">
        <v>0.47916666666666669</v>
      </c>
      <c r="E263">
        <v>44</v>
      </c>
      <c r="F263">
        <v>7</v>
      </c>
      <c r="G263">
        <v>4</v>
      </c>
      <c r="H263">
        <v>33</v>
      </c>
    </row>
    <row r="264" spans="1:8" x14ac:dyDescent="0.25">
      <c r="A264" s="3"/>
      <c r="B264" t="s">
        <v>17</v>
      </c>
      <c r="C264" s="3">
        <v>42296</v>
      </c>
      <c r="D264" s="2">
        <v>0.48958333333333331</v>
      </c>
      <c r="E264">
        <v>73</v>
      </c>
      <c r="F264">
        <v>11</v>
      </c>
      <c r="G264">
        <v>13</v>
      </c>
      <c r="H264">
        <v>49</v>
      </c>
    </row>
    <row r="265" spans="1:8" x14ac:dyDescent="0.25">
      <c r="A265" s="3"/>
      <c r="B265" t="s">
        <v>17</v>
      </c>
      <c r="C265" s="3">
        <v>42296</v>
      </c>
      <c r="D265" s="2">
        <v>0.5</v>
      </c>
      <c r="E265">
        <v>65</v>
      </c>
      <c r="F265">
        <v>10</v>
      </c>
      <c r="G265">
        <v>8</v>
      </c>
      <c r="H265">
        <v>47</v>
      </c>
    </row>
    <row r="266" spans="1:8" x14ac:dyDescent="0.25">
      <c r="A266" s="3"/>
      <c r="B266" t="s">
        <v>17</v>
      </c>
      <c r="C266" s="3">
        <v>42296</v>
      </c>
      <c r="D266" s="2">
        <v>0.51041666666666663</v>
      </c>
      <c r="E266">
        <v>52</v>
      </c>
      <c r="F266">
        <v>5</v>
      </c>
      <c r="G266">
        <v>4</v>
      </c>
      <c r="H266">
        <v>43</v>
      </c>
    </row>
    <row r="267" spans="1:8" x14ac:dyDescent="0.25">
      <c r="A267" s="3"/>
      <c r="B267" t="s">
        <v>17</v>
      </c>
      <c r="C267" s="3">
        <v>42296</v>
      </c>
      <c r="D267" s="2">
        <v>0.52083333333333337</v>
      </c>
      <c r="E267">
        <v>42</v>
      </c>
      <c r="F267">
        <v>5</v>
      </c>
      <c r="G267">
        <v>4</v>
      </c>
      <c r="H267">
        <v>33</v>
      </c>
    </row>
    <row r="268" spans="1:8" x14ac:dyDescent="0.25">
      <c r="A268" s="3"/>
      <c r="B268" t="s">
        <v>17</v>
      </c>
      <c r="C268" s="3">
        <v>42296</v>
      </c>
      <c r="D268" s="2">
        <v>0.53125</v>
      </c>
      <c r="E268">
        <v>39</v>
      </c>
      <c r="F268">
        <v>1</v>
      </c>
      <c r="G268">
        <v>3</v>
      </c>
      <c r="H268">
        <v>35</v>
      </c>
    </row>
    <row r="269" spans="1:8" x14ac:dyDescent="0.25">
      <c r="A269" s="3"/>
      <c r="B269" t="s">
        <v>17</v>
      </c>
      <c r="C269" s="3">
        <v>42296</v>
      </c>
      <c r="D269" s="2">
        <v>0.54166666666666663</v>
      </c>
      <c r="E269">
        <v>59</v>
      </c>
      <c r="F269">
        <v>9</v>
      </c>
      <c r="G269">
        <v>5</v>
      </c>
      <c r="H269">
        <v>45</v>
      </c>
    </row>
    <row r="270" spans="1:8" x14ac:dyDescent="0.25">
      <c r="A270" s="3"/>
      <c r="B270" t="s">
        <v>17</v>
      </c>
      <c r="C270" s="3">
        <v>42296</v>
      </c>
      <c r="D270" s="2">
        <v>0.55208333333333337</v>
      </c>
      <c r="E270">
        <v>36</v>
      </c>
      <c r="F270">
        <v>1</v>
      </c>
      <c r="G270">
        <v>2</v>
      </c>
      <c r="H270">
        <v>33</v>
      </c>
    </row>
    <row r="271" spans="1:8" x14ac:dyDescent="0.25">
      <c r="A271" s="3"/>
      <c r="B271" t="s">
        <v>17</v>
      </c>
      <c r="C271" s="3">
        <v>42296</v>
      </c>
      <c r="D271" s="2">
        <v>0.5625</v>
      </c>
      <c r="E271">
        <v>48</v>
      </c>
      <c r="F271">
        <v>7</v>
      </c>
      <c r="G271">
        <v>2</v>
      </c>
      <c r="H271">
        <v>39</v>
      </c>
    </row>
    <row r="272" spans="1:8" x14ac:dyDescent="0.25">
      <c r="A272" s="3"/>
      <c r="B272" t="s">
        <v>17</v>
      </c>
      <c r="C272" s="3">
        <v>42296</v>
      </c>
      <c r="D272" s="2">
        <v>0.57291666666666663</v>
      </c>
      <c r="E272">
        <v>45</v>
      </c>
      <c r="F272">
        <v>2</v>
      </c>
      <c r="G272">
        <v>2</v>
      </c>
      <c r="H272">
        <v>41</v>
      </c>
    </row>
    <row r="273" spans="1:8" x14ac:dyDescent="0.25">
      <c r="A273" s="3"/>
      <c r="B273" t="s">
        <v>17</v>
      </c>
      <c r="C273" s="3">
        <v>42296</v>
      </c>
      <c r="D273" s="2">
        <v>0.58333333333333337</v>
      </c>
      <c r="E273">
        <v>72</v>
      </c>
      <c r="F273">
        <v>8</v>
      </c>
      <c r="G273">
        <v>3</v>
      </c>
      <c r="H273">
        <v>61</v>
      </c>
    </row>
    <row r="274" spans="1:8" x14ac:dyDescent="0.25">
      <c r="A274" s="3"/>
      <c r="B274" t="s">
        <v>17</v>
      </c>
      <c r="C274" s="3">
        <v>42296</v>
      </c>
      <c r="D274" s="2">
        <v>0.59375</v>
      </c>
      <c r="E274">
        <v>67</v>
      </c>
      <c r="F274">
        <v>12</v>
      </c>
      <c r="G274">
        <v>2</v>
      </c>
      <c r="H274">
        <v>53</v>
      </c>
    </row>
    <row r="275" spans="1:8" x14ac:dyDescent="0.25">
      <c r="A275" s="3"/>
      <c r="B275" t="s">
        <v>17</v>
      </c>
      <c r="C275" s="3">
        <v>42296</v>
      </c>
      <c r="D275" s="2">
        <v>0.60416666666666663</v>
      </c>
      <c r="E275">
        <v>53</v>
      </c>
      <c r="F275">
        <v>3</v>
      </c>
      <c r="G275">
        <v>3</v>
      </c>
      <c r="H275">
        <v>47</v>
      </c>
    </row>
    <row r="276" spans="1:8" x14ac:dyDescent="0.25">
      <c r="A276" s="3"/>
      <c r="B276" t="s">
        <v>17</v>
      </c>
      <c r="C276" s="3">
        <v>42296</v>
      </c>
      <c r="D276" s="2">
        <v>0.61458333333333337</v>
      </c>
      <c r="E276">
        <v>38</v>
      </c>
      <c r="F276">
        <v>4</v>
      </c>
      <c r="G276">
        <v>1</v>
      </c>
      <c r="H276">
        <v>33</v>
      </c>
    </row>
    <row r="277" spans="1:8" x14ac:dyDescent="0.25">
      <c r="A277" s="3"/>
      <c r="B277" t="s">
        <v>17</v>
      </c>
      <c r="C277" s="3">
        <v>42296</v>
      </c>
      <c r="D277" s="2">
        <v>0.625</v>
      </c>
      <c r="E277">
        <v>43</v>
      </c>
      <c r="F277">
        <v>1</v>
      </c>
      <c r="G277">
        <v>4</v>
      </c>
      <c r="H277">
        <v>38</v>
      </c>
    </row>
    <row r="278" spans="1:8" x14ac:dyDescent="0.25">
      <c r="A278" s="3"/>
      <c r="B278" t="s">
        <v>17</v>
      </c>
      <c r="C278" s="3">
        <v>42296</v>
      </c>
      <c r="D278" s="2">
        <v>0.63541666666666663</v>
      </c>
      <c r="E278">
        <v>51</v>
      </c>
      <c r="F278">
        <v>9</v>
      </c>
      <c r="G278">
        <v>4</v>
      </c>
      <c r="H278">
        <v>38</v>
      </c>
    </row>
    <row r="279" spans="1:8" x14ac:dyDescent="0.25">
      <c r="A279" s="3"/>
      <c r="B279" t="s">
        <v>17</v>
      </c>
      <c r="C279" s="3">
        <v>42296</v>
      </c>
      <c r="D279" s="2">
        <v>0.64583333333333337</v>
      </c>
      <c r="E279">
        <v>41</v>
      </c>
      <c r="F279">
        <v>5</v>
      </c>
      <c r="G279">
        <v>1</v>
      </c>
      <c r="H279">
        <v>35</v>
      </c>
    </row>
    <row r="280" spans="1:8" x14ac:dyDescent="0.25">
      <c r="A280" s="3"/>
      <c r="B280" t="s">
        <v>17</v>
      </c>
      <c r="C280" s="3">
        <v>42296</v>
      </c>
      <c r="D280" s="2">
        <v>0.65625</v>
      </c>
      <c r="E280">
        <v>40</v>
      </c>
      <c r="F280">
        <v>2</v>
      </c>
      <c r="G280">
        <v>3</v>
      </c>
      <c r="H280">
        <v>35</v>
      </c>
    </row>
    <row r="281" spans="1:8" x14ac:dyDescent="0.25">
      <c r="A281" s="3"/>
      <c r="B281" t="s">
        <v>17</v>
      </c>
      <c r="C281" s="3">
        <v>42296</v>
      </c>
      <c r="D281" s="2">
        <v>0.66666666666666663</v>
      </c>
      <c r="E281">
        <v>49</v>
      </c>
      <c r="F281">
        <v>5</v>
      </c>
      <c r="G281">
        <v>2</v>
      </c>
      <c r="H281">
        <v>42</v>
      </c>
    </row>
    <row r="282" spans="1:8" x14ac:dyDescent="0.25">
      <c r="A282" s="3"/>
      <c r="B282" t="s">
        <v>17</v>
      </c>
      <c r="C282" s="3">
        <v>42296</v>
      </c>
      <c r="D282" s="2">
        <v>0.67708333333333337</v>
      </c>
      <c r="E282">
        <v>55</v>
      </c>
      <c r="F282">
        <v>3</v>
      </c>
      <c r="G282">
        <v>5</v>
      </c>
      <c r="H282">
        <v>47</v>
      </c>
    </row>
    <row r="283" spans="1:8" x14ac:dyDescent="0.25">
      <c r="A283" s="3"/>
      <c r="B283" t="s">
        <v>17</v>
      </c>
      <c r="C283" s="3">
        <v>42296</v>
      </c>
      <c r="D283" s="2">
        <v>0.6875</v>
      </c>
      <c r="E283">
        <v>46</v>
      </c>
      <c r="F283">
        <v>3</v>
      </c>
      <c r="G283">
        <v>4</v>
      </c>
      <c r="H283">
        <v>39</v>
      </c>
    </row>
    <row r="284" spans="1:8" x14ac:dyDescent="0.25">
      <c r="A284" s="3"/>
      <c r="B284" t="s">
        <v>17</v>
      </c>
      <c r="C284" s="3">
        <v>42296</v>
      </c>
      <c r="D284" s="2">
        <v>0.69791666666666663</v>
      </c>
      <c r="E284">
        <v>47</v>
      </c>
      <c r="F284">
        <v>3</v>
      </c>
      <c r="G284">
        <v>1</v>
      </c>
      <c r="H284">
        <v>43</v>
      </c>
    </row>
    <row r="285" spans="1:8" x14ac:dyDescent="0.25">
      <c r="A285" s="3"/>
      <c r="B285" t="s">
        <v>17</v>
      </c>
      <c r="C285" s="3">
        <v>42296</v>
      </c>
      <c r="D285" s="2">
        <v>0.70833333333333337</v>
      </c>
      <c r="E285">
        <v>65</v>
      </c>
      <c r="F285">
        <v>9</v>
      </c>
      <c r="G285">
        <v>7</v>
      </c>
      <c r="H285">
        <v>49</v>
      </c>
    </row>
    <row r="286" spans="1:8" x14ac:dyDescent="0.25">
      <c r="A286" s="3"/>
      <c r="B286" t="s">
        <v>17</v>
      </c>
      <c r="C286" s="3">
        <v>42296</v>
      </c>
      <c r="D286" s="2">
        <v>0.71875</v>
      </c>
      <c r="E286">
        <v>49</v>
      </c>
      <c r="F286">
        <v>6</v>
      </c>
      <c r="G286">
        <v>3</v>
      </c>
      <c r="H286">
        <v>40</v>
      </c>
    </row>
    <row r="287" spans="1:8" x14ac:dyDescent="0.25">
      <c r="A287" s="3"/>
      <c r="B287" t="s">
        <v>17</v>
      </c>
      <c r="C287" s="3">
        <v>42296</v>
      </c>
      <c r="D287" s="2">
        <v>0.72916666666666663</v>
      </c>
      <c r="E287">
        <v>40</v>
      </c>
      <c r="F287">
        <v>1</v>
      </c>
      <c r="G287">
        <v>4</v>
      </c>
      <c r="H287">
        <v>35</v>
      </c>
    </row>
    <row r="288" spans="1:8" x14ac:dyDescent="0.25">
      <c r="A288" s="3"/>
      <c r="B288" t="s">
        <v>17</v>
      </c>
      <c r="C288" s="3">
        <v>42296</v>
      </c>
      <c r="D288" s="2">
        <v>0.73958333333333337</v>
      </c>
      <c r="E288">
        <v>42</v>
      </c>
      <c r="F288">
        <v>2</v>
      </c>
      <c r="G288">
        <v>4</v>
      </c>
      <c r="H288">
        <v>36</v>
      </c>
    </row>
    <row r="289" spans="1:8" x14ac:dyDescent="0.25">
      <c r="A289" s="3"/>
      <c r="B289" t="s">
        <v>17</v>
      </c>
      <c r="C289" s="3">
        <v>42296</v>
      </c>
      <c r="D289" s="2">
        <v>0.75</v>
      </c>
      <c r="E289">
        <v>62</v>
      </c>
      <c r="F289">
        <v>4</v>
      </c>
      <c r="G289">
        <v>3</v>
      </c>
      <c r="H289">
        <v>55</v>
      </c>
    </row>
    <row r="290" spans="1:8" x14ac:dyDescent="0.25">
      <c r="A290" s="3"/>
      <c r="B290" t="s">
        <v>17</v>
      </c>
      <c r="C290" s="3">
        <v>42296</v>
      </c>
      <c r="D290" s="2">
        <v>0.76041666666666663</v>
      </c>
      <c r="E290">
        <v>54</v>
      </c>
      <c r="F290">
        <v>9</v>
      </c>
      <c r="G290">
        <v>0</v>
      </c>
      <c r="H290">
        <v>45</v>
      </c>
    </row>
    <row r="291" spans="1:8" x14ac:dyDescent="0.25">
      <c r="A291" s="3"/>
      <c r="B291" t="s">
        <v>17</v>
      </c>
      <c r="C291" s="3">
        <v>42296</v>
      </c>
      <c r="D291" s="2">
        <v>0.77083333333333337</v>
      </c>
      <c r="E291">
        <v>44</v>
      </c>
      <c r="F291">
        <v>3</v>
      </c>
      <c r="G291">
        <v>2</v>
      </c>
      <c r="H291">
        <v>39</v>
      </c>
    </row>
    <row r="292" spans="1:8" x14ac:dyDescent="0.25">
      <c r="A292" s="3"/>
      <c r="B292" t="s">
        <v>17</v>
      </c>
      <c r="C292" s="3">
        <v>42296</v>
      </c>
      <c r="D292" s="2">
        <v>0.78125</v>
      </c>
      <c r="E292">
        <v>41</v>
      </c>
      <c r="F292">
        <v>7</v>
      </c>
      <c r="G292">
        <v>2</v>
      </c>
      <c r="H292">
        <v>32</v>
      </c>
    </row>
    <row r="293" spans="1:8" x14ac:dyDescent="0.25">
      <c r="A293" s="3"/>
      <c r="B293" t="s">
        <v>17</v>
      </c>
      <c r="C293" s="3">
        <v>42296</v>
      </c>
      <c r="D293" s="2">
        <v>0.79166666666666663</v>
      </c>
      <c r="E293">
        <v>48</v>
      </c>
      <c r="F293">
        <v>11</v>
      </c>
      <c r="G293">
        <v>1</v>
      </c>
      <c r="H293">
        <v>36</v>
      </c>
    </row>
    <row r="294" spans="1:8" x14ac:dyDescent="0.25">
      <c r="A294" s="3"/>
      <c r="B294" t="s">
        <v>17</v>
      </c>
      <c r="C294" s="3">
        <v>42296</v>
      </c>
      <c r="D294" s="2">
        <v>0.80208333333333337</v>
      </c>
      <c r="E294">
        <v>49</v>
      </c>
      <c r="F294">
        <v>7</v>
      </c>
      <c r="G294">
        <v>1</v>
      </c>
      <c r="H294">
        <v>41</v>
      </c>
    </row>
    <row r="295" spans="1:8" x14ac:dyDescent="0.25">
      <c r="A295" s="3"/>
      <c r="B295" t="s">
        <v>17</v>
      </c>
      <c r="C295" s="3">
        <v>42296</v>
      </c>
      <c r="D295" s="2">
        <v>0.8125</v>
      </c>
      <c r="E295">
        <v>42</v>
      </c>
      <c r="F295">
        <v>8</v>
      </c>
      <c r="G295">
        <v>4</v>
      </c>
      <c r="H295">
        <v>30</v>
      </c>
    </row>
    <row r="296" spans="1:8" x14ac:dyDescent="0.25">
      <c r="A296" s="3"/>
      <c r="B296" t="s">
        <v>17</v>
      </c>
      <c r="C296" s="3">
        <v>42296</v>
      </c>
      <c r="D296" s="2">
        <v>0.82291666666666663</v>
      </c>
      <c r="E296">
        <v>43</v>
      </c>
      <c r="F296">
        <v>7</v>
      </c>
      <c r="G296">
        <v>1</v>
      </c>
      <c r="H296">
        <v>35</v>
      </c>
    </row>
    <row r="297" spans="1:8" x14ac:dyDescent="0.25">
      <c r="A297" s="3"/>
      <c r="B297" t="s">
        <v>17</v>
      </c>
      <c r="C297" s="3">
        <v>42296</v>
      </c>
      <c r="D297" s="2">
        <v>0.83333333333333337</v>
      </c>
      <c r="E297">
        <v>25</v>
      </c>
      <c r="F297">
        <v>2</v>
      </c>
      <c r="G297">
        <v>1</v>
      </c>
      <c r="H297">
        <v>22</v>
      </c>
    </row>
    <row r="298" spans="1:8" x14ac:dyDescent="0.25">
      <c r="A298" s="3"/>
      <c r="B298" t="s">
        <v>17</v>
      </c>
      <c r="C298" s="3">
        <v>42296</v>
      </c>
      <c r="D298" s="2">
        <v>0.84375</v>
      </c>
      <c r="E298">
        <v>46</v>
      </c>
      <c r="F298">
        <v>3</v>
      </c>
      <c r="G298">
        <v>3</v>
      </c>
      <c r="H298">
        <v>40</v>
      </c>
    </row>
    <row r="299" spans="1:8" x14ac:dyDescent="0.25">
      <c r="A299" s="3"/>
      <c r="B299" t="s">
        <v>17</v>
      </c>
      <c r="C299" s="3">
        <v>42296</v>
      </c>
      <c r="D299" s="2">
        <v>0.85416666666666663</v>
      </c>
      <c r="E299">
        <v>41</v>
      </c>
      <c r="F299">
        <v>3</v>
      </c>
      <c r="G299">
        <v>3</v>
      </c>
      <c r="H299">
        <v>35</v>
      </c>
    </row>
    <row r="300" spans="1:8" x14ac:dyDescent="0.25">
      <c r="A300" s="3"/>
      <c r="B300" t="s">
        <v>17</v>
      </c>
      <c r="C300" s="3">
        <v>42296</v>
      </c>
      <c r="D300" s="2">
        <v>0.86458333333333337</v>
      </c>
      <c r="E300">
        <v>28</v>
      </c>
      <c r="F300">
        <v>5</v>
      </c>
      <c r="G300">
        <v>2</v>
      </c>
      <c r="H300">
        <v>21</v>
      </c>
    </row>
    <row r="301" spans="1:8" x14ac:dyDescent="0.25">
      <c r="A301" s="3"/>
      <c r="B301" t="s">
        <v>17</v>
      </c>
      <c r="C301" s="3">
        <v>42296</v>
      </c>
      <c r="D301" s="2">
        <v>0.875</v>
      </c>
      <c r="E301">
        <v>42</v>
      </c>
      <c r="F301">
        <v>10</v>
      </c>
      <c r="G301">
        <v>2</v>
      </c>
      <c r="H301">
        <v>30</v>
      </c>
    </row>
    <row r="302" spans="1:8" x14ac:dyDescent="0.25">
      <c r="A302" s="3"/>
      <c r="B302" t="s">
        <v>17</v>
      </c>
      <c r="C302" s="3">
        <v>42296</v>
      </c>
      <c r="D302" s="2">
        <v>0.88541666666666663</v>
      </c>
      <c r="E302">
        <v>27</v>
      </c>
      <c r="F302">
        <v>3</v>
      </c>
      <c r="G302">
        <v>0</v>
      </c>
      <c r="H302">
        <v>24</v>
      </c>
    </row>
    <row r="303" spans="1:8" x14ac:dyDescent="0.25">
      <c r="A303" s="3"/>
      <c r="B303" t="s">
        <v>17</v>
      </c>
      <c r="C303" s="3">
        <v>42296</v>
      </c>
      <c r="D303" s="2">
        <v>0.89583333333333337</v>
      </c>
      <c r="E303">
        <v>19</v>
      </c>
      <c r="F303">
        <v>1</v>
      </c>
      <c r="G303">
        <v>0</v>
      </c>
      <c r="H303">
        <v>18</v>
      </c>
    </row>
    <row r="304" spans="1:8" x14ac:dyDescent="0.25">
      <c r="A304" s="3"/>
      <c r="B304" t="s">
        <v>17</v>
      </c>
      <c r="C304" s="3">
        <v>42296</v>
      </c>
      <c r="D304" s="2">
        <v>0.90625</v>
      </c>
      <c r="E304">
        <v>22</v>
      </c>
      <c r="F304">
        <v>0</v>
      </c>
      <c r="G304">
        <v>1</v>
      </c>
      <c r="H304">
        <v>21</v>
      </c>
    </row>
    <row r="305" spans="1:8" x14ac:dyDescent="0.25">
      <c r="A305" s="3"/>
      <c r="B305" t="s">
        <v>17</v>
      </c>
      <c r="C305" s="3">
        <v>42297</v>
      </c>
      <c r="D305" s="2">
        <v>0.29166666666666669</v>
      </c>
      <c r="E305">
        <v>12</v>
      </c>
      <c r="F305">
        <v>3</v>
      </c>
      <c r="G305">
        <v>0</v>
      </c>
      <c r="H305">
        <v>9</v>
      </c>
    </row>
    <row r="306" spans="1:8" x14ac:dyDescent="0.25">
      <c r="A306" s="3"/>
      <c r="B306" t="s">
        <v>17</v>
      </c>
      <c r="C306" s="3">
        <v>42297</v>
      </c>
      <c r="D306" s="2">
        <v>0.30208333333333331</v>
      </c>
      <c r="E306">
        <v>12</v>
      </c>
      <c r="F306">
        <v>2</v>
      </c>
      <c r="G306">
        <v>0</v>
      </c>
      <c r="H306">
        <v>10</v>
      </c>
    </row>
    <row r="307" spans="1:8" x14ac:dyDescent="0.25">
      <c r="A307" s="3"/>
      <c r="B307" t="s">
        <v>17</v>
      </c>
      <c r="C307" s="3">
        <v>42297</v>
      </c>
      <c r="D307" s="2">
        <v>0.3125</v>
      </c>
      <c r="E307">
        <v>14</v>
      </c>
      <c r="F307">
        <v>1</v>
      </c>
      <c r="G307">
        <v>0</v>
      </c>
      <c r="H307">
        <v>13</v>
      </c>
    </row>
    <row r="308" spans="1:8" x14ac:dyDescent="0.25">
      <c r="A308" s="3"/>
      <c r="B308" t="s">
        <v>17</v>
      </c>
      <c r="C308" s="3">
        <v>42297</v>
      </c>
      <c r="D308" s="2">
        <v>0.32291666666666669</v>
      </c>
      <c r="E308">
        <v>25</v>
      </c>
      <c r="F308">
        <v>2</v>
      </c>
      <c r="G308">
        <v>0</v>
      </c>
      <c r="H308">
        <v>23</v>
      </c>
    </row>
    <row r="309" spans="1:8" x14ac:dyDescent="0.25">
      <c r="A309" s="3"/>
      <c r="B309" t="s">
        <v>17</v>
      </c>
      <c r="C309" s="3">
        <v>42297</v>
      </c>
      <c r="D309" s="2">
        <v>0.33333333333333331</v>
      </c>
      <c r="E309">
        <v>29</v>
      </c>
      <c r="F309">
        <v>3</v>
      </c>
      <c r="G309">
        <v>0</v>
      </c>
      <c r="H309">
        <v>26</v>
      </c>
    </row>
    <row r="310" spans="1:8" x14ac:dyDescent="0.25">
      <c r="A310" s="3"/>
      <c r="B310" t="s">
        <v>17</v>
      </c>
      <c r="C310" s="3">
        <v>42297</v>
      </c>
      <c r="D310" s="2">
        <v>0.34375</v>
      </c>
      <c r="E310">
        <v>21</v>
      </c>
      <c r="F310">
        <v>0</v>
      </c>
      <c r="G310">
        <v>0</v>
      </c>
      <c r="H310">
        <v>21</v>
      </c>
    </row>
    <row r="311" spans="1:8" x14ac:dyDescent="0.25">
      <c r="A311" s="3"/>
      <c r="B311" t="s">
        <v>17</v>
      </c>
      <c r="C311" s="3">
        <v>42297</v>
      </c>
      <c r="D311" s="2">
        <v>0.35416666666666669</v>
      </c>
      <c r="E311">
        <v>38</v>
      </c>
      <c r="F311">
        <v>0</v>
      </c>
      <c r="G311">
        <v>6</v>
      </c>
      <c r="H311">
        <v>32</v>
      </c>
    </row>
    <row r="312" spans="1:8" x14ac:dyDescent="0.25">
      <c r="A312" s="3"/>
      <c r="B312" t="s">
        <v>17</v>
      </c>
      <c r="C312" s="3">
        <v>42297</v>
      </c>
      <c r="D312" s="2">
        <v>0.36458333333333331</v>
      </c>
      <c r="E312">
        <v>33</v>
      </c>
      <c r="F312">
        <v>0</v>
      </c>
      <c r="G312">
        <v>3</v>
      </c>
      <c r="H312">
        <v>30</v>
      </c>
    </row>
    <row r="313" spans="1:8" x14ac:dyDescent="0.25">
      <c r="A313" s="3"/>
      <c r="B313" t="s">
        <v>17</v>
      </c>
      <c r="C313" s="3">
        <v>42297</v>
      </c>
      <c r="D313" s="2">
        <v>0.375</v>
      </c>
      <c r="E313">
        <v>38</v>
      </c>
      <c r="F313">
        <v>5</v>
      </c>
      <c r="G313">
        <v>3</v>
      </c>
      <c r="H313">
        <v>30</v>
      </c>
    </row>
    <row r="314" spans="1:8" x14ac:dyDescent="0.25">
      <c r="A314" s="3"/>
      <c r="B314" t="s">
        <v>17</v>
      </c>
      <c r="C314" s="3">
        <v>42297</v>
      </c>
      <c r="D314" s="2">
        <v>0.38541666666666669</v>
      </c>
      <c r="E314">
        <v>51</v>
      </c>
      <c r="F314">
        <v>5</v>
      </c>
      <c r="G314">
        <v>3</v>
      </c>
      <c r="H314">
        <v>43</v>
      </c>
    </row>
    <row r="315" spans="1:8" x14ac:dyDescent="0.25">
      <c r="A315" s="3"/>
      <c r="B315" t="s">
        <v>17</v>
      </c>
      <c r="C315" s="3">
        <v>42297</v>
      </c>
      <c r="D315" s="2">
        <v>0.39583333333333331</v>
      </c>
      <c r="E315">
        <v>47</v>
      </c>
      <c r="F315">
        <v>8</v>
      </c>
      <c r="G315">
        <v>4</v>
      </c>
      <c r="H315">
        <v>35</v>
      </c>
    </row>
    <row r="316" spans="1:8" x14ac:dyDescent="0.25">
      <c r="A316" s="3"/>
      <c r="B316" t="s">
        <v>17</v>
      </c>
      <c r="C316" s="3">
        <v>42297</v>
      </c>
      <c r="D316" s="2">
        <v>0.40625</v>
      </c>
      <c r="E316">
        <v>53</v>
      </c>
      <c r="F316">
        <v>5</v>
      </c>
      <c r="G316">
        <v>3</v>
      </c>
      <c r="H316">
        <v>45</v>
      </c>
    </row>
    <row r="317" spans="1:8" x14ac:dyDescent="0.25">
      <c r="A317" s="3"/>
      <c r="B317" t="s">
        <v>17</v>
      </c>
      <c r="C317" s="3">
        <v>42297</v>
      </c>
      <c r="D317" s="2">
        <v>0.41666666666666669</v>
      </c>
      <c r="E317">
        <v>44</v>
      </c>
      <c r="F317">
        <v>3</v>
      </c>
      <c r="G317">
        <v>6</v>
      </c>
      <c r="H317">
        <v>35</v>
      </c>
    </row>
    <row r="318" spans="1:8" x14ac:dyDescent="0.25">
      <c r="A318" s="3"/>
      <c r="B318" t="s">
        <v>17</v>
      </c>
      <c r="C318" s="3">
        <v>42297</v>
      </c>
      <c r="D318" s="2">
        <v>0.42708333333333331</v>
      </c>
      <c r="E318">
        <v>64</v>
      </c>
      <c r="F318">
        <v>7</v>
      </c>
      <c r="G318">
        <v>6</v>
      </c>
      <c r="H318">
        <v>51</v>
      </c>
    </row>
    <row r="319" spans="1:8" x14ac:dyDescent="0.25">
      <c r="A319" s="3"/>
      <c r="B319" t="s">
        <v>17</v>
      </c>
      <c r="C319" s="3">
        <v>42297</v>
      </c>
      <c r="D319" s="2">
        <v>0.4375</v>
      </c>
      <c r="E319">
        <v>52</v>
      </c>
      <c r="F319">
        <v>4</v>
      </c>
      <c r="G319">
        <v>3</v>
      </c>
      <c r="H319">
        <v>45</v>
      </c>
    </row>
    <row r="320" spans="1:8" x14ac:dyDescent="0.25">
      <c r="A320" s="3"/>
      <c r="B320" t="s">
        <v>17</v>
      </c>
      <c r="C320" s="3">
        <v>42297</v>
      </c>
      <c r="D320" s="2">
        <v>0.44791666666666669</v>
      </c>
      <c r="E320">
        <v>59</v>
      </c>
      <c r="F320">
        <v>7</v>
      </c>
      <c r="G320">
        <v>3</v>
      </c>
      <c r="H320">
        <v>49</v>
      </c>
    </row>
    <row r="321" spans="1:8" x14ac:dyDescent="0.25">
      <c r="A321" s="3"/>
      <c r="B321" t="s">
        <v>17</v>
      </c>
      <c r="C321" s="3">
        <v>42297</v>
      </c>
      <c r="D321" s="2">
        <v>0.45833333333333331</v>
      </c>
      <c r="E321">
        <v>65</v>
      </c>
      <c r="F321">
        <v>11</v>
      </c>
      <c r="G321">
        <v>4</v>
      </c>
      <c r="H321">
        <v>50</v>
      </c>
    </row>
    <row r="322" spans="1:8" x14ac:dyDescent="0.25">
      <c r="A322" s="3"/>
      <c r="B322" t="s">
        <v>17</v>
      </c>
      <c r="C322" s="3">
        <v>42297</v>
      </c>
      <c r="D322" s="2">
        <v>0.46875</v>
      </c>
      <c r="E322">
        <v>80</v>
      </c>
      <c r="F322">
        <v>10</v>
      </c>
      <c r="G322">
        <v>8</v>
      </c>
      <c r="H322">
        <v>62</v>
      </c>
    </row>
    <row r="323" spans="1:8" x14ac:dyDescent="0.25">
      <c r="A323" s="3"/>
      <c r="B323" t="s">
        <v>17</v>
      </c>
      <c r="C323" s="3">
        <v>42297</v>
      </c>
      <c r="D323" s="2">
        <v>0.47916666666666669</v>
      </c>
      <c r="E323">
        <v>53</v>
      </c>
      <c r="F323">
        <v>5</v>
      </c>
      <c r="G323">
        <v>3</v>
      </c>
      <c r="H323">
        <v>45</v>
      </c>
    </row>
    <row r="324" spans="1:8" x14ac:dyDescent="0.25">
      <c r="A324" s="3"/>
      <c r="B324" t="s">
        <v>17</v>
      </c>
      <c r="C324" s="3">
        <v>42297</v>
      </c>
      <c r="D324" s="2">
        <v>0.48958333333333331</v>
      </c>
      <c r="E324">
        <v>54</v>
      </c>
      <c r="F324">
        <v>6</v>
      </c>
      <c r="G324">
        <v>4</v>
      </c>
      <c r="H324">
        <v>44</v>
      </c>
    </row>
    <row r="325" spans="1:8" x14ac:dyDescent="0.25">
      <c r="A325" s="3"/>
      <c r="B325" t="s">
        <v>17</v>
      </c>
      <c r="C325" s="3">
        <v>42297</v>
      </c>
      <c r="D325" s="2">
        <v>0.5</v>
      </c>
      <c r="E325">
        <v>47</v>
      </c>
      <c r="F325">
        <v>5</v>
      </c>
      <c r="G325">
        <v>0</v>
      </c>
      <c r="H325">
        <v>42</v>
      </c>
    </row>
    <row r="326" spans="1:8" x14ac:dyDescent="0.25">
      <c r="A326" s="3"/>
      <c r="B326" t="s">
        <v>17</v>
      </c>
      <c r="C326" s="3">
        <v>42297</v>
      </c>
      <c r="D326" s="2">
        <v>0.51041666666666663</v>
      </c>
      <c r="E326">
        <v>66</v>
      </c>
      <c r="F326">
        <v>9</v>
      </c>
      <c r="G326">
        <v>3</v>
      </c>
      <c r="H326">
        <v>54</v>
      </c>
    </row>
    <row r="327" spans="1:8" x14ac:dyDescent="0.25">
      <c r="A327" s="3"/>
      <c r="B327" t="s">
        <v>17</v>
      </c>
      <c r="C327" s="3">
        <v>42297</v>
      </c>
      <c r="D327" s="2">
        <v>0.52083333333333337</v>
      </c>
      <c r="E327">
        <v>56</v>
      </c>
      <c r="F327">
        <v>4</v>
      </c>
      <c r="G327">
        <v>4</v>
      </c>
      <c r="H327">
        <v>48</v>
      </c>
    </row>
    <row r="328" spans="1:8" x14ac:dyDescent="0.25">
      <c r="A328" s="3"/>
      <c r="B328" t="s">
        <v>17</v>
      </c>
      <c r="C328" s="3">
        <v>42297</v>
      </c>
      <c r="D328" s="2">
        <v>0.53125</v>
      </c>
      <c r="E328">
        <v>50</v>
      </c>
      <c r="F328">
        <v>10</v>
      </c>
      <c r="G328">
        <v>2</v>
      </c>
      <c r="H328">
        <v>38</v>
      </c>
    </row>
    <row r="329" spans="1:8" x14ac:dyDescent="0.25">
      <c r="A329" s="3"/>
      <c r="B329" t="s">
        <v>17</v>
      </c>
      <c r="C329" s="3">
        <v>42297</v>
      </c>
      <c r="D329" s="2">
        <v>0.54166666666666663</v>
      </c>
      <c r="E329">
        <v>53</v>
      </c>
      <c r="F329">
        <v>6</v>
      </c>
      <c r="G329">
        <v>8</v>
      </c>
      <c r="H329">
        <v>39</v>
      </c>
    </row>
    <row r="330" spans="1:8" x14ac:dyDescent="0.25">
      <c r="A330" s="3"/>
      <c r="B330" t="s">
        <v>17</v>
      </c>
      <c r="C330" s="3">
        <v>42297</v>
      </c>
      <c r="D330" s="2">
        <v>0.55208333333333337</v>
      </c>
      <c r="E330">
        <v>62</v>
      </c>
      <c r="F330">
        <v>7</v>
      </c>
      <c r="G330">
        <v>4</v>
      </c>
      <c r="H330">
        <v>51</v>
      </c>
    </row>
    <row r="331" spans="1:8" x14ac:dyDescent="0.25">
      <c r="A331" s="3"/>
      <c r="B331" t="s">
        <v>17</v>
      </c>
      <c r="C331" s="3">
        <v>42297</v>
      </c>
      <c r="D331" s="2">
        <v>0.5625</v>
      </c>
      <c r="E331">
        <v>56</v>
      </c>
      <c r="F331">
        <v>1</v>
      </c>
      <c r="G331">
        <v>2</v>
      </c>
      <c r="H331">
        <v>53</v>
      </c>
    </row>
    <row r="332" spans="1:8" x14ac:dyDescent="0.25">
      <c r="A332" s="3"/>
      <c r="B332" t="s">
        <v>17</v>
      </c>
      <c r="C332" s="3">
        <v>42297</v>
      </c>
      <c r="D332" s="2">
        <v>0.57291666666666663</v>
      </c>
      <c r="E332">
        <v>33</v>
      </c>
      <c r="F332">
        <v>2</v>
      </c>
      <c r="G332">
        <v>2</v>
      </c>
      <c r="H332">
        <v>29</v>
      </c>
    </row>
    <row r="333" spans="1:8" x14ac:dyDescent="0.25">
      <c r="A333" s="3"/>
      <c r="B333" t="s">
        <v>17</v>
      </c>
      <c r="C333" s="3">
        <v>42297</v>
      </c>
      <c r="D333" s="2">
        <v>0.58333333333333337</v>
      </c>
      <c r="E333">
        <v>65</v>
      </c>
      <c r="F333">
        <v>6</v>
      </c>
      <c r="G333">
        <v>3</v>
      </c>
      <c r="H333">
        <v>56</v>
      </c>
    </row>
    <row r="334" spans="1:8" x14ac:dyDescent="0.25">
      <c r="A334" s="3"/>
      <c r="B334" t="s">
        <v>17</v>
      </c>
      <c r="C334" s="3">
        <v>42297</v>
      </c>
      <c r="D334" s="2">
        <v>0.59375</v>
      </c>
      <c r="E334">
        <v>52</v>
      </c>
      <c r="F334">
        <v>8</v>
      </c>
      <c r="G334">
        <v>10</v>
      </c>
      <c r="H334">
        <v>34</v>
      </c>
    </row>
    <row r="335" spans="1:8" x14ac:dyDescent="0.25">
      <c r="A335" s="3"/>
      <c r="B335" t="s">
        <v>17</v>
      </c>
      <c r="C335" s="3">
        <v>42297</v>
      </c>
      <c r="D335" s="2">
        <v>0.60416666666666663</v>
      </c>
      <c r="E335">
        <v>66</v>
      </c>
      <c r="F335">
        <v>2</v>
      </c>
      <c r="G335">
        <v>6</v>
      </c>
      <c r="H335">
        <v>58</v>
      </c>
    </row>
    <row r="336" spans="1:8" x14ac:dyDescent="0.25">
      <c r="A336" s="3"/>
      <c r="B336" t="s">
        <v>17</v>
      </c>
      <c r="C336" s="3">
        <v>42297</v>
      </c>
      <c r="D336" s="2">
        <v>0.61458333333333337</v>
      </c>
      <c r="E336">
        <v>49</v>
      </c>
      <c r="F336">
        <v>5</v>
      </c>
      <c r="G336">
        <v>2</v>
      </c>
      <c r="H336">
        <v>42</v>
      </c>
    </row>
    <row r="337" spans="1:8" x14ac:dyDescent="0.25">
      <c r="A337" s="3"/>
      <c r="B337" t="s">
        <v>17</v>
      </c>
      <c r="C337" s="3">
        <v>42297</v>
      </c>
      <c r="D337" s="2">
        <v>0.625</v>
      </c>
      <c r="E337">
        <v>65</v>
      </c>
      <c r="F337">
        <v>7</v>
      </c>
      <c r="G337">
        <v>3</v>
      </c>
      <c r="H337">
        <v>55</v>
      </c>
    </row>
    <row r="338" spans="1:8" x14ac:dyDescent="0.25">
      <c r="A338" s="3"/>
      <c r="B338" t="s">
        <v>17</v>
      </c>
      <c r="C338" s="3">
        <v>42297</v>
      </c>
      <c r="D338" s="2">
        <v>0.63541666666666663</v>
      </c>
      <c r="E338">
        <v>51</v>
      </c>
      <c r="F338">
        <v>4</v>
      </c>
      <c r="G338">
        <v>3</v>
      </c>
      <c r="H338">
        <v>44</v>
      </c>
    </row>
    <row r="339" spans="1:8" x14ac:dyDescent="0.25">
      <c r="A339" s="3"/>
      <c r="B339" t="s">
        <v>17</v>
      </c>
      <c r="C339" s="3">
        <v>42297</v>
      </c>
      <c r="D339" s="2">
        <v>0.64583333333333337</v>
      </c>
      <c r="E339">
        <v>62</v>
      </c>
      <c r="F339">
        <v>4</v>
      </c>
      <c r="G339">
        <v>1</v>
      </c>
      <c r="H339">
        <v>57</v>
      </c>
    </row>
    <row r="340" spans="1:8" x14ac:dyDescent="0.25">
      <c r="A340" s="3"/>
      <c r="B340" t="s">
        <v>17</v>
      </c>
      <c r="C340" s="3">
        <v>42297</v>
      </c>
      <c r="D340" s="2">
        <v>0.65625</v>
      </c>
      <c r="E340">
        <v>52</v>
      </c>
      <c r="F340">
        <v>5</v>
      </c>
      <c r="G340">
        <v>2</v>
      </c>
      <c r="H340">
        <v>45</v>
      </c>
    </row>
    <row r="341" spans="1:8" x14ac:dyDescent="0.25">
      <c r="A341" s="3"/>
      <c r="B341" t="s">
        <v>17</v>
      </c>
      <c r="C341" s="3">
        <v>42297</v>
      </c>
      <c r="D341" s="2">
        <v>0.66666666666666663</v>
      </c>
      <c r="E341">
        <v>65</v>
      </c>
      <c r="F341">
        <v>8</v>
      </c>
      <c r="G341">
        <v>8</v>
      </c>
      <c r="H341">
        <v>49</v>
      </c>
    </row>
    <row r="342" spans="1:8" x14ac:dyDescent="0.25">
      <c r="A342" s="3"/>
      <c r="B342" t="s">
        <v>17</v>
      </c>
      <c r="C342" s="3">
        <v>42297</v>
      </c>
      <c r="D342" s="2">
        <v>0.67708333333333337</v>
      </c>
      <c r="E342">
        <v>49</v>
      </c>
      <c r="F342">
        <v>7</v>
      </c>
      <c r="G342">
        <v>3</v>
      </c>
      <c r="H342">
        <v>39</v>
      </c>
    </row>
    <row r="343" spans="1:8" x14ac:dyDescent="0.25">
      <c r="A343" s="3"/>
      <c r="B343" t="s">
        <v>17</v>
      </c>
      <c r="C343" s="3">
        <v>42297</v>
      </c>
      <c r="D343" s="2">
        <v>0.6875</v>
      </c>
      <c r="E343">
        <v>36</v>
      </c>
      <c r="F343">
        <v>6</v>
      </c>
      <c r="G343">
        <v>1</v>
      </c>
      <c r="H343">
        <v>29</v>
      </c>
    </row>
    <row r="344" spans="1:8" x14ac:dyDescent="0.25">
      <c r="A344" s="3"/>
      <c r="B344" t="s">
        <v>17</v>
      </c>
      <c r="C344" s="3">
        <v>42297</v>
      </c>
      <c r="D344" s="2">
        <v>0.69791666666666663</v>
      </c>
      <c r="E344">
        <v>65</v>
      </c>
      <c r="F344">
        <v>9</v>
      </c>
      <c r="G344">
        <v>3</v>
      </c>
      <c r="H344">
        <v>53</v>
      </c>
    </row>
    <row r="345" spans="1:8" x14ac:dyDescent="0.25">
      <c r="A345" s="3"/>
      <c r="B345" t="s">
        <v>17</v>
      </c>
      <c r="C345" s="3">
        <v>42297</v>
      </c>
      <c r="D345" s="2">
        <v>0.70833333333333337</v>
      </c>
      <c r="E345">
        <v>61</v>
      </c>
      <c r="F345">
        <v>8</v>
      </c>
      <c r="G345">
        <v>2</v>
      </c>
      <c r="H345">
        <v>51</v>
      </c>
    </row>
    <row r="346" spans="1:8" x14ac:dyDescent="0.25">
      <c r="A346" s="3"/>
      <c r="B346" t="s">
        <v>17</v>
      </c>
      <c r="C346" s="3">
        <v>42297</v>
      </c>
      <c r="D346" s="2">
        <v>0.71875</v>
      </c>
      <c r="E346">
        <v>48</v>
      </c>
      <c r="F346">
        <v>7</v>
      </c>
      <c r="G346">
        <v>4</v>
      </c>
      <c r="H346">
        <v>37</v>
      </c>
    </row>
    <row r="347" spans="1:8" x14ac:dyDescent="0.25">
      <c r="A347" s="3"/>
      <c r="B347" t="s">
        <v>17</v>
      </c>
      <c r="C347" s="3">
        <v>42297</v>
      </c>
      <c r="D347" s="2">
        <v>0.72916666666666663</v>
      </c>
      <c r="E347">
        <v>52</v>
      </c>
      <c r="F347">
        <v>6</v>
      </c>
      <c r="G347">
        <v>2</v>
      </c>
      <c r="H347">
        <v>44</v>
      </c>
    </row>
    <row r="348" spans="1:8" x14ac:dyDescent="0.25">
      <c r="A348" s="3"/>
      <c r="B348" t="s">
        <v>17</v>
      </c>
      <c r="C348" s="3">
        <v>42297</v>
      </c>
      <c r="D348" s="2">
        <v>0.73958333333333337</v>
      </c>
      <c r="E348">
        <v>36</v>
      </c>
      <c r="F348">
        <v>4</v>
      </c>
      <c r="G348">
        <v>1</v>
      </c>
      <c r="H348">
        <v>31</v>
      </c>
    </row>
    <row r="349" spans="1:8" x14ac:dyDescent="0.25">
      <c r="A349" s="3"/>
      <c r="B349" t="s">
        <v>17</v>
      </c>
      <c r="C349" s="3">
        <v>42297</v>
      </c>
      <c r="D349" s="2">
        <v>0.75</v>
      </c>
      <c r="E349">
        <v>38</v>
      </c>
      <c r="F349">
        <v>6</v>
      </c>
      <c r="G349">
        <v>3</v>
      </c>
      <c r="H349">
        <v>29</v>
      </c>
    </row>
    <row r="350" spans="1:8" x14ac:dyDescent="0.25">
      <c r="A350" s="3"/>
      <c r="B350" t="s">
        <v>17</v>
      </c>
      <c r="C350" s="3">
        <v>42297</v>
      </c>
      <c r="D350" s="2">
        <v>0.76041666666666663</v>
      </c>
      <c r="E350">
        <v>51</v>
      </c>
      <c r="F350">
        <v>5</v>
      </c>
      <c r="G350">
        <v>3</v>
      </c>
      <c r="H350">
        <v>43</v>
      </c>
    </row>
    <row r="351" spans="1:8" x14ac:dyDescent="0.25">
      <c r="A351" s="3"/>
      <c r="B351" t="s">
        <v>17</v>
      </c>
      <c r="C351" s="3">
        <v>42297</v>
      </c>
      <c r="D351" s="2">
        <v>0.77083333333333337</v>
      </c>
      <c r="E351">
        <v>45</v>
      </c>
      <c r="F351">
        <v>2</v>
      </c>
      <c r="G351">
        <v>1</v>
      </c>
      <c r="H351">
        <v>42</v>
      </c>
    </row>
    <row r="352" spans="1:8" x14ac:dyDescent="0.25">
      <c r="A352" s="3"/>
      <c r="B352" t="s">
        <v>17</v>
      </c>
      <c r="C352" s="3">
        <v>42297</v>
      </c>
      <c r="D352" s="2">
        <v>0.78125</v>
      </c>
      <c r="E352">
        <v>31</v>
      </c>
      <c r="F352">
        <v>0</v>
      </c>
      <c r="G352">
        <v>2</v>
      </c>
      <c r="H352">
        <v>29</v>
      </c>
    </row>
    <row r="353" spans="1:8" x14ac:dyDescent="0.25">
      <c r="A353" s="3"/>
      <c r="B353" t="s">
        <v>17</v>
      </c>
      <c r="C353" s="3">
        <v>42297</v>
      </c>
      <c r="D353" s="2">
        <v>0.79166666666666663</v>
      </c>
      <c r="E353">
        <v>43</v>
      </c>
      <c r="F353">
        <v>3</v>
      </c>
      <c r="G353">
        <v>2</v>
      </c>
      <c r="H353">
        <v>38</v>
      </c>
    </row>
    <row r="354" spans="1:8" x14ac:dyDescent="0.25">
      <c r="A354" s="3"/>
      <c r="B354" t="s">
        <v>17</v>
      </c>
      <c r="C354" s="3">
        <v>42297</v>
      </c>
      <c r="D354" s="2">
        <v>0.80208333333333337</v>
      </c>
      <c r="E354">
        <v>37</v>
      </c>
      <c r="F354">
        <v>5</v>
      </c>
      <c r="G354">
        <v>3</v>
      </c>
      <c r="H354">
        <v>29</v>
      </c>
    </row>
    <row r="355" spans="1:8" x14ac:dyDescent="0.25">
      <c r="A355" s="3"/>
      <c r="B355" t="s">
        <v>17</v>
      </c>
      <c r="C355" s="3">
        <v>42297</v>
      </c>
      <c r="D355" s="2">
        <v>0.8125</v>
      </c>
      <c r="E355">
        <v>43</v>
      </c>
      <c r="F355">
        <v>5</v>
      </c>
      <c r="G355">
        <v>1</v>
      </c>
      <c r="H355">
        <v>37</v>
      </c>
    </row>
    <row r="356" spans="1:8" x14ac:dyDescent="0.25">
      <c r="A356" s="3"/>
      <c r="B356" t="s">
        <v>17</v>
      </c>
      <c r="C356" s="3">
        <v>42297</v>
      </c>
      <c r="D356" s="2">
        <v>0.82291666666666663</v>
      </c>
      <c r="E356">
        <v>29</v>
      </c>
      <c r="F356">
        <v>4</v>
      </c>
      <c r="G356">
        <v>1</v>
      </c>
      <c r="H356">
        <v>24</v>
      </c>
    </row>
    <row r="357" spans="1:8" x14ac:dyDescent="0.25">
      <c r="A357" s="3"/>
      <c r="B357" t="s">
        <v>17</v>
      </c>
      <c r="C357" s="3">
        <v>42297</v>
      </c>
      <c r="D357" s="2">
        <v>0.83333333333333337</v>
      </c>
      <c r="E357">
        <v>30</v>
      </c>
      <c r="F357">
        <v>6</v>
      </c>
      <c r="G357">
        <v>1</v>
      </c>
      <c r="H357">
        <v>23</v>
      </c>
    </row>
    <row r="358" spans="1:8" x14ac:dyDescent="0.25">
      <c r="A358" s="3"/>
      <c r="B358" t="s">
        <v>17</v>
      </c>
      <c r="C358" s="3">
        <v>42297</v>
      </c>
      <c r="D358" s="2">
        <v>0.84375</v>
      </c>
      <c r="E358">
        <v>25</v>
      </c>
      <c r="F358">
        <v>3</v>
      </c>
      <c r="G358">
        <v>1</v>
      </c>
      <c r="H358">
        <v>21</v>
      </c>
    </row>
    <row r="359" spans="1:8" x14ac:dyDescent="0.25">
      <c r="A359" s="3"/>
      <c r="B359" t="s">
        <v>17</v>
      </c>
      <c r="C359" s="3">
        <v>42297</v>
      </c>
      <c r="D359" s="2">
        <v>0.85416666666666663</v>
      </c>
      <c r="E359">
        <v>20</v>
      </c>
      <c r="F359">
        <v>2</v>
      </c>
      <c r="G359">
        <v>1</v>
      </c>
      <c r="H359">
        <v>17</v>
      </c>
    </row>
    <row r="360" spans="1:8" x14ac:dyDescent="0.25">
      <c r="A360" s="3"/>
      <c r="B360" t="s">
        <v>17</v>
      </c>
      <c r="C360" s="3">
        <v>42297</v>
      </c>
      <c r="D360" s="2">
        <v>0.86458333333333337</v>
      </c>
      <c r="E360">
        <v>32</v>
      </c>
      <c r="F360">
        <v>4</v>
      </c>
      <c r="G360">
        <v>1</v>
      </c>
      <c r="H360">
        <v>27</v>
      </c>
    </row>
    <row r="361" spans="1:8" x14ac:dyDescent="0.25">
      <c r="A361" s="3"/>
      <c r="B361" t="s">
        <v>17</v>
      </c>
      <c r="C361" s="3">
        <v>42297</v>
      </c>
      <c r="D361" s="2">
        <v>0.875</v>
      </c>
      <c r="E361">
        <v>16</v>
      </c>
      <c r="F361">
        <v>2</v>
      </c>
      <c r="G361">
        <v>1</v>
      </c>
      <c r="H361">
        <v>13</v>
      </c>
    </row>
    <row r="362" spans="1:8" x14ac:dyDescent="0.25">
      <c r="A362" s="3"/>
      <c r="B362" t="s">
        <v>17</v>
      </c>
      <c r="C362" s="3">
        <v>42297</v>
      </c>
      <c r="D362" s="2">
        <v>0.88541666666666663</v>
      </c>
      <c r="E362">
        <v>22</v>
      </c>
      <c r="F362">
        <v>3</v>
      </c>
      <c r="G362">
        <v>0</v>
      </c>
      <c r="H362">
        <v>19</v>
      </c>
    </row>
    <row r="363" spans="1:8" x14ac:dyDescent="0.25">
      <c r="A363" s="3"/>
      <c r="B363" t="s">
        <v>17</v>
      </c>
      <c r="C363" s="3">
        <v>42297</v>
      </c>
      <c r="D363" s="2">
        <v>0.89583333333333337</v>
      </c>
      <c r="E363">
        <v>30</v>
      </c>
      <c r="F363">
        <v>2</v>
      </c>
      <c r="G363">
        <v>3</v>
      </c>
      <c r="H363">
        <v>25</v>
      </c>
    </row>
    <row r="364" spans="1:8" x14ac:dyDescent="0.25">
      <c r="A364" s="3"/>
      <c r="B364" t="s">
        <v>17</v>
      </c>
      <c r="C364" s="3">
        <v>42297</v>
      </c>
      <c r="D364" s="2">
        <v>0.90625</v>
      </c>
      <c r="E364">
        <v>18</v>
      </c>
      <c r="F364">
        <v>0</v>
      </c>
      <c r="G364">
        <v>1</v>
      </c>
      <c r="H364">
        <v>17</v>
      </c>
    </row>
    <row r="365" spans="1:8" x14ac:dyDescent="0.25">
      <c r="A365" s="3"/>
      <c r="B365" t="s">
        <v>17</v>
      </c>
      <c r="C365" s="3">
        <v>42297</v>
      </c>
      <c r="D365" s="2">
        <v>0.91666666666666663</v>
      </c>
      <c r="E365">
        <v>1</v>
      </c>
      <c r="F365">
        <v>0</v>
      </c>
      <c r="G365">
        <v>0</v>
      </c>
      <c r="H36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Capa</vt:lpstr>
      <vt:lpstr>Opções</vt:lpstr>
      <vt:lpstr>Entrada URA</vt:lpstr>
      <vt:lpstr>Menu Código de Acesso</vt:lpstr>
      <vt:lpstr>Menu Motivo do Contato</vt:lpstr>
      <vt:lpstr>Menu Motivo do Contato Exceç</vt:lpstr>
      <vt:lpstr>Menu principal</vt:lpstr>
      <vt:lpstr>B_Entrada_URA</vt:lpstr>
      <vt:lpstr>B_Menu_Código_Acesso</vt:lpstr>
      <vt:lpstr>B_Menu_Motivo_Contato</vt:lpstr>
      <vt:lpstr>B_Menu_Motivo_Contato_(Exceção)</vt:lpstr>
      <vt:lpstr>B_Menu_Principal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Pereira</dc:creator>
  <cp:lastModifiedBy>Melquisedeque de Lima Apolinario</cp:lastModifiedBy>
  <dcterms:created xsi:type="dcterms:W3CDTF">2015-10-21T17:45:43Z</dcterms:created>
  <dcterms:modified xsi:type="dcterms:W3CDTF">2015-12-22T13:00:47Z</dcterms:modified>
</cp:coreProperties>
</file>