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b1069852\Desktop\Melque\excel\"/>
    </mc:Choice>
  </mc:AlternateContent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C25" i="1" l="1"/>
  <c r="J27" i="1" l="1"/>
  <c r="J28" i="1" s="1"/>
  <c r="M20" i="1" l="1"/>
  <c r="M5" i="1" l="1"/>
  <c r="Q18" i="1" l="1"/>
  <c r="Q19" i="1"/>
  <c r="Q20" i="1"/>
  <c r="Q21" i="1"/>
  <c r="Q22" i="1"/>
  <c r="Q23" i="1"/>
  <c r="Q24" i="1"/>
  <c r="Q17" i="1"/>
  <c r="P3" i="1"/>
  <c r="B4" i="1"/>
  <c r="P4" i="1" l="1"/>
  <c r="J8" i="1" l="1"/>
  <c r="G9" i="1" l="1"/>
  <c r="I17" i="1" l="1"/>
  <c r="G20" i="1" l="1"/>
  <c r="C5" i="1" l="1"/>
  <c r="D4" i="1" l="1"/>
</calcChain>
</file>

<file path=xl/sharedStrings.xml><?xml version="1.0" encoding="utf-8"?>
<sst xmlns="http://schemas.openxmlformats.org/spreadsheetml/2006/main" count="64" uniqueCount="41">
  <si>
    <t>A receber</t>
  </si>
  <si>
    <t>Data</t>
  </si>
  <si>
    <t>A pagar</t>
  </si>
  <si>
    <t>Descrição</t>
  </si>
  <si>
    <t>Trabalho</t>
  </si>
  <si>
    <t>Soma</t>
  </si>
  <si>
    <t>total</t>
  </si>
  <si>
    <t>Valor</t>
  </si>
  <si>
    <t>Mês</t>
  </si>
  <si>
    <t>Bolço</t>
  </si>
  <si>
    <t>Projeção Mensal</t>
  </si>
  <si>
    <t>Salário</t>
  </si>
  <si>
    <t>Faculdade</t>
  </si>
  <si>
    <t>Aluguel</t>
  </si>
  <si>
    <t>Total</t>
  </si>
  <si>
    <t>Resto:</t>
  </si>
  <si>
    <t>Valores</t>
  </si>
  <si>
    <t>Itaú</t>
  </si>
  <si>
    <t>Caixa</t>
  </si>
  <si>
    <t>Santander</t>
  </si>
  <si>
    <t>Em mãos</t>
  </si>
  <si>
    <t>Extra</t>
  </si>
  <si>
    <t>A Receber</t>
  </si>
  <si>
    <t>Pai</t>
  </si>
  <si>
    <t>Aula</t>
  </si>
  <si>
    <t>Economia</t>
  </si>
  <si>
    <t>faculdade</t>
  </si>
  <si>
    <t>META</t>
  </si>
  <si>
    <t>Tenho</t>
  </si>
  <si>
    <t>Falta</t>
  </si>
  <si>
    <t xml:space="preserve"> R$ 50.000,00 </t>
  </si>
  <si>
    <t>Econômia</t>
  </si>
  <si>
    <t>Econômias(Guardado)</t>
  </si>
  <si>
    <t>mae</t>
  </si>
  <si>
    <t>tia</t>
  </si>
  <si>
    <t>riachuelo</t>
  </si>
  <si>
    <t>Internet</t>
  </si>
  <si>
    <t>devo</t>
  </si>
  <si>
    <t>gas</t>
  </si>
  <si>
    <t>agua/luz</t>
  </si>
  <si>
    <t>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</si>
</sst>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/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9"/>
      </left>
      <right/>
      <top style="thin">
        <color theme="9"/>
      </top>
      <bottom style="thin">
        <color theme="0"/>
      </bottom>
      <diagonal/>
    </border>
    <border>
      <left/>
      <right/>
      <top style="thin">
        <color theme="9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44" fontId="3" fillId="4" borderId="0" xfId="1" applyFont="1" applyFill="1" applyAlignment="1">
      <alignment horizontal="center"/>
    </xf>
    <xf numFmtId="44" fontId="0" fillId="0" borderId="0" xfId="0" applyNumberFormat="1"/>
    <xf numFmtId="44" fontId="4" fillId="0" borderId="0" xfId="1" applyFont="1" applyAlignment="1">
      <alignment horizontal="center"/>
    </xf>
    <xf numFmtId="44" fontId="0" fillId="0" borderId="0" xfId="1" applyFont="1"/>
    <xf numFmtId="0" fontId="3" fillId="7" borderId="0" xfId="0" applyFont="1" applyFill="1" applyAlignment="1">
      <alignment horizontal="center"/>
    </xf>
    <xf numFmtId="44" fontId="3" fillId="7" borderId="0" xfId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44" fontId="5" fillId="9" borderId="0" xfId="1" applyFont="1" applyFill="1" applyAlignment="1">
      <alignment horizontal="center"/>
    </xf>
    <xf numFmtId="0" fontId="0" fillId="10" borderId="0" xfId="0" applyFill="1" applyAlignment="1">
      <alignment horizontal="center"/>
    </xf>
    <xf numFmtId="44" fontId="0" fillId="10" borderId="0" xfId="1" applyFont="1" applyFill="1" applyAlignment="1">
      <alignment horizontal="center"/>
    </xf>
    <xf numFmtId="0" fontId="0" fillId="0" borderId="7" xfId="0" applyBorder="1"/>
    <xf numFmtId="0" fontId="3" fillId="13" borderId="0" xfId="0" applyFont="1" applyFill="1" applyAlignment="1">
      <alignment horizontal="center"/>
    </xf>
    <xf numFmtId="44" fontId="3" fillId="13" borderId="0" xfId="1" applyFont="1" applyFill="1" applyAlignment="1">
      <alignment horizontal="center"/>
    </xf>
    <xf numFmtId="44" fontId="3" fillId="14" borderId="0" xfId="1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44" fontId="3" fillId="16" borderId="0" xfId="1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44" fontId="3" fillId="18" borderId="0" xfId="1" applyFont="1" applyFill="1" applyAlignment="1">
      <alignment horizontal="center"/>
    </xf>
    <xf numFmtId="44" fontId="6" fillId="0" borderId="0" xfId="0" applyNumberFormat="1" applyFont="1"/>
    <xf numFmtId="44" fontId="7" fillId="0" borderId="0" xfId="0" applyNumberFormat="1" applyFont="1"/>
    <xf numFmtId="9" fontId="0" fillId="0" borderId="0" xfId="2" applyFont="1"/>
    <xf numFmtId="0" fontId="0" fillId="0" borderId="0" xfId="2" applyNumberFormat="1" applyFont="1"/>
    <xf numFmtId="0" fontId="2" fillId="11" borderId="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34">
    <dxf>
      <font>
        <color rgb="FFFF0000"/>
      </font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numFmt numFmtId="164" formatCode="d/m;@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F18:G20" totalsRowShown="0" headerRowDxfId="33">
  <tableColumns count="2">
    <tableColumn id="1" name="Mês" dataDxfId="32"/>
    <tableColumn id="2" name="Valor" dataDxfId="31" dataCellStyle="Moeda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17:D25" totalsRowShown="0" headerRowDxfId="30">
  <tableColumns count="3">
    <tableColumn id="1" name="Valor" dataDxfId="29" dataCellStyle="Moeda"/>
    <tableColumn id="2" name="Descrição" dataDxfId="28"/>
    <tableColumn id="3" name="Data" dataDxfId="27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3:D5" totalsRowShown="0" headerRowDxfId="26">
  <tableColumns count="3">
    <tableColumn id="1" name="A receber"/>
    <tableColumn id="2" name="Descrição" dataDxfId="25" totalsRowDxfId="24"/>
    <tableColumn id="3" name="Data" dataDxfId="23" totalsRowDxfId="2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F3:G9" totalsRowShown="0" headerRowDxfId="21" dataDxfId="20">
  <tableColumns count="2">
    <tableColumn id="1" name="Descrição" dataDxfId="19"/>
    <tableColumn id="2" name="Valores" dataDxfId="18" dataCellStyle="Mo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57" displayName="Tabela57" ref="I18:J28" totalsRowShown="0" headerRowDxfId="17" dataDxfId="16">
  <tableColumns count="2">
    <tableColumn id="1" name="Descrição" dataDxfId="15"/>
    <tableColumn id="2" name="Valores" dataDxfId="14" dataCellStyle="Moeda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I3:J8" totalsRowShown="0" headerRowDxfId="13" dataDxfId="12">
  <tableColumns count="2">
    <tableColumn id="1" name="Descrição" dataDxfId="11"/>
    <tableColumn id="2" name="Valor" dataDxfId="10" dataCellStyle="Mo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3" name="Tabela74" displayName="Tabela74" ref="L3:M5" totalsRowShown="0" headerRowDxfId="9" dataDxfId="8">
  <tableColumns count="2">
    <tableColumn id="1" name="Descrição" dataDxfId="7"/>
    <tableColumn id="2" name="Valor" dataDxfId="6" dataCellStyle="Moed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8" name="Tabela749" displayName="Tabela749" ref="L18:M20" totalsRowShown="0" headerRowDxfId="5" dataDxfId="4">
  <tableColumns count="2">
    <tableColumn id="1" name="Mês" dataDxfId="3"/>
    <tableColumn id="2" name="Valor" dataDxfId="2" dataCellStyle="Moeda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O2:P4" totalsRowShown="0">
  <tableColumns count="2">
    <tableColumn id="1" name="META"/>
    <tableColumn id="2" name=" R$ 50.000,00 " dataDxfId="1">
      <calculatedColumnFormula>P1-P2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74"/>
  <sheetViews>
    <sheetView showGridLines="0" tabSelected="1" topLeftCell="A4" workbookViewId="0">
      <selection activeCell="L26" sqref="L26"/>
    </sheetView>
  </sheetViews>
  <sheetFormatPr defaultColWidth="9.140625" defaultRowHeight="15" zeroHeight="1" x14ac:dyDescent="0.25"/>
  <cols>
    <col min="1" max="1" width="1.7109375" customWidth="1"/>
    <col min="2" max="2" width="12.140625" bestFit="1" customWidth="1"/>
    <col min="3" max="3" width="12.42578125" bestFit="1" customWidth="1"/>
    <col min="4" max="4" width="8.5703125" bestFit="1" customWidth="1"/>
    <col min="5" max="5" width="1.42578125" customWidth="1"/>
    <col min="6" max="6" width="15.85546875" bestFit="1" customWidth="1"/>
    <col min="7" max="7" width="12.140625" bestFit="1" customWidth="1"/>
    <col min="8" max="8" width="1.7109375" customWidth="1"/>
    <col min="9" max="9" width="15.85546875" bestFit="1" customWidth="1"/>
    <col min="10" max="10" width="12.140625" bestFit="1" customWidth="1"/>
    <col min="11" max="11" width="1.42578125" customWidth="1"/>
    <col min="12" max="12" width="12.42578125" bestFit="1" customWidth="1"/>
    <col min="13" max="13" width="16.5703125" customWidth="1"/>
    <col min="14" max="14" width="2.28515625" customWidth="1"/>
    <col min="15" max="15" width="12.140625" bestFit="1" customWidth="1"/>
    <col min="16" max="16" width="15.5703125" customWidth="1"/>
    <col min="17" max="17" width="13.28515625" bestFit="1" customWidth="1"/>
    <col min="18" max="18" width="9.140625" customWidth="1"/>
  </cols>
  <sheetData>
    <row r="1" spans="1:18" ht="7.5" customHeight="1" x14ac:dyDescent="0.25"/>
    <row r="2" spans="1:18" x14ac:dyDescent="0.25">
      <c r="B2" s="41" t="s">
        <v>22</v>
      </c>
      <c r="C2" s="42"/>
      <c r="D2" s="42"/>
      <c r="F2" s="43" t="s">
        <v>10</v>
      </c>
      <c r="G2" s="44"/>
      <c r="I2" s="47" t="s">
        <v>20</v>
      </c>
      <c r="J2" s="48"/>
      <c r="L2" s="45" t="s">
        <v>21</v>
      </c>
      <c r="M2" s="46"/>
      <c r="O2" t="s">
        <v>27</v>
      </c>
      <c r="P2" s="15" t="s">
        <v>30</v>
      </c>
    </row>
    <row r="3" spans="1:18" x14ac:dyDescent="0.25">
      <c r="B3" s="26" t="s">
        <v>0</v>
      </c>
      <c r="C3" s="26" t="s">
        <v>3</v>
      </c>
      <c r="D3" s="26" t="s">
        <v>1</v>
      </c>
      <c r="F3" s="1" t="s">
        <v>3</v>
      </c>
      <c r="G3" s="1" t="s">
        <v>16</v>
      </c>
      <c r="I3" s="1" t="s">
        <v>3</v>
      </c>
      <c r="J3" s="1" t="s">
        <v>7</v>
      </c>
      <c r="L3" s="1" t="s">
        <v>3</v>
      </c>
      <c r="M3" s="1" t="s">
        <v>7</v>
      </c>
      <c r="O3" t="s">
        <v>28</v>
      </c>
      <c r="P3" s="32">
        <f>M20</f>
        <v>0</v>
      </c>
    </row>
    <row r="4" spans="1:18" x14ac:dyDescent="0.25">
      <c r="B4" s="7">
        <f>J19</f>
        <v>1588</v>
      </c>
      <c r="C4" s="2" t="s">
        <v>4</v>
      </c>
      <c r="D4" s="3" t="str">
        <f ca="1">"01/" &amp; TEXT(EDATE(TODAY(),1),"MMM")</f>
        <v>01/mai</v>
      </c>
      <c r="F4" s="1" t="s">
        <v>11</v>
      </c>
      <c r="G4" s="7">
        <v>1600</v>
      </c>
      <c r="I4" s="1" t="s">
        <v>19</v>
      </c>
      <c r="J4" s="7">
        <v>0</v>
      </c>
      <c r="L4" s="1" t="s">
        <v>24</v>
      </c>
      <c r="M4" s="14">
        <v>0</v>
      </c>
      <c r="O4" t="s">
        <v>29</v>
      </c>
      <c r="P4" s="33">
        <f>P2-P3</f>
        <v>50000</v>
      </c>
    </row>
    <row r="5" spans="1:18" x14ac:dyDescent="0.25">
      <c r="A5" s="10"/>
      <c r="B5" s="25" t="s">
        <v>5</v>
      </c>
      <c r="C5" s="25">
        <f>SUM(B4:B4)</f>
        <v>1588</v>
      </c>
      <c r="D5" s="25"/>
      <c r="F5" s="1" t="s">
        <v>23</v>
      </c>
      <c r="G5" s="7">
        <v>350</v>
      </c>
      <c r="I5" s="1" t="s">
        <v>17</v>
      </c>
      <c r="J5" s="7">
        <v>0</v>
      </c>
      <c r="L5" s="20" t="s">
        <v>14</v>
      </c>
      <c r="M5" s="21">
        <f>SUBTOTAL(109,M4:M4)</f>
        <v>0</v>
      </c>
    </row>
    <row r="6" spans="1:18" x14ac:dyDescent="0.25">
      <c r="B6" s="1"/>
      <c r="C6" s="1"/>
      <c r="D6" s="1"/>
      <c r="F6" s="1" t="s">
        <v>12</v>
      </c>
      <c r="G6" s="7">
        <v>1000</v>
      </c>
      <c r="I6" s="1" t="s">
        <v>18</v>
      </c>
      <c r="J6" s="7">
        <v>0</v>
      </c>
    </row>
    <row r="7" spans="1:18" x14ac:dyDescent="0.25">
      <c r="A7" s="10"/>
      <c r="D7" s="1"/>
      <c r="F7" s="1" t="s">
        <v>13</v>
      </c>
      <c r="G7" s="7">
        <v>350</v>
      </c>
      <c r="I7" s="1" t="s">
        <v>9</v>
      </c>
      <c r="J7" s="7">
        <v>0</v>
      </c>
      <c r="M7" s="22"/>
    </row>
    <row r="8" spans="1:18" x14ac:dyDescent="0.25">
      <c r="D8" s="1"/>
      <c r="F8" s="1" t="s">
        <v>25</v>
      </c>
      <c r="G8" s="7"/>
      <c r="I8" s="30" t="s">
        <v>14</v>
      </c>
      <c r="J8" s="31">
        <f>SUBTOTAL(109,J4:J7)</f>
        <v>0</v>
      </c>
      <c r="L8" s="22"/>
      <c r="R8" s="34"/>
    </row>
    <row r="9" spans="1:18" x14ac:dyDescent="0.25">
      <c r="F9" s="8" t="s">
        <v>15</v>
      </c>
      <c r="G9" s="9">
        <f>SUM(G4:G5)-SUM(G6:G8)</f>
        <v>600</v>
      </c>
      <c r="P9" s="35"/>
    </row>
    <row r="10" spans="1:18" x14ac:dyDescent="0.25"/>
    <row r="11" spans="1:18" hidden="1" x14ac:dyDescent="0.25"/>
    <row r="12" spans="1:18" ht="14.25" hidden="1" customHeight="1" x14ac:dyDescent="0.25"/>
    <row r="13" spans="1:18" ht="0.75" hidden="1" customHeight="1" x14ac:dyDescent="0.25">
      <c r="B13" s="49" t="s">
        <v>2</v>
      </c>
      <c r="C13" s="50"/>
      <c r="D13" s="50"/>
      <c r="F13" s="11"/>
      <c r="G13" s="12"/>
    </row>
    <row r="14" spans="1:18" ht="15" hidden="1" customHeight="1" x14ac:dyDescent="0.25"/>
    <row r="15" spans="1:18" ht="15" hidden="1" customHeight="1" x14ac:dyDescent="0.25"/>
    <row r="16" spans="1:18" ht="15" customHeight="1" x14ac:dyDescent="0.25"/>
    <row r="17" spans="2:17" ht="15.75" thickBot="1" x14ac:dyDescent="0.3">
      <c r="B17" s="1" t="s">
        <v>7</v>
      </c>
      <c r="C17" s="1" t="s">
        <v>3</v>
      </c>
      <c r="D17" s="1" t="s">
        <v>1</v>
      </c>
      <c r="F17" s="38" t="s">
        <v>31</v>
      </c>
      <c r="G17" s="39"/>
      <c r="I17" s="36" t="str">
        <f ca="1" xml:space="preserve"> "Projeção de " &amp;  TEXT(EDATE(TODAY(),1),"MMMM")</f>
        <v>Projeção de maio</v>
      </c>
      <c r="J17" s="37"/>
      <c r="L17" s="40" t="s">
        <v>32</v>
      </c>
      <c r="M17" s="40"/>
      <c r="P17" s="35">
        <v>10</v>
      </c>
      <c r="Q17" s="34">
        <f>P17/SUM($P$17:$P$24)</f>
        <v>3.2786885245901641E-2</v>
      </c>
    </row>
    <row r="18" spans="2:17" ht="15.75" thickTop="1" x14ac:dyDescent="0.25">
      <c r="B18" s="7">
        <v>0</v>
      </c>
      <c r="C18" s="1" t="s">
        <v>26</v>
      </c>
      <c r="D18" s="4">
        <v>42217</v>
      </c>
      <c r="E18" s="1"/>
      <c r="F18" s="29" t="s">
        <v>8</v>
      </c>
      <c r="G18" s="29" t="s">
        <v>7</v>
      </c>
      <c r="I18" s="8" t="s">
        <v>3</v>
      </c>
      <c r="J18" s="8" t="s">
        <v>16</v>
      </c>
      <c r="L18" s="1" t="s">
        <v>8</v>
      </c>
      <c r="M18" s="1" t="s">
        <v>7</v>
      </c>
      <c r="O18" s="13"/>
      <c r="P18" s="35">
        <v>15</v>
      </c>
      <c r="Q18" s="34">
        <f t="shared" ref="Q18:Q24" si="0">P18/SUM($P$17:$P$24)</f>
        <v>4.9180327868852458E-2</v>
      </c>
    </row>
    <row r="19" spans="2:17" x14ac:dyDescent="0.25">
      <c r="B19" s="7">
        <v>60</v>
      </c>
      <c r="C19" s="1" t="s">
        <v>33</v>
      </c>
      <c r="D19" s="4"/>
      <c r="F19" s="5"/>
      <c r="G19" s="6"/>
      <c r="I19" s="1" t="s">
        <v>11</v>
      </c>
      <c r="J19" s="7">
        <v>1588</v>
      </c>
      <c r="L19" s="1"/>
      <c r="M19" s="7"/>
      <c r="P19">
        <v>23</v>
      </c>
      <c r="Q19" s="34">
        <f t="shared" si="0"/>
        <v>7.5409836065573776E-2</v>
      </c>
    </row>
    <row r="20" spans="2:17" x14ac:dyDescent="0.25">
      <c r="B20" s="7">
        <v>0</v>
      </c>
      <c r="C20" s="1" t="s">
        <v>34</v>
      </c>
      <c r="D20" s="4"/>
      <c r="F20" s="28" t="s">
        <v>6</v>
      </c>
      <c r="G20" s="27">
        <f>SUM(G19:G19)</f>
        <v>0</v>
      </c>
      <c r="I20" s="1" t="s">
        <v>21</v>
      </c>
      <c r="J20" s="14">
        <v>0</v>
      </c>
      <c r="L20" s="16" t="s">
        <v>14</v>
      </c>
      <c r="M20" s="17">
        <f>SUBTOTAL(109,M19:M19)</f>
        <v>0</v>
      </c>
      <c r="P20">
        <v>45</v>
      </c>
      <c r="Q20" s="34">
        <f t="shared" si="0"/>
        <v>0.14754098360655737</v>
      </c>
    </row>
    <row r="21" spans="2:17" x14ac:dyDescent="0.25">
      <c r="B21" s="7">
        <v>57</v>
      </c>
      <c r="C21" s="1" t="s">
        <v>35</v>
      </c>
      <c r="D21" s="4"/>
      <c r="I21" s="1" t="s">
        <v>23</v>
      </c>
      <c r="J21" s="14">
        <v>350</v>
      </c>
      <c r="M21" s="15"/>
      <c r="P21">
        <v>87</v>
      </c>
      <c r="Q21" s="34">
        <f t="shared" si="0"/>
        <v>0.28524590163934427</v>
      </c>
    </row>
    <row r="22" spans="2:17" x14ac:dyDescent="0.25">
      <c r="B22" s="7">
        <v>90</v>
      </c>
      <c r="C22" s="1" t="s">
        <v>40</v>
      </c>
      <c r="D22" s="4"/>
      <c r="I22" s="1" t="s">
        <v>9</v>
      </c>
      <c r="J22" s="14">
        <v>0</v>
      </c>
      <c r="O22" s="15">
        <v>1600</v>
      </c>
      <c r="P22">
        <v>45</v>
      </c>
      <c r="Q22" s="34">
        <f t="shared" si="0"/>
        <v>0.14754098360655737</v>
      </c>
    </row>
    <row r="23" spans="2:17" x14ac:dyDescent="0.25">
      <c r="B23" s="7">
        <v>120</v>
      </c>
      <c r="C23" s="1" t="s">
        <v>38</v>
      </c>
      <c r="D23" s="4"/>
      <c r="I23" s="1" t="s">
        <v>13</v>
      </c>
      <c r="J23" s="14">
        <v>-350</v>
      </c>
      <c r="O23" s="15">
        <v>-1000</v>
      </c>
      <c r="P23">
        <v>15</v>
      </c>
      <c r="Q23" s="34">
        <f t="shared" si="0"/>
        <v>4.9180327868852458E-2</v>
      </c>
    </row>
    <row r="24" spans="2:17" x14ac:dyDescent="0.25">
      <c r="B24" s="7">
        <v>30</v>
      </c>
      <c r="C24" s="1" t="s">
        <v>39</v>
      </c>
      <c r="D24" s="4"/>
      <c r="I24" s="1" t="s">
        <v>12</v>
      </c>
      <c r="J24" s="14">
        <v>-1000</v>
      </c>
      <c r="O24" s="15">
        <v>-100</v>
      </c>
      <c r="P24">
        <v>65</v>
      </c>
      <c r="Q24" s="34">
        <f t="shared" si="0"/>
        <v>0.21311475409836064</v>
      </c>
    </row>
    <row r="25" spans="2:17" x14ac:dyDescent="0.25">
      <c r="B25" s="18" t="s">
        <v>6</v>
      </c>
      <c r="C25" s="19">
        <f>SUM(B18:B24)*-1</f>
        <v>-357</v>
      </c>
      <c r="D25" s="18"/>
      <c r="I25" s="1" t="s">
        <v>25</v>
      </c>
      <c r="J25" s="14"/>
      <c r="O25" s="13">
        <v>-350</v>
      </c>
    </row>
    <row r="26" spans="2:17" x14ac:dyDescent="0.25">
      <c r="I26" s="1" t="s">
        <v>36</v>
      </c>
      <c r="J26" s="14">
        <v>-90</v>
      </c>
      <c r="O26" s="13">
        <v>-350</v>
      </c>
    </row>
    <row r="27" spans="2:17" x14ac:dyDescent="0.25">
      <c r="I27" s="1" t="s">
        <v>37</v>
      </c>
      <c r="J27" s="14">
        <f>C25</f>
        <v>-357</v>
      </c>
      <c r="O27" s="13">
        <v>-50</v>
      </c>
    </row>
    <row r="28" spans="2:17" x14ac:dyDescent="0.25">
      <c r="I28" s="23" t="s">
        <v>15</v>
      </c>
      <c r="J28" s="24">
        <f>SUM(J19:J27)</f>
        <v>141</v>
      </c>
    </row>
    <row r="29" spans="2:17" x14ac:dyDescent="0.25"/>
    <row r="30" spans="2:17" x14ac:dyDescent="0.25"/>
    <row r="31" spans="2:17" x14ac:dyDescent="0.25"/>
    <row r="32" spans="2:1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</sheetData>
  <mergeCells count="8">
    <mergeCell ref="I17:J17"/>
    <mergeCell ref="F17:G17"/>
    <mergeCell ref="L17:M17"/>
    <mergeCell ref="B2:D2"/>
    <mergeCell ref="F2:G2"/>
    <mergeCell ref="L2:M2"/>
    <mergeCell ref="I2:J2"/>
    <mergeCell ref="B13:D13"/>
  </mergeCells>
  <conditionalFormatting sqref="J19:J4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3" calculatedColumn="1"/>
  </ignoredErrors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Melquisedeque de Lima Apolinario</dc:creator>
  <cp:lastModifiedBy>Melquisedeque de Lima Apolinario</cp:lastModifiedBy>
  <dcterms:created xsi:type="dcterms:W3CDTF">2015-05-05T18:53:06Z</dcterms:created>
  <dcterms:modified xsi:type="dcterms:W3CDTF">2016-04-14T10:29:34Z</dcterms:modified>
</cp:coreProperties>
</file>