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4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17" i="1"/>
  <c r="H11" i="1"/>
  <c r="H12" i="1"/>
  <c r="H13" i="1"/>
  <c r="H14" i="1"/>
  <c r="H15" i="1"/>
  <c r="I7" i="1"/>
  <c r="I5" i="1"/>
  <c r="I6" i="1"/>
  <c r="I4" i="1"/>
  <c r="I3" i="1"/>
  <c r="I2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<sst xmlns="http://schemas.openxmlformats.org/spreadsheetml/2006/main" count="18" uniqueCount="10">
  <si>
    <t>Size of BJ</t>
  </si>
  <si>
    <t>Wall Time</t>
  </si>
  <si>
    <t>Replica Count</t>
  </si>
  <si>
    <t>Subjob Cores</t>
  </si>
  <si>
    <t>ns/day</t>
  </si>
  <si>
    <t>Temps</t>
  </si>
  <si>
    <t>Lambdas</t>
  </si>
  <si>
    <t>Cycles</t>
  </si>
  <si>
    <t>Time per 10K</t>
  </si>
  <si>
    <t>Time per 25K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</si>
</sst>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 cy8</a:t>
            </a:r>
            <a:r>
              <a:rPr lang="en-US" baseline="0"/>
              <a:t> Small System - BJ Fixed 384 Cores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Sheet1!$C$2:$C$7</c:f>
              <c:numCache>
                <c:formatCode>General</c:formatCode>
                <c:ptCount val="6"/>
                <c:pt idx="0">
                  <c:v>768.0</c:v>
                </c:pt>
                <c:pt idx="1">
                  <c:v>384.0</c:v>
                </c:pt>
                <c:pt idx="2">
                  <c:v>192.0</c:v>
                </c:pt>
                <c:pt idx="3">
                  <c:v>128.0</c:v>
                </c:pt>
                <c:pt idx="4">
                  <c:v>96.0</c:v>
                </c:pt>
                <c:pt idx="5">
                  <c:v>64.0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945.36</c:v>
                </c:pt>
                <c:pt idx="1">
                  <c:v>880.5599999999999</c:v>
                </c:pt>
                <c:pt idx="2">
                  <c:v>708.24</c:v>
                </c:pt>
                <c:pt idx="3">
                  <c:v>594.24</c:v>
                </c:pt>
                <c:pt idx="4">
                  <c:v>411.36</c:v>
                </c:pt>
                <c:pt idx="5">
                  <c:v>390.24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146984"/>
        <c:axId val="2067406296"/>
      </c:lineChart>
      <c:catAx>
        <c:axId val="206714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Replicas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406296"/>
        <c:crosses val="autoZero"/>
        <c:auto val="1"/>
        <c:lblAlgn val="ctr"/>
        <c:lblOffset val="100"/>
        <c:noMultiLvlLbl val="0"/>
      </c:catAx>
      <c:valAx>
        <c:axId val="2067406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ns/day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14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Wall Clock Time to do</a:t>
            </a:r>
            <a:r>
              <a:rPr lang="en-US" baseline="0"/>
              <a:t> 10K Steps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Sheet1!$D$2:$D$7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4.233333333333333</c:v>
                </c:pt>
                <c:pt idx="1">
                  <c:v>2.633333333333333</c:v>
                </c:pt>
                <c:pt idx="2">
                  <c:v>1.45</c:v>
                </c:pt>
                <c:pt idx="3">
                  <c:v>0.85</c:v>
                </c:pt>
                <c:pt idx="4">
                  <c:v>1.45</c:v>
                </c:pt>
                <c:pt idx="5">
                  <c:v>0.633333333333333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325624"/>
        <c:axId val="2072480744"/>
      </c:lineChart>
      <c:catAx>
        <c:axId val="2072325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SUBJOB_CORES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2480744"/>
        <c:crosses val="autoZero"/>
        <c:auto val="1"/>
        <c:lblAlgn val="ctr"/>
        <c:lblOffset val="100"/>
        <c:noMultiLvlLbl val="0"/>
      </c:catAx>
      <c:valAx>
        <c:axId val="2072480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232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Sheet1!$C$11:$C$15</c:f>
              <c:numCache>
                <c:formatCode>General</c:formatCode>
                <c:ptCount val="5"/>
                <c:pt idx="0">
                  <c:v>1008.0</c:v>
                </c:pt>
                <c:pt idx="1">
                  <c:v>336.0</c:v>
                </c:pt>
                <c:pt idx="2">
                  <c:v>168.0</c:v>
                </c:pt>
                <c:pt idx="3">
                  <c:v>112.0</c:v>
                </c:pt>
                <c:pt idx="4">
                  <c:v>84.0</c:v>
                </c:pt>
              </c:numCache>
            </c:numRef>
          </c:xVal>
          <c:yVal>
            <c:numRef>
              <c:f>Sheet1!$G$11:$G$15</c:f>
              <c:numCache>
                <c:formatCode>General</c:formatCode>
                <c:ptCount val="5"/>
                <c:pt idx="0">
                  <c:v>3821.0</c:v>
                </c:pt>
                <c:pt idx="1">
                  <c:v>3095.0</c:v>
                </c:pt>
                <c:pt idx="2">
                  <c:v>2373.0</c:v>
                </c:pt>
                <c:pt idx="3">
                  <c:v>1145.0</c:v>
                </c:pt>
                <c:pt idx="4">
                  <c:v>3152.0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02616"/>
        <c:axId val="2072669784"/>
      </c:scatterChart>
      <c:valAx>
        <c:axId val="206330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2669784"/>
        <c:crosses val="autoZero"/>
        <c:crossBetween val="midCat"/>
      </c:valAx>
      <c:valAx>
        <c:axId val="207266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302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IMPACT</a:t>
            </a:r>
            <a:r>
              <a:rPr lang="en-US" sz="1400" baseline="0"/>
              <a:t> Medium System</a:t>
            </a:r>
          </a:p>
          <a:p>
            <a:pPr>
              <a:defRPr sz="1400"/>
            </a:pPr>
            <a:r>
              <a:rPr lang="en-US" sz="1400" baseline="0"/>
              <a:t>Fixed BJ 504 Cores</a:t>
            </a:r>
          </a:p>
          <a:p>
            <a:pPr>
              <a:defRPr sz="1400"/>
            </a:pPr>
            <a:r>
              <a:rPr lang="en-US" sz="1400" baseline="0"/>
              <a:t>Wall Clock Time to do 25K Steps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Sheet1!$D$11:$D$15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</c:numCache>
            </c:numRef>
          </c:cat>
          <c:val>
            <c:numRef>
              <c:f>Sheet1!$I$11:$I$15</c:f>
              <c:numCache>
                <c:formatCode>General</c:formatCode>
                <c:ptCount val="5"/>
                <c:pt idx="0">
                  <c:v>5.716666667</c:v>
                </c:pt>
                <c:pt idx="1">
                  <c:v>2.166666667</c:v>
                </c:pt>
                <c:pt idx="2">
                  <c:v>1.266666667</c:v>
                </c:pt>
                <c:pt idx="3">
                  <c:v>1.070833333</c:v>
                </c:pt>
                <c:pt idx="4">
                  <c:v>0.983333333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839928"/>
        <c:axId val="2071019080"/>
      </c:lineChart>
      <c:catAx>
        <c:axId val="207183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Subjob</a:t>
                </a:r>
                <a:r>
                  <a:rPr lang="en-US" baseline="0"/>
                  <a:t> Cores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1019080"/>
        <c:crosses val="autoZero"/>
        <c:auto val="1"/>
        <c:lblAlgn val="ctr"/>
        <c:lblOffset val="100"/>
        <c:noMultiLvlLbl val="0"/>
      </c:catAx>
      <c:valAx>
        <c:axId val="2071019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183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0</xdr:row>
      <xdr:rowOff>177800</xdr:rowOff>
    </xdr:from>
    <xdr:to>
      <xdr:col>14</xdr:col>
      <xdr:colOff>736600</xdr:colOff>
      <xdr:row>15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330200</xdr:colOff>
      <xdr:row>17</xdr:row>
      <xdr:rowOff>50800</xdr:rowOff>
    </xdr:from>
    <xdr:to>
      <xdr:col>14</xdr:col>
      <xdr:colOff>774700</xdr:colOff>
      <xdr:row>31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215900</xdr:colOff>
      <xdr:row>16</xdr:row>
      <xdr:rowOff>171450</xdr:rowOff>
    </xdr:from>
    <xdr:to>
      <xdr:col>6</xdr:col>
      <xdr:colOff>558800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33</xdr:row>
      <xdr:rowOff>31750</xdr:rowOff>
    </xdr:from>
    <xdr:to>
      <xdr:col>6</xdr:col>
      <xdr:colOff>571500</xdr:colOff>
      <xdr:row>47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H11" sqref="H11:H15"/>
    </sheetView>
  </sheetViews>
  <sheetFormatPr baseColWidth="10" defaultRowHeight="15" x14ac:dyDescent="0"/>
  <cols>
    <col min="1" max="1" width="8.6640625" bestFit="1" customWidth="1"/>
    <col min="2" max="2" width="9.33203125" bestFit="1" customWidth="1"/>
    <col min="3" max="3" width="12.5" bestFit="1" customWidth="1"/>
    <col min="4" max="4" width="12" bestFit="1" customWidth="1"/>
    <col min="8" max="8" width="11.1640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4</v>
      </c>
      <c r="I1" s="1" t="s">
        <v>8</v>
      </c>
    </row>
    <row r="2" spans="1:9">
      <c r="A2">
        <v>384</v>
      </c>
      <c r="B2">
        <v>60</v>
      </c>
      <c r="C2">
        <v>768</v>
      </c>
      <c r="D2">
        <v>1</v>
      </c>
      <c r="E2">
        <v>32</v>
      </c>
      <c r="F2">
        <v>24</v>
      </c>
      <c r="G2">
        <v>3939</v>
      </c>
      <c r="H2">
        <f>G2*10000*(1*10^-6)*1*24</f>
        <v>945.36</v>
      </c>
      <c r="I2">
        <f>4+14/60</f>
        <v>4.2333333333333334</v>
      </c>
    </row>
    <row r="3" spans="1:9">
      <c r="A3">
        <v>384</v>
      </c>
      <c r="B3">
        <v>60</v>
      </c>
      <c r="C3">
        <v>384</v>
      </c>
      <c r="D3">
        <v>2</v>
      </c>
      <c r="E3">
        <v>16</v>
      </c>
      <c r="F3">
        <v>24</v>
      </c>
      <c r="G3">
        <v>3669</v>
      </c>
      <c r="H3">
        <f t="shared" ref="H3:H7" si="0">G3*10000*(1*10^-6)*1*24</f>
        <v>880.56</v>
      </c>
      <c r="I3">
        <f>2+38/60</f>
        <v>2.6333333333333333</v>
      </c>
    </row>
    <row r="4" spans="1:9">
      <c r="A4">
        <v>384</v>
      </c>
      <c r="B4">
        <v>60</v>
      </c>
      <c r="C4">
        <v>192</v>
      </c>
      <c r="D4">
        <v>4</v>
      </c>
      <c r="E4">
        <v>8</v>
      </c>
      <c r="F4">
        <v>24</v>
      </c>
      <c r="G4">
        <v>2951</v>
      </c>
      <c r="H4">
        <f t="shared" si="0"/>
        <v>708.24</v>
      </c>
      <c r="I4">
        <f>1+27/60</f>
        <v>1.45</v>
      </c>
    </row>
    <row r="5" spans="1:9">
      <c r="A5">
        <v>384</v>
      </c>
      <c r="B5">
        <v>60</v>
      </c>
      <c r="C5">
        <v>128</v>
      </c>
      <c r="D5">
        <v>6</v>
      </c>
      <c r="E5">
        <v>4</v>
      </c>
      <c r="F5">
        <v>32</v>
      </c>
      <c r="G5">
        <v>2476</v>
      </c>
      <c r="H5">
        <f t="shared" si="0"/>
        <v>594.24</v>
      </c>
      <c r="I5">
        <f>51/60</f>
        <v>0.85</v>
      </c>
    </row>
    <row r="6" spans="1:9">
      <c r="A6">
        <v>384</v>
      </c>
      <c r="B6">
        <v>60</v>
      </c>
      <c r="C6">
        <v>96</v>
      </c>
      <c r="D6">
        <v>8</v>
      </c>
      <c r="E6">
        <v>4</v>
      </c>
      <c r="F6">
        <v>24</v>
      </c>
      <c r="G6">
        <v>1714</v>
      </c>
      <c r="H6">
        <f t="shared" si="0"/>
        <v>411.36</v>
      </c>
      <c r="I6">
        <f>1+27/60</f>
        <v>1.45</v>
      </c>
    </row>
    <row r="7" spans="1:9">
      <c r="A7">
        <v>384</v>
      </c>
      <c r="B7">
        <v>60</v>
      </c>
      <c r="C7">
        <v>64</v>
      </c>
      <c r="D7">
        <v>12</v>
      </c>
      <c r="E7">
        <v>2</v>
      </c>
      <c r="F7">
        <v>32</v>
      </c>
      <c r="G7">
        <v>1626</v>
      </c>
      <c r="H7">
        <f t="shared" si="0"/>
        <v>390.23999999999995</v>
      </c>
      <c r="I7">
        <f>38/60</f>
        <v>0.6333333333333333</v>
      </c>
    </row>
    <row r="10" spans="1:9">
      <c r="A10" s="1" t="s">
        <v>0</v>
      </c>
      <c r="B10" s="1" t="s">
        <v>1</v>
      </c>
      <c r="C10" s="1" t="s">
        <v>2</v>
      </c>
      <c r="D10" s="1" t="s">
        <v>3</v>
      </c>
      <c r="E10" s="1" t="s">
        <v>5</v>
      </c>
      <c r="F10" s="1" t="s">
        <v>6</v>
      </c>
      <c r="G10" s="1" t="s">
        <v>7</v>
      </c>
      <c r="H10" s="1" t="s">
        <v>4</v>
      </c>
      <c r="I10" s="3" t="s">
        <v>9</v>
      </c>
    </row>
    <row r="11" spans="1:9">
      <c r="A11">
        <v>504</v>
      </c>
      <c r="B11">
        <v>60</v>
      </c>
      <c r="C11">
        <v>1008</v>
      </c>
      <c r="D11">
        <v>1</v>
      </c>
      <c r="E11">
        <v>72</v>
      </c>
      <c r="F11">
        <v>14</v>
      </c>
      <c r="G11">
        <v>3821</v>
      </c>
      <c r="H11">
        <f>G11*25000*((1.5)*10^-6)/(1/24)</f>
        <v>3438.9</v>
      </c>
      <c r="I11" s="2">
        <v>5.7166666670000001</v>
      </c>
    </row>
    <row r="12" spans="1:9">
      <c r="A12">
        <v>504</v>
      </c>
      <c r="B12">
        <v>60</v>
      </c>
      <c r="C12">
        <v>336</v>
      </c>
      <c r="D12">
        <v>3</v>
      </c>
      <c r="E12">
        <v>24</v>
      </c>
      <c r="F12">
        <v>14</v>
      </c>
      <c r="G12">
        <v>3095</v>
      </c>
      <c r="H12">
        <f t="shared" ref="H12:H15" si="1">G12*25000*(1.5*10^-6)*1*24</f>
        <v>2785.5</v>
      </c>
      <c r="I12" s="2">
        <v>2.1666666669999999</v>
      </c>
    </row>
    <row r="13" spans="1:9">
      <c r="A13">
        <v>504</v>
      </c>
      <c r="B13">
        <v>60</v>
      </c>
      <c r="C13">
        <v>168</v>
      </c>
      <c r="D13">
        <v>6</v>
      </c>
      <c r="E13">
        <v>12</v>
      </c>
      <c r="F13">
        <v>14</v>
      </c>
      <c r="G13">
        <v>2373</v>
      </c>
      <c r="H13">
        <f t="shared" si="1"/>
        <v>2135.6999999999998</v>
      </c>
      <c r="I13" s="2">
        <v>1.266666667</v>
      </c>
    </row>
    <row r="14" spans="1:9">
      <c r="A14">
        <v>504</v>
      </c>
      <c r="B14">
        <v>60</v>
      </c>
      <c r="C14">
        <v>112</v>
      </c>
      <c r="D14">
        <v>9</v>
      </c>
      <c r="E14">
        <v>8</v>
      </c>
      <c r="F14">
        <v>14</v>
      </c>
      <c r="G14">
        <v>1145</v>
      </c>
      <c r="H14">
        <f t="shared" si="1"/>
        <v>1030.5</v>
      </c>
      <c r="I14" s="2">
        <v>1.0708333329999999</v>
      </c>
    </row>
    <row r="15" spans="1:9">
      <c r="A15">
        <v>504</v>
      </c>
      <c r="B15">
        <v>60</v>
      </c>
      <c r="C15">
        <v>84</v>
      </c>
      <c r="D15">
        <v>12</v>
      </c>
      <c r="E15">
        <v>6</v>
      </c>
      <c r="F15">
        <v>14</v>
      </c>
      <c r="G15">
        <v>3152</v>
      </c>
      <c r="H15">
        <f t="shared" si="1"/>
        <v>2836.8</v>
      </c>
      <c r="I15" s="2">
        <v>0.98333333300000003</v>
      </c>
    </row>
    <row r="17" spans="9:9">
      <c r="I17">
        <f>I11*60</f>
        <v>343.00000002000002</v>
      </c>
    </row>
    <row r="18" spans="9:9">
      <c r="I18">
        <f t="shared" ref="I18:I21" si="2">I12*60</f>
        <v>130.00000001999999</v>
      </c>
    </row>
    <row r="19" spans="9:9">
      <c r="I19">
        <f t="shared" si="2"/>
        <v>76.000000020000002</v>
      </c>
    </row>
    <row r="20" spans="9:9">
      <c r="I20">
        <f t="shared" si="2"/>
        <v>64.249999979999998</v>
      </c>
    </row>
    <row r="21" spans="9:9">
      <c r="I21">
        <f t="shared" si="2"/>
        <v>58.999999979999998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Romanus</dc:creator>
  <cp:lastModifiedBy>Melissa Romanus</cp:lastModifiedBy>
  <dcterms:created xsi:type="dcterms:W3CDTF">2013-03-15T16:07:46Z</dcterms:created>
  <dcterms:modified xsi:type="dcterms:W3CDTF">2013-03-17T03:44:59Z</dcterms:modified>
</cp:coreProperties>
</file>